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kaw\Desktop\"/>
    </mc:Choice>
  </mc:AlternateContent>
  <xr:revisionPtr revIDLastSave="0" documentId="8_{AEAC2D86-3769-46AB-9E07-5A386013EF52}" xr6:coauthVersionLast="45" xr6:coauthVersionMax="45" xr10:uidLastSave="{00000000-0000-0000-0000-000000000000}"/>
  <bookViews>
    <workbookView xWindow="-110" yWindow="-110" windowWidth="19420" windowHeight="10420" tabRatio="666" xr2:uid="{F69377C0-9DA2-4A30-ADC2-C20B6F1C51C9}"/>
  </bookViews>
  <sheets>
    <sheet name="formularz cenowy" sheetId="1" r:id="rId1"/>
    <sheet name="Listy punktów styku" sheetId="2" r:id="rId2"/>
    <sheet name="Szczegółowe dane adresowe ogł" sheetId="7" r:id="rId3"/>
    <sheet name="Limity" sheetId="4" r:id="rId4"/>
  </sheets>
  <definedNames>
    <definedName name="_xlnm._FilterDatabase" localSheetId="0" hidden="1">'formularz cenowy'!$A$14:$U$1485</definedName>
    <definedName name="_xlnm._FilterDatabase" localSheetId="2" hidden="1">'Szczegółowe dane adresowe ogł'!$A$2:$O$1473</definedName>
    <definedName name="_xlnm.Print_Area" localSheetId="1">'Listy punktów styku'!$A$1:$C$60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'formularz cenowy'!$J$15</definedName>
    <definedName name="solver_typ" localSheetId="0" hidden="1">1</definedName>
    <definedName name="solver_val" localSheetId="0" hidden="1">0</definedName>
    <definedName name="solver_ver" localSheetId="0" hidden="1">3</definedName>
    <definedName name="_xlnm.Print_Titles" localSheetId="0">'formularz cenowy'!$14:$14</definedName>
    <definedName name="_xlnm.Print_Titles" localSheetId="2">'Szczegółowe dane adresowe ogł'!$2:$2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485" i="1" l="1"/>
  <c r="U1485" i="1"/>
  <c r="T1485" i="1"/>
  <c r="R1485" i="1"/>
  <c r="O1485" i="1"/>
  <c r="N1485" i="1"/>
  <c r="L1485" i="1"/>
  <c r="I1485" i="1"/>
  <c r="V1484" i="1"/>
  <c r="U1484" i="1"/>
  <c r="T1484" i="1"/>
  <c r="R1484" i="1"/>
  <c r="O1484" i="1"/>
  <c r="N1484" i="1"/>
  <c r="L1484" i="1"/>
  <c r="I1484" i="1"/>
  <c r="V1483" i="1"/>
  <c r="U1483" i="1"/>
  <c r="T1483" i="1"/>
  <c r="R1483" i="1"/>
  <c r="O1483" i="1"/>
  <c r="N1483" i="1"/>
  <c r="L1483" i="1"/>
  <c r="I1483" i="1"/>
  <c r="V1482" i="1"/>
  <c r="U1482" i="1"/>
  <c r="T1482" i="1"/>
  <c r="R1482" i="1"/>
  <c r="O1482" i="1"/>
  <c r="N1482" i="1"/>
  <c r="L1482" i="1"/>
  <c r="I1482" i="1"/>
  <c r="V1481" i="1"/>
  <c r="U1481" i="1"/>
  <c r="T1481" i="1"/>
  <c r="R1481" i="1"/>
  <c r="O1481" i="1"/>
  <c r="N1481" i="1"/>
  <c r="L1481" i="1"/>
  <c r="I1481" i="1"/>
  <c r="V1480" i="1"/>
  <c r="U1480" i="1"/>
  <c r="T1480" i="1"/>
  <c r="R1480" i="1"/>
  <c r="O1480" i="1"/>
  <c r="N1480" i="1"/>
  <c r="L1480" i="1"/>
  <c r="I1480" i="1"/>
  <c r="V1479" i="1"/>
  <c r="U1479" i="1"/>
  <c r="T1479" i="1"/>
  <c r="R1479" i="1"/>
  <c r="O1479" i="1"/>
  <c r="N1479" i="1"/>
  <c r="L1479" i="1"/>
  <c r="I1479" i="1"/>
  <c r="V1478" i="1"/>
  <c r="U1478" i="1"/>
  <c r="T1478" i="1"/>
  <c r="R1478" i="1"/>
  <c r="O1478" i="1"/>
  <c r="N1478" i="1"/>
  <c r="L1478" i="1"/>
  <c r="I1478" i="1"/>
  <c r="V1477" i="1"/>
  <c r="U1477" i="1"/>
  <c r="T1477" i="1"/>
  <c r="R1477" i="1"/>
  <c r="O1477" i="1"/>
  <c r="N1477" i="1"/>
  <c r="L1477" i="1"/>
  <c r="I1477" i="1"/>
  <c r="V1476" i="1"/>
  <c r="U1476" i="1"/>
  <c r="T1476" i="1"/>
  <c r="R1476" i="1"/>
  <c r="O1476" i="1"/>
  <c r="N1476" i="1"/>
  <c r="L1476" i="1"/>
  <c r="I1476" i="1"/>
  <c r="V1475" i="1"/>
  <c r="U1475" i="1"/>
  <c r="T1475" i="1"/>
  <c r="R1475" i="1"/>
  <c r="O1475" i="1"/>
  <c r="N1475" i="1"/>
  <c r="L1475" i="1"/>
  <c r="I1475" i="1"/>
  <c r="V1474" i="1"/>
  <c r="U1474" i="1"/>
  <c r="T1474" i="1"/>
  <c r="R1474" i="1"/>
  <c r="O1474" i="1"/>
  <c r="N1474" i="1"/>
  <c r="L1474" i="1"/>
  <c r="I1474" i="1"/>
  <c r="V1473" i="1"/>
  <c r="U1473" i="1"/>
  <c r="T1473" i="1"/>
  <c r="R1473" i="1"/>
  <c r="O1473" i="1"/>
  <c r="N1473" i="1"/>
  <c r="L1473" i="1"/>
  <c r="I1473" i="1"/>
  <c r="V1472" i="1"/>
  <c r="U1472" i="1"/>
  <c r="T1472" i="1"/>
  <c r="R1472" i="1"/>
  <c r="O1472" i="1"/>
  <c r="N1472" i="1"/>
  <c r="L1472" i="1"/>
  <c r="I1472" i="1"/>
  <c r="V1471" i="1"/>
  <c r="U1471" i="1"/>
  <c r="T1471" i="1"/>
  <c r="R1471" i="1"/>
  <c r="O1471" i="1"/>
  <c r="N1471" i="1"/>
  <c r="L1471" i="1"/>
  <c r="I1471" i="1"/>
  <c r="V1470" i="1"/>
  <c r="U1470" i="1"/>
  <c r="T1470" i="1"/>
  <c r="R1470" i="1"/>
  <c r="O1470" i="1"/>
  <c r="N1470" i="1"/>
  <c r="L1470" i="1"/>
  <c r="I1470" i="1"/>
  <c r="V1469" i="1"/>
  <c r="U1469" i="1"/>
  <c r="T1469" i="1"/>
  <c r="R1469" i="1"/>
  <c r="O1469" i="1"/>
  <c r="N1469" i="1"/>
  <c r="L1469" i="1"/>
  <c r="I1469" i="1"/>
  <c r="V1468" i="1"/>
  <c r="U1468" i="1"/>
  <c r="T1468" i="1"/>
  <c r="R1468" i="1"/>
  <c r="O1468" i="1"/>
  <c r="N1468" i="1"/>
  <c r="L1468" i="1"/>
  <c r="I1468" i="1"/>
  <c r="V1467" i="1"/>
  <c r="U1467" i="1"/>
  <c r="T1467" i="1"/>
  <c r="R1467" i="1"/>
  <c r="O1467" i="1"/>
  <c r="N1467" i="1"/>
  <c r="L1467" i="1"/>
  <c r="I1467" i="1"/>
  <c r="V1466" i="1"/>
  <c r="U1466" i="1"/>
  <c r="T1466" i="1"/>
  <c r="R1466" i="1"/>
  <c r="O1466" i="1"/>
  <c r="N1466" i="1"/>
  <c r="L1466" i="1"/>
  <c r="I1466" i="1"/>
  <c r="V1465" i="1"/>
  <c r="U1465" i="1"/>
  <c r="T1465" i="1"/>
  <c r="R1465" i="1"/>
  <c r="O1465" i="1"/>
  <c r="N1465" i="1"/>
  <c r="L1465" i="1"/>
  <c r="I1465" i="1"/>
  <c r="V1464" i="1"/>
  <c r="U1464" i="1"/>
  <c r="T1464" i="1"/>
  <c r="R1464" i="1"/>
  <c r="O1464" i="1"/>
  <c r="N1464" i="1"/>
  <c r="L1464" i="1"/>
  <c r="I1464" i="1"/>
  <c r="V1463" i="1"/>
  <c r="U1463" i="1"/>
  <c r="T1463" i="1"/>
  <c r="R1463" i="1"/>
  <c r="O1463" i="1"/>
  <c r="N1463" i="1"/>
  <c r="L1463" i="1"/>
  <c r="I1463" i="1"/>
  <c r="V1462" i="1"/>
  <c r="U1462" i="1"/>
  <c r="T1462" i="1"/>
  <c r="R1462" i="1"/>
  <c r="O1462" i="1"/>
  <c r="N1462" i="1"/>
  <c r="L1462" i="1"/>
  <c r="I1462" i="1"/>
  <c r="V1461" i="1"/>
  <c r="U1461" i="1"/>
  <c r="T1461" i="1"/>
  <c r="R1461" i="1"/>
  <c r="O1461" i="1"/>
  <c r="N1461" i="1"/>
  <c r="L1461" i="1"/>
  <c r="I1461" i="1"/>
  <c r="V1460" i="1"/>
  <c r="U1460" i="1"/>
  <c r="T1460" i="1"/>
  <c r="R1460" i="1"/>
  <c r="O1460" i="1"/>
  <c r="N1460" i="1"/>
  <c r="L1460" i="1"/>
  <c r="I1460" i="1"/>
  <c r="V1459" i="1"/>
  <c r="U1459" i="1"/>
  <c r="T1459" i="1"/>
  <c r="R1459" i="1"/>
  <c r="O1459" i="1"/>
  <c r="N1459" i="1"/>
  <c r="L1459" i="1"/>
  <c r="I1459" i="1"/>
  <c r="V1458" i="1"/>
  <c r="U1458" i="1"/>
  <c r="T1458" i="1"/>
  <c r="R1458" i="1"/>
  <c r="O1458" i="1"/>
  <c r="N1458" i="1"/>
  <c r="L1458" i="1"/>
  <c r="I1458" i="1"/>
  <c r="V1457" i="1"/>
  <c r="U1457" i="1"/>
  <c r="T1457" i="1"/>
  <c r="R1457" i="1"/>
  <c r="O1457" i="1"/>
  <c r="N1457" i="1"/>
  <c r="L1457" i="1"/>
  <c r="I1457" i="1"/>
  <c r="V1456" i="1"/>
  <c r="U1456" i="1"/>
  <c r="T1456" i="1"/>
  <c r="R1456" i="1"/>
  <c r="O1456" i="1"/>
  <c r="N1456" i="1"/>
  <c r="L1456" i="1"/>
  <c r="I1456" i="1"/>
  <c r="V1455" i="1"/>
  <c r="U1455" i="1"/>
  <c r="T1455" i="1"/>
  <c r="R1455" i="1"/>
  <c r="O1455" i="1"/>
  <c r="N1455" i="1"/>
  <c r="L1455" i="1"/>
  <c r="I1455" i="1"/>
  <c r="V1454" i="1"/>
  <c r="U1454" i="1"/>
  <c r="T1454" i="1"/>
  <c r="R1454" i="1"/>
  <c r="O1454" i="1"/>
  <c r="N1454" i="1"/>
  <c r="L1454" i="1"/>
  <c r="I1454" i="1"/>
  <c r="V1453" i="1"/>
  <c r="U1453" i="1"/>
  <c r="T1453" i="1"/>
  <c r="R1453" i="1"/>
  <c r="O1453" i="1"/>
  <c r="N1453" i="1"/>
  <c r="L1453" i="1"/>
  <c r="I1453" i="1"/>
  <c r="V1452" i="1"/>
  <c r="U1452" i="1"/>
  <c r="T1452" i="1"/>
  <c r="R1452" i="1"/>
  <c r="O1452" i="1"/>
  <c r="N1452" i="1"/>
  <c r="L1452" i="1"/>
  <c r="I1452" i="1"/>
  <c r="V1451" i="1"/>
  <c r="U1451" i="1"/>
  <c r="T1451" i="1"/>
  <c r="R1451" i="1"/>
  <c r="O1451" i="1"/>
  <c r="N1451" i="1"/>
  <c r="L1451" i="1"/>
  <c r="I1451" i="1"/>
  <c r="V1450" i="1"/>
  <c r="U1450" i="1"/>
  <c r="T1450" i="1"/>
  <c r="R1450" i="1"/>
  <c r="O1450" i="1"/>
  <c r="N1450" i="1"/>
  <c r="L1450" i="1"/>
  <c r="I1450" i="1"/>
  <c r="V1449" i="1"/>
  <c r="U1449" i="1"/>
  <c r="T1449" i="1"/>
  <c r="R1449" i="1"/>
  <c r="O1449" i="1"/>
  <c r="N1449" i="1"/>
  <c r="L1449" i="1"/>
  <c r="I1449" i="1"/>
  <c r="V1448" i="1"/>
  <c r="U1448" i="1"/>
  <c r="T1448" i="1"/>
  <c r="R1448" i="1"/>
  <c r="O1448" i="1"/>
  <c r="N1448" i="1"/>
  <c r="L1448" i="1"/>
  <c r="I1448" i="1"/>
  <c r="V1447" i="1"/>
  <c r="U1447" i="1"/>
  <c r="T1447" i="1"/>
  <c r="R1447" i="1"/>
  <c r="O1447" i="1"/>
  <c r="N1447" i="1"/>
  <c r="L1447" i="1"/>
  <c r="I1447" i="1"/>
  <c r="V1446" i="1"/>
  <c r="U1446" i="1"/>
  <c r="T1446" i="1"/>
  <c r="R1446" i="1"/>
  <c r="O1446" i="1"/>
  <c r="N1446" i="1"/>
  <c r="L1446" i="1"/>
  <c r="I1446" i="1"/>
  <c r="V1445" i="1"/>
  <c r="U1445" i="1"/>
  <c r="T1445" i="1"/>
  <c r="R1445" i="1"/>
  <c r="O1445" i="1"/>
  <c r="N1445" i="1"/>
  <c r="L1445" i="1"/>
  <c r="I1445" i="1"/>
  <c r="V1444" i="1"/>
  <c r="U1444" i="1"/>
  <c r="T1444" i="1"/>
  <c r="R1444" i="1"/>
  <c r="O1444" i="1"/>
  <c r="N1444" i="1"/>
  <c r="L1444" i="1"/>
  <c r="I1444" i="1"/>
  <c r="V1443" i="1"/>
  <c r="U1443" i="1"/>
  <c r="T1443" i="1"/>
  <c r="R1443" i="1"/>
  <c r="O1443" i="1"/>
  <c r="N1443" i="1"/>
  <c r="L1443" i="1"/>
  <c r="I1443" i="1"/>
  <c r="V1442" i="1"/>
  <c r="U1442" i="1"/>
  <c r="T1442" i="1"/>
  <c r="R1442" i="1"/>
  <c r="O1442" i="1"/>
  <c r="N1442" i="1"/>
  <c r="L1442" i="1"/>
  <c r="I1442" i="1"/>
  <c r="V1441" i="1"/>
  <c r="U1441" i="1"/>
  <c r="T1441" i="1"/>
  <c r="R1441" i="1"/>
  <c r="O1441" i="1"/>
  <c r="N1441" i="1"/>
  <c r="L1441" i="1"/>
  <c r="I1441" i="1"/>
  <c r="V1440" i="1"/>
  <c r="U1440" i="1"/>
  <c r="T1440" i="1"/>
  <c r="R1440" i="1"/>
  <c r="O1440" i="1"/>
  <c r="N1440" i="1"/>
  <c r="L1440" i="1"/>
  <c r="I1440" i="1"/>
  <c r="V1439" i="1"/>
  <c r="U1439" i="1"/>
  <c r="T1439" i="1"/>
  <c r="R1439" i="1"/>
  <c r="O1439" i="1"/>
  <c r="N1439" i="1"/>
  <c r="L1439" i="1"/>
  <c r="I1439" i="1"/>
  <c r="V1438" i="1"/>
  <c r="U1438" i="1"/>
  <c r="T1438" i="1"/>
  <c r="R1438" i="1"/>
  <c r="O1438" i="1"/>
  <c r="N1438" i="1"/>
  <c r="L1438" i="1"/>
  <c r="I1438" i="1"/>
  <c r="V1437" i="1"/>
  <c r="U1437" i="1"/>
  <c r="T1437" i="1"/>
  <c r="R1437" i="1"/>
  <c r="O1437" i="1"/>
  <c r="N1437" i="1"/>
  <c r="L1437" i="1"/>
  <c r="I1437" i="1"/>
  <c r="V1436" i="1"/>
  <c r="U1436" i="1"/>
  <c r="T1436" i="1"/>
  <c r="R1436" i="1"/>
  <c r="O1436" i="1"/>
  <c r="N1436" i="1"/>
  <c r="L1436" i="1"/>
  <c r="I1436" i="1"/>
  <c r="V1435" i="1"/>
  <c r="U1435" i="1"/>
  <c r="T1435" i="1"/>
  <c r="R1435" i="1"/>
  <c r="O1435" i="1"/>
  <c r="N1435" i="1"/>
  <c r="L1435" i="1"/>
  <c r="I1435" i="1"/>
  <c r="V1434" i="1"/>
  <c r="U1434" i="1"/>
  <c r="T1434" i="1"/>
  <c r="R1434" i="1"/>
  <c r="O1434" i="1"/>
  <c r="N1434" i="1"/>
  <c r="L1434" i="1"/>
  <c r="I1434" i="1"/>
  <c r="V1433" i="1"/>
  <c r="U1433" i="1"/>
  <c r="T1433" i="1"/>
  <c r="R1433" i="1"/>
  <c r="O1433" i="1"/>
  <c r="N1433" i="1"/>
  <c r="L1433" i="1"/>
  <c r="I1433" i="1"/>
  <c r="V1432" i="1"/>
  <c r="U1432" i="1"/>
  <c r="T1432" i="1"/>
  <c r="R1432" i="1"/>
  <c r="O1432" i="1"/>
  <c r="N1432" i="1"/>
  <c r="L1432" i="1"/>
  <c r="I1432" i="1"/>
  <c r="V1431" i="1"/>
  <c r="U1431" i="1"/>
  <c r="T1431" i="1"/>
  <c r="R1431" i="1"/>
  <c r="O1431" i="1"/>
  <c r="N1431" i="1"/>
  <c r="L1431" i="1"/>
  <c r="I1431" i="1"/>
  <c r="V1430" i="1"/>
  <c r="U1430" i="1"/>
  <c r="T1430" i="1"/>
  <c r="R1430" i="1"/>
  <c r="O1430" i="1"/>
  <c r="N1430" i="1"/>
  <c r="L1430" i="1"/>
  <c r="I1430" i="1"/>
  <c r="V1429" i="1"/>
  <c r="U1429" i="1"/>
  <c r="T1429" i="1"/>
  <c r="R1429" i="1"/>
  <c r="O1429" i="1"/>
  <c r="N1429" i="1"/>
  <c r="L1429" i="1"/>
  <c r="I1429" i="1"/>
  <c r="V1428" i="1"/>
  <c r="U1428" i="1"/>
  <c r="T1428" i="1"/>
  <c r="R1428" i="1"/>
  <c r="O1428" i="1"/>
  <c r="N1428" i="1"/>
  <c r="L1428" i="1"/>
  <c r="I1428" i="1"/>
  <c r="V1427" i="1"/>
  <c r="U1427" i="1"/>
  <c r="T1427" i="1"/>
  <c r="R1427" i="1"/>
  <c r="O1427" i="1"/>
  <c r="N1427" i="1"/>
  <c r="L1427" i="1"/>
  <c r="I1427" i="1"/>
  <c r="V1426" i="1"/>
  <c r="U1426" i="1"/>
  <c r="T1426" i="1"/>
  <c r="R1426" i="1"/>
  <c r="O1426" i="1"/>
  <c r="N1426" i="1"/>
  <c r="L1426" i="1"/>
  <c r="I1426" i="1"/>
  <c r="V1425" i="1"/>
  <c r="U1425" i="1"/>
  <c r="T1425" i="1"/>
  <c r="R1425" i="1"/>
  <c r="O1425" i="1"/>
  <c r="N1425" i="1"/>
  <c r="L1425" i="1"/>
  <c r="I1425" i="1"/>
  <c r="V1424" i="1"/>
  <c r="U1424" i="1"/>
  <c r="T1424" i="1"/>
  <c r="R1424" i="1"/>
  <c r="O1424" i="1"/>
  <c r="N1424" i="1"/>
  <c r="L1424" i="1"/>
  <c r="I1424" i="1"/>
  <c r="V1423" i="1"/>
  <c r="U1423" i="1"/>
  <c r="T1423" i="1"/>
  <c r="R1423" i="1"/>
  <c r="O1423" i="1"/>
  <c r="N1423" i="1"/>
  <c r="L1423" i="1"/>
  <c r="I1423" i="1"/>
  <c r="V1422" i="1"/>
  <c r="U1422" i="1"/>
  <c r="T1422" i="1"/>
  <c r="R1422" i="1"/>
  <c r="O1422" i="1"/>
  <c r="N1422" i="1"/>
  <c r="L1422" i="1"/>
  <c r="I1422" i="1"/>
  <c r="V1421" i="1"/>
  <c r="U1421" i="1"/>
  <c r="T1421" i="1"/>
  <c r="R1421" i="1"/>
  <c r="O1421" i="1"/>
  <c r="N1421" i="1"/>
  <c r="L1421" i="1"/>
  <c r="I1421" i="1"/>
  <c r="V1420" i="1"/>
  <c r="U1420" i="1"/>
  <c r="T1420" i="1"/>
  <c r="R1420" i="1"/>
  <c r="O1420" i="1"/>
  <c r="N1420" i="1"/>
  <c r="L1420" i="1"/>
  <c r="I1420" i="1"/>
  <c r="V1419" i="1"/>
  <c r="U1419" i="1"/>
  <c r="T1419" i="1"/>
  <c r="R1419" i="1"/>
  <c r="O1419" i="1"/>
  <c r="N1419" i="1"/>
  <c r="L1419" i="1"/>
  <c r="I1419" i="1"/>
  <c r="V1418" i="1"/>
  <c r="U1418" i="1"/>
  <c r="T1418" i="1"/>
  <c r="R1418" i="1"/>
  <c r="O1418" i="1"/>
  <c r="N1418" i="1"/>
  <c r="L1418" i="1"/>
  <c r="I1418" i="1"/>
  <c r="V1417" i="1"/>
  <c r="U1417" i="1"/>
  <c r="T1417" i="1"/>
  <c r="R1417" i="1"/>
  <c r="O1417" i="1"/>
  <c r="N1417" i="1"/>
  <c r="L1417" i="1"/>
  <c r="I1417" i="1"/>
  <c r="V1416" i="1"/>
  <c r="U1416" i="1"/>
  <c r="T1416" i="1"/>
  <c r="R1416" i="1"/>
  <c r="O1416" i="1"/>
  <c r="N1416" i="1"/>
  <c r="L1416" i="1"/>
  <c r="I1416" i="1"/>
  <c r="V1415" i="1"/>
  <c r="U1415" i="1"/>
  <c r="T1415" i="1"/>
  <c r="R1415" i="1"/>
  <c r="O1415" i="1"/>
  <c r="N1415" i="1"/>
  <c r="L1415" i="1"/>
  <c r="I1415" i="1"/>
  <c r="V1414" i="1"/>
  <c r="U1414" i="1"/>
  <c r="T1414" i="1"/>
  <c r="R1414" i="1"/>
  <c r="O1414" i="1"/>
  <c r="N1414" i="1"/>
  <c r="L1414" i="1"/>
  <c r="I1414" i="1"/>
  <c r="V1413" i="1"/>
  <c r="U1413" i="1"/>
  <c r="T1413" i="1"/>
  <c r="R1413" i="1"/>
  <c r="O1413" i="1"/>
  <c r="N1413" i="1"/>
  <c r="L1413" i="1"/>
  <c r="I1413" i="1"/>
  <c r="V1412" i="1"/>
  <c r="U1412" i="1"/>
  <c r="T1412" i="1"/>
  <c r="R1412" i="1"/>
  <c r="O1412" i="1"/>
  <c r="N1412" i="1"/>
  <c r="L1412" i="1"/>
  <c r="I1412" i="1"/>
  <c r="V1411" i="1"/>
  <c r="U1411" i="1"/>
  <c r="T1411" i="1"/>
  <c r="R1411" i="1"/>
  <c r="O1411" i="1"/>
  <c r="N1411" i="1"/>
  <c r="L1411" i="1"/>
  <c r="I1411" i="1"/>
  <c r="V1410" i="1"/>
  <c r="U1410" i="1"/>
  <c r="T1410" i="1"/>
  <c r="R1410" i="1"/>
  <c r="O1410" i="1"/>
  <c r="N1410" i="1"/>
  <c r="L1410" i="1"/>
  <c r="I1410" i="1"/>
  <c r="V1409" i="1"/>
  <c r="U1409" i="1"/>
  <c r="T1409" i="1"/>
  <c r="R1409" i="1"/>
  <c r="O1409" i="1"/>
  <c r="N1409" i="1"/>
  <c r="L1409" i="1"/>
  <c r="I1409" i="1"/>
  <c r="V1408" i="1"/>
  <c r="U1408" i="1"/>
  <c r="T1408" i="1"/>
  <c r="R1408" i="1"/>
  <c r="O1408" i="1"/>
  <c r="N1408" i="1"/>
  <c r="L1408" i="1"/>
  <c r="I1408" i="1"/>
  <c r="V1407" i="1"/>
  <c r="U1407" i="1"/>
  <c r="T1407" i="1"/>
  <c r="R1407" i="1"/>
  <c r="O1407" i="1"/>
  <c r="N1407" i="1"/>
  <c r="L1407" i="1"/>
  <c r="I1407" i="1"/>
  <c r="V1406" i="1"/>
  <c r="U1406" i="1"/>
  <c r="T1406" i="1"/>
  <c r="R1406" i="1"/>
  <c r="O1406" i="1"/>
  <c r="N1406" i="1"/>
  <c r="L1406" i="1"/>
  <c r="I1406" i="1"/>
  <c r="V1405" i="1"/>
  <c r="U1405" i="1"/>
  <c r="T1405" i="1"/>
  <c r="R1405" i="1"/>
  <c r="O1405" i="1"/>
  <c r="N1405" i="1"/>
  <c r="L1405" i="1"/>
  <c r="I1405" i="1"/>
  <c r="V1404" i="1"/>
  <c r="U1404" i="1"/>
  <c r="T1404" i="1"/>
  <c r="R1404" i="1"/>
  <c r="O1404" i="1"/>
  <c r="N1404" i="1"/>
  <c r="L1404" i="1"/>
  <c r="I1404" i="1"/>
  <c r="V1403" i="1"/>
  <c r="U1403" i="1"/>
  <c r="T1403" i="1"/>
  <c r="R1403" i="1"/>
  <c r="O1403" i="1"/>
  <c r="N1403" i="1"/>
  <c r="L1403" i="1"/>
  <c r="I1403" i="1"/>
  <c r="V1402" i="1"/>
  <c r="U1402" i="1"/>
  <c r="T1402" i="1"/>
  <c r="R1402" i="1"/>
  <c r="O1402" i="1"/>
  <c r="N1402" i="1"/>
  <c r="L1402" i="1"/>
  <c r="I1402" i="1"/>
  <c r="V1401" i="1"/>
  <c r="U1401" i="1"/>
  <c r="T1401" i="1"/>
  <c r="R1401" i="1"/>
  <c r="O1401" i="1"/>
  <c r="N1401" i="1"/>
  <c r="L1401" i="1"/>
  <c r="I1401" i="1"/>
  <c r="V1400" i="1"/>
  <c r="U1400" i="1"/>
  <c r="T1400" i="1"/>
  <c r="R1400" i="1"/>
  <c r="O1400" i="1"/>
  <c r="N1400" i="1"/>
  <c r="L1400" i="1"/>
  <c r="I1400" i="1"/>
  <c r="V1399" i="1"/>
  <c r="U1399" i="1"/>
  <c r="T1399" i="1"/>
  <c r="R1399" i="1"/>
  <c r="O1399" i="1"/>
  <c r="N1399" i="1"/>
  <c r="L1399" i="1"/>
  <c r="I1399" i="1"/>
  <c r="V1398" i="1"/>
  <c r="U1398" i="1"/>
  <c r="T1398" i="1"/>
  <c r="R1398" i="1"/>
  <c r="O1398" i="1"/>
  <c r="N1398" i="1"/>
  <c r="L1398" i="1"/>
  <c r="I1398" i="1"/>
  <c r="V1397" i="1"/>
  <c r="U1397" i="1"/>
  <c r="T1397" i="1"/>
  <c r="R1397" i="1"/>
  <c r="O1397" i="1"/>
  <c r="N1397" i="1"/>
  <c r="L1397" i="1"/>
  <c r="I1397" i="1"/>
  <c r="V1396" i="1"/>
  <c r="U1396" i="1"/>
  <c r="T1396" i="1"/>
  <c r="R1396" i="1"/>
  <c r="O1396" i="1"/>
  <c r="N1396" i="1"/>
  <c r="L1396" i="1"/>
  <c r="I1396" i="1"/>
  <c r="V1395" i="1"/>
  <c r="U1395" i="1"/>
  <c r="T1395" i="1"/>
  <c r="R1395" i="1"/>
  <c r="O1395" i="1"/>
  <c r="N1395" i="1"/>
  <c r="L1395" i="1"/>
  <c r="I1395" i="1"/>
  <c r="V1394" i="1"/>
  <c r="U1394" i="1"/>
  <c r="T1394" i="1"/>
  <c r="R1394" i="1"/>
  <c r="O1394" i="1"/>
  <c r="N1394" i="1"/>
  <c r="L1394" i="1"/>
  <c r="I1394" i="1"/>
  <c r="V1393" i="1"/>
  <c r="U1393" i="1"/>
  <c r="T1393" i="1"/>
  <c r="R1393" i="1"/>
  <c r="O1393" i="1"/>
  <c r="N1393" i="1"/>
  <c r="L1393" i="1"/>
  <c r="I1393" i="1"/>
  <c r="V1392" i="1"/>
  <c r="U1392" i="1"/>
  <c r="T1392" i="1"/>
  <c r="R1392" i="1"/>
  <c r="O1392" i="1"/>
  <c r="N1392" i="1"/>
  <c r="L1392" i="1"/>
  <c r="I1392" i="1"/>
  <c r="V1391" i="1"/>
  <c r="U1391" i="1"/>
  <c r="T1391" i="1"/>
  <c r="R1391" i="1"/>
  <c r="O1391" i="1"/>
  <c r="N1391" i="1"/>
  <c r="L1391" i="1"/>
  <c r="I1391" i="1"/>
  <c r="V1390" i="1"/>
  <c r="U1390" i="1"/>
  <c r="T1390" i="1"/>
  <c r="R1390" i="1"/>
  <c r="O1390" i="1"/>
  <c r="N1390" i="1"/>
  <c r="L1390" i="1"/>
  <c r="I1390" i="1"/>
  <c r="V1389" i="1"/>
  <c r="U1389" i="1"/>
  <c r="T1389" i="1"/>
  <c r="R1389" i="1"/>
  <c r="O1389" i="1"/>
  <c r="N1389" i="1"/>
  <c r="L1389" i="1"/>
  <c r="I1389" i="1"/>
  <c r="V1388" i="1"/>
  <c r="U1388" i="1"/>
  <c r="T1388" i="1"/>
  <c r="R1388" i="1"/>
  <c r="O1388" i="1"/>
  <c r="N1388" i="1"/>
  <c r="L1388" i="1"/>
  <c r="I1388" i="1"/>
  <c r="V1387" i="1"/>
  <c r="U1387" i="1"/>
  <c r="T1387" i="1"/>
  <c r="R1387" i="1"/>
  <c r="O1387" i="1"/>
  <c r="N1387" i="1"/>
  <c r="L1387" i="1"/>
  <c r="I1387" i="1"/>
  <c r="V1386" i="1"/>
  <c r="U1386" i="1"/>
  <c r="T1386" i="1"/>
  <c r="R1386" i="1"/>
  <c r="O1386" i="1"/>
  <c r="N1386" i="1"/>
  <c r="L1386" i="1"/>
  <c r="I1386" i="1"/>
  <c r="V1385" i="1"/>
  <c r="U1385" i="1"/>
  <c r="T1385" i="1"/>
  <c r="R1385" i="1"/>
  <c r="O1385" i="1"/>
  <c r="N1385" i="1"/>
  <c r="L1385" i="1"/>
  <c r="I1385" i="1"/>
  <c r="V1384" i="1"/>
  <c r="U1384" i="1"/>
  <c r="T1384" i="1"/>
  <c r="R1384" i="1"/>
  <c r="O1384" i="1"/>
  <c r="N1384" i="1"/>
  <c r="L1384" i="1"/>
  <c r="I1384" i="1"/>
  <c r="V1383" i="1"/>
  <c r="U1383" i="1"/>
  <c r="T1383" i="1"/>
  <c r="R1383" i="1"/>
  <c r="O1383" i="1"/>
  <c r="N1383" i="1"/>
  <c r="L1383" i="1"/>
  <c r="I1383" i="1"/>
  <c r="V1382" i="1"/>
  <c r="U1382" i="1"/>
  <c r="T1382" i="1"/>
  <c r="R1382" i="1"/>
  <c r="O1382" i="1"/>
  <c r="N1382" i="1"/>
  <c r="L1382" i="1"/>
  <c r="I1382" i="1"/>
  <c r="V1381" i="1"/>
  <c r="U1381" i="1"/>
  <c r="T1381" i="1"/>
  <c r="R1381" i="1"/>
  <c r="O1381" i="1"/>
  <c r="N1381" i="1"/>
  <c r="L1381" i="1"/>
  <c r="I1381" i="1"/>
  <c r="V1380" i="1"/>
  <c r="U1380" i="1"/>
  <c r="T1380" i="1"/>
  <c r="R1380" i="1"/>
  <c r="O1380" i="1"/>
  <c r="N1380" i="1"/>
  <c r="L1380" i="1"/>
  <c r="I1380" i="1"/>
  <c r="V1379" i="1"/>
  <c r="U1379" i="1"/>
  <c r="T1379" i="1"/>
  <c r="R1379" i="1"/>
  <c r="O1379" i="1"/>
  <c r="N1379" i="1"/>
  <c r="L1379" i="1"/>
  <c r="I1379" i="1"/>
  <c r="V1378" i="1"/>
  <c r="U1378" i="1"/>
  <c r="T1378" i="1"/>
  <c r="R1378" i="1"/>
  <c r="O1378" i="1"/>
  <c r="N1378" i="1"/>
  <c r="L1378" i="1"/>
  <c r="I1378" i="1"/>
  <c r="V1377" i="1"/>
  <c r="U1377" i="1"/>
  <c r="T1377" i="1"/>
  <c r="R1377" i="1"/>
  <c r="O1377" i="1"/>
  <c r="N1377" i="1"/>
  <c r="L1377" i="1"/>
  <c r="I1377" i="1"/>
  <c r="V1376" i="1"/>
  <c r="U1376" i="1"/>
  <c r="T1376" i="1"/>
  <c r="R1376" i="1"/>
  <c r="O1376" i="1"/>
  <c r="N1376" i="1"/>
  <c r="L1376" i="1"/>
  <c r="I1376" i="1"/>
  <c r="V1375" i="1"/>
  <c r="U1375" i="1"/>
  <c r="T1375" i="1"/>
  <c r="R1375" i="1"/>
  <c r="O1375" i="1"/>
  <c r="N1375" i="1"/>
  <c r="L1375" i="1"/>
  <c r="I1375" i="1"/>
  <c r="V1374" i="1"/>
  <c r="U1374" i="1"/>
  <c r="T1374" i="1"/>
  <c r="R1374" i="1"/>
  <c r="O1374" i="1"/>
  <c r="N1374" i="1"/>
  <c r="L1374" i="1"/>
  <c r="I1374" i="1"/>
  <c r="V1373" i="1"/>
  <c r="U1373" i="1"/>
  <c r="T1373" i="1"/>
  <c r="R1373" i="1"/>
  <c r="O1373" i="1"/>
  <c r="N1373" i="1"/>
  <c r="L1373" i="1"/>
  <c r="I1373" i="1"/>
  <c r="V1372" i="1"/>
  <c r="U1372" i="1"/>
  <c r="T1372" i="1"/>
  <c r="R1372" i="1"/>
  <c r="O1372" i="1"/>
  <c r="N1372" i="1"/>
  <c r="L1372" i="1"/>
  <c r="I1372" i="1"/>
  <c r="V1371" i="1"/>
  <c r="U1371" i="1"/>
  <c r="T1371" i="1"/>
  <c r="R1371" i="1"/>
  <c r="O1371" i="1"/>
  <c r="N1371" i="1"/>
  <c r="L1371" i="1"/>
  <c r="I1371" i="1"/>
  <c r="V1370" i="1"/>
  <c r="U1370" i="1"/>
  <c r="T1370" i="1"/>
  <c r="R1370" i="1"/>
  <c r="O1370" i="1"/>
  <c r="N1370" i="1"/>
  <c r="L1370" i="1"/>
  <c r="I1370" i="1"/>
  <c r="V1369" i="1"/>
  <c r="U1369" i="1"/>
  <c r="T1369" i="1"/>
  <c r="R1369" i="1"/>
  <c r="O1369" i="1"/>
  <c r="N1369" i="1"/>
  <c r="L1369" i="1"/>
  <c r="I1369" i="1"/>
  <c r="V1368" i="1"/>
  <c r="U1368" i="1"/>
  <c r="T1368" i="1"/>
  <c r="R1368" i="1"/>
  <c r="O1368" i="1"/>
  <c r="N1368" i="1"/>
  <c r="L1368" i="1"/>
  <c r="I1368" i="1"/>
  <c r="V1367" i="1"/>
  <c r="U1367" i="1"/>
  <c r="T1367" i="1"/>
  <c r="R1367" i="1"/>
  <c r="O1367" i="1"/>
  <c r="N1367" i="1"/>
  <c r="L1367" i="1"/>
  <c r="I1367" i="1"/>
  <c r="V1366" i="1"/>
  <c r="U1366" i="1"/>
  <c r="T1366" i="1"/>
  <c r="R1366" i="1"/>
  <c r="O1366" i="1"/>
  <c r="N1366" i="1"/>
  <c r="L1366" i="1"/>
  <c r="I1366" i="1"/>
  <c r="V1365" i="1"/>
  <c r="U1365" i="1"/>
  <c r="T1365" i="1"/>
  <c r="R1365" i="1"/>
  <c r="O1365" i="1"/>
  <c r="N1365" i="1"/>
  <c r="L1365" i="1"/>
  <c r="I1365" i="1"/>
  <c r="V1364" i="1"/>
  <c r="U1364" i="1"/>
  <c r="T1364" i="1"/>
  <c r="R1364" i="1"/>
  <c r="O1364" i="1"/>
  <c r="N1364" i="1"/>
  <c r="L1364" i="1"/>
  <c r="I1364" i="1"/>
  <c r="V1363" i="1"/>
  <c r="U1363" i="1"/>
  <c r="T1363" i="1"/>
  <c r="R1363" i="1"/>
  <c r="O1363" i="1"/>
  <c r="N1363" i="1"/>
  <c r="L1363" i="1"/>
  <c r="I1363" i="1"/>
  <c r="V1362" i="1"/>
  <c r="U1362" i="1"/>
  <c r="T1362" i="1"/>
  <c r="R1362" i="1"/>
  <c r="O1362" i="1"/>
  <c r="N1362" i="1"/>
  <c r="L1362" i="1"/>
  <c r="I1362" i="1"/>
  <c r="V1361" i="1"/>
  <c r="U1361" i="1"/>
  <c r="T1361" i="1"/>
  <c r="R1361" i="1"/>
  <c r="O1361" i="1"/>
  <c r="N1361" i="1"/>
  <c r="L1361" i="1"/>
  <c r="I1361" i="1"/>
  <c r="V1360" i="1"/>
  <c r="U1360" i="1"/>
  <c r="T1360" i="1"/>
  <c r="R1360" i="1"/>
  <c r="O1360" i="1"/>
  <c r="N1360" i="1"/>
  <c r="L1360" i="1"/>
  <c r="I1360" i="1"/>
  <c r="V1359" i="1"/>
  <c r="U1359" i="1"/>
  <c r="T1359" i="1"/>
  <c r="R1359" i="1"/>
  <c r="O1359" i="1"/>
  <c r="N1359" i="1"/>
  <c r="L1359" i="1"/>
  <c r="I1359" i="1"/>
  <c r="V1358" i="1"/>
  <c r="U1358" i="1"/>
  <c r="T1358" i="1"/>
  <c r="R1358" i="1"/>
  <c r="O1358" i="1"/>
  <c r="N1358" i="1"/>
  <c r="L1358" i="1"/>
  <c r="I1358" i="1"/>
  <c r="V1357" i="1"/>
  <c r="U1357" i="1"/>
  <c r="T1357" i="1"/>
  <c r="R1357" i="1"/>
  <c r="O1357" i="1"/>
  <c r="N1357" i="1"/>
  <c r="L1357" i="1"/>
  <c r="I1357" i="1"/>
  <c r="V1356" i="1"/>
  <c r="U1356" i="1"/>
  <c r="T1356" i="1"/>
  <c r="R1356" i="1"/>
  <c r="O1356" i="1"/>
  <c r="N1356" i="1"/>
  <c r="L1356" i="1"/>
  <c r="I1356" i="1"/>
  <c r="V1355" i="1"/>
  <c r="U1355" i="1"/>
  <c r="T1355" i="1"/>
  <c r="R1355" i="1"/>
  <c r="O1355" i="1"/>
  <c r="N1355" i="1"/>
  <c r="L1355" i="1"/>
  <c r="I1355" i="1"/>
  <c r="V1354" i="1"/>
  <c r="U1354" i="1"/>
  <c r="T1354" i="1"/>
  <c r="R1354" i="1"/>
  <c r="O1354" i="1"/>
  <c r="N1354" i="1"/>
  <c r="L1354" i="1"/>
  <c r="I1354" i="1"/>
  <c r="V1353" i="1"/>
  <c r="U1353" i="1"/>
  <c r="T1353" i="1"/>
  <c r="R1353" i="1"/>
  <c r="O1353" i="1"/>
  <c r="N1353" i="1"/>
  <c r="L1353" i="1"/>
  <c r="I1353" i="1"/>
  <c r="V1352" i="1"/>
  <c r="U1352" i="1"/>
  <c r="T1352" i="1"/>
  <c r="R1352" i="1"/>
  <c r="O1352" i="1"/>
  <c r="N1352" i="1"/>
  <c r="L1352" i="1"/>
  <c r="I1352" i="1"/>
  <c r="V1351" i="1"/>
  <c r="U1351" i="1"/>
  <c r="T1351" i="1"/>
  <c r="R1351" i="1"/>
  <c r="O1351" i="1"/>
  <c r="N1351" i="1"/>
  <c r="L1351" i="1"/>
  <c r="I1351" i="1"/>
  <c r="V1350" i="1"/>
  <c r="U1350" i="1"/>
  <c r="T1350" i="1"/>
  <c r="R1350" i="1"/>
  <c r="O1350" i="1"/>
  <c r="N1350" i="1"/>
  <c r="L1350" i="1"/>
  <c r="I1350" i="1"/>
  <c r="V1349" i="1"/>
  <c r="U1349" i="1"/>
  <c r="T1349" i="1"/>
  <c r="R1349" i="1"/>
  <c r="O1349" i="1"/>
  <c r="N1349" i="1"/>
  <c r="L1349" i="1"/>
  <c r="I1349" i="1"/>
  <c r="V1348" i="1"/>
  <c r="U1348" i="1"/>
  <c r="T1348" i="1"/>
  <c r="R1348" i="1"/>
  <c r="O1348" i="1"/>
  <c r="N1348" i="1"/>
  <c r="L1348" i="1"/>
  <c r="I1348" i="1"/>
  <c r="V1347" i="1"/>
  <c r="U1347" i="1"/>
  <c r="T1347" i="1"/>
  <c r="R1347" i="1"/>
  <c r="O1347" i="1"/>
  <c r="N1347" i="1"/>
  <c r="L1347" i="1"/>
  <c r="I1347" i="1"/>
  <c r="V1346" i="1"/>
  <c r="U1346" i="1"/>
  <c r="T1346" i="1"/>
  <c r="R1346" i="1"/>
  <c r="O1346" i="1"/>
  <c r="N1346" i="1"/>
  <c r="L1346" i="1"/>
  <c r="I1346" i="1"/>
  <c r="V1345" i="1"/>
  <c r="U1345" i="1"/>
  <c r="T1345" i="1"/>
  <c r="R1345" i="1"/>
  <c r="O1345" i="1"/>
  <c r="N1345" i="1"/>
  <c r="L1345" i="1"/>
  <c r="I1345" i="1"/>
  <c r="V1344" i="1"/>
  <c r="U1344" i="1"/>
  <c r="T1344" i="1"/>
  <c r="R1344" i="1"/>
  <c r="O1344" i="1"/>
  <c r="N1344" i="1"/>
  <c r="L1344" i="1"/>
  <c r="I1344" i="1"/>
  <c r="V1343" i="1"/>
  <c r="U1343" i="1"/>
  <c r="T1343" i="1"/>
  <c r="R1343" i="1"/>
  <c r="O1343" i="1"/>
  <c r="N1343" i="1"/>
  <c r="L1343" i="1"/>
  <c r="I1343" i="1"/>
  <c r="V1342" i="1"/>
  <c r="U1342" i="1"/>
  <c r="T1342" i="1"/>
  <c r="R1342" i="1"/>
  <c r="O1342" i="1"/>
  <c r="N1342" i="1"/>
  <c r="L1342" i="1"/>
  <c r="I1342" i="1"/>
  <c r="V1341" i="1"/>
  <c r="U1341" i="1"/>
  <c r="T1341" i="1"/>
  <c r="R1341" i="1"/>
  <c r="O1341" i="1"/>
  <c r="N1341" i="1"/>
  <c r="L1341" i="1"/>
  <c r="I1341" i="1"/>
  <c r="V1340" i="1"/>
  <c r="U1340" i="1"/>
  <c r="T1340" i="1"/>
  <c r="R1340" i="1"/>
  <c r="O1340" i="1"/>
  <c r="N1340" i="1"/>
  <c r="L1340" i="1"/>
  <c r="I1340" i="1"/>
  <c r="V1339" i="1"/>
  <c r="U1339" i="1"/>
  <c r="T1339" i="1"/>
  <c r="R1339" i="1"/>
  <c r="O1339" i="1"/>
  <c r="N1339" i="1"/>
  <c r="L1339" i="1"/>
  <c r="I1339" i="1"/>
  <c r="V1338" i="1"/>
  <c r="U1338" i="1"/>
  <c r="T1338" i="1"/>
  <c r="R1338" i="1"/>
  <c r="O1338" i="1"/>
  <c r="N1338" i="1"/>
  <c r="L1338" i="1"/>
  <c r="I1338" i="1"/>
  <c r="V1337" i="1"/>
  <c r="U1337" i="1"/>
  <c r="T1337" i="1"/>
  <c r="R1337" i="1"/>
  <c r="O1337" i="1"/>
  <c r="N1337" i="1"/>
  <c r="L1337" i="1"/>
  <c r="I1337" i="1"/>
  <c r="V1336" i="1"/>
  <c r="U1336" i="1"/>
  <c r="T1336" i="1"/>
  <c r="R1336" i="1"/>
  <c r="O1336" i="1"/>
  <c r="N1336" i="1"/>
  <c r="L1336" i="1"/>
  <c r="I1336" i="1"/>
  <c r="V1335" i="1"/>
  <c r="U1335" i="1"/>
  <c r="T1335" i="1"/>
  <c r="R1335" i="1"/>
  <c r="O1335" i="1"/>
  <c r="N1335" i="1"/>
  <c r="L1335" i="1"/>
  <c r="I1335" i="1"/>
  <c r="V1334" i="1"/>
  <c r="U1334" i="1"/>
  <c r="T1334" i="1"/>
  <c r="R1334" i="1"/>
  <c r="O1334" i="1"/>
  <c r="N1334" i="1"/>
  <c r="L1334" i="1"/>
  <c r="I1334" i="1"/>
  <c r="V1333" i="1"/>
  <c r="U1333" i="1"/>
  <c r="T1333" i="1"/>
  <c r="R1333" i="1"/>
  <c r="O1333" i="1"/>
  <c r="N1333" i="1"/>
  <c r="L1333" i="1"/>
  <c r="I1333" i="1"/>
  <c r="V1332" i="1"/>
  <c r="U1332" i="1"/>
  <c r="T1332" i="1"/>
  <c r="R1332" i="1"/>
  <c r="O1332" i="1"/>
  <c r="N1332" i="1"/>
  <c r="L1332" i="1"/>
  <c r="I1332" i="1"/>
  <c r="V1331" i="1"/>
  <c r="U1331" i="1"/>
  <c r="T1331" i="1"/>
  <c r="R1331" i="1"/>
  <c r="O1331" i="1"/>
  <c r="N1331" i="1"/>
  <c r="L1331" i="1"/>
  <c r="I1331" i="1"/>
  <c r="V1330" i="1"/>
  <c r="U1330" i="1"/>
  <c r="T1330" i="1"/>
  <c r="R1330" i="1"/>
  <c r="O1330" i="1"/>
  <c r="N1330" i="1"/>
  <c r="L1330" i="1"/>
  <c r="I1330" i="1"/>
  <c r="V1329" i="1"/>
  <c r="U1329" i="1"/>
  <c r="T1329" i="1"/>
  <c r="R1329" i="1"/>
  <c r="O1329" i="1"/>
  <c r="N1329" i="1"/>
  <c r="L1329" i="1"/>
  <c r="I1329" i="1"/>
  <c r="V1328" i="1"/>
  <c r="U1328" i="1"/>
  <c r="T1328" i="1"/>
  <c r="R1328" i="1"/>
  <c r="O1328" i="1"/>
  <c r="N1328" i="1"/>
  <c r="L1328" i="1"/>
  <c r="I1328" i="1"/>
  <c r="V1327" i="1"/>
  <c r="U1327" i="1"/>
  <c r="T1327" i="1"/>
  <c r="R1327" i="1"/>
  <c r="O1327" i="1"/>
  <c r="N1327" i="1"/>
  <c r="L1327" i="1"/>
  <c r="I1327" i="1"/>
  <c r="V1326" i="1"/>
  <c r="U1326" i="1"/>
  <c r="T1326" i="1"/>
  <c r="R1326" i="1"/>
  <c r="O1326" i="1"/>
  <c r="N1326" i="1"/>
  <c r="L1326" i="1"/>
  <c r="I1326" i="1"/>
  <c r="V1325" i="1"/>
  <c r="U1325" i="1"/>
  <c r="T1325" i="1"/>
  <c r="R1325" i="1"/>
  <c r="O1325" i="1"/>
  <c r="N1325" i="1"/>
  <c r="L1325" i="1"/>
  <c r="I1325" i="1"/>
  <c r="V1324" i="1"/>
  <c r="U1324" i="1"/>
  <c r="T1324" i="1"/>
  <c r="R1324" i="1"/>
  <c r="O1324" i="1"/>
  <c r="N1324" i="1"/>
  <c r="L1324" i="1"/>
  <c r="I1324" i="1"/>
  <c r="V1323" i="1"/>
  <c r="U1323" i="1"/>
  <c r="T1323" i="1"/>
  <c r="R1323" i="1"/>
  <c r="O1323" i="1"/>
  <c r="N1323" i="1"/>
  <c r="L1323" i="1"/>
  <c r="I1323" i="1"/>
  <c r="V1322" i="1"/>
  <c r="U1322" i="1"/>
  <c r="T1322" i="1"/>
  <c r="R1322" i="1"/>
  <c r="O1322" i="1"/>
  <c r="N1322" i="1"/>
  <c r="L1322" i="1"/>
  <c r="I1322" i="1"/>
  <c r="V1321" i="1"/>
  <c r="U1321" i="1"/>
  <c r="T1321" i="1"/>
  <c r="R1321" i="1"/>
  <c r="O1321" i="1"/>
  <c r="N1321" i="1"/>
  <c r="L1321" i="1"/>
  <c r="I1321" i="1"/>
  <c r="V1320" i="1"/>
  <c r="U1320" i="1"/>
  <c r="T1320" i="1"/>
  <c r="R1320" i="1"/>
  <c r="O1320" i="1"/>
  <c r="N1320" i="1"/>
  <c r="L1320" i="1"/>
  <c r="I1320" i="1"/>
  <c r="V1319" i="1"/>
  <c r="U1319" i="1"/>
  <c r="T1319" i="1"/>
  <c r="R1319" i="1"/>
  <c r="O1319" i="1"/>
  <c r="N1319" i="1"/>
  <c r="L1319" i="1"/>
  <c r="I1319" i="1"/>
  <c r="V1318" i="1"/>
  <c r="U1318" i="1"/>
  <c r="T1318" i="1"/>
  <c r="R1318" i="1"/>
  <c r="O1318" i="1"/>
  <c r="N1318" i="1"/>
  <c r="L1318" i="1"/>
  <c r="I1318" i="1"/>
  <c r="V1317" i="1"/>
  <c r="U1317" i="1"/>
  <c r="T1317" i="1"/>
  <c r="R1317" i="1"/>
  <c r="O1317" i="1"/>
  <c r="N1317" i="1"/>
  <c r="L1317" i="1"/>
  <c r="I1317" i="1"/>
  <c r="V1316" i="1"/>
  <c r="U1316" i="1"/>
  <c r="T1316" i="1"/>
  <c r="R1316" i="1"/>
  <c r="O1316" i="1"/>
  <c r="N1316" i="1"/>
  <c r="L1316" i="1"/>
  <c r="I1316" i="1"/>
  <c r="V1315" i="1"/>
  <c r="U1315" i="1"/>
  <c r="T1315" i="1"/>
  <c r="R1315" i="1"/>
  <c r="O1315" i="1"/>
  <c r="N1315" i="1"/>
  <c r="L1315" i="1"/>
  <c r="I1315" i="1"/>
  <c r="V1314" i="1"/>
  <c r="U1314" i="1"/>
  <c r="T1314" i="1"/>
  <c r="R1314" i="1"/>
  <c r="O1314" i="1"/>
  <c r="N1314" i="1"/>
  <c r="L1314" i="1"/>
  <c r="I1314" i="1"/>
  <c r="V1313" i="1"/>
  <c r="U1313" i="1"/>
  <c r="T1313" i="1"/>
  <c r="R1313" i="1"/>
  <c r="O1313" i="1"/>
  <c r="N1313" i="1"/>
  <c r="L1313" i="1"/>
  <c r="I1313" i="1"/>
  <c r="V1312" i="1"/>
  <c r="U1312" i="1"/>
  <c r="T1312" i="1"/>
  <c r="R1312" i="1"/>
  <c r="O1312" i="1"/>
  <c r="N1312" i="1"/>
  <c r="L1312" i="1"/>
  <c r="I1312" i="1"/>
  <c r="V1311" i="1"/>
  <c r="U1311" i="1"/>
  <c r="T1311" i="1"/>
  <c r="R1311" i="1"/>
  <c r="O1311" i="1"/>
  <c r="N1311" i="1"/>
  <c r="L1311" i="1"/>
  <c r="I1311" i="1"/>
  <c r="V1310" i="1"/>
  <c r="U1310" i="1"/>
  <c r="T1310" i="1"/>
  <c r="R1310" i="1"/>
  <c r="O1310" i="1"/>
  <c r="N1310" i="1"/>
  <c r="L1310" i="1"/>
  <c r="I1310" i="1"/>
  <c r="V1309" i="1"/>
  <c r="U1309" i="1"/>
  <c r="T1309" i="1"/>
  <c r="R1309" i="1"/>
  <c r="O1309" i="1"/>
  <c r="N1309" i="1"/>
  <c r="L1309" i="1"/>
  <c r="I1309" i="1"/>
  <c r="V1308" i="1"/>
  <c r="U1308" i="1"/>
  <c r="T1308" i="1"/>
  <c r="R1308" i="1"/>
  <c r="O1308" i="1"/>
  <c r="N1308" i="1"/>
  <c r="L1308" i="1"/>
  <c r="I1308" i="1"/>
  <c r="V1307" i="1"/>
  <c r="U1307" i="1"/>
  <c r="T1307" i="1"/>
  <c r="R1307" i="1"/>
  <c r="O1307" i="1"/>
  <c r="N1307" i="1"/>
  <c r="L1307" i="1"/>
  <c r="I1307" i="1"/>
  <c r="V1306" i="1"/>
  <c r="U1306" i="1"/>
  <c r="T1306" i="1"/>
  <c r="R1306" i="1"/>
  <c r="O1306" i="1"/>
  <c r="N1306" i="1"/>
  <c r="L1306" i="1"/>
  <c r="I1306" i="1"/>
  <c r="V1305" i="1"/>
  <c r="U1305" i="1"/>
  <c r="T1305" i="1"/>
  <c r="R1305" i="1"/>
  <c r="O1305" i="1"/>
  <c r="N1305" i="1"/>
  <c r="L1305" i="1"/>
  <c r="I1305" i="1"/>
  <c r="V1304" i="1"/>
  <c r="U1304" i="1"/>
  <c r="T1304" i="1"/>
  <c r="R1304" i="1"/>
  <c r="O1304" i="1"/>
  <c r="N1304" i="1"/>
  <c r="L1304" i="1"/>
  <c r="I1304" i="1"/>
  <c r="V1303" i="1"/>
  <c r="U1303" i="1"/>
  <c r="T1303" i="1"/>
  <c r="R1303" i="1"/>
  <c r="O1303" i="1"/>
  <c r="N1303" i="1"/>
  <c r="L1303" i="1"/>
  <c r="I1303" i="1"/>
  <c r="V1302" i="1"/>
  <c r="U1302" i="1"/>
  <c r="T1302" i="1"/>
  <c r="R1302" i="1"/>
  <c r="O1302" i="1"/>
  <c r="N1302" i="1"/>
  <c r="L1302" i="1"/>
  <c r="I1302" i="1"/>
  <c r="V1301" i="1"/>
  <c r="U1301" i="1"/>
  <c r="T1301" i="1"/>
  <c r="R1301" i="1"/>
  <c r="O1301" i="1"/>
  <c r="N1301" i="1"/>
  <c r="L1301" i="1"/>
  <c r="I1301" i="1"/>
  <c r="V1300" i="1"/>
  <c r="U1300" i="1"/>
  <c r="T1300" i="1"/>
  <c r="R1300" i="1"/>
  <c r="O1300" i="1"/>
  <c r="N1300" i="1"/>
  <c r="L1300" i="1"/>
  <c r="I1300" i="1"/>
  <c r="V1299" i="1"/>
  <c r="U1299" i="1"/>
  <c r="T1299" i="1"/>
  <c r="R1299" i="1"/>
  <c r="O1299" i="1"/>
  <c r="N1299" i="1"/>
  <c r="L1299" i="1"/>
  <c r="I1299" i="1"/>
  <c r="V1298" i="1"/>
  <c r="U1298" i="1"/>
  <c r="T1298" i="1"/>
  <c r="R1298" i="1"/>
  <c r="O1298" i="1"/>
  <c r="N1298" i="1"/>
  <c r="L1298" i="1"/>
  <c r="I1298" i="1"/>
  <c r="V1297" i="1"/>
  <c r="U1297" i="1"/>
  <c r="T1297" i="1"/>
  <c r="R1297" i="1"/>
  <c r="O1297" i="1"/>
  <c r="N1297" i="1"/>
  <c r="L1297" i="1"/>
  <c r="I1297" i="1"/>
  <c r="V1296" i="1"/>
  <c r="U1296" i="1"/>
  <c r="T1296" i="1"/>
  <c r="R1296" i="1"/>
  <c r="O1296" i="1"/>
  <c r="N1296" i="1"/>
  <c r="L1296" i="1"/>
  <c r="I1296" i="1"/>
  <c r="V1295" i="1"/>
  <c r="U1295" i="1"/>
  <c r="T1295" i="1"/>
  <c r="R1295" i="1"/>
  <c r="O1295" i="1"/>
  <c r="N1295" i="1"/>
  <c r="L1295" i="1"/>
  <c r="I1295" i="1"/>
  <c r="V1294" i="1"/>
  <c r="U1294" i="1"/>
  <c r="T1294" i="1"/>
  <c r="R1294" i="1"/>
  <c r="O1294" i="1"/>
  <c r="N1294" i="1"/>
  <c r="L1294" i="1"/>
  <c r="I1294" i="1"/>
  <c r="V1293" i="1"/>
  <c r="U1293" i="1"/>
  <c r="T1293" i="1"/>
  <c r="R1293" i="1"/>
  <c r="O1293" i="1"/>
  <c r="N1293" i="1"/>
  <c r="L1293" i="1"/>
  <c r="I1293" i="1"/>
  <c r="V1292" i="1"/>
  <c r="U1292" i="1"/>
  <c r="T1292" i="1"/>
  <c r="R1292" i="1"/>
  <c r="O1292" i="1"/>
  <c r="N1292" i="1"/>
  <c r="L1292" i="1"/>
  <c r="I1292" i="1"/>
  <c r="V1291" i="1"/>
  <c r="U1291" i="1"/>
  <c r="T1291" i="1"/>
  <c r="R1291" i="1"/>
  <c r="O1291" i="1"/>
  <c r="N1291" i="1"/>
  <c r="L1291" i="1"/>
  <c r="I1291" i="1"/>
  <c r="V1290" i="1"/>
  <c r="U1290" i="1"/>
  <c r="T1290" i="1"/>
  <c r="R1290" i="1"/>
  <c r="O1290" i="1"/>
  <c r="N1290" i="1"/>
  <c r="L1290" i="1"/>
  <c r="I1290" i="1"/>
  <c r="V1289" i="1"/>
  <c r="U1289" i="1"/>
  <c r="T1289" i="1"/>
  <c r="R1289" i="1"/>
  <c r="O1289" i="1"/>
  <c r="N1289" i="1"/>
  <c r="L1289" i="1"/>
  <c r="I1289" i="1"/>
  <c r="V1288" i="1"/>
  <c r="U1288" i="1"/>
  <c r="T1288" i="1"/>
  <c r="R1288" i="1"/>
  <c r="O1288" i="1"/>
  <c r="N1288" i="1"/>
  <c r="L1288" i="1"/>
  <c r="I1288" i="1"/>
  <c r="V1287" i="1"/>
  <c r="U1287" i="1"/>
  <c r="T1287" i="1"/>
  <c r="R1287" i="1"/>
  <c r="O1287" i="1"/>
  <c r="N1287" i="1"/>
  <c r="L1287" i="1"/>
  <c r="I1287" i="1"/>
  <c r="V1286" i="1"/>
  <c r="U1286" i="1"/>
  <c r="T1286" i="1"/>
  <c r="R1286" i="1"/>
  <c r="O1286" i="1"/>
  <c r="N1286" i="1"/>
  <c r="L1286" i="1"/>
  <c r="I1286" i="1"/>
  <c r="V1285" i="1"/>
  <c r="U1285" i="1"/>
  <c r="T1285" i="1"/>
  <c r="R1285" i="1"/>
  <c r="O1285" i="1"/>
  <c r="N1285" i="1"/>
  <c r="L1285" i="1"/>
  <c r="I1285" i="1"/>
  <c r="V1284" i="1"/>
  <c r="U1284" i="1"/>
  <c r="T1284" i="1"/>
  <c r="R1284" i="1"/>
  <c r="O1284" i="1"/>
  <c r="N1284" i="1"/>
  <c r="L1284" i="1"/>
  <c r="I1284" i="1"/>
  <c r="V1283" i="1"/>
  <c r="U1283" i="1"/>
  <c r="T1283" i="1"/>
  <c r="R1283" i="1"/>
  <c r="O1283" i="1"/>
  <c r="N1283" i="1"/>
  <c r="L1283" i="1"/>
  <c r="I1283" i="1"/>
  <c r="V1282" i="1"/>
  <c r="U1282" i="1"/>
  <c r="T1282" i="1"/>
  <c r="R1282" i="1"/>
  <c r="O1282" i="1"/>
  <c r="N1282" i="1"/>
  <c r="L1282" i="1"/>
  <c r="I1282" i="1"/>
  <c r="V1281" i="1"/>
  <c r="U1281" i="1"/>
  <c r="T1281" i="1"/>
  <c r="R1281" i="1"/>
  <c r="O1281" i="1"/>
  <c r="N1281" i="1"/>
  <c r="L1281" i="1"/>
  <c r="I1281" i="1"/>
  <c r="V1280" i="1"/>
  <c r="U1280" i="1"/>
  <c r="T1280" i="1"/>
  <c r="R1280" i="1"/>
  <c r="O1280" i="1"/>
  <c r="N1280" i="1"/>
  <c r="L1280" i="1"/>
  <c r="I1280" i="1"/>
  <c r="V1279" i="1"/>
  <c r="U1279" i="1"/>
  <c r="T1279" i="1"/>
  <c r="R1279" i="1"/>
  <c r="O1279" i="1"/>
  <c r="N1279" i="1"/>
  <c r="L1279" i="1"/>
  <c r="I1279" i="1"/>
  <c r="V1278" i="1"/>
  <c r="U1278" i="1"/>
  <c r="T1278" i="1"/>
  <c r="R1278" i="1"/>
  <c r="O1278" i="1"/>
  <c r="N1278" i="1"/>
  <c r="L1278" i="1"/>
  <c r="I1278" i="1"/>
  <c r="V1277" i="1"/>
  <c r="U1277" i="1"/>
  <c r="T1277" i="1"/>
  <c r="R1277" i="1"/>
  <c r="O1277" i="1"/>
  <c r="N1277" i="1"/>
  <c r="L1277" i="1"/>
  <c r="I1277" i="1"/>
  <c r="V1276" i="1"/>
  <c r="U1276" i="1"/>
  <c r="T1276" i="1"/>
  <c r="R1276" i="1"/>
  <c r="O1276" i="1"/>
  <c r="N1276" i="1"/>
  <c r="L1276" i="1"/>
  <c r="I1276" i="1"/>
  <c r="V1275" i="1"/>
  <c r="U1275" i="1"/>
  <c r="T1275" i="1"/>
  <c r="R1275" i="1"/>
  <c r="O1275" i="1"/>
  <c r="N1275" i="1"/>
  <c r="L1275" i="1"/>
  <c r="I1275" i="1"/>
  <c r="V1274" i="1"/>
  <c r="U1274" i="1"/>
  <c r="T1274" i="1"/>
  <c r="R1274" i="1"/>
  <c r="O1274" i="1"/>
  <c r="N1274" i="1"/>
  <c r="L1274" i="1"/>
  <c r="I1274" i="1"/>
  <c r="V1273" i="1"/>
  <c r="U1273" i="1"/>
  <c r="T1273" i="1"/>
  <c r="R1273" i="1"/>
  <c r="O1273" i="1"/>
  <c r="N1273" i="1"/>
  <c r="L1273" i="1"/>
  <c r="I1273" i="1"/>
  <c r="V1272" i="1"/>
  <c r="U1272" i="1"/>
  <c r="T1272" i="1"/>
  <c r="R1272" i="1"/>
  <c r="O1272" i="1"/>
  <c r="N1272" i="1"/>
  <c r="L1272" i="1"/>
  <c r="I1272" i="1"/>
  <c r="V1271" i="1"/>
  <c r="U1271" i="1"/>
  <c r="T1271" i="1"/>
  <c r="R1271" i="1"/>
  <c r="O1271" i="1"/>
  <c r="N1271" i="1"/>
  <c r="L1271" i="1"/>
  <c r="I1271" i="1"/>
  <c r="V1270" i="1"/>
  <c r="U1270" i="1"/>
  <c r="T1270" i="1"/>
  <c r="R1270" i="1"/>
  <c r="O1270" i="1"/>
  <c r="N1270" i="1"/>
  <c r="L1270" i="1"/>
  <c r="I1270" i="1"/>
  <c r="V1269" i="1"/>
  <c r="U1269" i="1"/>
  <c r="T1269" i="1"/>
  <c r="R1269" i="1"/>
  <c r="O1269" i="1"/>
  <c r="N1269" i="1"/>
  <c r="L1269" i="1"/>
  <c r="I1269" i="1"/>
  <c r="V1268" i="1"/>
  <c r="U1268" i="1"/>
  <c r="T1268" i="1"/>
  <c r="R1268" i="1"/>
  <c r="O1268" i="1"/>
  <c r="N1268" i="1"/>
  <c r="L1268" i="1"/>
  <c r="I1268" i="1"/>
  <c r="V1267" i="1"/>
  <c r="U1267" i="1"/>
  <c r="T1267" i="1"/>
  <c r="R1267" i="1"/>
  <c r="O1267" i="1"/>
  <c r="N1267" i="1"/>
  <c r="L1267" i="1"/>
  <c r="I1267" i="1"/>
  <c r="V1266" i="1"/>
  <c r="U1266" i="1"/>
  <c r="T1266" i="1"/>
  <c r="R1266" i="1"/>
  <c r="O1266" i="1"/>
  <c r="N1266" i="1"/>
  <c r="L1266" i="1"/>
  <c r="I1266" i="1"/>
  <c r="V1265" i="1"/>
  <c r="U1265" i="1"/>
  <c r="T1265" i="1"/>
  <c r="R1265" i="1"/>
  <c r="O1265" i="1"/>
  <c r="N1265" i="1"/>
  <c r="L1265" i="1"/>
  <c r="I1265" i="1"/>
  <c r="V1264" i="1"/>
  <c r="U1264" i="1"/>
  <c r="T1264" i="1"/>
  <c r="R1264" i="1"/>
  <c r="O1264" i="1"/>
  <c r="N1264" i="1"/>
  <c r="L1264" i="1"/>
  <c r="I1264" i="1"/>
  <c r="V1263" i="1"/>
  <c r="U1263" i="1"/>
  <c r="T1263" i="1"/>
  <c r="R1263" i="1"/>
  <c r="O1263" i="1"/>
  <c r="N1263" i="1"/>
  <c r="L1263" i="1"/>
  <c r="I1263" i="1"/>
  <c r="V1262" i="1"/>
  <c r="U1262" i="1"/>
  <c r="T1262" i="1"/>
  <c r="R1262" i="1"/>
  <c r="O1262" i="1"/>
  <c r="N1262" i="1"/>
  <c r="L1262" i="1"/>
  <c r="I1262" i="1"/>
  <c r="V1261" i="1"/>
  <c r="U1261" i="1"/>
  <c r="T1261" i="1"/>
  <c r="R1261" i="1"/>
  <c r="O1261" i="1"/>
  <c r="N1261" i="1"/>
  <c r="L1261" i="1"/>
  <c r="I1261" i="1"/>
  <c r="V1260" i="1"/>
  <c r="U1260" i="1"/>
  <c r="T1260" i="1"/>
  <c r="R1260" i="1"/>
  <c r="O1260" i="1"/>
  <c r="N1260" i="1"/>
  <c r="L1260" i="1"/>
  <c r="I1260" i="1"/>
  <c r="V1259" i="1"/>
  <c r="U1259" i="1"/>
  <c r="T1259" i="1"/>
  <c r="R1259" i="1"/>
  <c r="O1259" i="1"/>
  <c r="N1259" i="1"/>
  <c r="L1259" i="1"/>
  <c r="I1259" i="1"/>
  <c r="V1258" i="1"/>
  <c r="U1258" i="1"/>
  <c r="T1258" i="1"/>
  <c r="R1258" i="1"/>
  <c r="O1258" i="1"/>
  <c r="N1258" i="1"/>
  <c r="L1258" i="1"/>
  <c r="I1258" i="1"/>
  <c r="V1257" i="1"/>
  <c r="U1257" i="1"/>
  <c r="T1257" i="1"/>
  <c r="R1257" i="1"/>
  <c r="O1257" i="1"/>
  <c r="N1257" i="1"/>
  <c r="L1257" i="1"/>
  <c r="I1257" i="1"/>
  <c r="V1256" i="1"/>
  <c r="U1256" i="1"/>
  <c r="T1256" i="1"/>
  <c r="R1256" i="1"/>
  <c r="O1256" i="1"/>
  <c r="N1256" i="1"/>
  <c r="L1256" i="1"/>
  <c r="I1256" i="1"/>
  <c r="V1255" i="1"/>
  <c r="U1255" i="1"/>
  <c r="T1255" i="1"/>
  <c r="R1255" i="1"/>
  <c r="O1255" i="1"/>
  <c r="N1255" i="1"/>
  <c r="L1255" i="1"/>
  <c r="I1255" i="1"/>
  <c r="V1254" i="1"/>
  <c r="U1254" i="1"/>
  <c r="T1254" i="1"/>
  <c r="R1254" i="1"/>
  <c r="O1254" i="1"/>
  <c r="N1254" i="1"/>
  <c r="L1254" i="1"/>
  <c r="I1254" i="1"/>
  <c r="V1253" i="1"/>
  <c r="U1253" i="1"/>
  <c r="T1253" i="1"/>
  <c r="R1253" i="1"/>
  <c r="O1253" i="1"/>
  <c r="N1253" i="1"/>
  <c r="L1253" i="1"/>
  <c r="I1253" i="1"/>
  <c r="V1252" i="1"/>
  <c r="U1252" i="1"/>
  <c r="T1252" i="1"/>
  <c r="R1252" i="1"/>
  <c r="O1252" i="1"/>
  <c r="N1252" i="1"/>
  <c r="L1252" i="1"/>
  <c r="I1252" i="1"/>
  <c r="V1251" i="1"/>
  <c r="U1251" i="1"/>
  <c r="T1251" i="1"/>
  <c r="R1251" i="1"/>
  <c r="O1251" i="1"/>
  <c r="N1251" i="1"/>
  <c r="L1251" i="1"/>
  <c r="I1251" i="1"/>
  <c r="V1250" i="1"/>
  <c r="U1250" i="1"/>
  <c r="T1250" i="1"/>
  <c r="R1250" i="1"/>
  <c r="O1250" i="1"/>
  <c r="N1250" i="1"/>
  <c r="L1250" i="1"/>
  <c r="I1250" i="1"/>
  <c r="V1249" i="1"/>
  <c r="U1249" i="1"/>
  <c r="T1249" i="1"/>
  <c r="R1249" i="1"/>
  <c r="O1249" i="1"/>
  <c r="N1249" i="1"/>
  <c r="L1249" i="1"/>
  <c r="I1249" i="1"/>
  <c r="V1248" i="1"/>
  <c r="U1248" i="1"/>
  <c r="T1248" i="1"/>
  <c r="R1248" i="1"/>
  <c r="O1248" i="1"/>
  <c r="N1248" i="1"/>
  <c r="L1248" i="1"/>
  <c r="I1248" i="1"/>
  <c r="V1247" i="1"/>
  <c r="U1247" i="1"/>
  <c r="T1247" i="1"/>
  <c r="R1247" i="1"/>
  <c r="O1247" i="1"/>
  <c r="N1247" i="1"/>
  <c r="L1247" i="1"/>
  <c r="I1247" i="1"/>
  <c r="V1246" i="1"/>
  <c r="U1246" i="1"/>
  <c r="T1246" i="1"/>
  <c r="R1246" i="1"/>
  <c r="O1246" i="1"/>
  <c r="N1246" i="1"/>
  <c r="L1246" i="1"/>
  <c r="I1246" i="1"/>
  <c r="V1245" i="1"/>
  <c r="U1245" i="1"/>
  <c r="T1245" i="1"/>
  <c r="R1245" i="1"/>
  <c r="O1245" i="1"/>
  <c r="N1245" i="1"/>
  <c r="L1245" i="1"/>
  <c r="I1245" i="1"/>
  <c r="V1244" i="1"/>
  <c r="U1244" i="1"/>
  <c r="T1244" i="1"/>
  <c r="R1244" i="1"/>
  <c r="O1244" i="1"/>
  <c r="N1244" i="1"/>
  <c r="L1244" i="1"/>
  <c r="I1244" i="1"/>
  <c r="V1243" i="1"/>
  <c r="U1243" i="1"/>
  <c r="T1243" i="1"/>
  <c r="R1243" i="1"/>
  <c r="O1243" i="1"/>
  <c r="N1243" i="1"/>
  <c r="L1243" i="1"/>
  <c r="I1243" i="1"/>
  <c r="V1242" i="1"/>
  <c r="U1242" i="1"/>
  <c r="T1242" i="1"/>
  <c r="R1242" i="1"/>
  <c r="O1242" i="1"/>
  <c r="N1242" i="1"/>
  <c r="L1242" i="1"/>
  <c r="I1242" i="1"/>
  <c r="V1241" i="1"/>
  <c r="U1241" i="1"/>
  <c r="T1241" i="1"/>
  <c r="R1241" i="1"/>
  <c r="O1241" i="1"/>
  <c r="N1241" i="1"/>
  <c r="L1241" i="1"/>
  <c r="I1241" i="1"/>
  <c r="V1240" i="1"/>
  <c r="U1240" i="1"/>
  <c r="T1240" i="1"/>
  <c r="R1240" i="1"/>
  <c r="O1240" i="1"/>
  <c r="N1240" i="1"/>
  <c r="L1240" i="1"/>
  <c r="I1240" i="1"/>
  <c r="V1239" i="1"/>
  <c r="U1239" i="1"/>
  <c r="T1239" i="1"/>
  <c r="R1239" i="1"/>
  <c r="O1239" i="1"/>
  <c r="N1239" i="1"/>
  <c r="L1239" i="1"/>
  <c r="I1239" i="1"/>
  <c r="V1238" i="1"/>
  <c r="U1238" i="1"/>
  <c r="T1238" i="1"/>
  <c r="R1238" i="1"/>
  <c r="O1238" i="1"/>
  <c r="N1238" i="1"/>
  <c r="L1238" i="1"/>
  <c r="I1238" i="1"/>
  <c r="V1237" i="1"/>
  <c r="U1237" i="1"/>
  <c r="T1237" i="1"/>
  <c r="R1237" i="1"/>
  <c r="O1237" i="1"/>
  <c r="N1237" i="1"/>
  <c r="L1237" i="1"/>
  <c r="I1237" i="1"/>
  <c r="V1236" i="1"/>
  <c r="U1236" i="1"/>
  <c r="T1236" i="1"/>
  <c r="R1236" i="1"/>
  <c r="O1236" i="1"/>
  <c r="N1236" i="1"/>
  <c r="L1236" i="1"/>
  <c r="I1236" i="1"/>
  <c r="V1235" i="1"/>
  <c r="U1235" i="1"/>
  <c r="T1235" i="1"/>
  <c r="R1235" i="1"/>
  <c r="O1235" i="1"/>
  <c r="N1235" i="1"/>
  <c r="L1235" i="1"/>
  <c r="I1235" i="1"/>
  <c r="V1234" i="1"/>
  <c r="U1234" i="1"/>
  <c r="T1234" i="1"/>
  <c r="R1234" i="1"/>
  <c r="O1234" i="1"/>
  <c r="N1234" i="1"/>
  <c r="L1234" i="1"/>
  <c r="I1234" i="1"/>
  <c r="V1233" i="1"/>
  <c r="U1233" i="1"/>
  <c r="T1233" i="1"/>
  <c r="R1233" i="1"/>
  <c r="O1233" i="1"/>
  <c r="N1233" i="1"/>
  <c r="L1233" i="1"/>
  <c r="I1233" i="1"/>
  <c r="V1232" i="1"/>
  <c r="U1232" i="1"/>
  <c r="T1232" i="1"/>
  <c r="R1232" i="1"/>
  <c r="O1232" i="1"/>
  <c r="N1232" i="1"/>
  <c r="L1232" i="1"/>
  <c r="I1232" i="1"/>
  <c r="V1231" i="1"/>
  <c r="U1231" i="1"/>
  <c r="T1231" i="1"/>
  <c r="R1231" i="1"/>
  <c r="O1231" i="1"/>
  <c r="N1231" i="1"/>
  <c r="L1231" i="1"/>
  <c r="I1231" i="1"/>
  <c r="V1230" i="1"/>
  <c r="U1230" i="1"/>
  <c r="T1230" i="1"/>
  <c r="R1230" i="1"/>
  <c r="O1230" i="1"/>
  <c r="N1230" i="1"/>
  <c r="L1230" i="1"/>
  <c r="I1230" i="1"/>
  <c r="V1229" i="1"/>
  <c r="U1229" i="1"/>
  <c r="T1229" i="1"/>
  <c r="R1229" i="1"/>
  <c r="O1229" i="1"/>
  <c r="N1229" i="1"/>
  <c r="L1229" i="1"/>
  <c r="I1229" i="1"/>
  <c r="V1228" i="1"/>
  <c r="U1228" i="1"/>
  <c r="T1228" i="1"/>
  <c r="R1228" i="1"/>
  <c r="O1228" i="1"/>
  <c r="N1228" i="1"/>
  <c r="L1228" i="1"/>
  <c r="I1228" i="1"/>
  <c r="V1227" i="1"/>
  <c r="U1227" i="1"/>
  <c r="T1227" i="1"/>
  <c r="R1227" i="1"/>
  <c r="O1227" i="1"/>
  <c r="N1227" i="1"/>
  <c r="L1227" i="1"/>
  <c r="I1227" i="1"/>
  <c r="V1226" i="1"/>
  <c r="U1226" i="1"/>
  <c r="T1226" i="1"/>
  <c r="R1226" i="1"/>
  <c r="O1226" i="1"/>
  <c r="N1226" i="1"/>
  <c r="L1226" i="1"/>
  <c r="I1226" i="1"/>
  <c r="V1225" i="1"/>
  <c r="U1225" i="1"/>
  <c r="T1225" i="1"/>
  <c r="R1225" i="1"/>
  <c r="O1225" i="1"/>
  <c r="N1225" i="1"/>
  <c r="L1225" i="1"/>
  <c r="I1225" i="1"/>
  <c r="V1224" i="1"/>
  <c r="U1224" i="1"/>
  <c r="T1224" i="1"/>
  <c r="R1224" i="1"/>
  <c r="O1224" i="1"/>
  <c r="N1224" i="1"/>
  <c r="L1224" i="1"/>
  <c r="I1224" i="1"/>
  <c r="V1223" i="1"/>
  <c r="U1223" i="1"/>
  <c r="T1223" i="1"/>
  <c r="R1223" i="1"/>
  <c r="O1223" i="1"/>
  <c r="N1223" i="1"/>
  <c r="L1223" i="1"/>
  <c r="I1223" i="1"/>
  <c r="V1222" i="1"/>
  <c r="U1222" i="1"/>
  <c r="T1222" i="1"/>
  <c r="R1222" i="1"/>
  <c r="O1222" i="1"/>
  <c r="N1222" i="1"/>
  <c r="L1222" i="1"/>
  <c r="I1222" i="1"/>
  <c r="V1221" i="1"/>
  <c r="U1221" i="1"/>
  <c r="T1221" i="1"/>
  <c r="R1221" i="1"/>
  <c r="O1221" i="1"/>
  <c r="N1221" i="1"/>
  <c r="L1221" i="1"/>
  <c r="I1221" i="1"/>
  <c r="V1220" i="1"/>
  <c r="U1220" i="1"/>
  <c r="T1220" i="1"/>
  <c r="R1220" i="1"/>
  <c r="O1220" i="1"/>
  <c r="N1220" i="1"/>
  <c r="L1220" i="1"/>
  <c r="I1220" i="1"/>
  <c r="V1219" i="1"/>
  <c r="U1219" i="1"/>
  <c r="T1219" i="1"/>
  <c r="R1219" i="1"/>
  <c r="O1219" i="1"/>
  <c r="N1219" i="1"/>
  <c r="L1219" i="1"/>
  <c r="I1219" i="1"/>
  <c r="V1218" i="1"/>
  <c r="U1218" i="1"/>
  <c r="T1218" i="1"/>
  <c r="R1218" i="1"/>
  <c r="O1218" i="1"/>
  <c r="N1218" i="1"/>
  <c r="L1218" i="1"/>
  <c r="I1218" i="1"/>
  <c r="V1217" i="1"/>
  <c r="U1217" i="1"/>
  <c r="T1217" i="1"/>
  <c r="R1217" i="1"/>
  <c r="O1217" i="1"/>
  <c r="N1217" i="1"/>
  <c r="L1217" i="1"/>
  <c r="I1217" i="1"/>
  <c r="V1216" i="1"/>
  <c r="U1216" i="1"/>
  <c r="T1216" i="1"/>
  <c r="R1216" i="1"/>
  <c r="O1216" i="1"/>
  <c r="N1216" i="1"/>
  <c r="L1216" i="1"/>
  <c r="I1216" i="1"/>
  <c r="V1215" i="1"/>
  <c r="U1215" i="1"/>
  <c r="T1215" i="1"/>
  <c r="R1215" i="1"/>
  <c r="O1215" i="1"/>
  <c r="N1215" i="1"/>
  <c r="L1215" i="1"/>
  <c r="I1215" i="1"/>
  <c r="V1214" i="1"/>
  <c r="U1214" i="1"/>
  <c r="T1214" i="1"/>
  <c r="R1214" i="1"/>
  <c r="O1214" i="1"/>
  <c r="N1214" i="1"/>
  <c r="L1214" i="1"/>
  <c r="I1214" i="1"/>
  <c r="V1213" i="1"/>
  <c r="U1213" i="1"/>
  <c r="T1213" i="1"/>
  <c r="R1213" i="1"/>
  <c r="O1213" i="1"/>
  <c r="N1213" i="1"/>
  <c r="L1213" i="1"/>
  <c r="I1213" i="1"/>
  <c r="V1212" i="1"/>
  <c r="U1212" i="1"/>
  <c r="T1212" i="1"/>
  <c r="R1212" i="1"/>
  <c r="O1212" i="1"/>
  <c r="N1212" i="1"/>
  <c r="L1212" i="1"/>
  <c r="I1212" i="1"/>
  <c r="V1211" i="1"/>
  <c r="U1211" i="1"/>
  <c r="T1211" i="1"/>
  <c r="R1211" i="1"/>
  <c r="O1211" i="1"/>
  <c r="N1211" i="1"/>
  <c r="L1211" i="1"/>
  <c r="I1211" i="1"/>
  <c r="V1210" i="1"/>
  <c r="U1210" i="1"/>
  <c r="T1210" i="1"/>
  <c r="R1210" i="1"/>
  <c r="O1210" i="1"/>
  <c r="N1210" i="1"/>
  <c r="L1210" i="1"/>
  <c r="I1210" i="1"/>
  <c r="V1209" i="1"/>
  <c r="U1209" i="1"/>
  <c r="T1209" i="1"/>
  <c r="R1209" i="1"/>
  <c r="O1209" i="1"/>
  <c r="N1209" i="1"/>
  <c r="L1209" i="1"/>
  <c r="I1209" i="1"/>
  <c r="V1208" i="1"/>
  <c r="U1208" i="1"/>
  <c r="T1208" i="1"/>
  <c r="R1208" i="1"/>
  <c r="O1208" i="1"/>
  <c r="N1208" i="1"/>
  <c r="L1208" i="1"/>
  <c r="I1208" i="1"/>
  <c r="V1207" i="1"/>
  <c r="U1207" i="1"/>
  <c r="T1207" i="1"/>
  <c r="R1207" i="1"/>
  <c r="O1207" i="1"/>
  <c r="N1207" i="1"/>
  <c r="L1207" i="1"/>
  <c r="I1207" i="1"/>
  <c r="V1206" i="1"/>
  <c r="U1206" i="1"/>
  <c r="T1206" i="1"/>
  <c r="R1206" i="1"/>
  <c r="O1206" i="1"/>
  <c r="N1206" i="1"/>
  <c r="L1206" i="1"/>
  <c r="I1206" i="1"/>
  <c r="V1205" i="1"/>
  <c r="U1205" i="1"/>
  <c r="T1205" i="1"/>
  <c r="R1205" i="1"/>
  <c r="O1205" i="1"/>
  <c r="N1205" i="1"/>
  <c r="L1205" i="1"/>
  <c r="I1205" i="1"/>
  <c r="V1204" i="1"/>
  <c r="U1204" i="1"/>
  <c r="T1204" i="1"/>
  <c r="R1204" i="1"/>
  <c r="O1204" i="1"/>
  <c r="N1204" i="1"/>
  <c r="L1204" i="1"/>
  <c r="I1204" i="1"/>
  <c r="V1203" i="1"/>
  <c r="U1203" i="1"/>
  <c r="T1203" i="1"/>
  <c r="R1203" i="1"/>
  <c r="O1203" i="1"/>
  <c r="N1203" i="1"/>
  <c r="L1203" i="1"/>
  <c r="I1203" i="1"/>
  <c r="V1202" i="1"/>
  <c r="U1202" i="1"/>
  <c r="T1202" i="1"/>
  <c r="R1202" i="1"/>
  <c r="O1202" i="1"/>
  <c r="N1202" i="1"/>
  <c r="L1202" i="1"/>
  <c r="I1202" i="1"/>
  <c r="V1201" i="1"/>
  <c r="U1201" i="1"/>
  <c r="T1201" i="1"/>
  <c r="R1201" i="1"/>
  <c r="O1201" i="1"/>
  <c r="N1201" i="1"/>
  <c r="L1201" i="1"/>
  <c r="I1201" i="1"/>
  <c r="V1200" i="1"/>
  <c r="U1200" i="1"/>
  <c r="T1200" i="1"/>
  <c r="R1200" i="1"/>
  <c r="O1200" i="1"/>
  <c r="N1200" i="1"/>
  <c r="L1200" i="1"/>
  <c r="I1200" i="1"/>
  <c r="V1199" i="1"/>
  <c r="U1199" i="1"/>
  <c r="T1199" i="1"/>
  <c r="R1199" i="1"/>
  <c r="O1199" i="1"/>
  <c r="N1199" i="1"/>
  <c r="L1199" i="1"/>
  <c r="I1199" i="1"/>
  <c r="V1198" i="1"/>
  <c r="U1198" i="1"/>
  <c r="T1198" i="1"/>
  <c r="R1198" i="1"/>
  <c r="O1198" i="1"/>
  <c r="N1198" i="1"/>
  <c r="L1198" i="1"/>
  <c r="I1198" i="1"/>
  <c r="V1197" i="1"/>
  <c r="U1197" i="1"/>
  <c r="T1197" i="1"/>
  <c r="R1197" i="1"/>
  <c r="O1197" i="1"/>
  <c r="N1197" i="1"/>
  <c r="L1197" i="1"/>
  <c r="I1197" i="1"/>
  <c r="V1196" i="1"/>
  <c r="U1196" i="1"/>
  <c r="T1196" i="1"/>
  <c r="R1196" i="1"/>
  <c r="O1196" i="1"/>
  <c r="N1196" i="1"/>
  <c r="L1196" i="1"/>
  <c r="I1196" i="1"/>
  <c r="V1195" i="1"/>
  <c r="U1195" i="1"/>
  <c r="T1195" i="1"/>
  <c r="R1195" i="1"/>
  <c r="O1195" i="1"/>
  <c r="N1195" i="1"/>
  <c r="L1195" i="1"/>
  <c r="I1195" i="1"/>
  <c r="V1194" i="1"/>
  <c r="U1194" i="1"/>
  <c r="T1194" i="1"/>
  <c r="R1194" i="1"/>
  <c r="O1194" i="1"/>
  <c r="N1194" i="1"/>
  <c r="L1194" i="1"/>
  <c r="I1194" i="1"/>
  <c r="V1193" i="1"/>
  <c r="U1193" i="1"/>
  <c r="T1193" i="1"/>
  <c r="R1193" i="1"/>
  <c r="O1193" i="1"/>
  <c r="N1193" i="1"/>
  <c r="L1193" i="1"/>
  <c r="I1193" i="1"/>
  <c r="V1192" i="1"/>
  <c r="U1192" i="1"/>
  <c r="T1192" i="1"/>
  <c r="R1192" i="1"/>
  <c r="O1192" i="1"/>
  <c r="N1192" i="1"/>
  <c r="L1192" i="1"/>
  <c r="I1192" i="1"/>
  <c r="V1191" i="1"/>
  <c r="U1191" i="1"/>
  <c r="T1191" i="1"/>
  <c r="R1191" i="1"/>
  <c r="O1191" i="1"/>
  <c r="N1191" i="1"/>
  <c r="L1191" i="1"/>
  <c r="I1191" i="1"/>
  <c r="V1190" i="1"/>
  <c r="U1190" i="1"/>
  <c r="T1190" i="1"/>
  <c r="R1190" i="1"/>
  <c r="O1190" i="1"/>
  <c r="N1190" i="1"/>
  <c r="L1190" i="1"/>
  <c r="I1190" i="1"/>
  <c r="V1189" i="1"/>
  <c r="U1189" i="1"/>
  <c r="T1189" i="1"/>
  <c r="R1189" i="1"/>
  <c r="O1189" i="1"/>
  <c r="N1189" i="1"/>
  <c r="L1189" i="1"/>
  <c r="I1189" i="1"/>
  <c r="V1188" i="1"/>
  <c r="U1188" i="1"/>
  <c r="T1188" i="1"/>
  <c r="R1188" i="1"/>
  <c r="O1188" i="1"/>
  <c r="N1188" i="1"/>
  <c r="L1188" i="1"/>
  <c r="I1188" i="1"/>
  <c r="V1187" i="1"/>
  <c r="U1187" i="1"/>
  <c r="T1187" i="1"/>
  <c r="R1187" i="1"/>
  <c r="O1187" i="1"/>
  <c r="N1187" i="1"/>
  <c r="L1187" i="1"/>
  <c r="I1187" i="1"/>
  <c r="V1186" i="1"/>
  <c r="U1186" i="1"/>
  <c r="T1186" i="1"/>
  <c r="R1186" i="1"/>
  <c r="O1186" i="1"/>
  <c r="N1186" i="1"/>
  <c r="L1186" i="1"/>
  <c r="I1186" i="1"/>
  <c r="V1185" i="1"/>
  <c r="U1185" i="1"/>
  <c r="T1185" i="1"/>
  <c r="R1185" i="1"/>
  <c r="O1185" i="1"/>
  <c r="N1185" i="1"/>
  <c r="L1185" i="1"/>
  <c r="I1185" i="1"/>
  <c r="V1184" i="1"/>
  <c r="U1184" i="1"/>
  <c r="T1184" i="1"/>
  <c r="R1184" i="1"/>
  <c r="O1184" i="1"/>
  <c r="N1184" i="1"/>
  <c r="L1184" i="1"/>
  <c r="I1184" i="1"/>
  <c r="V1183" i="1"/>
  <c r="U1183" i="1"/>
  <c r="T1183" i="1"/>
  <c r="R1183" i="1"/>
  <c r="O1183" i="1"/>
  <c r="N1183" i="1"/>
  <c r="L1183" i="1"/>
  <c r="I1183" i="1"/>
  <c r="V1182" i="1"/>
  <c r="U1182" i="1"/>
  <c r="T1182" i="1"/>
  <c r="R1182" i="1"/>
  <c r="O1182" i="1"/>
  <c r="N1182" i="1"/>
  <c r="L1182" i="1"/>
  <c r="I1182" i="1"/>
  <c r="V1181" i="1"/>
  <c r="U1181" i="1"/>
  <c r="T1181" i="1"/>
  <c r="R1181" i="1"/>
  <c r="O1181" i="1"/>
  <c r="N1181" i="1"/>
  <c r="L1181" i="1"/>
  <c r="I1181" i="1"/>
  <c r="V1180" i="1"/>
  <c r="U1180" i="1"/>
  <c r="T1180" i="1"/>
  <c r="R1180" i="1"/>
  <c r="O1180" i="1"/>
  <c r="N1180" i="1"/>
  <c r="L1180" i="1"/>
  <c r="I1180" i="1"/>
  <c r="V1179" i="1"/>
  <c r="U1179" i="1"/>
  <c r="T1179" i="1"/>
  <c r="R1179" i="1"/>
  <c r="O1179" i="1"/>
  <c r="N1179" i="1"/>
  <c r="L1179" i="1"/>
  <c r="I1179" i="1"/>
  <c r="V1178" i="1"/>
  <c r="U1178" i="1"/>
  <c r="T1178" i="1"/>
  <c r="R1178" i="1"/>
  <c r="O1178" i="1"/>
  <c r="N1178" i="1"/>
  <c r="L1178" i="1"/>
  <c r="I1178" i="1"/>
  <c r="V1177" i="1"/>
  <c r="U1177" i="1"/>
  <c r="T1177" i="1"/>
  <c r="R1177" i="1"/>
  <c r="O1177" i="1"/>
  <c r="N1177" i="1"/>
  <c r="L1177" i="1"/>
  <c r="I1177" i="1"/>
  <c r="V1176" i="1"/>
  <c r="U1176" i="1"/>
  <c r="T1176" i="1"/>
  <c r="R1176" i="1"/>
  <c r="O1176" i="1"/>
  <c r="N1176" i="1"/>
  <c r="L1176" i="1"/>
  <c r="I1176" i="1"/>
  <c r="V1175" i="1"/>
  <c r="U1175" i="1"/>
  <c r="T1175" i="1"/>
  <c r="R1175" i="1"/>
  <c r="O1175" i="1"/>
  <c r="N1175" i="1"/>
  <c r="L1175" i="1"/>
  <c r="I1175" i="1"/>
  <c r="V1174" i="1"/>
  <c r="U1174" i="1"/>
  <c r="T1174" i="1"/>
  <c r="R1174" i="1"/>
  <c r="O1174" i="1"/>
  <c r="N1174" i="1"/>
  <c r="L1174" i="1"/>
  <c r="I1174" i="1"/>
  <c r="V1173" i="1"/>
  <c r="U1173" i="1"/>
  <c r="T1173" i="1"/>
  <c r="R1173" i="1"/>
  <c r="O1173" i="1"/>
  <c r="N1173" i="1"/>
  <c r="L1173" i="1"/>
  <c r="I1173" i="1"/>
  <c r="V1172" i="1"/>
  <c r="U1172" i="1"/>
  <c r="T1172" i="1"/>
  <c r="R1172" i="1"/>
  <c r="O1172" i="1"/>
  <c r="N1172" i="1"/>
  <c r="L1172" i="1"/>
  <c r="I1172" i="1"/>
  <c r="V1171" i="1"/>
  <c r="U1171" i="1"/>
  <c r="T1171" i="1"/>
  <c r="R1171" i="1"/>
  <c r="O1171" i="1"/>
  <c r="N1171" i="1"/>
  <c r="L1171" i="1"/>
  <c r="I1171" i="1"/>
  <c r="V1170" i="1"/>
  <c r="U1170" i="1"/>
  <c r="T1170" i="1"/>
  <c r="R1170" i="1"/>
  <c r="O1170" i="1"/>
  <c r="N1170" i="1"/>
  <c r="L1170" i="1"/>
  <c r="I1170" i="1"/>
  <c r="V1169" i="1"/>
  <c r="U1169" i="1"/>
  <c r="T1169" i="1"/>
  <c r="R1169" i="1"/>
  <c r="O1169" i="1"/>
  <c r="N1169" i="1"/>
  <c r="L1169" i="1"/>
  <c r="I1169" i="1"/>
  <c r="V1168" i="1"/>
  <c r="U1168" i="1"/>
  <c r="T1168" i="1"/>
  <c r="R1168" i="1"/>
  <c r="O1168" i="1"/>
  <c r="N1168" i="1"/>
  <c r="L1168" i="1"/>
  <c r="I1168" i="1"/>
  <c r="V1167" i="1"/>
  <c r="U1167" i="1"/>
  <c r="T1167" i="1"/>
  <c r="R1167" i="1"/>
  <c r="O1167" i="1"/>
  <c r="N1167" i="1"/>
  <c r="L1167" i="1"/>
  <c r="I1167" i="1"/>
  <c r="V1166" i="1"/>
  <c r="U1166" i="1"/>
  <c r="T1166" i="1"/>
  <c r="R1166" i="1"/>
  <c r="O1166" i="1"/>
  <c r="N1166" i="1"/>
  <c r="L1166" i="1"/>
  <c r="I1166" i="1"/>
  <c r="V1165" i="1"/>
  <c r="U1165" i="1"/>
  <c r="T1165" i="1"/>
  <c r="R1165" i="1"/>
  <c r="O1165" i="1"/>
  <c r="N1165" i="1"/>
  <c r="L1165" i="1"/>
  <c r="I1165" i="1"/>
  <c r="V1164" i="1"/>
  <c r="U1164" i="1"/>
  <c r="T1164" i="1"/>
  <c r="R1164" i="1"/>
  <c r="O1164" i="1"/>
  <c r="N1164" i="1"/>
  <c r="L1164" i="1"/>
  <c r="I1164" i="1"/>
  <c r="V1163" i="1"/>
  <c r="U1163" i="1"/>
  <c r="T1163" i="1"/>
  <c r="R1163" i="1"/>
  <c r="O1163" i="1"/>
  <c r="N1163" i="1"/>
  <c r="L1163" i="1"/>
  <c r="I1163" i="1"/>
  <c r="V1162" i="1"/>
  <c r="U1162" i="1"/>
  <c r="T1162" i="1"/>
  <c r="R1162" i="1"/>
  <c r="O1162" i="1"/>
  <c r="N1162" i="1"/>
  <c r="L1162" i="1"/>
  <c r="I1162" i="1"/>
  <c r="V1161" i="1"/>
  <c r="U1161" i="1"/>
  <c r="T1161" i="1"/>
  <c r="R1161" i="1"/>
  <c r="O1161" i="1"/>
  <c r="N1161" i="1"/>
  <c r="L1161" i="1"/>
  <c r="I1161" i="1"/>
  <c r="V1160" i="1"/>
  <c r="U1160" i="1"/>
  <c r="T1160" i="1"/>
  <c r="R1160" i="1"/>
  <c r="O1160" i="1"/>
  <c r="N1160" i="1"/>
  <c r="L1160" i="1"/>
  <c r="I1160" i="1"/>
  <c r="V1159" i="1"/>
  <c r="U1159" i="1"/>
  <c r="T1159" i="1"/>
  <c r="R1159" i="1"/>
  <c r="O1159" i="1"/>
  <c r="N1159" i="1"/>
  <c r="L1159" i="1"/>
  <c r="I1159" i="1"/>
  <c r="V1158" i="1"/>
  <c r="U1158" i="1"/>
  <c r="T1158" i="1"/>
  <c r="R1158" i="1"/>
  <c r="O1158" i="1"/>
  <c r="N1158" i="1"/>
  <c r="L1158" i="1"/>
  <c r="I1158" i="1"/>
  <c r="V1157" i="1"/>
  <c r="U1157" i="1"/>
  <c r="T1157" i="1"/>
  <c r="R1157" i="1"/>
  <c r="O1157" i="1"/>
  <c r="N1157" i="1"/>
  <c r="L1157" i="1"/>
  <c r="I1157" i="1"/>
  <c r="V1156" i="1"/>
  <c r="U1156" i="1"/>
  <c r="T1156" i="1"/>
  <c r="R1156" i="1"/>
  <c r="O1156" i="1"/>
  <c r="N1156" i="1"/>
  <c r="L1156" i="1"/>
  <c r="I1156" i="1"/>
  <c r="V1155" i="1"/>
  <c r="U1155" i="1"/>
  <c r="T1155" i="1"/>
  <c r="R1155" i="1"/>
  <c r="O1155" i="1"/>
  <c r="N1155" i="1"/>
  <c r="L1155" i="1"/>
  <c r="I1155" i="1"/>
  <c r="V1154" i="1"/>
  <c r="U1154" i="1"/>
  <c r="T1154" i="1"/>
  <c r="R1154" i="1"/>
  <c r="O1154" i="1"/>
  <c r="N1154" i="1"/>
  <c r="L1154" i="1"/>
  <c r="I1154" i="1"/>
  <c r="V1153" i="1"/>
  <c r="U1153" i="1"/>
  <c r="T1153" i="1"/>
  <c r="R1153" i="1"/>
  <c r="O1153" i="1"/>
  <c r="N1153" i="1"/>
  <c r="L1153" i="1"/>
  <c r="I1153" i="1"/>
  <c r="V1152" i="1"/>
  <c r="U1152" i="1"/>
  <c r="T1152" i="1"/>
  <c r="R1152" i="1"/>
  <c r="O1152" i="1"/>
  <c r="N1152" i="1"/>
  <c r="L1152" i="1"/>
  <c r="I1152" i="1"/>
  <c r="V1151" i="1"/>
  <c r="U1151" i="1"/>
  <c r="T1151" i="1"/>
  <c r="R1151" i="1"/>
  <c r="O1151" i="1"/>
  <c r="N1151" i="1"/>
  <c r="L1151" i="1"/>
  <c r="I1151" i="1"/>
  <c r="V1150" i="1"/>
  <c r="U1150" i="1"/>
  <c r="T1150" i="1"/>
  <c r="R1150" i="1"/>
  <c r="O1150" i="1"/>
  <c r="N1150" i="1"/>
  <c r="L1150" i="1"/>
  <c r="I1150" i="1"/>
  <c r="V1149" i="1"/>
  <c r="U1149" i="1"/>
  <c r="T1149" i="1"/>
  <c r="R1149" i="1"/>
  <c r="O1149" i="1"/>
  <c r="N1149" i="1"/>
  <c r="L1149" i="1"/>
  <c r="I1149" i="1"/>
  <c r="V1148" i="1"/>
  <c r="U1148" i="1"/>
  <c r="T1148" i="1"/>
  <c r="R1148" i="1"/>
  <c r="O1148" i="1"/>
  <c r="N1148" i="1"/>
  <c r="L1148" i="1"/>
  <c r="I1148" i="1"/>
  <c r="V1147" i="1"/>
  <c r="U1147" i="1"/>
  <c r="T1147" i="1"/>
  <c r="R1147" i="1"/>
  <c r="O1147" i="1"/>
  <c r="N1147" i="1"/>
  <c r="L1147" i="1"/>
  <c r="I1147" i="1"/>
  <c r="V1146" i="1"/>
  <c r="U1146" i="1"/>
  <c r="T1146" i="1"/>
  <c r="R1146" i="1"/>
  <c r="O1146" i="1"/>
  <c r="N1146" i="1"/>
  <c r="L1146" i="1"/>
  <c r="I1146" i="1"/>
  <c r="V1145" i="1"/>
  <c r="U1145" i="1"/>
  <c r="T1145" i="1"/>
  <c r="R1145" i="1"/>
  <c r="O1145" i="1"/>
  <c r="N1145" i="1"/>
  <c r="L1145" i="1"/>
  <c r="I1145" i="1"/>
  <c r="V1144" i="1"/>
  <c r="U1144" i="1"/>
  <c r="T1144" i="1"/>
  <c r="R1144" i="1"/>
  <c r="O1144" i="1"/>
  <c r="N1144" i="1"/>
  <c r="L1144" i="1"/>
  <c r="I1144" i="1"/>
  <c r="V1143" i="1"/>
  <c r="U1143" i="1"/>
  <c r="T1143" i="1"/>
  <c r="R1143" i="1"/>
  <c r="O1143" i="1"/>
  <c r="N1143" i="1"/>
  <c r="L1143" i="1"/>
  <c r="I1143" i="1"/>
  <c r="V1142" i="1"/>
  <c r="U1142" i="1"/>
  <c r="T1142" i="1"/>
  <c r="R1142" i="1"/>
  <c r="O1142" i="1"/>
  <c r="N1142" i="1"/>
  <c r="L1142" i="1"/>
  <c r="I1142" i="1"/>
  <c r="V1141" i="1"/>
  <c r="U1141" i="1"/>
  <c r="T1141" i="1"/>
  <c r="R1141" i="1"/>
  <c r="O1141" i="1"/>
  <c r="N1141" i="1"/>
  <c r="L1141" i="1"/>
  <c r="I1141" i="1"/>
  <c r="V1140" i="1"/>
  <c r="U1140" i="1"/>
  <c r="T1140" i="1"/>
  <c r="R1140" i="1"/>
  <c r="O1140" i="1"/>
  <c r="N1140" i="1"/>
  <c r="L1140" i="1"/>
  <c r="I1140" i="1"/>
  <c r="V1139" i="1"/>
  <c r="U1139" i="1"/>
  <c r="T1139" i="1"/>
  <c r="R1139" i="1"/>
  <c r="O1139" i="1"/>
  <c r="N1139" i="1"/>
  <c r="L1139" i="1"/>
  <c r="I1139" i="1"/>
  <c r="V1138" i="1"/>
  <c r="U1138" i="1"/>
  <c r="T1138" i="1"/>
  <c r="R1138" i="1"/>
  <c r="O1138" i="1"/>
  <c r="N1138" i="1"/>
  <c r="L1138" i="1"/>
  <c r="I1138" i="1"/>
  <c r="V1137" i="1"/>
  <c r="U1137" i="1"/>
  <c r="T1137" i="1"/>
  <c r="R1137" i="1"/>
  <c r="O1137" i="1"/>
  <c r="N1137" i="1"/>
  <c r="L1137" i="1"/>
  <c r="I1137" i="1"/>
  <c r="V1136" i="1"/>
  <c r="U1136" i="1"/>
  <c r="T1136" i="1"/>
  <c r="R1136" i="1"/>
  <c r="O1136" i="1"/>
  <c r="N1136" i="1"/>
  <c r="L1136" i="1"/>
  <c r="I1136" i="1"/>
  <c r="V1135" i="1"/>
  <c r="U1135" i="1"/>
  <c r="T1135" i="1"/>
  <c r="R1135" i="1"/>
  <c r="O1135" i="1"/>
  <c r="N1135" i="1"/>
  <c r="L1135" i="1"/>
  <c r="I1135" i="1"/>
  <c r="V1134" i="1"/>
  <c r="U1134" i="1"/>
  <c r="T1134" i="1"/>
  <c r="R1134" i="1"/>
  <c r="O1134" i="1"/>
  <c r="N1134" i="1"/>
  <c r="L1134" i="1"/>
  <c r="I1134" i="1"/>
  <c r="V1133" i="1"/>
  <c r="U1133" i="1"/>
  <c r="T1133" i="1"/>
  <c r="R1133" i="1"/>
  <c r="O1133" i="1"/>
  <c r="N1133" i="1"/>
  <c r="L1133" i="1"/>
  <c r="I1133" i="1"/>
  <c r="V1132" i="1"/>
  <c r="U1132" i="1"/>
  <c r="T1132" i="1"/>
  <c r="R1132" i="1"/>
  <c r="O1132" i="1"/>
  <c r="N1132" i="1"/>
  <c r="L1132" i="1"/>
  <c r="I1132" i="1"/>
  <c r="V1131" i="1"/>
  <c r="U1131" i="1"/>
  <c r="T1131" i="1"/>
  <c r="R1131" i="1"/>
  <c r="O1131" i="1"/>
  <c r="N1131" i="1"/>
  <c r="L1131" i="1"/>
  <c r="I1131" i="1"/>
  <c r="V1130" i="1"/>
  <c r="U1130" i="1"/>
  <c r="T1130" i="1"/>
  <c r="R1130" i="1"/>
  <c r="O1130" i="1"/>
  <c r="N1130" i="1"/>
  <c r="L1130" i="1"/>
  <c r="I1130" i="1"/>
  <c r="V1129" i="1"/>
  <c r="U1129" i="1"/>
  <c r="T1129" i="1"/>
  <c r="R1129" i="1"/>
  <c r="O1129" i="1"/>
  <c r="N1129" i="1"/>
  <c r="L1129" i="1"/>
  <c r="I1129" i="1"/>
  <c r="V1128" i="1"/>
  <c r="U1128" i="1"/>
  <c r="T1128" i="1"/>
  <c r="R1128" i="1"/>
  <c r="O1128" i="1"/>
  <c r="N1128" i="1"/>
  <c r="L1128" i="1"/>
  <c r="I1128" i="1"/>
  <c r="V1127" i="1"/>
  <c r="U1127" i="1"/>
  <c r="T1127" i="1"/>
  <c r="R1127" i="1"/>
  <c r="O1127" i="1"/>
  <c r="N1127" i="1"/>
  <c r="L1127" i="1"/>
  <c r="I1127" i="1"/>
  <c r="V1126" i="1"/>
  <c r="U1126" i="1"/>
  <c r="T1126" i="1"/>
  <c r="R1126" i="1"/>
  <c r="O1126" i="1"/>
  <c r="N1126" i="1"/>
  <c r="L1126" i="1"/>
  <c r="I1126" i="1"/>
  <c r="V1125" i="1"/>
  <c r="U1125" i="1"/>
  <c r="T1125" i="1"/>
  <c r="R1125" i="1"/>
  <c r="O1125" i="1"/>
  <c r="N1125" i="1"/>
  <c r="L1125" i="1"/>
  <c r="I1125" i="1"/>
  <c r="V1124" i="1"/>
  <c r="U1124" i="1"/>
  <c r="T1124" i="1"/>
  <c r="R1124" i="1"/>
  <c r="O1124" i="1"/>
  <c r="N1124" i="1"/>
  <c r="L1124" i="1"/>
  <c r="I1124" i="1"/>
  <c r="V1123" i="1"/>
  <c r="U1123" i="1"/>
  <c r="T1123" i="1"/>
  <c r="R1123" i="1"/>
  <c r="O1123" i="1"/>
  <c r="N1123" i="1"/>
  <c r="L1123" i="1"/>
  <c r="I1123" i="1"/>
  <c r="V1122" i="1"/>
  <c r="U1122" i="1"/>
  <c r="T1122" i="1"/>
  <c r="R1122" i="1"/>
  <c r="O1122" i="1"/>
  <c r="N1122" i="1"/>
  <c r="L1122" i="1"/>
  <c r="I1122" i="1"/>
  <c r="V1121" i="1"/>
  <c r="U1121" i="1"/>
  <c r="T1121" i="1"/>
  <c r="R1121" i="1"/>
  <c r="O1121" i="1"/>
  <c r="N1121" i="1"/>
  <c r="L1121" i="1"/>
  <c r="I1121" i="1"/>
  <c r="V1120" i="1"/>
  <c r="U1120" i="1"/>
  <c r="T1120" i="1"/>
  <c r="R1120" i="1"/>
  <c r="O1120" i="1"/>
  <c r="N1120" i="1"/>
  <c r="L1120" i="1"/>
  <c r="I1120" i="1"/>
  <c r="V1119" i="1"/>
  <c r="U1119" i="1"/>
  <c r="T1119" i="1"/>
  <c r="R1119" i="1"/>
  <c r="O1119" i="1"/>
  <c r="N1119" i="1"/>
  <c r="L1119" i="1"/>
  <c r="I1119" i="1"/>
  <c r="V1118" i="1"/>
  <c r="U1118" i="1"/>
  <c r="T1118" i="1"/>
  <c r="R1118" i="1"/>
  <c r="O1118" i="1"/>
  <c r="N1118" i="1"/>
  <c r="L1118" i="1"/>
  <c r="I1118" i="1"/>
  <c r="V1117" i="1"/>
  <c r="U1117" i="1"/>
  <c r="T1117" i="1"/>
  <c r="R1117" i="1"/>
  <c r="O1117" i="1"/>
  <c r="N1117" i="1"/>
  <c r="L1117" i="1"/>
  <c r="I1117" i="1"/>
  <c r="V1116" i="1"/>
  <c r="U1116" i="1"/>
  <c r="T1116" i="1"/>
  <c r="R1116" i="1"/>
  <c r="O1116" i="1"/>
  <c r="N1116" i="1"/>
  <c r="L1116" i="1"/>
  <c r="I1116" i="1"/>
  <c r="V1115" i="1"/>
  <c r="U1115" i="1"/>
  <c r="T1115" i="1"/>
  <c r="R1115" i="1"/>
  <c r="O1115" i="1"/>
  <c r="N1115" i="1"/>
  <c r="L1115" i="1"/>
  <c r="I1115" i="1"/>
  <c r="V1114" i="1"/>
  <c r="U1114" i="1"/>
  <c r="T1114" i="1"/>
  <c r="R1114" i="1"/>
  <c r="O1114" i="1"/>
  <c r="N1114" i="1"/>
  <c r="L1114" i="1"/>
  <c r="I1114" i="1"/>
  <c r="V1113" i="1"/>
  <c r="U1113" i="1"/>
  <c r="T1113" i="1"/>
  <c r="R1113" i="1"/>
  <c r="O1113" i="1"/>
  <c r="N1113" i="1"/>
  <c r="L1113" i="1"/>
  <c r="I1113" i="1"/>
  <c r="V1112" i="1"/>
  <c r="U1112" i="1"/>
  <c r="T1112" i="1"/>
  <c r="R1112" i="1"/>
  <c r="O1112" i="1"/>
  <c r="N1112" i="1"/>
  <c r="L1112" i="1"/>
  <c r="I1112" i="1"/>
  <c r="V1111" i="1"/>
  <c r="U1111" i="1"/>
  <c r="T1111" i="1"/>
  <c r="R1111" i="1"/>
  <c r="O1111" i="1"/>
  <c r="N1111" i="1"/>
  <c r="L1111" i="1"/>
  <c r="I1111" i="1"/>
  <c r="V1110" i="1"/>
  <c r="U1110" i="1"/>
  <c r="T1110" i="1"/>
  <c r="R1110" i="1"/>
  <c r="O1110" i="1"/>
  <c r="N1110" i="1"/>
  <c r="L1110" i="1"/>
  <c r="I1110" i="1"/>
  <c r="V1109" i="1"/>
  <c r="U1109" i="1"/>
  <c r="T1109" i="1"/>
  <c r="R1109" i="1"/>
  <c r="O1109" i="1"/>
  <c r="N1109" i="1"/>
  <c r="L1109" i="1"/>
  <c r="I1109" i="1"/>
  <c r="V1108" i="1"/>
  <c r="U1108" i="1"/>
  <c r="T1108" i="1"/>
  <c r="R1108" i="1"/>
  <c r="O1108" i="1"/>
  <c r="N1108" i="1"/>
  <c r="L1108" i="1"/>
  <c r="I1108" i="1"/>
  <c r="V1107" i="1"/>
  <c r="U1107" i="1"/>
  <c r="T1107" i="1"/>
  <c r="R1107" i="1"/>
  <c r="O1107" i="1"/>
  <c r="N1107" i="1"/>
  <c r="L1107" i="1"/>
  <c r="I1107" i="1"/>
  <c r="V1106" i="1"/>
  <c r="U1106" i="1"/>
  <c r="T1106" i="1"/>
  <c r="R1106" i="1"/>
  <c r="O1106" i="1"/>
  <c r="N1106" i="1"/>
  <c r="L1106" i="1"/>
  <c r="I1106" i="1"/>
  <c r="V1105" i="1"/>
  <c r="U1105" i="1"/>
  <c r="T1105" i="1"/>
  <c r="R1105" i="1"/>
  <c r="O1105" i="1"/>
  <c r="N1105" i="1"/>
  <c r="L1105" i="1"/>
  <c r="I1105" i="1"/>
  <c r="V1104" i="1"/>
  <c r="U1104" i="1"/>
  <c r="T1104" i="1"/>
  <c r="R1104" i="1"/>
  <c r="O1104" i="1"/>
  <c r="N1104" i="1"/>
  <c r="L1104" i="1"/>
  <c r="I1104" i="1"/>
  <c r="V1103" i="1"/>
  <c r="U1103" i="1"/>
  <c r="T1103" i="1"/>
  <c r="R1103" i="1"/>
  <c r="O1103" i="1"/>
  <c r="N1103" i="1"/>
  <c r="L1103" i="1"/>
  <c r="I1103" i="1"/>
  <c r="V1102" i="1"/>
  <c r="U1102" i="1"/>
  <c r="T1102" i="1"/>
  <c r="R1102" i="1"/>
  <c r="O1102" i="1"/>
  <c r="N1102" i="1"/>
  <c r="L1102" i="1"/>
  <c r="I1102" i="1"/>
  <c r="V1101" i="1"/>
  <c r="U1101" i="1"/>
  <c r="T1101" i="1"/>
  <c r="R1101" i="1"/>
  <c r="O1101" i="1"/>
  <c r="N1101" i="1"/>
  <c r="L1101" i="1"/>
  <c r="I1101" i="1"/>
  <c r="V1100" i="1"/>
  <c r="U1100" i="1"/>
  <c r="T1100" i="1"/>
  <c r="R1100" i="1"/>
  <c r="O1100" i="1"/>
  <c r="N1100" i="1"/>
  <c r="L1100" i="1"/>
  <c r="I1100" i="1"/>
  <c r="V1099" i="1"/>
  <c r="U1099" i="1"/>
  <c r="T1099" i="1"/>
  <c r="R1099" i="1"/>
  <c r="O1099" i="1"/>
  <c r="N1099" i="1"/>
  <c r="L1099" i="1"/>
  <c r="I1099" i="1"/>
  <c r="V1098" i="1"/>
  <c r="U1098" i="1"/>
  <c r="T1098" i="1"/>
  <c r="R1098" i="1"/>
  <c r="O1098" i="1"/>
  <c r="N1098" i="1"/>
  <c r="L1098" i="1"/>
  <c r="I1098" i="1"/>
  <c r="V1097" i="1"/>
  <c r="U1097" i="1"/>
  <c r="T1097" i="1"/>
  <c r="R1097" i="1"/>
  <c r="O1097" i="1"/>
  <c r="N1097" i="1"/>
  <c r="L1097" i="1"/>
  <c r="I1097" i="1"/>
  <c r="V1096" i="1"/>
  <c r="U1096" i="1"/>
  <c r="T1096" i="1"/>
  <c r="R1096" i="1"/>
  <c r="O1096" i="1"/>
  <c r="N1096" i="1"/>
  <c r="L1096" i="1"/>
  <c r="I1096" i="1"/>
  <c r="V1095" i="1"/>
  <c r="U1095" i="1"/>
  <c r="T1095" i="1"/>
  <c r="R1095" i="1"/>
  <c r="O1095" i="1"/>
  <c r="N1095" i="1"/>
  <c r="L1095" i="1"/>
  <c r="I1095" i="1"/>
  <c r="V1094" i="1"/>
  <c r="U1094" i="1"/>
  <c r="T1094" i="1"/>
  <c r="R1094" i="1"/>
  <c r="O1094" i="1"/>
  <c r="N1094" i="1"/>
  <c r="L1094" i="1"/>
  <c r="I1094" i="1"/>
  <c r="V1093" i="1"/>
  <c r="U1093" i="1"/>
  <c r="T1093" i="1"/>
  <c r="R1093" i="1"/>
  <c r="O1093" i="1"/>
  <c r="N1093" i="1"/>
  <c r="L1093" i="1"/>
  <c r="I1093" i="1"/>
  <c r="V1092" i="1"/>
  <c r="U1092" i="1"/>
  <c r="T1092" i="1"/>
  <c r="R1092" i="1"/>
  <c r="O1092" i="1"/>
  <c r="N1092" i="1"/>
  <c r="L1092" i="1"/>
  <c r="I1092" i="1"/>
  <c r="V1091" i="1"/>
  <c r="U1091" i="1"/>
  <c r="T1091" i="1"/>
  <c r="R1091" i="1"/>
  <c r="O1091" i="1"/>
  <c r="N1091" i="1"/>
  <c r="L1091" i="1"/>
  <c r="I1091" i="1"/>
  <c r="V1090" i="1"/>
  <c r="U1090" i="1"/>
  <c r="T1090" i="1"/>
  <c r="R1090" i="1"/>
  <c r="O1090" i="1"/>
  <c r="N1090" i="1"/>
  <c r="L1090" i="1"/>
  <c r="I1090" i="1"/>
  <c r="V1089" i="1"/>
  <c r="U1089" i="1"/>
  <c r="T1089" i="1"/>
  <c r="R1089" i="1"/>
  <c r="O1089" i="1"/>
  <c r="N1089" i="1"/>
  <c r="L1089" i="1"/>
  <c r="I1089" i="1"/>
  <c r="V1088" i="1"/>
  <c r="U1088" i="1"/>
  <c r="T1088" i="1"/>
  <c r="R1088" i="1"/>
  <c r="O1088" i="1"/>
  <c r="N1088" i="1"/>
  <c r="L1088" i="1"/>
  <c r="I1088" i="1"/>
  <c r="V1087" i="1"/>
  <c r="U1087" i="1"/>
  <c r="T1087" i="1"/>
  <c r="R1087" i="1"/>
  <c r="O1087" i="1"/>
  <c r="N1087" i="1"/>
  <c r="L1087" i="1"/>
  <c r="I1087" i="1"/>
  <c r="V1086" i="1"/>
  <c r="U1086" i="1"/>
  <c r="T1086" i="1"/>
  <c r="R1086" i="1"/>
  <c r="O1086" i="1"/>
  <c r="N1086" i="1"/>
  <c r="L1086" i="1"/>
  <c r="I1086" i="1"/>
  <c r="V1085" i="1"/>
  <c r="U1085" i="1"/>
  <c r="T1085" i="1"/>
  <c r="R1085" i="1"/>
  <c r="O1085" i="1"/>
  <c r="N1085" i="1"/>
  <c r="L1085" i="1"/>
  <c r="I1085" i="1"/>
  <c r="V1084" i="1"/>
  <c r="U1084" i="1"/>
  <c r="T1084" i="1"/>
  <c r="R1084" i="1"/>
  <c r="O1084" i="1"/>
  <c r="N1084" i="1"/>
  <c r="L1084" i="1"/>
  <c r="I1084" i="1"/>
  <c r="V1083" i="1"/>
  <c r="U1083" i="1"/>
  <c r="T1083" i="1"/>
  <c r="R1083" i="1"/>
  <c r="O1083" i="1"/>
  <c r="N1083" i="1"/>
  <c r="L1083" i="1"/>
  <c r="I1083" i="1"/>
  <c r="V1082" i="1"/>
  <c r="U1082" i="1"/>
  <c r="T1082" i="1"/>
  <c r="R1082" i="1"/>
  <c r="O1082" i="1"/>
  <c r="N1082" i="1"/>
  <c r="L1082" i="1"/>
  <c r="I1082" i="1"/>
  <c r="V1081" i="1"/>
  <c r="U1081" i="1"/>
  <c r="T1081" i="1"/>
  <c r="R1081" i="1"/>
  <c r="O1081" i="1"/>
  <c r="N1081" i="1"/>
  <c r="L1081" i="1"/>
  <c r="I1081" i="1"/>
  <c r="V1080" i="1"/>
  <c r="U1080" i="1"/>
  <c r="T1080" i="1"/>
  <c r="R1080" i="1"/>
  <c r="O1080" i="1"/>
  <c r="N1080" i="1"/>
  <c r="L1080" i="1"/>
  <c r="I1080" i="1"/>
  <c r="V1079" i="1"/>
  <c r="U1079" i="1"/>
  <c r="T1079" i="1"/>
  <c r="R1079" i="1"/>
  <c r="O1079" i="1"/>
  <c r="N1079" i="1"/>
  <c r="L1079" i="1"/>
  <c r="I1079" i="1"/>
  <c r="V1078" i="1"/>
  <c r="U1078" i="1"/>
  <c r="T1078" i="1"/>
  <c r="R1078" i="1"/>
  <c r="O1078" i="1"/>
  <c r="N1078" i="1"/>
  <c r="L1078" i="1"/>
  <c r="I1078" i="1"/>
  <c r="V1077" i="1"/>
  <c r="U1077" i="1"/>
  <c r="T1077" i="1"/>
  <c r="R1077" i="1"/>
  <c r="O1077" i="1"/>
  <c r="N1077" i="1"/>
  <c r="L1077" i="1"/>
  <c r="I1077" i="1"/>
  <c r="V1076" i="1"/>
  <c r="U1076" i="1"/>
  <c r="T1076" i="1"/>
  <c r="R1076" i="1"/>
  <c r="O1076" i="1"/>
  <c r="N1076" i="1"/>
  <c r="L1076" i="1"/>
  <c r="I1076" i="1"/>
  <c r="V1075" i="1"/>
  <c r="U1075" i="1"/>
  <c r="T1075" i="1"/>
  <c r="R1075" i="1"/>
  <c r="O1075" i="1"/>
  <c r="N1075" i="1"/>
  <c r="L1075" i="1"/>
  <c r="I1075" i="1"/>
  <c r="V1074" i="1"/>
  <c r="U1074" i="1"/>
  <c r="T1074" i="1"/>
  <c r="R1074" i="1"/>
  <c r="O1074" i="1"/>
  <c r="N1074" i="1"/>
  <c r="L1074" i="1"/>
  <c r="I1074" i="1"/>
  <c r="V1073" i="1"/>
  <c r="U1073" i="1"/>
  <c r="T1073" i="1"/>
  <c r="R1073" i="1"/>
  <c r="O1073" i="1"/>
  <c r="N1073" i="1"/>
  <c r="L1073" i="1"/>
  <c r="I1073" i="1"/>
  <c r="V1072" i="1"/>
  <c r="U1072" i="1"/>
  <c r="T1072" i="1"/>
  <c r="R1072" i="1"/>
  <c r="O1072" i="1"/>
  <c r="N1072" i="1"/>
  <c r="L1072" i="1"/>
  <c r="I1072" i="1"/>
  <c r="V1071" i="1"/>
  <c r="U1071" i="1"/>
  <c r="T1071" i="1"/>
  <c r="R1071" i="1"/>
  <c r="O1071" i="1"/>
  <c r="N1071" i="1"/>
  <c r="L1071" i="1"/>
  <c r="I1071" i="1"/>
  <c r="V1070" i="1"/>
  <c r="U1070" i="1"/>
  <c r="T1070" i="1"/>
  <c r="R1070" i="1"/>
  <c r="O1070" i="1"/>
  <c r="N1070" i="1"/>
  <c r="L1070" i="1"/>
  <c r="I1070" i="1"/>
  <c r="V1069" i="1"/>
  <c r="U1069" i="1"/>
  <c r="T1069" i="1"/>
  <c r="R1069" i="1"/>
  <c r="O1069" i="1"/>
  <c r="N1069" i="1"/>
  <c r="L1069" i="1"/>
  <c r="I1069" i="1"/>
  <c r="V1068" i="1"/>
  <c r="U1068" i="1"/>
  <c r="T1068" i="1"/>
  <c r="R1068" i="1"/>
  <c r="O1068" i="1"/>
  <c r="N1068" i="1"/>
  <c r="L1068" i="1"/>
  <c r="I1068" i="1"/>
  <c r="V1067" i="1"/>
  <c r="U1067" i="1"/>
  <c r="T1067" i="1"/>
  <c r="R1067" i="1"/>
  <c r="O1067" i="1"/>
  <c r="N1067" i="1"/>
  <c r="L1067" i="1"/>
  <c r="I1067" i="1"/>
  <c r="V1066" i="1"/>
  <c r="U1066" i="1"/>
  <c r="T1066" i="1"/>
  <c r="R1066" i="1"/>
  <c r="O1066" i="1"/>
  <c r="N1066" i="1"/>
  <c r="L1066" i="1"/>
  <c r="I1066" i="1"/>
  <c r="V1065" i="1"/>
  <c r="U1065" i="1"/>
  <c r="T1065" i="1"/>
  <c r="R1065" i="1"/>
  <c r="O1065" i="1"/>
  <c r="N1065" i="1"/>
  <c r="L1065" i="1"/>
  <c r="I1065" i="1"/>
  <c r="V1064" i="1"/>
  <c r="U1064" i="1"/>
  <c r="T1064" i="1"/>
  <c r="R1064" i="1"/>
  <c r="O1064" i="1"/>
  <c r="N1064" i="1"/>
  <c r="L1064" i="1"/>
  <c r="I1064" i="1"/>
  <c r="V1063" i="1"/>
  <c r="U1063" i="1"/>
  <c r="T1063" i="1"/>
  <c r="R1063" i="1"/>
  <c r="O1063" i="1"/>
  <c r="N1063" i="1"/>
  <c r="L1063" i="1"/>
  <c r="I1063" i="1"/>
  <c r="V1062" i="1"/>
  <c r="U1062" i="1"/>
  <c r="T1062" i="1"/>
  <c r="R1062" i="1"/>
  <c r="O1062" i="1"/>
  <c r="N1062" i="1"/>
  <c r="L1062" i="1"/>
  <c r="I1062" i="1"/>
  <c r="V1061" i="1"/>
  <c r="U1061" i="1"/>
  <c r="T1061" i="1"/>
  <c r="R1061" i="1"/>
  <c r="O1061" i="1"/>
  <c r="N1061" i="1"/>
  <c r="L1061" i="1"/>
  <c r="I1061" i="1"/>
  <c r="V1060" i="1"/>
  <c r="U1060" i="1"/>
  <c r="T1060" i="1"/>
  <c r="R1060" i="1"/>
  <c r="O1060" i="1"/>
  <c r="N1060" i="1"/>
  <c r="L1060" i="1"/>
  <c r="I1060" i="1"/>
  <c r="V1059" i="1"/>
  <c r="U1059" i="1"/>
  <c r="T1059" i="1"/>
  <c r="R1059" i="1"/>
  <c r="O1059" i="1"/>
  <c r="N1059" i="1"/>
  <c r="L1059" i="1"/>
  <c r="I1059" i="1"/>
  <c r="V1058" i="1"/>
  <c r="U1058" i="1"/>
  <c r="T1058" i="1"/>
  <c r="R1058" i="1"/>
  <c r="O1058" i="1"/>
  <c r="N1058" i="1"/>
  <c r="L1058" i="1"/>
  <c r="I1058" i="1"/>
  <c r="V1057" i="1"/>
  <c r="U1057" i="1"/>
  <c r="T1057" i="1"/>
  <c r="R1057" i="1"/>
  <c r="O1057" i="1"/>
  <c r="N1057" i="1"/>
  <c r="L1057" i="1"/>
  <c r="I1057" i="1"/>
  <c r="V1056" i="1"/>
  <c r="U1056" i="1"/>
  <c r="T1056" i="1"/>
  <c r="R1056" i="1"/>
  <c r="O1056" i="1"/>
  <c r="N1056" i="1"/>
  <c r="L1056" i="1"/>
  <c r="I1056" i="1"/>
  <c r="V1055" i="1"/>
  <c r="U1055" i="1"/>
  <c r="T1055" i="1"/>
  <c r="R1055" i="1"/>
  <c r="O1055" i="1"/>
  <c r="N1055" i="1"/>
  <c r="L1055" i="1"/>
  <c r="I1055" i="1"/>
  <c r="V1054" i="1"/>
  <c r="U1054" i="1"/>
  <c r="T1054" i="1"/>
  <c r="R1054" i="1"/>
  <c r="O1054" i="1"/>
  <c r="N1054" i="1"/>
  <c r="L1054" i="1"/>
  <c r="I1054" i="1"/>
  <c r="V1053" i="1"/>
  <c r="U1053" i="1"/>
  <c r="T1053" i="1"/>
  <c r="R1053" i="1"/>
  <c r="O1053" i="1"/>
  <c r="N1053" i="1"/>
  <c r="L1053" i="1"/>
  <c r="I1053" i="1"/>
  <c r="V1052" i="1"/>
  <c r="U1052" i="1"/>
  <c r="T1052" i="1"/>
  <c r="R1052" i="1"/>
  <c r="O1052" i="1"/>
  <c r="N1052" i="1"/>
  <c r="L1052" i="1"/>
  <c r="I1052" i="1"/>
  <c r="V1051" i="1"/>
  <c r="U1051" i="1"/>
  <c r="T1051" i="1"/>
  <c r="R1051" i="1"/>
  <c r="O1051" i="1"/>
  <c r="N1051" i="1"/>
  <c r="L1051" i="1"/>
  <c r="I1051" i="1"/>
  <c r="V1050" i="1"/>
  <c r="U1050" i="1"/>
  <c r="T1050" i="1"/>
  <c r="R1050" i="1"/>
  <c r="O1050" i="1"/>
  <c r="N1050" i="1"/>
  <c r="L1050" i="1"/>
  <c r="I1050" i="1"/>
  <c r="V1049" i="1"/>
  <c r="U1049" i="1"/>
  <c r="T1049" i="1"/>
  <c r="R1049" i="1"/>
  <c r="O1049" i="1"/>
  <c r="N1049" i="1"/>
  <c r="L1049" i="1"/>
  <c r="I1049" i="1"/>
  <c r="V1048" i="1"/>
  <c r="U1048" i="1"/>
  <c r="T1048" i="1"/>
  <c r="R1048" i="1"/>
  <c r="O1048" i="1"/>
  <c r="N1048" i="1"/>
  <c r="L1048" i="1"/>
  <c r="I1048" i="1"/>
  <c r="V1047" i="1"/>
  <c r="U1047" i="1"/>
  <c r="T1047" i="1"/>
  <c r="R1047" i="1"/>
  <c r="O1047" i="1"/>
  <c r="N1047" i="1"/>
  <c r="L1047" i="1"/>
  <c r="I1047" i="1"/>
  <c r="V1046" i="1"/>
  <c r="U1046" i="1"/>
  <c r="T1046" i="1"/>
  <c r="R1046" i="1"/>
  <c r="O1046" i="1"/>
  <c r="N1046" i="1"/>
  <c r="L1046" i="1"/>
  <c r="I1046" i="1"/>
  <c r="V1045" i="1"/>
  <c r="U1045" i="1"/>
  <c r="T1045" i="1"/>
  <c r="R1045" i="1"/>
  <c r="O1045" i="1"/>
  <c r="N1045" i="1"/>
  <c r="L1045" i="1"/>
  <c r="I1045" i="1"/>
  <c r="V1044" i="1"/>
  <c r="U1044" i="1"/>
  <c r="T1044" i="1"/>
  <c r="R1044" i="1"/>
  <c r="O1044" i="1"/>
  <c r="N1044" i="1"/>
  <c r="L1044" i="1"/>
  <c r="I1044" i="1"/>
  <c r="V1043" i="1"/>
  <c r="U1043" i="1"/>
  <c r="T1043" i="1"/>
  <c r="R1043" i="1"/>
  <c r="O1043" i="1"/>
  <c r="N1043" i="1"/>
  <c r="L1043" i="1"/>
  <c r="I1043" i="1"/>
  <c r="V1042" i="1"/>
  <c r="U1042" i="1"/>
  <c r="T1042" i="1"/>
  <c r="R1042" i="1"/>
  <c r="O1042" i="1"/>
  <c r="N1042" i="1"/>
  <c r="L1042" i="1"/>
  <c r="I1042" i="1"/>
  <c r="V1041" i="1"/>
  <c r="U1041" i="1"/>
  <c r="T1041" i="1"/>
  <c r="R1041" i="1"/>
  <c r="O1041" i="1"/>
  <c r="N1041" i="1"/>
  <c r="L1041" i="1"/>
  <c r="I1041" i="1"/>
  <c r="V1040" i="1"/>
  <c r="U1040" i="1"/>
  <c r="T1040" i="1"/>
  <c r="R1040" i="1"/>
  <c r="O1040" i="1"/>
  <c r="N1040" i="1"/>
  <c r="L1040" i="1"/>
  <c r="I1040" i="1"/>
  <c r="V1039" i="1"/>
  <c r="U1039" i="1"/>
  <c r="T1039" i="1"/>
  <c r="R1039" i="1"/>
  <c r="O1039" i="1"/>
  <c r="N1039" i="1"/>
  <c r="L1039" i="1"/>
  <c r="I1039" i="1"/>
  <c r="V1038" i="1"/>
  <c r="U1038" i="1"/>
  <c r="T1038" i="1"/>
  <c r="R1038" i="1"/>
  <c r="O1038" i="1"/>
  <c r="N1038" i="1"/>
  <c r="L1038" i="1"/>
  <c r="I1038" i="1"/>
  <c r="V1037" i="1"/>
  <c r="U1037" i="1"/>
  <c r="T1037" i="1"/>
  <c r="R1037" i="1"/>
  <c r="O1037" i="1"/>
  <c r="N1037" i="1"/>
  <c r="L1037" i="1"/>
  <c r="I1037" i="1"/>
  <c r="V1036" i="1"/>
  <c r="U1036" i="1"/>
  <c r="T1036" i="1"/>
  <c r="R1036" i="1"/>
  <c r="O1036" i="1"/>
  <c r="N1036" i="1"/>
  <c r="L1036" i="1"/>
  <c r="I1036" i="1"/>
  <c r="V1035" i="1"/>
  <c r="U1035" i="1"/>
  <c r="T1035" i="1"/>
  <c r="R1035" i="1"/>
  <c r="O1035" i="1"/>
  <c r="N1035" i="1"/>
  <c r="L1035" i="1"/>
  <c r="I1035" i="1"/>
  <c r="V1034" i="1"/>
  <c r="U1034" i="1"/>
  <c r="T1034" i="1"/>
  <c r="R1034" i="1"/>
  <c r="O1034" i="1"/>
  <c r="N1034" i="1"/>
  <c r="L1034" i="1"/>
  <c r="I1034" i="1"/>
  <c r="V1033" i="1"/>
  <c r="U1033" i="1"/>
  <c r="T1033" i="1"/>
  <c r="R1033" i="1"/>
  <c r="O1033" i="1"/>
  <c r="N1033" i="1"/>
  <c r="L1033" i="1"/>
  <c r="I1033" i="1"/>
  <c r="V1032" i="1"/>
  <c r="U1032" i="1"/>
  <c r="T1032" i="1"/>
  <c r="R1032" i="1"/>
  <c r="O1032" i="1"/>
  <c r="N1032" i="1"/>
  <c r="L1032" i="1"/>
  <c r="I1032" i="1"/>
  <c r="V1031" i="1"/>
  <c r="U1031" i="1"/>
  <c r="T1031" i="1"/>
  <c r="R1031" i="1"/>
  <c r="O1031" i="1"/>
  <c r="N1031" i="1"/>
  <c r="L1031" i="1"/>
  <c r="I1031" i="1"/>
  <c r="V1030" i="1"/>
  <c r="U1030" i="1"/>
  <c r="T1030" i="1"/>
  <c r="R1030" i="1"/>
  <c r="O1030" i="1"/>
  <c r="N1030" i="1"/>
  <c r="L1030" i="1"/>
  <c r="I1030" i="1"/>
  <c r="V1029" i="1"/>
  <c r="U1029" i="1"/>
  <c r="T1029" i="1"/>
  <c r="R1029" i="1"/>
  <c r="O1029" i="1"/>
  <c r="N1029" i="1"/>
  <c r="L1029" i="1"/>
  <c r="I1029" i="1"/>
  <c r="V1028" i="1"/>
  <c r="U1028" i="1"/>
  <c r="T1028" i="1"/>
  <c r="R1028" i="1"/>
  <c r="O1028" i="1"/>
  <c r="N1028" i="1"/>
  <c r="L1028" i="1"/>
  <c r="I1028" i="1"/>
  <c r="V1027" i="1"/>
  <c r="U1027" i="1"/>
  <c r="T1027" i="1"/>
  <c r="R1027" i="1"/>
  <c r="O1027" i="1"/>
  <c r="N1027" i="1"/>
  <c r="L1027" i="1"/>
  <c r="I1027" i="1"/>
  <c r="V1026" i="1"/>
  <c r="U1026" i="1"/>
  <c r="T1026" i="1"/>
  <c r="R1026" i="1"/>
  <c r="O1026" i="1"/>
  <c r="N1026" i="1"/>
  <c r="L1026" i="1"/>
  <c r="I1026" i="1"/>
  <c r="V1025" i="1"/>
  <c r="U1025" i="1"/>
  <c r="T1025" i="1"/>
  <c r="R1025" i="1"/>
  <c r="O1025" i="1"/>
  <c r="N1025" i="1"/>
  <c r="L1025" i="1"/>
  <c r="I1025" i="1"/>
  <c r="V1024" i="1"/>
  <c r="U1024" i="1"/>
  <c r="T1024" i="1"/>
  <c r="R1024" i="1"/>
  <c r="O1024" i="1"/>
  <c r="N1024" i="1"/>
  <c r="L1024" i="1"/>
  <c r="I1024" i="1"/>
  <c r="V1023" i="1"/>
  <c r="U1023" i="1"/>
  <c r="T1023" i="1"/>
  <c r="R1023" i="1"/>
  <c r="O1023" i="1"/>
  <c r="N1023" i="1"/>
  <c r="L1023" i="1"/>
  <c r="I1023" i="1"/>
  <c r="V1022" i="1"/>
  <c r="U1022" i="1"/>
  <c r="T1022" i="1"/>
  <c r="R1022" i="1"/>
  <c r="O1022" i="1"/>
  <c r="N1022" i="1"/>
  <c r="L1022" i="1"/>
  <c r="I1022" i="1"/>
  <c r="V1021" i="1"/>
  <c r="U1021" i="1"/>
  <c r="T1021" i="1"/>
  <c r="R1021" i="1"/>
  <c r="O1021" i="1"/>
  <c r="N1021" i="1"/>
  <c r="L1021" i="1"/>
  <c r="I1021" i="1"/>
  <c r="V1020" i="1"/>
  <c r="U1020" i="1"/>
  <c r="T1020" i="1"/>
  <c r="R1020" i="1"/>
  <c r="O1020" i="1"/>
  <c r="N1020" i="1"/>
  <c r="L1020" i="1"/>
  <c r="I1020" i="1"/>
  <c r="V1019" i="1"/>
  <c r="U1019" i="1"/>
  <c r="T1019" i="1"/>
  <c r="R1019" i="1"/>
  <c r="O1019" i="1"/>
  <c r="N1019" i="1"/>
  <c r="L1019" i="1"/>
  <c r="I1019" i="1"/>
  <c r="V1018" i="1"/>
  <c r="U1018" i="1"/>
  <c r="T1018" i="1"/>
  <c r="R1018" i="1"/>
  <c r="O1018" i="1"/>
  <c r="N1018" i="1"/>
  <c r="L1018" i="1"/>
  <c r="I1018" i="1"/>
  <c r="V1017" i="1"/>
  <c r="U1017" i="1"/>
  <c r="T1017" i="1"/>
  <c r="R1017" i="1"/>
  <c r="O1017" i="1"/>
  <c r="N1017" i="1"/>
  <c r="L1017" i="1"/>
  <c r="I1017" i="1"/>
  <c r="V1016" i="1"/>
  <c r="U1016" i="1"/>
  <c r="T1016" i="1"/>
  <c r="R1016" i="1"/>
  <c r="O1016" i="1"/>
  <c r="N1016" i="1"/>
  <c r="L1016" i="1"/>
  <c r="I1016" i="1"/>
  <c r="V1015" i="1"/>
  <c r="U1015" i="1"/>
  <c r="T1015" i="1"/>
  <c r="R1015" i="1"/>
  <c r="O1015" i="1"/>
  <c r="N1015" i="1"/>
  <c r="L1015" i="1"/>
  <c r="I1015" i="1"/>
  <c r="V1014" i="1"/>
  <c r="U1014" i="1"/>
  <c r="T1014" i="1"/>
  <c r="R1014" i="1"/>
  <c r="O1014" i="1"/>
  <c r="N1014" i="1"/>
  <c r="L1014" i="1"/>
  <c r="I1014" i="1"/>
  <c r="V1013" i="1"/>
  <c r="U1013" i="1"/>
  <c r="T1013" i="1"/>
  <c r="R1013" i="1"/>
  <c r="O1013" i="1"/>
  <c r="N1013" i="1"/>
  <c r="L1013" i="1"/>
  <c r="I1013" i="1"/>
  <c r="V1012" i="1"/>
  <c r="U1012" i="1"/>
  <c r="T1012" i="1"/>
  <c r="R1012" i="1"/>
  <c r="O1012" i="1"/>
  <c r="N1012" i="1"/>
  <c r="L1012" i="1"/>
  <c r="I1012" i="1"/>
  <c r="V1011" i="1"/>
  <c r="U1011" i="1"/>
  <c r="T1011" i="1"/>
  <c r="R1011" i="1"/>
  <c r="O1011" i="1"/>
  <c r="N1011" i="1"/>
  <c r="L1011" i="1"/>
  <c r="I1011" i="1"/>
  <c r="V1010" i="1"/>
  <c r="U1010" i="1"/>
  <c r="T1010" i="1"/>
  <c r="R1010" i="1"/>
  <c r="O1010" i="1"/>
  <c r="N1010" i="1"/>
  <c r="L1010" i="1"/>
  <c r="I1010" i="1"/>
  <c r="V1009" i="1"/>
  <c r="U1009" i="1"/>
  <c r="T1009" i="1"/>
  <c r="R1009" i="1"/>
  <c r="O1009" i="1"/>
  <c r="N1009" i="1"/>
  <c r="L1009" i="1"/>
  <c r="I1009" i="1"/>
  <c r="V1008" i="1"/>
  <c r="U1008" i="1"/>
  <c r="T1008" i="1"/>
  <c r="R1008" i="1"/>
  <c r="O1008" i="1"/>
  <c r="N1008" i="1"/>
  <c r="L1008" i="1"/>
  <c r="I1008" i="1"/>
  <c r="V1007" i="1"/>
  <c r="U1007" i="1"/>
  <c r="T1007" i="1"/>
  <c r="R1007" i="1"/>
  <c r="O1007" i="1"/>
  <c r="N1007" i="1"/>
  <c r="L1007" i="1"/>
  <c r="I1007" i="1"/>
  <c r="V1006" i="1"/>
  <c r="U1006" i="1"/>
  <c r="T1006" i="1"/>
  <c r="R1006" i="1"/>
  <c r="O1006" i="1"/>
  <c r="N1006" i="1"/>
  <c r="L1006" i="1"/>
  <c r="I1006" i="1"/>
  <c r="V1005" i="1"/>
  <c r="U1005" i="1"/>
  <c r="T1005" i="1"/>
  <c r="R1005" i="1"/>
  <c r="O1005" i="1"/>
  <c r="N1005" i="1"/>
  <c r="L1005" i="1"/>
  <c r="I1005" i="1"/>
  <c r="V1004" i="1"/>
  <c r="U1004" i="1"/>
  <c r="T1004" i="1"/>
  <c r="R1004" i="1"/>
  <c r="O1004" i="1"/>
  <c r="N1004" i="1"/>
  <c r="L1004" i="1"/>
  <c r="I1004" i="1"/>
  <c r="V1003" i="1"/>
  <c r="U1003" i="1"/>
  <c r="T1003" i="1"/>
  <c r="R1003" i="1"/>
  <c r="O1003" i="1"/>
  <c r="N1003" i="1"/>
  <c r="L1003" i="1"/>
  <c r="I1003" i="1"/>
  <c r="V1002" i="1"/>
  <c r="U1002" i="1"/>
  <c r="T1002" i="1"/>
  <c r="R1002" i="1"/>
  <c r="O1002" i="1"/>
  <c r="N1002" i="1"/>
  <c r="L1002" i="1"/>
  <c r="I1002" i="1"/>
  <c r="V1001" i="1"/>
  <c r="U1001" i="1"/>
  <c r="T1001" i="1"/>
  <c r="R1001" i="1"/>
  <c r="O1001" i="1"/>
  <c r="N1001" i="1"/>
  <c r="L1001" i="1"/>
  <c r="I1001" i="1"/>
  <c r="V1000" i="1"/>
  <c r="U1000" i="1"/>
  <c r="T1000" i="1"/>
  <c r="R1000" i="1"/>
  <c r="O1000" i="1"/>
  <c r="N1000" i="1"/>
  <c r="L1000" i="1"/>
  <c r="I1000" i="1"/>
  <c r="V999" i="1"/>
  <c r="U999" i="1"/>
  <c r="T999" i="1"/>
  <c r="R999" i="1"/>
  <c r="O999" i="1"/>
  <c r="N999" i="1"/>
  <c r="L999" i="1"/>
  <c r="I999" i="1"/>
  <c r="V998" i="1" l="1"/>
  <c r="V997" i="1"/>
  <c r="V996" i="1"/>
  <c r="V995" i="1"/>
  <c r="V994" i="1"/>
  <c r="V993" i="1"/>
  <c r="V992" i="1"/>
  <c r="V991" i="1"/>
  <c r="V990" i="1"/>
  <c r="V989" i="1"/>
  <c r="V988" i="1"/>
  <c r="V987" i="1"/>
  <c r="V986" i="1"/>
  <c r="V985" i="1"/>
  <c r="V984" i="1"/>
  <c r="V983" i="1"/>
  <c r="V982" i="1"/>
  <c r="V981" i="1"/>
  <c r="V980" i="1"/>
  <c r="V979" i="1"/>
  <c r="V978" i="1"/>
  <c r="V977" i="1"/>
  <c r="V976" i="1"/>
  <c r="V975" i="1"/>
  <c r="V974" i="1"/>
  <c r="V973" i="1"/>
  <c r="V972" i="1"/>
  <c r="V971" i="1"/>
  <c r="V970" i="1"/>
  <c r="V969" i="1"/>
  <c r="V968" i="1"/>
  <c r="V967" i="1"/>
  <c r="V966" i="1"/>
  <c r="V965" i="1"/>
  <c r="V964" i="1"/>
  <c r="V963" i="1"/>
  <c r="V962" i="1"/>
  <c r="V961" i="1"/>
  <c r="V960" i="1"/>
  <c r="V959" i="1"/>
  <c r="V958" i="1"/>
  <c r="V957" i="1"/>
  <c r="V956" i="1"/>
  <c r="V955" i="1"/>
  <c r="V954" i="1"/>
  <c r="V953" i="1"/>
  <c r="V952" i="1"/>
  <c r="V951" i="1"/>
  <c r="V950" i="1"/>
  <c r="V949" i="1"/>
  <c r="V948" i="1"/>
  <c r="V947" i="1"/>
  <c r="V946" i="1"/>
  <c r="V945" i="1"/>
  <c r="V944" i="1"/>
  <c r="V943" i="1"/>
  <c r="V942" i="1"/>
  <c r="V941" i="1"/>
  <c r="V940" i="1"/>
  <c r="V939" i="1"/>
  <c r="V938" i="1"/>
  <c r="V937" i="1"/>
  <c r="V936" i="1"/>
  <c r="V935" i="1"/>
  <c r="V934" i="1"/>
  <c r="V933" i="1"/>
  <c r="V932" i="1"/>
  <c r="V931" i="1"/>
  <c r="V930" i="1"/>
  <c r="V929" i="1"/>
  <c r="V928" i="1"/>
  <c r="V927" i="1"/>
  <c r="V926" i="1"/>
  <c r="V925" i="1"/>
  <c r="V924" i="1"/>
  <c r="V923" i="1"/>
  <c r="V922" i="1"/>
  <c r="V921" i="1"/>
  <c r="V920" i="1"/>
  <c r="V919" i="1"/>
  <c r="V918" i="1"/>
  <c r="V917" i="1"/>
  <c r="V916" i="1"/>
  <c r="V915" i="1"/>
  <c r="V914" i="1"/>
  <c r="V913" i="1"/>
  <c r="V912" i="1"/>
  <c r="V911" i="1"/>
  <c r="V910" i="1"/>
  <c r="V909" i="1"/>
  <c r="V908" i="1"/>
  <c r="V907" i="1"/>
  <c r="V906" i="1"/>
  <c r="V905" i="1"/>
  <c r="V904" i="1"/>
  <c r="V903" i="1"/>
  <c r="V902" i="1"/>
  <c r="V901" i="1"/>
  <c r="V900" i="1"/>
  <c r="V899" i="1"/>
  <c r="V898" i="1"/>
  <c r="V897" i="1"/>
  <c r="V896" i="1"/>
  <c r="V895" i="1"/>
  <c r="V894" i="1"/>
  <c r="V893" i="1"/>
  <c r="V892" i="1"/>
  <c r="V891" i="1"/>
  <c r="V890" i="1"/>
  <c r="V889" i="1"/>
  <c r="V888" i="1"/>
  <c r="V887" i="1"/>
  <c r="V886" i="1"/>
  <c r="V885" i="1"/>
  <c r="V884" i="1"/>
  <c r="V883" i="1"/>
  <c r="V882" i="1"/>
  <c r="V881" i="1"/>
  <c r="V880" i="1"/>
  <c r="V879" i="1"/>
  <c r="V878" i="1"/>
  <c r="V877" i="1"/>
  <c r="V876" i="1"/>
  <c r="V875" i="1"/>
  <c r="V874" i="1"/>
  <c r="V873" i="1"/>
  <c r="V872" i="1"/>
  <c r="V871" i="1"/>
  <c r="V870" i="1"/>
  <c r="V869" i="1"/>
  <c r="V868" i="1"/>
  <c r="V867" i="1"/>
  <c r="V866" i="1"/>
  <c r="V865" i="1"/>
  <c r="V864" i="1"/>
  <c r="V863" i="1"/>
  <c r="V862" i="1"/>
  <c r="V861" i="1"/>
  <c r="V860" i="1"/>
  <c r="V859" i="1"/>
  <c r="V858" i="1"/>
  <c r="V857" i="1"/>
  <c r="V856" i="1"/>
  <c r="V855" i="1"/>
  <c r="V854" i="1"/>
  <c r="V853" i="1"/>
  <c r="V852" i="1"/>
  <c r="V851" i="1"/>
  <c r="V850" i="1"/>
  <c r="V849" i="1"/>
  <c r="V848" i="1"/>
  <c r="V847" i="1"/>
  <c r="V846" i="1"/>
  <c r="V845" i="1"/>
  <c r="V844" i="1"/>
  <c r="V843" i="1"/>
  <c r="V842" i="1"/>
  <c r="V841" i="1"/>
  <c r="V840" i="1"/>
  <c r="V839" i="1"/>
  <c r="V838" i="1"/>
  <c r="V837" i="1"/>
  <c r="V836" i="1"/>
  <c r="V835" i="1"/>
  <c r="V834" i="1"/>
  <c r="V833" i="1"/>
  <c r="V832" i="1"/>
  <c r="V831" i="1"/>
  <c r="V830" i="1"/>
  <c r="V829" i="1"/>
  <c r="V828" i="1"/>
  <c r="V827" i="1"/>
  <c r="V826" i="1"/>
  <c r="V825" i="1"/>
  <c r="V824" i="1"/>
  <c r="V823" i="1"/>
  <c r="V822" i="1"/>
  <c r="V821" i="1"/>
  <c r="V820" i="1"/>
  <c r="V819" i="1"/>
  <c r="V818" i="1"/>
  <c r="V817" i="1"/>
  <c r="V816" i="1"/>
  <c r="V815" i="1"/>
  <c r="V814" i="1"/>
  <c r="V813" i="1"/>
  <c r="V812" i="1"/>
  <c r="V811" i="1"/>
  <c r="V810" i="1"/>
  <c r="V809" i="1"/>
  <c r="V808" i="1"/>
  <c r="V807" i="1"/>
  <c r="V806" i="1"/>
  <c r="V805" i="1"/>
  <c r="V804" i="1"/>
  <c r="V803" i="1"/>
  <c r="V802" i="1"/>
  <c r="V801" i="1"/>
  <c r="V800" i="1"/>
  <c r="V799" i="1"/>
  <c r="V798" i="1"/>
  <c r="V797" i="1"/>
  <c r="V796" i="1"/>
  <c r="V795" i="1"/>
  <c r="V794" i="1"/>
  <c r="V793" i="1"/>
  <c r="V792" i="1"/>
  <c r="V791" i="1"/>
  <c r="V790" i="1"/>
  <c r="V789" i="1"/>
  <c r="V788" i="1"/>
  <c r="V787" i="1"/>
  <c r="V786" i="1"/>
  <c r="V785" i="1"/>
  <c r="V784" i="1"/>
  <c r="V783" i="1"/>
  <c r="V782" i="1"/>
  <c r="V781" i="1"/>
  <c r="V780" i="1"/>
  <c r="V779" i="1"/>
  <c r="V778" i="1"/>
  <c r="V777" i="1"/>
  <c r="V776" i="1"/>
  <c r="V775" i="1"/>
  <c r="V774" i="1"/>
  <c r="V773" i="1"/>
  <c r="V772" i="1"/>
  <c r="V771" i="1"/>
  <c r="V770" i="1"/>
  <c r="V769" i="1"/>
  <c r="V768" i="1"/>
  <c r="V767" i="1"/>
  <c r="V766" i="1"/>
  <c r="V765" i="1"/>
  <c r="V764" i="1"/>
  <c r="V763" i="1"/>
  <c r="V762" i="1"/>
  <c r="V761" i="1"/>
  <c r="V760" i="1"/>
  <c r="V759" i="1"/>
  <c r="V758" i="1"/>
  <c r="V757" i="1"/>
  <c r="V756" i="1"/>
  <c r="V755" i="1"/>
  <c r="V754" i="1"/>
  <c r="V753" i="1"/>
  <c r="V752" i="1"/>
  <c r="V751" i="1"/>
  <c r="V750" i="1"/>
  <c r="V749" i="1"/>
  <c r="V748" i="1"/>
  <c r="V747" i="1"/>
  <c r="V746" i="1"/>
  <c r="V745" i="1"/>
  <c r="V744" i="1"/>
  <c r="V743" i="1"/>
  <c r="V742" i="1"/>
  <c r="V741" i="1"/>
  <c r="V740" i="1"/>
  <c r="V739" i="1"/>
  <c r="V738" i="1"/>
  <c r="V737" i="1"/>
  <c r="V736" i="1"/>
  <c r="V735" i="1"/>
  <c r="V734" i="1"/>
  <c r="V733" i="1"/>
  <c r="V732" i="1"/>
  <c r="V731" i="1"/>
  <c r="V730" i="1"/>
  <c r="V729" i="1"/>
  <c r="V728" i="1"/>
  <c r="V727" i="1"/>
  <c r="V726" i="1"/>
  <c r="V725" i="1"/>
  <c r="V724" i="1"/>
  <c r="V723" i="1"/>
  <c r="V722" i="1"/>
  <c r="V721" i="1"/>
  <c r="V720" i="1"/>
  <c r="V719" i="1"/>
  <c r="V718" i="1"/>
  <c r="V717" i="1"/>
  <c r="V716" i="1"/>
  <c r="V715" i="1"/>
  <c r="V714" i="1"/>
  <c r="V713" i="1"/>
  <c r="V712" i="1"/>
  <c r="V711" i="1"/>
  <c r="V710" i="1"/>
  <c r="V709" i="1"/>
  <c r="V708" i="1"/>
  <c r="V707" i="1"/>
  <c r="V706" i="1"/>
  <c r="V705" i="1"/>
  <c r="V704" i="1"/>
  <c r="V703" i="1"/>
  <c r="V702" i="1"/>
  <c r="V701" i="1"/>
  <c r="V700" i="1"/>
  <c r="V699" i="1"/>
  <c r="V698" i="1"/>
  <c r="V697" i="1"/>
  <c r="V696" i="1"/>
  <c r="V695" i="1"/>
  <c r="V694" i="1"/>
  <c r="V693" i="1"/>
  <c r="V692" i="1"/>
  <c r="V691" i="1"/>
  <c r="V690" i="1"/>
  <c r="V689" i="1"/>
  <c r="V688" i="1"/>
  <c r="V687" i="1"/>
  <c r="V686" i="1"/>
  <c r="V685" i="1"/>
  <c r="V684" i="1"/>
  <c r="V683" i="1"/>
  <c r="V682" i="1"/>
  <c r="V681" i="1"/>
  <c r="V680" i="1"/>
  <c r="V679" i="1"/>
  <c r="V678" i="1"/>
  <c r="V677" i="1"/>
  <c r="V676" i="1"/>
  <c r="V675" i="1"/>
  <c r="V674" i="1"/>
  <c r="V673" i="1"/>
  <c r="V672" i="1"/>
  <c r="V671" i="1"/>
  <c r="V670" i="1"/>
  <c r="V669" i="1"/>
  <c r="V668" i="1"/>
  <c r="V667" i="1"/>
  <c r="V666" i="1"/>
  <c r="V665" i="1"/>
  <c r="V664" i="1"/>
  <c r="V663" i="1"/>
  <c r="V662" i="1"/>
  <c r="V661" i="1"/>
  <c r="V660" i="1"/>
  <c r="V659" i="1"/>
  <c r="V658" i="1"/>
  <c r="V657" i="1"/>
  <c r="V656" i="1"/>
  <c r="V655" i="1"/>
  <c r="V654" i="1"/>
  <c r="V653" i="1"/>
  <c r="V652" i="1"/>
  <c r="V651" i="1"/>
  <c r="V650" i="1"/>
  <c r="V649" i="1"/>
  <c r="V648" i="1"/>
  <c r="V647" i="1"/>
  <c r="V646" i="1"/>
  <c r="V645" i="1"/>
  <c r="V644" i="1"/>
  <c r="V643" i="1"/>
  <c r="V642" i="1"/>
  <c r="V641" i="1"/>
  <c r="V640" i="1"/>
  <c r="V639" i="1"/>
  <c r="V638" i="1"/>
  <c r="V637" i="1"/>
  <c r="V636" i="1"/>
  <c r="V635" i="1"/>
  <c r="V634" i="1"/>
  <c r="V633" i="1"/>
  <c r="V632" i="1"/>
  <c r="V631" i="1"/>
  <c r="V630" i="1"/>
  <c r="V629" i="1"/>
  <c r="V628" i="1"/>
  <c r="V627" i="1"/>
  <c r="V626" i="1"/>
  <c r="V625" i="1"/>
  <c r="V624" i="1"/>
  <c r="V623" i="1"/>
  <c r="V622" i="1"/>
  <c r="V621" i="1"/>
  <c r="V620" i="1"/>
  <c r="V619" i="1"/>
  <c r="V618" i="1"/>
  <c r="V617" i="1"/>
  <c r="V616" i="1"/>
  <c r="V615" i="1"/>
  <c r="V614" i="1"/>
  <c r="V613" i="1"/>
  <c r="V612" i="1"/>
  <c r="V611" i="1"/>
  <c r="V610" i="1"/>
  <c r="V609" i="1"/>
  <c r="V608" i="1"/>
  <c r="V607" i="1"/>
  <c r="V606" i="1"/>
  <c r="V605" i="1"/>
  <c r="V604" i="1"/>
  <c r="V603" i="1"/>
  <c r="V602" i="1"/>
  <c r="V601" i="1"/>
  <c r="V600" i="1"/>
  <c r="V599" i="1"/>
  <c r="V598" i="1"/>
  <c r="V597" i="1"/>
  <c r="V596" i="1"/>
  <c r="V595" i="1"/>
  <c r="V594" i="1"/>
  <c r="V593" i="1"/>
  <c r="V592" i="1"/>
  <c r="V591" i="1"/>
  <c r="V590" i="1"/>
  <c r="V589" i="1"/>
  <c r="V588" i="1"/>
  <c r="V587" i="1"/>
  <c r="V586" i="1"/>
  <c r="V585" i="1"/>
  <c r="V584" i="1"/>
  <c r="V583" i="1"/>
  <c r="V582" i="1"/>
  <c r="V581" i="1"/>
  <c r="V580" i="1"/>
  <c r="V579" i="1"/>
  <c r="V578" i="1"/>
  <c r="V577" i="1"/>
  <c r="V576" i="1"/>
  <c r="V575" i="1"/>
  <c r="V574" i="1"/>
  <c r="V573" i="1"/>
  <c r="V572" i="1"/>
  <c r="V571" i="1"/>
  <c r="V570" i="1"/>
  <c r="V569" i="1"/>
  <c r="V568" i="1"/>
  <c r="V567" i="1"/>
  <c r="V566" i="1"/>
  <c r="V565" i="1"/>
  <c r="V564" i="1"/>
  <c r="V563" i="1"/>
  <c r="V562" i="1"/>
  <c r="V561" i="1"/>
  <c r="V560" i="1"/>
  <c r="V559" i="1"/>
  <c r="V558" i="1"/>
  <c r="V557" i="1"/>
  <c r="V556" i="1"/>
  <c r="V555" i="1"/>
  <c r="V554" i="1"/>
  <c r="V553" i="1"/>
  <c r="V552" i="1"/>
  <c r="V551" i="1"/>
  <c r="V550" i="1"/>
  <c r="V549" i="1"/>
  <c r="V548" i="1"/>
  <c r="V547" i="1"/>
  <c r="V546" i="1"/>
  <c r="V545" i="1"/>
  <c r="V544" i="1"/>
  <c r="V543" i="1"/>
  <c r="V542" i="1"/>
  <c r="V541" i="1"/>
  <c r="V540" i="1"/>
  <c r="V539" i="1"/>
  <c r="V538" i="1"/>
  <c r="V537" i="1"/>
  <c r="V536" i="1"/>
  <c r="V535" i="1"/>
  <c r="V534" i="1"/>
  <c r="V533" i="1"/>
  <c r="V532" i="1"/>
  <c r="V531" i="1"/>
  <c r="V530" i="1"/>
  <c r="V529" i="1"/>
  <c r="V528" i="1"/>
  <c r="V527" i="1"/>
  <c r="V526" i="1"/>
  <c r="V525" i="1"/>
  <c r="V524" i="1"/>
  <c r="V523" i="1"/>
  <c r="V522" i="1"/>
  <c r="V521" i="1"/>
  <c r="V520" i="1"/>
  <c r="V519" i="1"/>
  <c r="V518" i="1"/>
  <c r="V517" i="1"/>
  <c r="V516" i="1"/>
  <c r="V515" i="1"/>
  <c r="V514" i="1"/>
  <c r="V513" i="1"/>
  <c r="V512" i="1"/>
  <c r="V511" i="1"/>
  <c r="V510" i="1"/>
  <c r="V509" i="1"/>
  <c r="V508" i="1"/>
  <c r="V507" i="1"/>
  <c r="V506" i="1"/>
  <c r="V505" i="1"/>
  <c r="V504" i="1"/>
  <c r="V503" i="1"/>
  <c r="V502" i="1"/>
  <c r="V501" i="1"/>
  <c r="V500" i="1"/>
  <c r="V499" i="1"/>
  <c r="V498" i="1"/>
  <c r="V497" i="1"/>
  <c r="V496" i="1"/>
  <c r="V495" i="1"/>
  <c r="V494" i="1"/>
  <c r="V493" i="1"/>
  <c r="V492" i="1"/>
  <c r="V491" i="1"/>
  <c r="V490" i="1"/>
  <c r="V489" i="1"/>
  <c r="V488" i="1"/>
  <c r="V487" i="1"/>
  <c r="V486" i="1"/>
  <c r="V485" i="1"/>
  <c r="V484" i="1"/>
  <c r="V483" i="1"/>
  <c r="V482" i="1"/>
  <c r="V481" i="1"/>
  <c r="V480" i="1"/>
  <c r="V479" i="1"/>
  <c r="V478" i="1"/>
  <c r="V477" i="1"/>
  <c r="V476" i="1"/>
  <c r="V475" i="1"/>
  <c r="V474" i="1"/>
  <c r="V473" i="1"/>
  <c r="V472" i="1"/>
  <c r="V471" i="1"/>
  <c r="V470" i="1"/>
  <c r="V469" i="1"/>
  <c r="V468" i="1"/>
  <c r="V467" i="1"/>
  <c r="V466" i="1"/>
  <c r="V465" i="1"/>
  <c r="V464" i="1"/>
  <c r="V463" i="1"/>
  <c r="V462" i="1"/>
  <c r="V461" i="1"/>
  <c r="V460" i="1"/>
  <c r="V459" i="1"/>
  <c r="V458" i="1"/>
  <c r="V457" i="1"/>
  <c r="V456" i="1"/>
  <c r="V455" i="1"/>
  <c r="V454" i="1"/>
  <c r="V453" i="1"/>
  <c r="V452" i="1"/>
  <c r="V451" i="1"/>
  <c r="V450" i="1"/>
  <c r="V449" i="1"/>
  <c r="V448" i="1"/>
  <c r="V447" i="1"/>
  <c r="V446" i="1"/>
  <c r="V445" i="1"/>
  <c r="V444" i="1"/>
  <c r="V443" i="1"/>
  <c r="V442" i="1"/>
  <c r="V441" i="1"/>
  <c r="V440" i="1"/>
  <c r="V439" i="1"/>
  <c r="V438" i="1"/>
  <c r="V437" i="1"/>
  <c r="V436" i="1"/>
  <c r="V435" i="1"/>
  <c r="V434" i="1"/>
  <c r="V433" i="1"/>
  <c r="V432" i="1"/>
  <c r="V431" i="1"/>
  <c r="V430" i="1"/>
  <c r="V429" i="1"/>
  <c r="V428" i="1"/>
  <c r="V427" i="1"/>
  <c r="V426" i="1"/>
  <c r="V425" i="1"/>
  <c r="V424" i="1"/>
  <c r="V423" i="1"/>
  <c r="V422" i="1"/>
  <c r="V421" i="1"/>
  <c r="V420" i="1"/>
  <c r="V419" i="1"/>
  <c r="V418" i="1"/>
  <c r="V417" i="1"/>
  <c r="V416" i="1"/>
  <c r="V415" i="1"/>
  <c r="V414" i="1"/>
  <c r="V413" i="1"/>
  <c r="V412" i="1"/>
  <c r="V411" i="1"/>
  <c r="V410" i="1"/>
  <c r="V409" i="1"/>
  <c r="V408" i="1"/>
  <c r="V407" i="1"/>
  <c r="V406" i="1"/>
  <c r="V405" i="1"/>
  <c r="V404" i="1"/>
  <c r="V403" i="1"/>
  <c r="V402" i="1"/>
  <c r="V401" i="1"/>
  <c r="V400" i="1"/>
  <c r="V399" i="1"/>
  <c r="V398" i="1"/>
  <c r="V397" i="1"/>
  <c r="V396" i="1"/>
  <c r="V395" i="1"/>
  <c r="V394" i="1"/>
  <c r="V393" i="1"/>
  <c r="V392" i="1"/>
  <c r="V391" i="1"/>
  <c r="V390" i="1"/>
  <c r="V389" i="1"/>
  <c r="V388" i="1"/>
  <c r="V387" i="1"/>
  <c r="V386" i="1"/>
  <c r="V385" i="1"/>
  <c r="V384" i="1"/>
  <c r="V383" i="1"/>
  <c r="V382" i="1"/>
  <c r="V381" i="1"/>
  <c r="V380" i="1"/>
  <c r="V379" i="1"/>
  <c r="V378" i="1"/>
  <c r="V377" i="1"/>
  <c r="V376" i="1"/>
  <c r="V375" i="1"/>
  <c r="V374" i="1"/>
  <c r="V373" i="1"/>
  <c r="V372" i="1"/>
  <c r="V371" i="1"/>
  <c r="V370" i="1"/>
  <c r="V369" i="1"/>
  <c r="V368" i="1"/>
  <c r="V367" i="1"/>
  <c r="V366" i="1"/>
  <c r="V365" i="1"/>
  <c r="V364" i="1"/>
  <c r="V363" i="1"/>
  <c r="V362" i="1"/>
  <c r="V361" i="1"/>
  <c r="V360" i="1"/>
  <c r="V359" i="1"/>
  <c r="V358" i="1"/>
  <c r="V357" i="1"/>
  <c r="V356" i="1"/>
  <c r="V355" i="1"/>
  <c r="V354" i="1"/>
  <c r="V353" i="1"/>
  <c r="V352" i="1"/>
  <c r="V351" i="1"/>
  <c r="V350" i="1"/>
  <c r="V349" i="1"/>
  <c r="V348" i="1"/>
  <c r="V347" i="1"/>
  <c r="V346" i="1"/>
  <c r="V345" i="1"/>
  <c r="V344" i="1"/>
  <c r="V343" i="1"/>
  <c r="V342" i="1"/>
  <c r="V341" i="1"/>
  <c r="V340" i="1"/>
  <c r="V339" i="1"/>
  <c r="V338" i="1"/>
  <c r="V337" i="1"/>
  <c r="V336" i="1"/>
  <c r="V335" i="1"/>
  <c r="V334" i="1"/>
  <c r="V333" i="1"/>
  <c r="V332" i="1"/>
  <c r="V331" i="1"/>
  <c r="V330" i="1"/>
  <c r="V329" i="1"/>
  <c r="V328" i="1"/>
  <c r="V327" i="1"/>
  <c r="V326" i="1"/>
  <c r="V325" i="1"/>
  <c r="V324" i="1"/>
  <c r="V323" i="1"/>
  <c r="V322" i="1"/>
  <c r="V321" i="1"/>
  <c r="V320" i="1"/>
  <c r="V319" i="1"/>
  <c r="V318" i="1"/>
  <c r="V317" i="1"/>
  <c r="V316" i="1"/>
  <c r="V315" i="1"/>
  <c r="V314" i="1"/>
  <c r="V313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T5" i="1" l="1"/>
  <c r="R23" i="1" l="1"/>
  <c r="B16" i="2" l="1"/>
  <c r="B17" i="2"/>
  <c r="B18" i="2"/>
  <c r="B19" i="2"/>
  <c r="B20" i="2"/>
  <c r="B21" i="2"/>
  <c r="B22" i="2"/>
  <c r="E8" i="1" l="1"/>
  <c r="E7" i="1"/>
  <c r="T998" i="1" l="1"/>
  <c r="T997" i="1"/>
  <c r="T996" i="1"/>
  <c r="T995" i="1"/>
  <c r="T994" i="1"/>
  <c r="T993" i="1"/>
  <c r="T992" i="1"/>
  <c r="T991" i="1"/>
  <c r="T990" i="1"/>
  <c r="T989" i="1"/>
  <c r="T988" i="1"/>
  <c r="T987" i="1"/>
  <c r="T986" i="1"/>
  <c r="T985" i="1"/>
  <c r="T984" i="1"/>
  <c r="T983" i="1"/>
  <c r="T982" i="1"/>
  <c r="T981" i="1"/>
  <c r="T980" i="1"/>
  <c r="T979" i="1"/>
  <c r="T978" i="1"/>
  <c r="T977" i="1"/>
  <c r="T976" i="1"/>
  <c r="T975" i="1"/>
  <c r="T974" i="1"/>
  <c r="T973" i="1"/>
  <c r="T972" i="1"/>
  <c r="T971" i="1"/>
  <c r="T970" i="1"/>
  <c r="T969" i="1"/>
  <c r="T968" i="1"/>
  <c r="T967" i="1"/>
  <c r="T966" i="1"/>
  <c r="T965" i="1"/>
  <c r="T964" i="1"/>
  <c r="T963" i="1"/>
  <c r="T962" i="1"/>
  <c r="T961" i="1"/>
  <c r="T960" i="1"/>
  <c r="T959" i="1"/>
  <c r="T958" i="1"/>
  <c r="T957" i="1"/>
  <c r="T956" i="1"/>
  <c r="T955" i="1"/>
  <c r="T954" i="1"/>
  <c r="T953" i="1"/>
  <c r="T952" i="1"/>
  <c r="T951" i="1"/>
  <c r="T950" i="1"/>
  <c r="T949" i="1"/>
  <c r="T948" i="1"/>
  <c r="T947" i="1"/>
  <c r="T946" i="1"/>
  <c r="T945" i="1"/>
  <c r="T944" i="1"/>
  <c r="T943" i="1"/>
  <c r="T942" i="1"/>
  <c r="T941" i="1"/>
  <c r="T940" i="1"/>
  <c r="T939" i="1"/>
  <c r="T938" i="1"/>
  <c r="T937" i="1"/>
  <c r="T936" i="1"/>
  <c r="T935" i="1"/>
  <c r="T934" i="1"/>
  <c r="T933" i="1"/>
  <c r="T932" i="1"/>
  <c r="T931" i="1"/>
  <c r="T930" i="1"/>
  <c r="T929" i="1"/>
  <c r="T928" i="1"/>
  <c r="T927" i="1"/>
  <c r="T926" i="1"/>
  <c r="T925" i="1"/>
  <c r="T924" i="1"/>
  <c r="T923" i="1"/>
  <c r="T922" i="1"/>
  <c r="T921" i="1"/>
  <c r="T920" i="1"/>
  <c r="T919" i="1"/>
  <c r="T918" i="1"/>
  <c r="T917" i="1"/>
  <c r="T916" i="1"/>
  <c r="T915" i="1"/>
  <c r="T914" i="1"/>
  <c r="T913" i="1"/>
  <c r="T912" i="1"/>
  <c r="T911" i="1"/>
  <c r="T910" i="1"/>
  <c r="T909" i="1"/>
  <c r="T908" i="1"/>
  <c r="T907" i="1"/>
  <c r="T906" i="1"/>
  <c r="T905" i="1"/>
  <c r="T904" i="1"/>
  <c r="T903" i="1"/>
  <c r="T902" i="1"/>
  <c r="T901" i="1"/>
  <c r="T900" i="1"/>
  <c r="T899" i="1"/>
  <c r="T898" i="1"/>
  <c r="T897" i="1"/>
  <c r="T896" i="1"/>
  <c r="T895" i="1"/>
  <c r="T894" i="1"/>
  <c r="T893" i="1"/>
  <c r="T892" i="1"/>
  <c r="T891" i="1"/>
  <c r="T890" i="1"/>
  <c r="T889" i="1"/>
  <c r="T888" i="1"/>
  <c r="T887" i="1"/>
  <c r="T886" i="1"/>
  <c r="T885" i="1"/>
  <c r="T884" i="1"/>
  <c r="T883" i="1"/>
  <c r="T882" i="1"/>
  <c r="T881" i="1"/>
  <c r="T880" i="1"/>
  <c r="T879" i="1"/>
  <c r="T878" i="1"/>
  <c r="T877" i="1"/>
  <c r="T876" i="1"/>
  <c r="T875" i="1"/>
  <c r="T874" i="1"/>
  <c r="T873" i="1"/>
  <c r="T872" i="1"/>
  <c r="T871" i="1"/>
  <c r="T870" i="1"/>
  <c r="T869" i="1"/>
  <c r="T868" i="1"/>
  <c r="T867" i="1"/>
  <c r="T866" i="1"/>
  <c r="T865" i="1"/>
  <c r="T864" i="1"/>
  <c r="T863" i="1"/>
  <c r="T862" i="1"/>
  <c r="T861" i="1"/>
  <c r="T860" i="1"/>
  <c r="T859" i="1"/>
  <c r="T858" i="1"/>
  <c r="T857" i="1"/>
  <c r="T856" i="1"/>
  <c r="T855" i="1"/>
  <c r="T854" i="1"/>
  <c r="T853" i="1"/>
  <c r="T852" i="1"/>
  <c r="T851" i="1"/>
  <c r="T850" i="1"/>
  <c r="T849" i="1"/>
  <c r="T848" i="1"/>
  <c r="T847" i="1"/>
  <c r="T846" i="1"/>
  <c r="T845" i="1"/>
  <c r="T844" i="1"/>
  <c r="T843" i="1"/>
  <c r="T842" i="1"/>
  <c r="T841" i="1"/>
  <c r="T840" i="1"/>
  <c r="T839" i="1"/>
  <c r="T838" i="1"/>
  <c r="T837" i="1"/>
  <c r="T836" i="1"/>
  <c r="T835" i="1"/>
  <c r="T834" i="1"/>
  <c r="T833" i="1"/>
  <c r="T832" i="1"/>
  <c r="T831" i="1"/>
  <c r="T830" i="1"/>
  <c r="T829" i="1"/>
  <c r="T828" i="1"/>
  <c r="T827" i="1"/>
  <c r="T826" i="1"/>
  <c r="T825" i="1"/>
  <c r="T824" i="1"/>
  <c r="T823" i="1"/>
  <c r="T822" i="1"/>
  <c r="T821" i="1"/>
  <c r="T820" i="1"/>
  <c r="T819" i="1"/>
  <c r="T818" i="1"/>
  <c r="T817" i="1"/>
  <c r="T816" i="1"/>
  <c r="T815" i="1"/>
  <c r="T814" i="1"/>
  <c r="T813" i="1"/>
  <c r="T812" i="1"/>
  <c r="T811" i="1"/>
  <c r="T810" i="1"/>
  <c r="T809" i="1"/>
  <c r="T808" i="1"/>
  <c r="T807" i="1"/>
  <c r="T806" i="1"/>
  <c r="T805" i="1"/>
  <c r="T804" i="1"/>
  <c r="T803" i="1"/>
  <c r="T802" i="1"/>
  <c r="T801" i="1"/>
  <c r="T800" i="1"/>
  <c r="T799" i="1"/>
  <c r="T798" i="1"/>
  <c r="T797" i="1"/>
  <c r="T796" i="1"/>
  <c r="T795" i="1"/>
  <c r="T794" i="1"/>
  <c r="T793" i="1"/>
  <c r="T792" i="1"/>
  <c r="T791" i="1"/>
  <c r="T790" i="1"/>
  <c r="T789" i="1"/>
  <c r="T788" i="1"/>
  <c r="T787" i="1"/>
  <c r="T786" i="1"/>
  <c r="T785" i="1"/>
  <c r="T784" i="1"/>
  <c r="T783" i="1"/>
  <c r="T782" i="1"/>
  <c r="T781" i="1"/>
  <c r="T780" i="1"/>
  <c r="T779" i="1"/>
  <c r="T778" i="1"/>
  <c r="T777" i="1"/>
  <c r="T776" i="1"/>
  <c r="T775" i="1"/>
  <c r="T774" i="1"/>
  <c r="T773" i="1"/>
  <c r="T772" i="1"/>
  <c r="T771" i="1"/>
  <c r="T770" i="1"/>
  <c r="T769" i="1"/>
  <c r="T768" i="1"/>
  <c r="T767" i="1"/>
  <c r="T766" i="1"/>
  <c r="T765" i="1"/>
  <c r="T764" i="1"/>
  <c r="T763" i="1"/>
  <c r="T762" i="1"/>
  <c r="T761" i="1"/>
  <c r="T760" i="1"/>
  <c r="T759" i="1"/>
  <c r="T758" i="1"/>
  <c r="T757" i="1"/>
  <c r="T756" i="1"/>
  <c r="T755" i="1"/>
  <c r="T754" i="1"/>
  <c r="T753" i="1"/>
  <c r="T752" i="1"/>
  <c r="T751" i="1"/>
  <c r="T750" i="1"/>
  <c r="T749" i="1"/>
  <c r="T748" i="1"/>
  <c r="T747" i="1"/>
  <c r="T746" i="1"/>
  <c r="T745" i="1"/>
  <c r="T744" i="1"/>
  <c r="T743" i="1"/>
  <c r="T742" i="1"/>
  <c r="T741" i="1"/>
  <c r="T740" i="1"/>
  <c r="T739" i="1"/>
  <c r="T738" i="1"/>
  <c r="T737" i="1"/>
  <c r="T736" i="1"/>
  <c r="T735" i="1"/>
  <c r="T734" i="1"/>
  <c r="T733" i="1"/>
  <c r="T732" i="1"/>
  <c r="T731" i="1"/>
  <c r="T730" i="1"/>
  <c r="T729" i="1"/>
  <c r="T728" i="1"/>
  <c r="T727" i="1"/>
  <c r="T726" i="1"/>
  <c r="T725" i="1"/>
  <c r="T724" i="1"/>
  <c r="T723" i="1"/>
  <c r="T722" i="1"/>
  <c r="T721" i="1"/>
  <c r="T720" i="1"/>
  <c r="T719" i="1"/>
  <c r="T718" i="1"/>
  <c r="T717" i="1"/>
  <c r="T716" i="1"/>
  <c r="T715" i="1"/>
  <c r="T714" i="1"/>
  <c r="T713" i="1"/>
  <c r="T712" i="1"/>
  <c r="T711" i="1"/>
  <c r="T710" i="1"/>
  <c r="T709" i="1"/>
  <c r="T708" i="1"/>
  <c r="T707" i="1"/>
  <c r="T706" i="1"/>
  <c r="T705" i="1"/>
  <c r="T704" i="1"/>
  <c r="T703" i="1"/>
  <c r="T702" i="1"/>
  <c r="T701" i="1"/>
  <c r="T700" i="1"/>
  <c r="T699" i="1"/>
  <c r="T698" i="1"/>
  <c r="T697" i="1"/>
  <c r="T696" i="1"/>
  <c r="T695" i="1"/>
  <c r="T694" i="1"/>
  <c r="T693" i="1"/>
  <c r="T692" i="1"/>
  <c r="T691" i="1"/>
  <c r="T690" i="1"/>
  <c r="T689" i="1"/>
  <c r="T688" i="1"/>
  <c r="T687" i="1"/>
  <c r="T686" i="1"/>
  <c r="T685" i="1"/>
  <c r="T684" i="1"/>
  <c r="T683" i="1"/>
  <c r="T682" i="1"/>
  <c r="T681" i="1"/>
  <c r="T680" i="1"/>
  <c r="T679" i="1"/>
  <c r="T678" i="1"/>
  <c r="T677" i="1"/>
  <c r="T676" i="1"/>
  <c r="T675" i="1"/>
  <c r="T674" i="1"/>
  <c r="T673" i="1"/>
  <c r="T672" i="1"/>
  <c r="T671" i="1"/>
  <c r="T670" i="1"/>
  <c r="T669" i="1"/>
  <c r="T668" i="1"/>
  <c r="T667" i="1"/>
  <c r="T666" i="1"/>
  <c r="T665" i="1"/>
  <c r="T664" i="1"/>
  <c r="T663" i="1"/>
  <c r="T662" i="1"/>
  <c r="T661" i="1"/>
  <c r="T660" i="1"/>
  <c r="T659" i="1"/>
  <c r="T658" i="1"/>
  <c r="T657" i="1"/>
  <c r="T656" i="1"/>
  <c r="T655" i="1"/>
  <c r="T654" i="1"/>
  <c r="T653" i="1"/>
  <c r="T652" i="1"/>
  <c r="T651" i="1"/>
  <c r="T650" i="1"/>
  <c r="T649" i="1"/>
  <c r="T648" i="1"/>
  <c r="T647" i="1"/>
  <c r="T646" i="1"/>
  <c r="T645" i="1"/>
  <c r="T644" i="1"/>
  <c r="T643" i="1"/>
  <c r="T642" i="1"/>
  <c r="T641" i="1"/>
  <c r="T640" i="1"/>
  <c r="T639" i="1"/>
  <c r="T638" i="1"/>
  <c r="T637" i="1"/>
  <c r="T636" i="1"/>
  <c r="T635" i="1"/>
  <c r="T634" i="1"/>
  <c r="T633" i="1"/>
  <c r="T632" i="1"/>
  <c r="T631" i="1"/>
  <c r="T630" i="1"/>
  <c r="T629" i="1"/>
  <c r="T628" i="1"/>
  <c r="T627" i="1"/>
  <c r="T626" i="1"/>
  <c r="T625" i="1"/>
  <c r="T624" i="1"/>
  <c r="T623" i="1"/>
  <c r="T622" i="1"/>
  <c r="T621" i="1"/>
  <c r="T620" i="1"/>
  <c r="T619" i="1"/>
  <c r="T618" i="1"/>
  <c r="T617" i="1"/>
  <c r="T616" i="1"/>
  <c r="T615" i="1"/>
  <c r="T614" i="1"/>
  <c r="T613" i="1"/>
  <c r="T612" i="1"/>
  <c r="T611" i="1"/>
  <c r="T610" i="1"/>
  <c r="T609" i="1"/>
  <c r="T608" i="1"/>
  <c r="T607" i="1"/>
  <c r="T606" i="1"/>
  <c r="T605" i="1"/>
  <c r="T604" i="1"/>
  <c r="T603" i="1"/>
  <c r="T602" i="1"/>
  <c r="T601" i="1"/>
  <c r="T600" i="1"/>
  <c r="T599" i="1"/>
  <c r="T598" i="1"/>
  <c r="T597" i="1"/>
  <c r="T596" i="1"/>
  <c r="T595" i="1"/>
  <c r="T594" i="1"/>
  <c r="T593" i="1"/>
  <c r="T592" i="1"/>
  <c r="T591" i="1"/>
  <c r="T590" i="1"/>
  <c r="T589" i="1"/>
  <c r="T588" i="1"/>
  <c r="T587" i="1"/>
  <c r="T586" i="1"/>
  <c r="T585" i="1"/>
  <c r="T584" i="1"/>
  <c r="T583" i="1"/>
  <c r="T582" i="1"/>
  <c r="T581" i="1"/>
  <c r="T580" i="1"/>
  <c r="T579" i="1"/>
  <c r="T578" i="1"/>
  <c r="T577" i="1"/>
  <c r="T576" i="1"/>
  <c r="T575" i="1"/>
  <c r="T574" i="1"/>
  <c r="T573" i="1"/>
  <c r="T572" i="1"/>
  <c r="T571" i="1"/>
  <c r="T570" i="1"/>
  <c r="T569" i="1"/>
  <c r="T568" i="1"/>
  <c r="T567" i="1"/>
  <c r="T566" i="1"/>
  <c r="T565" i="1"/>
  <c r="T564" i="1"/>
  <c r="T563" i="1"/>
  <c r="T562" i="1"/>
  <c r="T561" i="1"/>
  <c r="T560" i="1"/>
  <c r="T559" i="1"/>
  <c r="T558" i="1"/>
  <c r="T557" i="1"/>
  <c r="T556" i="1"/>
  <c r="T555" i="1"/>
  <c r="T554" i="1"/>
  <c r="T553" i="1"/>
  <c r="T552" i="1"/>
  <c r="T551" i="1"/>
  <c r="T550" i="1"/>
  <c r="T549" i="1"/>
  <c r="T548" i="1"/>
  <c r="T547" i="1"/>
  <c r="T546" i="1"/>
  <c r="T545" i="1"/>
  <c r="T544" i="1"/>
  <c r="T543" i="1"/>
  <c r="T542" i="1"/>
  <c r="T541" i="1"/>
  <c r="T540" i="1"/>
  <c r="T539" i="1"/>
  <c r="T538" i="1"/>
  <c r="T537" i="1"/>
  <c r="T536" i="1"/>
  <c r="T535" i="1"/>
  <c r="T534" i="1"/>
  <c r="T533" i="1"/>
  <c r="T532" i="1"/>
  <c r="T531" i="1"/>
  <c r="T530" i="1"/>
  <c r="T529" i="1"/>
  <c r="T528" i="1"/>
  <c r="T527" i="1"/>
  <c r="T526" i="1"/>
  <c r="T525" i="1"/>
  <c r="T524" i="1"/>
  <c r="T523" i="1"/>
  <c r="T522" i="1"/>
  <c r="T521" i="1"/>
  <c r="T520" i="1"/>
  <c r="T519" i="1"/>
  <c r="T518" i="1"/>
  <c r="T517" i="1"/>
  <c r="T516" i="1"/>
  <c r="T515" i="1"/>
  <c r="T514" i="1"/>
  <c r="T513" i="1"/>
  <c r="T512" i="1"/>
  <c r="T511" i="1"/>
  <c r="T510" i="1"/>
  <c r="T509" i="1"/>
  <c r="T508" i="1"/>
  <c r="T507" i="1"/>
  <c r="T506" i="1"/>
  <c r="T505" i="1"/>
  <c r="T504" i="1"/>
  <c r="T503" i="1"/>
  <c r="T502" i="1"/>
  <c r="T501" i="1"/>
  <c r="T500" i="1"/>
  <c r="T499" i="1"/>
  <c r="T498" i="1"/>
  <c r="T497" i="1"/>
  <c r="T496" i="1"/>
  <c r="T495" i="1"/>
  <c r="T494" i="1"/>
  <c r="T493" i="1"/>
  <c r="T492" i="1"/>
  <c r="T491" i="1"/>
  <c r="T490" i="1"/>
  <c r="T489" i="1"/>
  <c r="T488" i="1"/>
  <c r="T487" i="1"/>
  <c r="T486" i="1"/>
  <c r="T485" i="1"/>
  <c r="T484" i="1"/>
  <c r="T483" i="1"/>
  <c r="T482" i="1"/>
  <c r="T481" i="1"/>
  <c r="T480" i="1"/>
  <c r="T479" i="1"/>
  <c r="T478" i="1"/>
  <c r="T477" i="1"/>
  <c r="T476" i="1"/>
  <c r="T475" i="1"/>
  <c r="T474" i="1"/>
  <c r="T473" i="1"/>
  <c r="T472" i="1"/>
  <c r="T471" i="1"/>
  <c r="T470" i="1"/>
  <c r="T469" i="1"/>
  <c r="T468" i="1"/>
  <c r="T467" i="1"/>
  <c r="T466" i="1"/>
  <c r="T465" i="1"/>
  <c r="T464" i="1"/>
  <c r="T463" i="1"/>
  <c r="T462" i="1"/>
  <c r="T461" i="1"/>
  <c r="T460" i="1"/>
  <c r="T459" i="1"/>
  <c r="T458" i="1"/>
  <c r="T457" i="1"/>
  <c r="T456" i="1"/>
  <c r="T455" i="1"/>
  <c r="T454" i="1"/>
  <c r="T453" i="1"/>
  <c r="T452" i="1"/>
  <c r="T451" i="1"/>
  <c r="T450" i="1"/>
  <c r="T449" i="1"/>
  <c r="T448" i="1"/>
  <c r="T447" i="1"/>
  <c r="T446" i="1"/>
  <c r="T445" i="1"/>
  <c r="T444" i="1"/>
  <c r="T443" i="1"/>
  <c r="T442" i="1"/>
  <c r="T441" i="1"/>
  <c r="T440" i="1"/>
  <c r="T439" i="1"/>
  <c r="T438" i="1"/>
  <c r="T437" i="1"/>
  <c r="T436" i="1"/>
  <c r="T435" i="1"/>
  <c r="T434" i="1"/>
  <c r="T433" i="1"/>
  <c r="T432" i="1"/>
  <c r="T431" i="1"/>
  <c r="T430" i="1"/>
  <c r="T429" i="1"/>
  <c r="T428" i="1"/>
  <c r="T427" i="1"/>
  <c r="T426" i="1"/>
  <c r="T425" i="1"/>
  <c r="T424" i="1"/>
  <c r="T423" i="1"/>
  <c r="T422" i="1"/>
  <c r="T421" i="1"/>
  <c r="T420" i="1"/>
  <c r="T419" i="1"/>
  <c r="T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R998" i="1"/>
  <c r="R997" i="1"/>
  <c r="R996" i="1"/>
  <c r="R995" i="1"/>
  <c r="R994" i="1"/>
  <c r="R993" i="1"/>
  <c r="R992" i="1"/>
  <c r="R991" i="1"/>
  <c r="R990" i="1"/>
  <c r="R989" i="1"/>
  <c r="R988" i="1"/>
  <c r="R987" i="1"/>
  <c r="R986" i="1"/>
  <c r="R985" i="1"/>
  <c r="R984" i="1"/>
  <c r="R983" i="1"/>
  <c r="R982" i="1"/>
  <c r="R981" i="1"/>
  <c r="R980" i="1"/>
  <c r="R979" i="1"/>
  <c r="R978" i="1"/>
  <c r="R977" i="1"/>
  <c r="R976" i="1"/>
  <c r="R975" i="1"/>
  <c r="R974" i="1"/>
  <c r="R973" i="1"/>
  <c r="R972" i="1"/>
  <c r="R971" i="1"/>
  <c r="R970" i="1"/>
  <c r="R969" i="1"/>
  <c r="R968" i="1"/>
  <c r="R967" i="1"/>
  <c r="R966" i="1"/>
  <c r="R965" i="1"/>
  <c r="R964" i="1"/>
  <c r="R963" i="1"/>
  <c r="R962" i="1"/>
  <c r="R961" i="1"/>
  <c r="R960" i="1"/>
  <c r="R959" i="1"/>
  <c r="R958" i="1"/>
  <c r="R957" i="1"/>
  <c r="R956" i="1"/>
  <c r="R955" i="1"/>
  <c r="R954" i="1"/>
  <c r="R953" i="1"/>
  <c r="R952" i="1"/>
  <c r="R951" i="1"/>
  <c r="R950" i="1"/>
  <c r="R949" i="1"/>
  <c r="R948" i="1"/>
  <c r="R947" i="1"/>
  <c r="R946" i="1"/>
  <c r="R945" i="1"/>
  <c r="R944" i="1"/>
  <c r="R943" i="1"/>
  <c r="R942" i="1"/>
  <c r="R941" i="1"/>
  <c r="R940" i="1"/>
  <c r="R939" i="1"/>
  <c r="R938" i="1"/>
  <c r="R937" i="1"/>
  <c r="R936" i="1"/>
  <c r="R935" i="1"/>
  <c r="R934" i="1"/>
  <c r="R933" i="1"/>
  <c r="R932" i="1"/>
  <c r="R931" i="1"/>
  <c r="R930" i="1"/>
  <c r="R929" i="1"/>
  <c r="R928" i="1"/>
  <c r="R927" i="1"/>
  <c r="R926" i="1"/>
  <c r="R925" i="1"/>
  <c r="R924" i="1"/>
  <c r="R923" i="1"/>
  <c r="R922" i="1"/>
  <c r="R921" i="1"/>
  <c r="R920" i="1"/>
  <c r="R919" i="1"/>
  <c r="R918" i="1"/>
  <c r="R917" i="1"/>
  <c r="R916" i="1"/>
  <c r="R915" i="1"/>
  <c r="R914" i="1"/>
  <c r="R913" i="1"/>
  <c r="R912" i="1"/>
  <c r="R911" i="1"/>
  <c r="R910" i="1"/>
  <c r="R909" i="1"/>
  <c r="R908" i="1"/>
  <c r="R907" i="1"/>
  <c r="R906" i="1"/>
  <c r="R905" i="1"/>
  <c r="R904" i="1"/>
  <c r="R903" i="1"/>
  <c r="R902" i="1"/>
  <c r="R901" i="1"/>
  <c r="R900" i="1"/>
  <c r="R899" i="1"/>
  <c r="R898" i="1"/>
  <c r="R897" i="1"/>
  <c r="R896" i="1"/>
  <c r="R895" i="1"/>
  <c r="R894" i="1"/>
  <c r="R893" i="1"/>
  <c r="R892" i="1"/>
  <c r="R891" i="1"/>
  <c r="R890" i="1"/>
  <c r="R889" i="1"/>
  <c r="R888" i="1"/>
  <c r="R887" i="1"/>
  <c r="R886" i="1"/>
  <c r="R885" i="1"/>
  <c r="R884" i="1"/>
  <c r="R883" i="1"/>
  <c r="R882" i="1"/>
  <c r="R881" i="1"/>
  <c r="R880" i="1"/>
  <c r="R879" i="1"/>
  <c r="R878" i="1"/>
  <c r="R877" i="1"/>
  <c r="R876" i="1"/>
  <c r="R875" i="1"/>
  <c r="R874" i="1"/>
  <c r="R873" i="1"/>
  <c r="R872" i="1"/>
  <c r="R871" i="1"/>
  <c r="R870" i="1"/>
  <c r="R869" i="1"/>
  <c r="R868" i="1"/>
  <c r="R867" i="1"/>
  <c r="R866" i="1"/>
  <c r="R865" i="1"/>
  <c r="R864" i="1"/>
  <c r="R863" i="1"/>
  <c r="R862" i="1"/>
  <c r="R861" i="1"/>
  <c r="R860" i="1"/>
  <c r="R859" i="1"/>
  <c r="R858" i="1"/>
  <c r="R857" i="1"/>
  <c r="R856" i="1"/>
  <c r="R855" i="1"/>
  <c r="R854" i="1"/>
  <c r="R853" i="1"/>
  <c r="R852" i="1"/>
  <c r="R851" i="1"/>
  <c r="R850" i="1"/>
  <c r="R849" i="1"/>
  <c r="R848" i="1"/>
  <c r="R847" i="1"/>
  <c r="R846" i="1"/>
  <c r="R845" i="1"/>
  <c r="R844" i="1"/>
  <c r="R843" i="1"/>
  <c r="R842" i="1"/>
  <c r="R841" i="1"/>
  <c r="R840" i="1"/>
  <c r="R839" i="1"/>
  <c r="R838" i="1"/>
  <c r="R837" i="1"/>
  <c r="R836" i="1"/>
  <c r="R835" i="1"/>
  <c r="R834" i="1"/>
  <c r="R833" i="1"/>
  <c r="R832" i="1"/>
  <c r="R831" i="1"/>
  <c r="R830" i="1"/>
  <c r="R829" i="1"/>
  <c r="R828" i="1"/>
  <c r="R827" i="1"/>
  <c r="R826" i="1"/>
  <c r="R825" i="1"/>
  <c r="R824" i="1"/>
  <c r="R823" i="1"/>
  <c r="R822" i="1"/>
  <c r="R821" i="1"/>
  <c r="R820" i="1"/>
  <c r="R819" i="1"/>
  <c r="R818" i="1"/>
  <c r="R817" i="1"/>
  <c r="R816" i="1"/>
  <c r="R815" i="1"/>
  <c r="R814" i="1"/>
  <c r="R813" i="1"/>
  <c r="R812" i="1"/>
  <c r="R811" i="1"/>
  <c r="R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2" i="1"/>
  <c r="R21" i="1"/>
  <c r="R20" i="1"/>
  <c r="R19" i="1"/>
  <c r="R18" i="1"/>
  <c r="R17" i="1"/>
  <c r="R16" i="1"/>
  <c r="R15" i="1"/>
  <c r="N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5" i="1"/>
  <c r="I16" i="1"/>
  <c r="F8" i="1"/>
  <c r="F7" i="1"/>
  <c r="C4" i="2" l="1"/>
  <c r="C3" i="2"/>
  <c r="B9" i="2"/>
  <c r="U998" i="1"/>
  <c r="U997" i="1"/>
  <c r="U996" i="1"/>
  <c r="U995" i="1"/>
  <c r="U994" i="1"/>
  <c r="U993" i="1"/>
  <c r="U992" i="1"/>
  <c r="U991" i="1"/>
  <c r="U990" i="1"/>
  <c r="U989" i="1"/>
  <c r="U988" i="1"/>
  <c r="U987" i="1"/>
  <c r="U986" i="1"/>
  <c r="U985" i="1"/>
  <c r="U984" i="1"/>
  <c r="U983" i="1"/>
  <c r="U982" i="1"/>
  <c r="U981" i="1"/>
  <c r="U980" i="1"/>
  <c r="U979" i="1"/>
  <c r="U978" i="1"/>
  <c r="U977" i="1"/>
  <c r="U976" i="1"/>
  <c r="U975" i="1"/>
  <c r="U974" i="1"/>
  <c r="U973" i="1"/>
  <c r="U972" i="1"/>
  <c r="U971" i="1"/>
  <c r="U970" i="1"/>
  <c r="U969" i="1"/>
  <c r="U968" i="1"/>
  <c r="U967" i="1"/>
  <c r="U966" i="1"/>
  <c r="U965" i="1"/>
  <c r="U964" i="1"/>
  <c r="U963" i="1"/>
  <c r="U962" i="1"/>
  <c r="U961" i="1"/>
  <c r="U960" i="1"/>
  <c r="U959" i="1"/>
  <c r="U958" i="1"/>
  <c r="U957" i="1"/>
  <c r="U956" i="1"/>
  <c r="U955" i="1"/>
  <c r="U954" i="1"/>
  <c r="U953" i="1"/>
  <c r="U952" i="1"/>
  <c r="U951" i="1"/>
  <c r="U950" i="1"/>
  <c r="U949" i="1"/>
  <c r="U948" i="1"/>
  <c r="U947" i="1"/>
  <c r="U946" i="1"/>
  <c r="U945" i="1"/>
  <c r="U944" i="1"/>
  <c r="U943" i="1"/>
  <c r="U942" i="1"/>
  <c r="U941" i="1"/>
  <c r="U940" i="1"/>
  <c r="U939" i="1"/>
  <c r="U938" i="1"/>
  <c r="U937" i="1"/>
  <c r="U936" i="1"/>
  <c r="U935" i="1"/>
  <c r="U934" i="1"/>
  <c r="U933" i="1"/>
  <c r="U932" i="1"/>
  <c r="U931" i="1"/>
  <c r="U930" i="1"/>
  <c r="U929" i="1"/>
  <c r="U928" i="1"/>
  <c r="U927" i="1"/>
  <c r="U926" i="1"/>
  <c r="U925" i="1"/>
  <c r="U924" i="1"/>
  <c r="U923" i="1"/>
  <c r="U922" i="1"/>
  <c r="U921" i="1"/>
  <c r="U920" i="1"/>
  <c r="U919" i="1"/>
  <c r="U918" i="1"/>
  <c r="U917" i="1"/>
  <c r="U916" i="1"/>
  <c r="U915" i="1"/>
  <c r="U914" i="1"/>
  <c r="U913" i="1"/>
  <c r="U912" i="1"/>
  <c r="U911" i="1"/>
  <c r="U910" i="1"/>
  <c r="U909" i="1"/>
  <c r="U908" i="1"/>
  <c r="U907" i="1"/>
  <c r="U906" i="1"/>
  <c r="U905" i="1"/>
  <c r="U904" i="1"/>
  <c r="U903" i="1"/>
  <c r="U902" i="1"/>
  <c r="U901" i="1"/>
  <c r="U900" i="1"/>
  <c r="U899" i="1"/>
  <c r="U898" i="1"/>
  <c r="U897" i="1"/>
  <c r="U896" i="1"/>
  <c r="U895" i="1"/>
  <c r="U894" i="1"/>
  <c r="U893" i="1"/>
  <c r="U892" i="1"/>
  <c r="U891" i="1"/>
  <c r="U890" i="1"/>
  <c r="U889" i="1"/>
  <c r="U888" i="1"/>
  <c r="U887" i="1"/>
  <c r="U886" i="1"/>
  <c r="U885" i="1"/>
  <c r="U884" i="1"/>
  <c r="U883" i="1"/>
  <c r="U882" i="1"/>
  <c r="U881" i="1"/>
  <c r="U880" i="1"/>
  <c r="U879" i="1"/>
  <c r="U878" i="1"/>
  <c r="U877" i="1"/>
  <c r="U876" i="1"/>
  <c r="U875" i="1"/>
  <c r="U874" i="1"/>
  <c r="U873" i="1"/>
  <c r="U872" i="1"/>
  <c r="U871" i="1"/>
  <c r="U870" i="1"/>
  <c r="U869" i="1"/>
  <c r="U868" i="1"/>
  <c r="U867" i="1"/>
  <c r="U866" i="1"/>
  <c r="U865" i="1"/>
  <c r="U864" i="1"/>
  <c r="U863" i="1"/>
  <c r="U862" i="1"/>
  <c r="U861" i="1"/>
  <c r="U860" i="1"/>
  <c r="U859" i="1"/>
  <c r="U858" i="1"/>
  <c r="U857" i="1"/>
  <c r="U856" i="1"/>
  <c r="U855" i="1"/>
  <c r="U854" i="1"/>
  <c r="U853" i="1"/>
  <c r="U852" i="1"/>
  <c r="U851" i="1"/>
  <c r="U850" i="1"/>
  <c r="U849" i="1"/>
  <c r="U848" i="1"/>
  <c r="U847" i="1"/>
  <c r="U846" i="1"/>
  <c r="U845" i="1"/>
  <c r="U844" i="1"/>
  <c r="U843" i="1"/>
  <c r="U842" i="1"/>
  <c r="U841" i="1"/>
  <c r="U840" i="1"/>
  <c r="U839" i="1"/>
  <c r="U838" i="1"/>
  <c r="U837" i="1"/>
  <c r="U836" i="1"/>
  <c r="U835" i="1"/>
  <c r="U834" i="1"/>
  <c r="U833" i="1"/>
  <c r="U832" i="1"/>
  <c r="U831" i="1"/>
  <c r="U830" i="1"/>
  <c r="U829" i="1"/>
  <c r="U828" i="1"/>
  <c r="U827" i="1"/>
  <c r="U826" i="1"/>
  <c r="U825" i="1"/>
  <c r="U824" i="1"/>
  <c r="U823" i="1"/>
  <c r="U822" i="1"/>
  <c r="U821" i="1"/>
  <c r="U820" i="1"/>
  <c r="U819" i="1"/>
  <c r="U818" i="1"/>
  <c r="U817" i="1"/>
  <c r="U816" i="1"/>
  <c r="U815" i="1"/>
  <c r="U814" i="1"/>
  <c r="U813" i="1"/>
  <c r="U812" i="1"/>
  <c r="U811" i="1"/>
  <c r="U810" i="1"/>
  <c r="U809" i="1"/>
  <c r="U808" i="1"/>
  <c r="U807" i="1"/>
  <c r="U806" i="1"/>
  <c r="U805" i="1"/>
  <c r="U804" i="1"/>
  <c r="U803" i="1"/>
  <c r="U802" i="1"/>
  <c r="U801" i="1"/>
  <c r="U800" i="1"/>
  <c r="U799" i="1"/>
  <c r="U798" i="1"/>
  <c r="U797" i="1"/>
  <c r="U796" i="1"/>
  <c r="U795" i="1"/>
  <c r="U794" i="1"/>
  <c r="U793" i="1"/>
  <c r="U792" i="1"/>
  <c r="U791" i="1"/>
  <c r="U790" i="1"/>
  <c r="U789" i="1"/>
  <c r="U788" i="1"/>
  <c r="U787" i="1"/>
  <c r="U786" i="1"/>
  <c r="U785" i="1"/>
  <c r="U784" i="1"/>
  <c r="U783" i="1"/>
  <c r="U782" i="1"/>
  <c r="U781" i="1"/>
  <c r="U780" i="1"/>
  <c r="U779" i="1"/>
  <c r="U778" i="1"/>
  <c r="U777" i="1"/>
  <c r="U776" i="1"/>
  <c r="U775" i="1"/>
  <c r="U774" i="1"/>
  <c r="U773" i="1"/>
  <c r="U772" i="1"/>
  <c r="U771" i="1"/>
  <c r="U770" i="1"/>
  <c r="U769" i="1"/>
  <c r="U768" i="1"/>
  <c r="U767" i="1"/>
  <c r="U766" i="1"/>
  <c r="U765" i="1"/>
  <c r="U764" i="1"/>
  <c r="U763" i="1"/>
  <c r="U762" i="1"/>
  <c r="U761" i="1"/>
  <c r="U760" i="1"/>
  <c r="U759" i="1"/>
  <c r="U758" i="1"/>
  <c r="U757" i="1"/>
  <c r="U756" i="1"/>
  <c r="U755" i="1"/>
  <c r="U754" i="1"/>
  <c r="U753" i="1"/>
  <c r="U752" i="1"/>
  <c r="U751" i="1"/>
  <c r="U750" i="1"/>
  <c r="U749" i="1"/>
  <c r="U748" i="1"/>
  <c r="U747" i="1"/>
  <c r="U746" i="1"/>
  <c r="U745" i="1"/>
  <c r="U744" i="1"/>
  <c r="U743" i="1"/>
  <c r="U742" i="1"/>
  <c r="U741" i="1"/>
  <c r="U740" i="1"/>
  <c r="U739" i="1"/>
  <c r="U738" i="1"/>
  <c r="U737" i="1"/>
  <c r="U736" i="1"/>
  <c r="U735" i="1"/>
  <c r="U734" i="1"/>
  <c r="U733" i="1"/>
  <c r="U732" i="1"/>
  <c r="U731" i="1"/>
  <c r="U730" i="1"/>
  <c r="U729" i="1"/>
  <c r="U728" i="1"/>
  <c r="U727" i="1"/>
  <c r="U726" i="1"/>
  <c r="U725" i="1"/>
  <c r="U724" i="1"/>
  <c r="U723" i="1"/>
  <c r="U722" i="1"/>
  <c r="U721" i="1"/>
  <c r="U720" i="1"/>
  <c r="U719" i="1"/>
  <c r="U718" i="1"/>
  <c r="U717" i="1"/>
  <c r="U716" i="1"/>
  <c r="U715" i="1"/>
  <c r="U714" i="1"/>
  <c r="U713" i="1"/>
  <c r="U712" i="1"/>
  <c r="U711" i="1"/>
  <c r="U710" i="1"/>
  <c r="U709" i="1"/>
  <c r="U708" i="1"/>
  <c r="U707" i="1"/>
  <c r="U706" i="1"/>
  <c r="U705" i="1"/>
  <c r="U704" i="1"/>
  <c r="U703" i="1"/>
  <c r="U702" i="1"/>
  <c r="U701" i="1"/>
  <c r="U700" i="1"/>
  <c r="U699" i="1"/>
  <c r="U698" i="1"/>
  <c r="U697" i="1"/>
  <c r="U696" i="1"/>
  <c r="U695" i="1"/>
  <c r="U694" i="1"/>
  <c r="U693" i="1"/>
  <c r="U692" i="1"/>
  <c r="U691" i="1"/>
  <c r="U690" i="1"/>
  <c r="U689" i="1"/>
  <c r="U688" i="1"/>
  <c r="U687" i="1"/>
  <c r="U686" i="1"/>
  <c r="U685" i="1"/>
  <c r="U684" i="1"/>
  <c r="U683" i="1"/>
  <c r="U682" i="1"/>
  <c r="U681" i="1"/>
  <c r="U680" i="1"/>
  <c r="U679" i="1"/>
  <c r="U678" i="1"/>
  <c r="U677" i="1"/>
  <c r="U676" i="1"/>
  <c r="U675" i="1"/>
  <c r="U674" i="1"/>
  <c r="U673" i="1"/>
  <c r="U672" i="1"/>
  <c r="U671" i="1"/>
  <c r="U670" i="1"/>
  <c r="U669" i="1"/>
  <c r="U668" i="1"/>
  <c r="U667" i="1"/>
  <c r="U666" i="1"/>
  <c r="U665" i="1"/>
  <c r="U664" i="1"/>
  <c r="U663" i="1"/>
  <c r="U662" i="1"/>
  <c r="U661" i="1"/>
  <c r="U660" i="1"/>
  <c r="U659" i="1"/>
  <c r="U658" i="1"/>
  <c r="U657" i="1"/>
  <c r="U656" i="1"/>
  <c r="U655" i="1"/>
  <c r="U654" i="1"/>
  <c r="U653" i="1"/>
  <c r="U652" i="1"/>
  <c r="U651" i="1"/>
  <c r="U650" i="1"/>
  <c r="U649" i="1"/>
  <c r="U648" i="1"/>
  <c r="U647" i="1"/>
  <c r="U646" i="1"/>
  <c r="U645" i="1"/>
  <c r="U644" i="1"/>
  <c r="U643" i="1"/>
  <c r="U642" i="1"/>
  <c r="U641" i="1"/>
  <c r="U640" i="1"/>
  <c r="U639" i="1"/>
  <c r="U638" i="1"/>
  <c r="U637" i="1"/>
  <c r="U636" i="1"/>
  <c r="U635" i="1"/>
  <c r="U634" i="1"/>
  <c r="U633" i="1"/>
  <c r="U632" i="1"/>
  <c r="U631" i="1"/>
  <c r="U630" i="1"/>
  <c r="U629" i="1"/>
  <c r="U628" i="1"/>
  <c r="U627" i="1"/>
  <c r="U626" i="1"/>
  <c r="U625" i="1"/>
  <c r="U624" i="1"/>
  <c r="U623" i="1"/>
  <c r="U622" i="1"/>
  <c r="U621" i="1"/>
  <c r="U620" i="1"/>
  <c r="U619" i="1"/>
  <c r="U618" i="1"/>
  <c r="U617" i="1"/>
  <c r="U616" i="1"/>
  <c r="U615" i="1"/>
  <c r="U614" i="1"/>
  <c r="U613" i="1"/>
  <c r="U612" i="1"/>
  <c r="U611" i="1"/>
  <c r="U610" i="1"/>
  <c r="U609" i="1"/>
  <c r="U608" i="1"/>
  <c r="U607" i="1"/>
  <c r="U606" i="1"/>
  <c r="U605" i="1"/>
  <c r="U604" i="1"/>
  <c r="U603" i="1"/>
  <c r="U602" i="1"/>
  <c r="U601" i="1"/>
  <c r="U600" i="1"/>
  <c r="U599" i="1"/>
  <c r="U598" i="1"/>
  <c r="U597" i="1"/>
  <c r="U596" i="1"/>
  <c r="U595" i="1"/>
  <c r="U594" i="1"/>
  <c r="U593" i="1"/>
  <c r="U592" i="1"/>
  <c r="U591" i="1"/>
  <c r="U590" i="1"/>
  <c r="U589" i="1"/>
  <c r="U588" i="1"/>
  <c r="U587" i="1"/>
  <c r="U586" i="1"/>
  <c r="U585" i="1"/>
  <c r="U584" i="1"/>
  <c r="U583" i="1"/>
  <c r="U582" i="1"/>
  <c r="U581" i="1"/>
  <c r="U580" i="1"/>
  <c r="U579" i="1"/>
  <c r="U578" i="1"/>
  <c r="U577" i="1"/>
  <c r="U576" i="1"/>
  <c r="U575" i="1"/>
  <c r="U574" i="1"/>
  <c r="U573" i="1"/>
  <c r="U572" i="1"/>
  <c r="U571" i="1"/>
  <c r="U570" i="1"/>
  <c r="U569" i="1"/>
  <c r="U568" i="1"/>
  <c r="U567" i="1"/>
  <c r="U566" i="1"/>
  <c r="U565" i="1"/>
  <c r="U564" i="1"/>
  <c r="U563" i="1"/>
  <c r="U562" i="1"/>
  <c r="U561" i="1"/>
  <c r="U560" i="1"/>
  <c r="U559" i="1"/>
  <c r="U558" i="1"/>
  <c r="U557" i="1"/>
  <c r="U556" i="1"/>
  <c r="U555" i="1"/>
  <c r="U554" i="1"/>
  <c r="U553" i="1"/>
  <c r="U552" i="1"/>
  <c r="U551" i="1"/>
  <c r="U550" i="1"/>
  <c r="U549" i="1"/>
  <c r="U548" i="1"/>
  <c r="U547" i="1"/>
  <c r="U546" i="1"/>
  <c r="U545" i="1"/>
  <c r="U544" i="1"/>
  <c r="U543" i="1"/>
  <c r="U542" i="1"/>
  <c r="U541" i="1"/>
  <c r="U540" i="1"/>
  <c r="U539" i="1"/>
  <c r="U538" i="1"/>
  <c r="U537" i="1"/>
  <c r="U536" i="1"/>
  <c r="U535" i="1"/>
  <c r="U534" i="1"/>
  <c r="U533" i="1"/>
  <c r="U532" i="1"/>
  <c r="U531" i="1"/>
  <c r="U530" i="1"/>
  <c r="U529" i="1"/>
  <c r="U528" i="1"/>
  <c r="U527" i="1"/>
  <c r="U526" i="1"/>
  <c r="U525" i="1"/>
  <c r="U524" i="1"/>
  <c r="U523" i="1"/>
  <c r="U522" i="1"/>
  <c r="U521" i="1"/>
  <c r="U520" i="1"/>
  <c r="U519" i="1"/>
  <c r="U518" i="1"/>
  <c r="U517" i="1"/>
  <c r="U516" i="1"/>
  <c r="U515" i="1"/>
  <c r="U514" i="1"/>
  <c r="U513" i="1"/>
  <c r="U512" i="1"/>
  <c r="U511" i="1"/>
  <c r="U510" i="1"/>
  <c r="U509" i="1"/>
  <c r="U508" i="1"/>
  <c r="U507" i="1"/>
  <c r="U506" i="1"/>
  <c r="U505" i="1"/>
  <c r="U504" i="1"/>
  <c r="U503" i="1"/>
  <c r="U502" i="1"/>
  <c r="U501" i="1"/>
  <c r="U500" i="1"/>
  <c r="U499" i="1"/>
  <c r="U498" i="1"/>
  <c r="U497" i="1"/>
  <c r="U496" i="1"/>
  <c r="U495" i="1"/>
  <c r="U494" i="1"/>
  <c r="U493" i="1"/>
  <c r="U492" i="1"/>
  <c r="U491" i="1"/>
  <c r="U490" i="1"/>
  <c r="U489" i="1"/>
  <c r="U488" i="1"/>
  <c r="U487" i="1"/>
  <c r="U486" i="1"/>
  <c r="U485" i="1"/>
  <c r="U484" i="1"/>
  <c r="U483" i="1"/>
  <c r="U482" i="1"/>
  <c r="U481" i="1"/>
  <c r="U480" i="1"/>
  <c r="U479" i="1"/>
  <c r="U478" i="1"/>
  <c r="U477" i="1"/>
  <c r="U476" i="1"/>
  <c r="U475" i="1"/>
  <c r="U474" i="1"/>
  <c r="U473" i="1"/>
  <c r="U472" i="1"/>
  <c r="U471" i="1"/>
  <c r="U470" i="1"/>
  <c r="U469" i="1"/>
  <c r="U468" i="1"/>
  <c r="U467" i="1"/>
  <c r="U466" i="1"/>
  <c r="U465" i="1"/>
  <c r="U464" i="1"/>
  <c r="U463" i="1"/>
  <c r="U462" i="1"/>
  <c r="U461" i="1"/>
  <c r="U460" i="1"/>
  <c r="U459" i="1"/>
  <c r="U458" i="1"/>
  <c r="U457" i="1"/>
  <c r="U456" i="1"/>
  <c r="U455" i="1"/>
  <c r="U454" i="1"/>
  <c r="U453" i="1"/>
  <c r="U452" i="1"/>
  <c r="U451" i="1"/>
  <c r="U450" i="1"/>
  <c r="U449" i="1"/>
  <c r="U448" i="1"/>
  <c r="U447" i="1"/>
  <c r="U446" i="1"/>
  <c r="U445" i="1"/>
  <c r="U444" i="1"/>
  <c r="U443" i="1"/>
  <c r="U442" i="1"/>
  <c r="U441" i="1"/>
  <c r="U440" i="1"/>
  <c r="U439" i="1"/>
  <c r="U438" i="1"/>
  <c r="U437" i="1"/>
  <c r="U436" i="1"/>
  <c r="U435" i="1"/>
  <c r="U434" i="1"/>
  <c r="U433" i="1"/>
  <c r="U432" i="1"/>
  <c r="U431" i="1"/>
  <c r="U430" i="1"/>
  <c r="U429" i="1"/>
  <c r="U428" i="1"/>
  <c r="U427" i="1"/>
  <c r="U426" i="1"/>
  <c r="U425" i="1"/>
  <c r="U424" i="1"/>
  <c r="U423" i="1"/>
  <c r="U422" i="1"/>
  <c r="U421" i="1"/>
  <c r="U420" i="1"/>
  <c r="U419" i="1"/>
  <c r="U418" i="1"/>
  <c r="U417" i="1"/>
  <c r="U416" i="1"/>
  <c r="U415" i="1"/>
  <c r="U414" i="1"/>
  <c r="U413" i="1"/>
  <c r="U412" i="1"/>
  <c r="U411" i="1"/>
  <c r="U410" i="1"/>
  <c r="U409" i="1"/>
  <c r="U408" i="1"/>
  <c r="U407" i="1"/>
  <c r="U406" i="1"/>
  <c r="U405" i="1"/>
  <c r="U404" i="1"/>
  <c r="U403" i="1"/>
  <c r="U402" i="1"/>
  <c r="U401" i="1"/>
  <c r="U400" i="1"/>
  <c r="U399" i="1"/>
  <c r="U398" i="1"/>
  <c r="U397" i="1"/>
  <c r="U396" i="1"/>
  <c r="U395" i="1"/>
  <c r="U394" i="1"/>
  <c r="U393" i="1"/>
  <c r="U392" i="1"/>
  <c r="U391" i="1"/>
  <c r="U390" i="1"/>
  <c r="U389" i="1"/>
  <c r="U388" i="1"/>
  <c r="U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5" i="1"/>
  <c r="U17" i="1"/>
  <c r="U16" i="1" l="1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15" i="2"/>
  <c r="B14" i="2"/>
  <c r="B13" i="2"/>
  <c r="B12" i="2"/>
  <c r="B11" i="2"/>
  <c r="V15" i="1" l="1"/>
  <c r="J10" i="1" s="1"/>
  <c r="E12" i="4"/>
  <c r="B8" i="2" s="1"/>
  <c r="H13" i="1"/>
  <c r="S13" i="1"/>
  <c r="M13" i="1"/>
  <c r="Q13" i="1"/>
  <c r="G13" i="1"/>
  <c r="K13" i="1"/>
  <c r="C8" i="1"/>
  <c r="C7" i="1"/>
  <c r="E3" i="1" l="1"/>
  <c r="N5" i="1" s="1"/>
</calcChain>
</file>

<file path=xl/sharedStrings.xml><?xml version="1.0" encoding="utf-8"?>
<sst xmlns="http://schemas.openxmlformats.org/spreadsheetml/2006/main" count="18875" uniqueCount="6924">
  <si>
    <t>WARIANT A - PWR proponuje Wykonawca (Załącznik nr 1 do Zapytania Ofertowego - SOPZ pkt 2.1.1)</t>
  </si>
  <si>
    <t>WARIANT B - Wykonawca wybiera FPS z listy Węzłów OSE (Załącznik nr 1 do Zapytania ofertowego - SOPZ pkt 2.1.3)</t>
  </si>
  <si>
    <t>ID_2017</t>
  </si>
  <si>
    <t>ID_PODMIOT_SZKOŁA
RSPO</t>
  </si>
  <si>
    <t>NR_DOMU</t>
  </si>
  <si>
    <t xml:space="preserve">Abonament miesięczny netto za świadczenie usługi Transmisji Danych (TD) o przepustowości 100Mbps/100Mbps w całym okresie obowiązywania umowy </t>
  </si>
  <si>
    <t>ID FPS wybranego przez Wykonawcę</t>
  </si>
  <si>
    <t>Część</t>
  </si>
  <si>
    <t xml:space="preserve">Zestawienie dostępu na porcie 1 GE dla poziomu Ethernet </t>
  </si>
  <si>
    <t xml:space="preserve">Zestawienie dostępu na porcie 10 GE dla poziomu Ethernet </t>
  </si>
  <si>
    <t>ID PWR</t>
  </si>
  <si>
    <t>Adres: Kod pocztowy, miasto, ulica, nr budynku</t>
  </si>
  <si>
    <t>ID FPS</t>
  </si>
  <si>
    <t>Uwagi</t>
  </si>
  <si>
    <t>Opis</t>
  </si>
  <si>
    <t>Podpis:</t>
  </si>
  <si>
    <t>wartość najmniejsza</t>
  </si>
  <si>
    <t>wartość największa</t>
  </si>
  <si>
    <t>Zestawienie dostępu na porcie 1 GE dla poziomu Ethernet - opłata jednorazowa netto</t>
  </si>
  <si>
    <t>Zestawienie dostępu na porcie 10 GE dla poziomu Ethernet  - opłata jednorazowa netto</t>
  </si>
  <si>
    <t>Abonament miesięczny netto za świadczenie usługi Transmisji Danych (TD) o przepustowości 100Mbps/100Mbps w całym okresie obowiązywania umowy dla Wariantu A</t>
  </si>
  <si>
    <t>Abonament miesięczny netto za świadczenie usługi Transmisji Danych (TD) o przepustowości 100Mbps/100Mbps w całym okresie obowiązywania umowy dla Wariantu B</t>
  </si>
  <si>
    <t>Abonament miesięczny netto za świadczenie usługi Transmisji Danych (TD) o przepustowości 100Mbps/100Mbps w całym okresie obowiązywania umowy dla - różnica pomiędzy Wariantem B i A</t>
  </si>
  <si>
    <t>data gotowości</t>
  </si>
  <si>
    <t>FPS_1</t>
  </si>
  <si>
    <t>FPS_2</t>
  </si>
  <si>
    <t>FPS_3</t>
  </si>
  <si>
    <t>FPS_4</t>
  </si>
  <si>
    <t>FPS_5</t>
  </si>
  <si>
    <t>FPS_6</t>
  </si>
  <si>
    <t>FPS_7</t>
  </si>
  <si>
    <t>FPS_8</t>
  </si>
  <si>
    <t>FPS_9</t>
  </si>
  <si>
    <t>FPS_10</t>
  </si>
  <si>
    <t>FPS_11</t>
  </si>
  <si>
    <t>FPS_12</t>
  </si>
  <si>
    <t>FPS_13</t>
  </si>
  <si>
    <t>FPS_14</t>
  </si>
  <si>
    <t>FPS_15</t>
  </si>
  <si>
    <t>FPS_16</t>
  </si>
  <si>
    <t>FPS_17</t>
  </si>
  <si>
    <t>WARIANT B - Lista FPS będąca listą Węzłów OSE  (lista Węzłów OSE jest wskazana w pkt 6 Załącznika nr 1 do Zapytania ofertowego  - SOPZ)</t>
  </si>
  <si>
    <t>Maksymalna liczba wskazywanych PWR</t>
  </si>
  <si>
    <t>czy błąd?</t>
  </si>
  <si>
    <t>Data gotowości Operatora do przyjęcia Zamówienia
(rrrr-mm-dd)</t>
  </si>
  <si>
    <t>Cena jednostkowa netto</t>
  </si>
  <si>
    <t>Stawka podatku VAT:</t>
  </si>
  <si>
    <t>ID proponowanego przez Wykonawcę PWR</t>
  </si>
  <si>
    <t>Wartość brutto świadczenia Usługi TD przez cały okres 60. miesięcy w Wariancie A</t>
  </si>
  <si>
    <t>Abonament miesięczny netto za świadczenie usługi Transmisji Danych (TD) o przepustowości 100Mbps/100Mbps w całym okresie obowiązywania umowy</t>
  </si>
  <si>
    <t>Abonament miesięczny netto za zwiększenie przepustowości łącza o każde kolejne 50Mbps/50Mbps powyżej 100Mbps/100Mbps dla danej Lokalizacji</t>
  </si>
  <si>
    <t>Wykonawca:</t>
  </si>
  <si>
    <t>(nazwa)</t>
  </si>
  <si>
    <t>(adres)</t>
  </si>
  <si>
    <t>Jednorazowa opłata instalacyjna za uruchomienie usługi TD na łączu Abonenckim</t>
  </si>
  <si>
    <t>Abonament miesięczny netto za zwiększenie przepustowości łącza o każde kolejne 50Mbps/50Mbps powyżej 100Mbps/100Mbps dla danej Lokalizacji dla Wariantu A</t>
  </si>
  <si>
    <t>Abonament miesięczny netto za zwiększenie przepustowości łącza o każde kolejne 50Mbps/50Mbps powyżej 100Mbps/100Mbps dla danej Lokalizacji dla Wariantu B</t>
  </si>
  <si>
    <t>Jednorazowa opłata instalacyjna za uruchomienie usługi TD na łączu Abonenckim brutto</t>
  </si>
  <si>
    <t>Jednorazowa opłata instalacyjna za uruchomienie usługi TD na łączu Abonenckim netto</t>
  </si>
  <si>
    <t xml:space="preserve">Abonament miesięczny brutto za świadczenie usługi Transmisji Danych (TD) o przepustowości 100Mbps/100Mbps w całym okresie obowiązywania umowy </t>
  </si>
  <si>
    <t>Abonament miesięczny brutto za zwiększenie przepustowości łącza o każde kolejne 50Mbps/50Mbps powyżej 100Mbps/100Mbps dla danej Lokalizacji</t>
  </si>
  <si>
    <t>Abonament miesięczny brutto za świadczenie usługi Transmisji Danych (TD) o przepustowości 100Mbps/100Mbps w całym okresie obowiązywania umowy</t>
  </si>
  <si>
    <t>62-081 Przeźmierowo, Wysogotowo, ul. Wierzbowa 84, Kolokacja INEA, ODF szafa NASK_ODF_3 oraz NASK_ODF_5</t>
  </si>
  <si>
    <t xml:space="preserve">15-351 Białystok, ul. Wiejska 45a, Politechnika Białostocka, Węzeł OSE znajduje się w łączniku pomiędzy budynkami B i C. </t>
  </si>
  <si>
    <t>30-716 Kraków, ul. Albatrosów 16B, Kolokacja TMPL, w obrębie powierzchni  kolokacyjnych w budynku ODF: ODF51004L/3, ODF: ODF51004L/4</t>
  </si>
  <si>
    <t>35-615 Rzeszów, ul. Witolda 6A, Kolokacja TMPL, w obrębie powierzchni  kolokacyjnych w budynku ODF: ODF 58001C/ 21, ODF: ODF 58001C/ 22, ODF: ODF 58001C/ 22</t>
  </si>
  <si>
    <t>54-207 Wrocław, ul. Na Ostatnim Groszu 112a, Kolokacja TMPL, w obrębie powierzchni  kolokacyjnych w budynku ODF46300I/4, ODF46300I/5</t>
  </si>
  <si>
    <t>80-392 Gdańsk, ul. Szczecińska 49, Kolokacja TMPL, w obrębie powierzchni  kolokacyjnych w budynku ODF30990B/23, ODF30990B/24</t>
  </si>
  <si>
    <t>71-069 Szczecin, ul. Europejska 29, Kolokacja TMPL, w obrębie powierzchni  kolokacyjnych w budynku ODF33093A/28, ODF33093A/29</t>
  </si>
  <si>
    <t>91-212 Łódź, ul. Wersalska 50, Kolokacja TMPL, w obrębie powierzchni  kolokacyjnych w budynku ODF29990D/21, ODF29990D/22</t>
  </si>
  <si>
    <t xml:space="preserve">87-100 Toruń, ul. Włocławska 167, Kolokacja EXEA, w obrębie powierzchni  kolokacyjnych w budynku EXEA pom. P17 ODF w szafie P17.105, </t>
  </si>
  <si>
    <t>20-601 Lublin, ul. T. Zana 32a, Kolokacja Safe Center, w obrębie powierzchni  kolokacyjnych w budynku ODF NASK w szafie krosowej 1</t>
  </si>
  <si>
    <t>45-839 Opole, ul. Technologiczna 2, Kolokacja Park Naukowo-Technologiczny w Opolu, w obrębie powierzchni  kolokacyjnych w budynku 96J (1-48J do CPD.03 ; 49-96J do CPD.04)</t>
  </si>
  <si>
    <t>10-062 Olsztyn, ul. Jagiellończyka 26, Kolokacja Sprint, w obrębie powierzchni  kolokacyjnych w budynku ODF_NASK_1, ODF_NASK_2</t>
  </si>
  <si>
    <t>67-100 Nowa Sól, ul. Inżynierska 8, Kolokacja Sinersio Polska, w obrębie powierzchni  kolokacyjnych w budynku BOX_C8_1, BOX_C8_2, BOX_C8_3</t>
  </si>
  <si>
    <t>25-663 Kielce, ul. Karola Olszewskiego 6, Kolokacja Gmina Kielce - Kielecki Park Technologiczny, w obrębie powierzchni  kolokacyjnych w budynku ODF_NASK_1, ODF_NASK_2</t>
  </si>
  <si>
    <t>GML_ID</t>
  </si>
  <si>
    <t>SIMC</t>
  </si>
  <si>
    <t>ULIC</t>
  </si>
  <si>
    <t>X92</t>
  </si>
  <si>
    <t>Y92</t>
  </si>
  <si>
    <t>6025987</t>
  </si>
  <si>
    <t>19635,19636</t>
  </si>
  <si>
    <t>MAZOWIECKIE</t>
  </si>
  <si>
    <t>WOŁOMIŃSKI</t>
  </si>
  <si>
    <t>WOŁOMIN</t>
  </si>
  <si>
    <t>0010292</t>
  </si>
  <si>
    <t>OSSÓW</t>
  </si>
  <si>
    <t>35242</t>
  </si>
  <si>
    <t>UL. MATAREWICZA</t>
  </si>
  <si>
    <t>8956324</t>
  </si>
  <si>
    <t>15227</t>
  </si>
  <si>
    <t>0010330</t>
  </si>
  <si>
    <t>ZAGOŚCINIEC</t>
  </si>
  <si>
    <t>21970</t>
  </si>
  <si>
    <t>UL. SZKOLNA</t>
  </si>
  <si>
    <t>5208618</t>
  </si>
  <si>
    <t>62077</t>
  </si>
  <si>
    <t>PODLASKIE</t>
  </si>
  <si>
    <t>BIAŁOSTOCKI</t>
  </si>
  <si>
    <t>GRÓDEK</t>
  </si>
  <si>
    <t>0029417</t>
  </si>
  <si>
    <t>ZAŁUKI</t>
  </si>
  <si>
    <t>99999</t>
  </si>
  <si>
    <t/>
  </si>
  <si>
    <t>LUBELSKIE</t>
  </si>
  <si>
    <t>KRASNOSTAWSKI</t>
  </si>
  <si>
    <t>SIENNICA RÓŻANA</t>
  </si>
  <si>
    <t>0108157</t>
  </si>
  <si>
    <t>OPOLSKIE</t>
  </si>
  <si>
    <t>OLESKI</t>
  </si>
  <si>
    <t>17011</t>
  </si>
  <si>
    <t>UL. POLNA</t>
  </si>
  <si>
    <t>RADŁÓW</t>
  </si>
  <si>
    <t>5667067</t>
  </si>
  <si>
    <t>14132,14133</t>
  </si>
  <si>
    <t>WARMIŃSKO-MAZURSKIE</t>
  </si>
  <si>
    <t>ELBLĄSKI</t>
  </si>
  <si>
    <t>ELBLĄG</t>
  </si>
  <si>
    <t>0149452</t>
  </si>
  <si>
    <t>NOWAKOWO</t>
  </si>
  <si>
    <t>522094</t>
  </si>
  <si>
    <t>56167</t>
  </si>
  <si>
    <t>LUBUSKIE</t>
  </si>
  <si>
    <t>GORZOWSKI</t>
  </si>
  <si>
    <t>SANTOK</t>
  </si>
  <si>
    <t>0186625</t>
  </si>
  <si>
    <t>JANCZEWO</t>
  </si>
  <si>
    <t>2273240</t>
  </si>
  <si>
    <t>74115,78196</t>
  </si>
  <si>
    <t>0186654</t>
  </si>
  <si>
    <t>LIPKI WIELKIE</t>
  </si>
  <si>
    <t>14330</t>
  </si>
  <si>
    <t>UL. NOWA</t>
  </si>
  <si>
    <t>7478014</t>
  </si>
  <si>
    <t>103970,103976</t>
  </si>
  <si>
    <t>0186708</t>
  </si>
  <si>
    <t>06065</t>
  </si>
  <si>
    <t>UL. GRALEWSKA</t>
  </si>
  <si>
    <t>WIELKOPOLSKIE</t>
  </si>
  <si>
    <t>OSTROWSKI</t>
  </si>
  <si>
    <t>OSTRÓW WIELKOPOLSKI</t>
  </si>
  <si>
    <t>09546</t>
  </si>
  <si>
    <t>UL. KOŚCIELNA</t>
  </si>
  <si>
    <t>11139</t>
  </si>
  <si>
    <t>UL. LIPOWA</t>
  </si>
  <si>
    <t>4785674</t>
  </si>
  <si>
    <t>9470,9471</t>
  </si>
  <si>
    <t>ŚLĄSKIE</t>
  </si>
  <si>
    <t>BĘDZIŃSKI</t>
  </si>
  <si>
    <t>SIEWIERZ</t>
  </si>
  <si>
    <t>0221327</t>
  </si>
  <si>
    <t>BRUDZOWICE</t>
  </si>
  <si>
    <t>2011599</t>
  </si>
  <si>
    <t>11688,11689</t>
  </si>
  <si>
    <t>0221770</t>
  </si>
  <si>
    <t>ŻELISŁAWICE</t>
  </si>
  <si>
    <t>18000</t>
  </si>
  <si>
    <t>UL. PRZYSZŁOŚCI</t>
  </si>
  <si>
    <t>6237350</t>
  </si>
  <si>
    <t>88154,88162</t>
  </si>
  <si>
    <t>MIKOŁOWSKI</t>
  </si>
  <si>
    <t>WYRY</t>
  </si>
  <si>
    <t>0224981</t>
  </si>
  <si>
    <t>GOSTYŃ</t>
  </si>
  <si>
    <t>19179</t>
  </si>
  <si>
    <t>UL. RYBNICKA</t>
  </si>
  <si>
    <t>7958619</t>
  </si>
  <si>
    <t>48590,48591</t>
  </si>
  <si>
    <t>ŚWIĘTOKRZYSKIE</t>
  </si>
  <si>
    <t>KONECKI</t>
  </si>
  <si>
    <t>KOŃSKIE</t>
  </si>
  <si>
    <t>0244239</t>
  </si>
  <si>
    <t>STADNICKA WOLA</t>
  </si>
  <si>
    <t>PODKARPACKIE</t>
  </si>
  <si>
    <t>KROŚNIEŃSKI</t>
  </si>
  <si>
    <t>4728690</t>
  </si>
  <si>
    <t>90278,91075</t>
  </si>
  <si>
    <t>DOLNOŚLĄSKIE</t>
  </si>
  <si>
    <t>LUBIŃSKI</t>
  </si>
  <si>
    <t>RUDNA</t>
  </si>
  <si>
    <t>0367166</t>
  </si>
  <si>
    <t>CHOBIENIA</t>
  </si>
  <si>
    <t>6959968</t>
  </si>
  <si>
    <t>91192,91193</t>
  </si>
  <si>
    <t>0367373</t>
  </si>
  <si>
    <t>16033</t>
  </si>
  <si>
    <t>UL. PIASKOWA</t>
  </si>
  <si>
    <t>2349585</t>
  </si>
  <si>
    <t>69898,71222</t>
  </si>
  <si>
    <t>KĘTRZYŃSKI</t>
  </si>
  <si>
    <t>BARCIANY</t>
  </si>
  <si>
    <t>0468996</t>
  </si>
  <si>
    <t>NAMYSŁOWSKI</t>
  </si>
  <si>
    <t>KLUCZBORSKI</t>
  </si>
  <si>
    <t>KLUCZBORK</t>
  </si>
  <si>
    <t>1B</t>
  </si>
  <si>
    <t>OPOLSKI</t>
  </si>
  <si>
    <t>14A</t>
  </si>
  <si>
    <t>WĄGROWIECKI</t>
  </si>
  <si>
    <t>WĄGROWIEC</t>
  </si>
  <si>
    <t>7417327</t>
  </si>
  <si>
    <t>119716,119887</t>
  </si>
  <si>
    <t>ŁÓDZKIE</t>
  </si>
  <si>
    <t>PIOTRKOWSKI</t>
  </si>
  <si>
    <t>MOSZCZENICA</t>
  </si>
  <si>
    <t>0546785</t>
  </si>
  <si>
    <t>RĘKORAJ</t>
  </si>
  <si>
    <t>7033826</t>
  </si>
  <si>
    <t>22838</t>
  </si>
  <si>
    <t>ŁĘCZYCKI</t>
  </si>
  <si>
    <t>PIĄTEK</t>
  </si>
  <si>
    <t>0573026</t>
  </si>
  <si>
    <t>CZERNIKÓW</t>
  </si>
  <si>
    <t>1998728</t>
  </si>
  <si>
    <t>29807,31231</t>
  </si>
  <si>
    <t>NOWOTOMYSKI</t>
  </si>
  <si>
    <t>NOWY TOMYŚL</t>
  </si>
  <si>
    <t>0591018</t>
  </si>
  <si>
    <t>BORUJA KOŚCIELNA</t>
  </si>
  <si>
    <t>31111</t>
  </si>
  <si>
    <t>WRZESIŃSKI</t>
  </si>
  <si>
    <t>WRZEŚNIA</t>
  </si>
  <si>
    <t>ŚREDZKI</t>
  </si>
  <si>
    <t>ZANIEMYŚL</t>
  </si>
  <si>
    <t>17394</t>
  </si>
  <si>
    <t>UL. POZNAŃSKA</t>
  </si>
  <si>
    <t>7606577</t>
  </si>
  <si>
    <t>40636</t>
  </si>
  <si>
    <t>ZDUŃSKOWOLSKI</t>
  </si>
  <si>
    <t>SZADEK</t>
  </si>
  <si>
    <t>0714490</t>
  </si>
  <si>
    <t>KROKOCICE</t>
  </si>
  <si>
    <t>6781129</t>
  </si>
  <si>
    <t>11497</t>
  </si>
  <si>
    <t>SKIERNIEWICKI</t>
  </si>
  <si>
    <t>BOLIMÓW</t>
  </si>
  <si>
    <t>0725157</t>
  </si>
  <si>
    <t>KĘSZYCE-WIEŚ</t>
  </si>
  <si>
    <t>4202518</t>
  </si>
  <si>
    <t>35269,35270</t>
  </si>
  <si>
    <t>OLECKI</t>
  </si>
  <si>
    <t>OLECKO</t>
  </si>
  <si>
    <t>0763258</t>
  </si>
  <si>
    <t>BABKI OLECKIE</t>
  </si>
  <si>
    <t>7960095</t>
  </si>
  <si>
    <t>35267,35268</t>
  </si>
  <si>
    <t>0763442</t>
  </si>
  <si>
    <t>JUDZIKI</t>
  </si>
  <si>
    <t>1598965</t>
  </si>
  <si>
    <t>29099</t>
  </si>
  <si>
    <t>0763459</t>
  </si>
  <si>
    <t>KIJEWO</t>
  </si>
  <si>
    <t>2198517</t>
  </si>
  <si>
    <t>126866,30197,30395,30699</t>
  </si>
  <si>
    <t>WARSZAWSKI ZACHODNI</t>
  </si>
  <si>
    <t>BŁONIE</t>
  </si>
  <si>
    <t>0920249</t>
  </si>
  <si>
    <t>11588</t>
  </si>
  <si>
    <t>UL. ŁĄKI</t>
  </si>
  <si>
    <t>969234</t>
  </si>
  <si>
    <t>14768</t>
  </si>
  <si>
    <t>14015</t>
  </si>
  <si>
    <t>UL. NARUTOWICZA</t>
  </si>
  <si>
    <t>2063924</t>
  </si>
  <si>
    <t>16164</t>
  </si>
  <si>
    <t>18154070</t>
  </si>
  <si>
    <t>15310,22413</t>
  </si>
  <si>
    <t>14909</t>
  </si>
  <si>
    <t>UL. OKRZEI</t>
  </si>
  <si>
    <t>18154229</t>
  </si>
  <si>
    <t>10385</t>
  </si>
  <si>
    <t>17100</t>
  </si>
  <si>
    <t>UL. PONIATOWSKIEGO</t>
  </si>
  <si>
    <t>2111017</t>
  </si>
  <si>
    <t>26100</t>
  </si>
  <si>
    <t>NOWODWORSKI</t>
  </si>
  <si>
    <t>NOWY DWÓR MAZOWIECKI</t>
  </si>
  <si>
    <t>0921148</t>
  </si>
  <si>
    <t>01014</t>
  </si>
  <si>
    <t>UL. GEN. JÓZEFA BEMA</t>
  </si>
  <si>
    <t>8192191</t>
  </si>
  <si>
    <t>11290</t>
  </si>
  <si>
    <t>02714</t>
  </si>
  <si>
    <t>UL. CHEMIKÓW</t>
  </si>
  <si>
    <t>1A</t>
  </si>
  <si>
    <t>880051</t>
  </si>
  <si>
    <t>109536,109594,11416</t>
  </si>
  <si>
    <t>03839</t>
  </si>
  <si>
    <t>UL. DŁUGA</t>
  </si>
  <si>
    <t>13096</t>
  </si>
  <si>
    <t>UL. MŁODZIEŻOWA</t>
  </si>
  <si>
    <t>4433595</t>
  </si>
  <si>
    <t>8331</t>
  </si>
  <si>
    <t>20291</t>
  </si>
  <si>
    <t>UL. JULIUSZA SŁOWACKIEGO</t>
  </si>
  <si>
    <t>2498663</t>
  </si>
  <si>
    <t>14564</t>
  </si>
  <si>
    <t>6727386</t>
  </si>
  <si>
    <t>19625,19626</t>
  </si>
  <si>
    <t>0921792</t>
  </si>
  <si>
    <t>08265</t>
  </si>
  <si>
    <t>UL. KAZIMIERZA WIELKIEGO</t>
  </si>
  <si>
    <t>8889778</t>
  </si>
  <si>
    <t>19629,19630</t>
  </si>
  <si>
    <t>11123</t>
  </si>
  <si>
    <t>UL. LIPIŃSKA</t>
  </si>
  <si>
    <t>7555101</t>
  </si>
  <si>
    <t>19627,19628</t>
  </si>
  <si>
    <t>11926</t>
  </si>
  <si>
    <t>UL. 1 MAJA</t>
  </si>
  <si>
    <t>5771187</t>
  </si>
  <si>
    <t>15224</t>
  </si>
  <si>
    <t>17171</t>
  </si>
  <si>
    <t>UL. POPRZECZNA</t>
  </si>
  <si>
    <t>2116091</t>
  </si>
  <si>
    <t>19621,19622</t>
  </si>
  <si>
    <t>35240</t>
  </si>
  <si>
    <t>UL. SASINA</t>
  </si>
  <si>
    <t>6345335</t>
  </si>
  <si>
    <t>19623,19624</t>
  </si>
  <si>
    <t>38499</t>
  </si>
  <si>
    <t>AL. ALEJA ARMII KRAJOWEJ</t>
  </si>
  <si>
    <t>5118240</t>
  </si>
  <si>
    <t>75566</t>
  </si>
  <si>
    <t>BIALSKI</t>
  </si>
  <si>
    <t>MIĘDZYRZEC PODLASKI</t>
  </si>
  <si>
    <t>0922159</t>
  </si>
  <si>
    <t>11307</t>
  </si>
  <si>
    <t>UL. LUBELSKA</t>
  </si>
  <si>
    <t>BIELSKO-BIAŁA</t>
  </si>
  <si>
    <t>0923584</t>
  </si>
  <si>
    <t>11A</t>
  </si>
  <si>
    <t>6173699</t>
  </si>
  <si>
    <t>3420</t>
  </si>
  <si>
    <t>ŻYWIECKI</t>
  </si>
  <si>
    <t>ŻYWIEC</t>
  </si>
  <si>
    <t>0927642</t>
  </si>
  <si>
    <t>04434</t>
  </si>
  <si>
    <t>UL. DWORCOWA</t>
  </si>
  <si>
    <t>6040447</t>
  </si>
  <si>
    <t>3336</t>
  </si>
  <si>
    <t>17366</t>
  </si>
  <si>
    <t>UL. POWSTAŃCÓW ŚLĄSKICH</t>
  </si>
  <si>
    <t>1438090</t>
  </si>
  <si>
    <t>3317,3427</t>
  </si>
  <si>
    <t>20068</t>
  </si>
  <si>
    <t>UL. MARII SKŁODOWSKIEJ-CURIE</t>
  </si>
  <si>
    <t>6107016</t>
  </si>
  <si>
    <t>3423</t>
  </si>
  <si>
    <t>26081</t>
  </si>
  <si>
    <t>UL. ZIELONA</t>
  </si>
  <si>
    <t>4007239</t>
  </si>
  <si>
    <t>3039</t>
  </si>
  <si>
    <t>30109</t>
  </si>
  <si>
    <t>UL. KS. PRAŁATA STANISŁAWA SŁONKI</t>
  </si>
  <si>
    <t>KUJAWSKO-POMORSKIE</t>
  </si>
  <si>
    <t>BYDGOSZCZ</t>
  </si>
  <si>
    <t>0928363</t>
  </si>
  <si>
    <t>00569</t>
  </si>
  <si>
    <t>UL. KRZYSZTOFA KAMILA BACZYŃSKIEGO</t>
  </si>
  <si>
    <t>00656</t>
  </si>
  <si>
    <t>UL. BAŁTYCKA</t>
  </si>
  <si>
    <t>01681</t>
  </si>
  <si>
    <t>UL. BOHATERÓW WESTERPLATTE</t>
  </si>
  <si>
    <t>05172</t>
  </si>
  <si>
    <t>05265</t>
  </si>
  <si>
    <t>UL. GAJOWA</t>
  </si>
  <si>
    <t>05431</t>
  </si>
  <si>
    <t>UL. GDAŃSKA</t>
  </si>
  <si>
    <t>53A</t>
  </si>
  <si>
    <t>06029</t>
  </si>
  <si>
    <t>UL. GRABOWA</t>
  </si>
  <si>
    <t>06260</t>
  </si>
  <si>
    <t>UL. GRUNWALDZKA</t>
  </si>
  <si>
    <t>06637</t>
  </si>
  <si>
    <t>UL. HETMAŃSKA</t>
  </si>
  <si>
    <t>3A</t>
  </si>
  <si>
    <t>07823</t>
  </si>
  <si>
    <t>UL. KALISKA</t>
  </si>
  <si>
    <t>09582</t>
  </si>
  <si>
    <t>UL. KOŚCIUSZKI</t>
  </si>
  <si>
    <t>5A</t>
  </si>
  <si>
    <t>11205</t>
  </si>
  <si>
    <t>UL. 11 LISTOPADA</t>
  </si>
  <si>
    <t>11749</t>
  </si>
  <si>
    <t>UL. IGNACEGO ŁUKASIEWICZA</t>
  </si>
  <si>
    <t>2437943</t>
  </si>
  <si>
    <t>11645,11646</t>
  </si>
  <si>
    <t>16202</t>
  </si>
  <si>
    <t>UL. PIJARÓW</t>
  </si>
  <si>
    <t>20254</t>
  </si>
  <si>
    <t>UL. SŁONECZNA</t>
  </si>
  <si>
    <t>21071</t>
  </si>
  <si>
    <t>UL. STANISŁAWA STASZICA</t>
  </si>
  <si>
    <t>4A</t>
  </si>
  <si>
    <t>22308</t>
  </si>
  <si>
    <t>UL. ŚLĄSKA</t>
  </si>
  <si>
    <t>22409</t>
  </si>
  <si>
    <t>UL. ŚREDNIA</t>
  </si>
  <si>
    <t>22902</t>
  </si>
  <si>
    <t>UL. TORUŃSKA</t>
  </si>
  <si>
    <t>2317929</t>
  </si>
  <si>
    <t>10943</t>
  </si>
  <si>
    <t>22965</t>
  </si>
  <si>
    <t>UL. ROMUALDA TRAUGUTTA</t>
  </si>
  <si>
    <t>23707</t>
  </si>
  <si>
    <t>UL. LUDWIKA WARYŃSKIEGO</t>
  </si>
  <si>
    <t>WŁODAWSKI</t>
  </si>
  <si>
    <t>WŁODAWA</t>
  </si>
  <si>
    <t>0930294</t>
  </si>
  <si>
    <t>CZĘSTOCHOWA</t>
  </si>
  <si>
    <t>0930868</t>
  </si>
  <si>
    <t>09276</t>
  </si>
  <si>
    <t>UL. KOPERNIKA</t>
  </si>
  <si>
    <t>09796</t>
  </si>
  <si>
    <t>UL. KRAKOWSKA</t>
  </si>
  <si>
    <t>11752</t>
  </si>
  <si>
    <t>UL. ŁUKASIŃSKIEGO</t>
  </si>
  <si>
    <t>6301770</t>
  </si>
  <si>
    <t>125851,47171</t>
  </si>
  <si>
    <t>13902</t>
  </si>
  <si>
    <t>UL. NADRZECZNA</t>
  </si>
  <si>
    <t>14499</t>
  </si>
  <si>
    <t>14834</t>
  </si>
  <si>
    <t>UL. OGRODOWA</t>
  </si>
  <si>
    <t>4004403</t>
  </si>
  <si>
    <t>85596</t>
  </si>
  <si>
    <t>16308</t>
  </si>
  <si>
    <t>UL. PIOTRKOWSKA</t>
  </si>
  <si>
    <t>8593563</t>
  </si>
  <si>
    <t>124283</t>
  </si>
  <si>
    <t>17039</t>
  </si>
  <si>
    <t>UL. POLSKIEGO CZERWONEGO KRZYŻA</t>
  </si>
  <si>
    <t>2139947</t>
  </si>
  <si>
    <t>92773,92774</t>
  </si>
  <si>
    <t>18091</t>
  </si>
  <si>
    <t>UL. PUŁASKIEGO</t>
  </si>
  <si>
    <t>2053436</t>
  </si>
  <si>
    <t>58221,58238</t>
  </si>
  <si>
    <t>18573</t>
  </si>
  <si>
    <t>UL. REJTANA</t>
  </si>
  <si>
    <t>2118702</t>
  </si>
  <si>
    <t>110204</t>
  </si>
  <si>
    <t>18934</t>
  </si>
  <si>
    <t>UL. ROZDOLNA</t>
  </si>
  <si>
    <t>8085052</t>
  </si>
  <si>
    <t>128556</t>
  </si>
  <si>
    <t>20971</t>
  </si>
  <si>
    <t>UL. STAROPOLSKA</t>
  </si>
  <si>
    <t>22659</t>
  </si>
  <si>
    <t>UL. TARGOWA</t>
  </si>
  <si>
    <t>23682</t>
  </si>
  <si>
    <t>UL. WARSZAWSKA</t>
  </si>
  <si>
    <t>7780575</t>
  </si>
  <si>
    <t>129954</t>
  </si>
  <si>
    <t>26608</t>
  </si>
  <si>
    <t>UL. ŻWIRKI I WIGURY</t>
  </si>
  <si>
    <t>6/14</t>
  </si>
  <si>
    <t>4512051</t>
  </si>
  <si>
    <t>107713</t>
  </si>
  <si>
    <t>33791</t>
  </si>
  <si>
    <t>AL. ALEJA WOLNOŚCI</t>
  </si>
  <si>
    <t>7447635</t>
  </si>
  <si>
    <t>28251,68581</t>
  </si>
  <si>
    <t>MYSZKOWSKI</t>
  </si>
  <si>
    <t>MYSZKÓW</t>
  </si>
  <si>
    <t>0932057</t>
  </si>
  <si>
    <t>07447</t>
  </si>
  <si>
    <t>UL. JEDWABNA</t>
  </si>
  <si>
    <t>3878798</t>
  </si>
  <si>
    <t>48683,48684</t>
  </si>
  <si>
    <t>10898</t>
  </si>
  <si>
    <t>UL. LEŚNA</t>
  </si>
  <si>
    <t>3305706</t>
  </si>
  <si>
    <t>48692,48694</t>
  </si>
  <si>
    <t>22961</t>
  </si>
  <si>
    <t>UL. TRAUGUTTA</t>
  </si>
  <si>
    <t>BOLESŁAWIECKI</t>
  </si>
  <si>
    <t>BOLESŁAWIEC</t>
  </si>
  <si>
    <t>0935989</t>
  </si>
  <si>
    <t>01279</t>
  </si>
  <si>
    <t>UL. BIELSKA</t>
  </si>
  <si>
    <t>7724544</t>
  </si>
  <si>
    <t>34554</t>
  </si>
  <si>
    <t>02099</t>
  </si>
  <si>
    <t>UL. MIKOŁAJA BRODY</t>
  </si>
  <si>
    <t>2470535</t>
  </si>
  <si>
    <t>34556</t>
  </si>
  <si>
    <t>02629</t>
  </si>
  <si>
    <t>UL. CERAMICZNA</t>
  </si>
  <si>
    <t>6068190</t>
  </si>
  <si>
    <t>38802,38803</t>
  </si>
  <si>
    <t>07123</t>
  </si>
  <si>
    <t>UL. JANA PAWŁA II</t>
  </si>
  <si>
    <t>38C</t>
  </si>
  <si>
    <t>KALISZ</t>
  </si>
  <si>
    <t>0936569</t>
  </si>
  <si>
    <t>KROTOSZYŃSKI</t>
  </si>
  <si>
    <t>KROTOSZYN</t>
  </si>
  <si>
    <t>0936931</t>
  </si>
  <si>
    <t>25957</t>
  </si>
  <si>
    <t>UL. ZDUNOWSKA</t>
  </si>
  <si>
    <t>KATOWICE</t>
  </si>
  <si>
    <t>0937474</t>
  </si>
  <si>
    <t>00432</t>
  </si>
  <si>
    <t>UL. ARMII KRAJOWEJ</t>
  </si>
  <si>
    <t>01742</t>
  </si>
  <si>
    <t>UL. BOLESŁAWA CHROBREGO</t>
  </si>
  <si>
    <t>05627</t>
  </si>
  <si>
    <t>UL. BARTOSZA GŁOWACKIEGO</t>
  </si>
  <si>
    <t>07029</t>
  </si>
  <si>
    <t>UL. JAGIELLOŃSKA</t>
  </si>
  <si>
    <t>08206</t>
  </si>
  <si>
    <t>UL. KATOWICKA</t>
  </si>
  <si>
    <t>09009</t>
  </si>
  <si>
    <t>UL. KOŁOBRZESKA</t>
  </si>
  <si>
    <t>2A</t>
  </si>
  <si>
    <t>11467</t>
  </si>
  <si>
    <t>UL. LWOWSKA</t>
  </si>
  <si>
    <t>11937</t>
  </si>
  <si>
    <t>UL. 3 MAJA</t>
  </si>
  <si>
    <t>12037</t>
  </si>
  <si>
    <t>UL. JACKA MALCZEWSKIEGO</t>
  </si>
  <si>
    <t>12674</t>
  </si>
  <si>
    <t>UL. KAROLA MIARKI</t>
  </si>
  <si>
    <t>12740</t>
  </si>
  <si>
    <t>UL. ADAMA MICKIEWICZA</t>
  </si>
  <si>
    <t>15529</t>
  </si>
  <si>
    <t>UL. IGNACEGO PADEREWSKIEGO</t>
  </si>
  <si>
    <t>7A</t>
  </si>
  <si>
    <t>19834</t>
  </si>
  <si>
    <t>UL. HENRYKA SIENKIEWICZA</t>
  </si>
  <si>
    <t>20294</t>
  </si>
  <si>
    <t>UL. SŁOWIAŃSKA</t>
  </si>
  <si>
    <t>20683</t>
  </si>
  <si>
    <t>UL. SPORTOWA</t>
  </si>
  <si>
    <t>11</t>
  </si>
  <si>
    <t>24459</t>
  </si>
  <si>
    <t>UL. WINCENTEGO WITOSA</t>
  </si>
  <si>
    <t>24697</t>
  </si>
  <si>
    <t>25547</t>
  </si>
  <si>
    <t>UL. ZAMKOWA</t>
  </si>
  <si>
    <t>DĄBROWA GÓRNICZA</t>
  </si>
  <si>
    <t>0939473</t>
  </si>
  <si>
    <t>3306233</t>
  </si>
  <si>
    <t>22544</t>
  </si>
  <si>
    <t>06850</t>
  </si>
  <si>
    <t>UL. IDZIKOWSKIEGO</t>
  </si>
  <si>
    <t>8340114</t>
  </si>
  <si>
    <t>22654</t>
  </si>
  <si>
    <t>12832</t>
  </si>
  <si>
    <t>UL. MIESZKA I</t>
  </si>
  <si>
    <t>6936813</t>
  </si>
  <si>
    <t>22977</t>
  </si>
  <si>
    <t>26498</t>
  </si>
  <si>
    <t>UL. ŻOŁNIERSKA</t>
  </si>
  <si>
    <t>00763</t>
  </si>
  <si>
    <t>UL. NORBERTA BARLICKIEGO</t>
  </si>
  <si>
    <t>UL. RUBINOWA</t>
  </si>
  <si>
    <t>16A</t>
  </si>
  <si>
    <t>08435</t>
  </si>
  <si>
    <t>UL. JANA KILIŃSKIEGO</t>
  </si>
  <si>
    <t>24A</t>
  </si>
  <si>
    <t>09282</t>
  </si>
  <si>
    <t>UL. MIKOŁAJA KOPERNIKA</t>
  </si>
  <si>
    <t>14914</t>
  </si>
  <si>
    <t>UL. STEFANA OKRZEI</t>
  </si>
  <si>
    <t>15733</t>
  </si>
  <si>
    <t>UL. PARTYZANTÓW</t>
  </si>
  <si>
    <t>16046</t>
  </si>
  <si>
    <t>UL. PIASTOWSKA</t>
  </si>
  <si>
    <t>16579</t>
  </si>
  <si>
    <t>UL. POCZTOWA</t>
  </si>
  <si>
    <t>17688</t>
  </si>
  <si>
    <t>UL. PRZEDWIOŚNIE</t>
  </si>
  <si>
    <t>18652</t>
  </si>
  <si>
    <t>UL. WŁADYSŁAWA STANISŁAWA REYMONTA</t>
  </si>
  <si>
    <t>19914</t>
  </si>
  <si>
    <t>UL. WŁADYSŁAWA SIKORSKIEGO</t>
  </si>
  <si>
    <t>20641</t>
  </si>
  <si>
    <t>UL. SPACEROWA</t>
  </si>
  <si>
    <t>JASTRZĘBIE-ZDRÓJ</t>
  </si>
  <si>
    <t>0940163</t>
  </si>
  <si>
    <t>21065</t>
  </si>
  <si>
    <t>UL. STASZICA</t>
  </si>
  <si>
    <t>00891</t>
  </si>
  <si>
    <t>UL. STEFANA BATOREGO</t>
  </si>
  <si>
    <t>03148</t>
  </si>
  <si>
    <t>UL. MARII CURIE-SKŁODOWSKIEJ</t>
  </si>
  <si>
    <t>08171</t>
  </si>
  <si>
    <t>UL. KASZTANOWA</t>
  </si>
  <si>
    <t>17421</t>
  </si>
  <si>
    <t>UL. PÓŁNOCNA</t>
  </si>
  <si>
    <t>9A</t>
  </si>
  <si>
    <t>20696</t>
  </si>
  <si>
    <t>UL. SPÓŁDZIELCZA</t>
  </si>
  <si>
    <t>24687</t>
  </si>
  <si>
    <t>UL. WOLNOŚCI</t>
  </si>
  <si>
    <t>4962118</t>
  </si>
  <si>
    <t>13238</t>
  </si>
  <si>
    <t>BIERUŃSKO-LĘDZIŃSKI</t>
  </si>
  <si>
    <t>LĘDZINY</t>
  </si>
  <si>
    <t>0940890</t>
  </si>
  <si>
    <t>06706</t>
  </si>
  <si>
    <t>UL. HOŁDUNOWSKA</t>
  </si>
  <si>
    <t>2187689</t>
  </si>
  <si>
    <t>34318</t>
  </si>
  <si>
    <t>MIKOŁÓW</t>
  </si>
  <si>
    <t>0941286</t>
  </si>
  <si>
    <t>3620537</t>
  </si>
  <si>
    <t>5141</t>
  </si>
  <si>
    <t>0943204</t>
  </si>
  <si>
    <t>5339372</t>
  </si>
  <si>
    <t>93089</t>
  </si>
  <si>
    <t>UL. TADEUSZA KOŚCIUSZKI</t>
  </si>
  <si>
    <t>4326492</t>
  </si>
  <si>
    <t>11690,11691</t>
  </si>
  <si>
    <t>16274</t>
  </si>
  <si>
    <t>UL. MARSZ. JÓZEFA PIŁSUDSKIEGO</t>
  </si>
  <si>
    <t>SOSNOWIEC</t>
  </si>
  <si>
    <t>0943428</t>
  </si>
  <si>
    <t>00285</t>
  </si>
  <si>
    <t>UL. GEN. WŁADYSŁAWA ANDERSA</t>
  </si>
  <si>
    <t>01184</t>
  </si>
  <si>
    <t>UL. BIAŁOSTOCKA</t>
  </si>
  <si>
    <t>2161604</t>
  </si>
  <si>
    <t>15520,78947</t>
  </si>
  <si>
    <t>01651</t>
  </si>
  <si>
    <t>UL. BOHATERÓW MONTE CASSINO</t>
  </si>
  <si>
    <t>3767188</t>
  </si>
  <si>
    <t>20017</t>
  </si>
  <si>
    <t>4B</t>
  </si>
  <si>
    <t>14203</t>
  </si>
  <si>
    <t>UL. NIEPODLEGŁOŚCI</t>
  </si>
  <si>
    <t>2307744</t>
  </si>
  <si>
    <t>16179</t>
  </si>
  <si>
    <t>3306852</t>
  </si>
  <si>
    <t>20508</t>
  </si>
  <si>
    <t>15710</t>
  </si>
  <si>
    <t>UL. PARKOWA</t>
  </si>
  <si>
    <t>4390433</t>
  </si>
  <si>
    <t>80655,80656</t>
  </si>
  <si>
    <t>36029</t>
  </si>
  <si>
    <t>UL. MARSZAŁKA JÓZEFA PIŁSUDSKIEGO</t>
  </si>
  <si>
    <t>6172545</t>
  </si>
  <si>
    <t>20439</t>
  </si>
  <si>
    <t>17577</t>
  </si>
  <si>
    <t>UL. BOLESŁAWA PRUSA</t>
  </si>
  <si>
    <t>253A</t>
  </si>
  <si>
    <t>17059</t>
  </si>
  <si>
    <t>8085131</t>
  </si>
  <si>
    <t>16013</t>
  </si>
  <si>
    <t>18648</t>
  </si>
  <si>
    <t>UL. WŁADYSŁAWA REYMONTA</t>
  </si>
  <si>
    <t>5217142</t>
  </si>
  <si>
    <t>15528,80653</t>
  </si>
  <si>
    <t>3B</t>
  </si>
  <si>
    <t>24628</t>
  </si>
  <si>
    <t>UL. WOJSKA POLSKIEGO</t>
  </si>
  <si>
    <t>25352</t>
  </si>
  <si>
    <t>UL. ZAGŁĘBIOWSKA</t>
  </si>
  <si>
    <t>5727419</t>
  </si>
  <si>
    <t>82380,82547</t>
  </si>
  <si>
    <t>48270</t>
  </si>
  <si>
    <t>UL. PLAC WALDEMARA ZILLINGERA</t>
  </si>
  <si>
    <t>02849</t>
  </si>
  <si>
    <t>UL. FRYDERYKA CHOPINA</t>
  </si>
  <si>
    <t>03114</t>
  </si>
  <si>
    <t>UL. CMENTARNA</t>
  </si>
  <si>
    <t>16942</t>
  </si>
  <si>
    <t>08574</t>
  </si>
  <si>
    <t>UL. KLONOWA</t>
  </si>
  <si>
    <t>09186</t>
  </si>
  <si>
    <t>UL. MARII KONOPNICKIEJ</t>
  </si>
  <si>
    <t>09987</t>
  </si>
  <si>
    <t>UL. KRÓLEWSKA</t>
  </si>
  <si>
    <t>UL. POKOJU</t>
  </si>
  <si>
    <t>19907</t>
  </si>
  <si>
    <t>UL. GEN. WŁADYSŁAWA SIKORSKIEGO</t>
  </si>
  <si>
    <t>7</t>
  </si>
  <si>
    <t>3304093</t>
  </si>
  <si>
    <t>25634</t>
  </si>
  <si>
    <t>ZAWIERCIAŃSKI</t>
  </si>
  <si>
    <t>ZAWIERCIE</t>
  </si>
  <si>
    <t>0945491</t>
  </si>
  <si>
    <t>25687</t>
  </si>
  <si>
    <t>UL. ZARZECZE</t>
  </si>
  <si>
    <t>KIELCE</t>
  </si>
  <si>
    <t>0945930</t>
  </si>
  <si>
    <t>07335</t>
  </si>
  <si>
    <t>UL. JASNA</t>
  </si>
  <si>
    <t>24885</t>
  </si>
  <si>
    <t>UL. WSPÓLNA</t>
  </si>
  <si>
    <t>22A</t>
  </si>
  <si>
    <t>2066783</t>
  </si>
  <si>
    <t>19259,20069</t>
  </si>
  <si>
    <t>0947136</t>
  </si>
  <si>
    <t>5793183</t>
  </si>
  <si>
    <t>31384</t>
  </si>
  <si>
    <t>16269</t>
  </si>
  <si>
    <t>UL. MARSZ. PIŁSUDSKIEGO</t>
  </si>
  <si>
    <t>1518617</t>
  </si>
  <si>
    <t>20244</t>
  </si>
  <si>
    <t>3563548</t>
  </si>
  <si>
    <t>5163</t>
  </si>
  <si>
    <t>2442042</t>
  </si>
  <si>
    <t>5162</t>
  </si>
  <si>
    <t>21210</t>
  </si>
  <si>
    <t>UL. KPT. STOIŃSKIEGO</t>
  </si>
  <si>
    <t>6175758</t>
  </si>
  <si>
    <t>11318,11333</t>
  </si>
  <si>
    <t>OSTROWIECKI</t>
  </si>
  <si>
    <t>OSTROWIEC ŚWIĘTOKRZYSKI</t>
  </si>
  <si>
    <t>0947308</t>
  </si>
  <si>
    <t>26A</t>
  </si>
  <si>
    <t>20256</t>
  </si>
  <si>
    <t>OS. SŁONECZNE</t>
  </si>
  <si>
    <t>KONIN</t>
  </si>
  <si>
    <t>0948667</t>
  </si>
  <si>
    <t>02498</t>
  </si>
  <si>
    <t>UL. BYDGOSKA</t>
  </si>
  <si>
    <t>ZACHODNIOPOMORSKIE</t>
  </si>
  <si>
    <t>BIAŁOGARDZKI</t>
  </si>
  <si>
    <t>3724314</t>
  </si>
  <si>
    <t>31635,31636</t>
  </si>
  <si>
    <t>MAŁOPOLSKIE</t>
  </si>
  <si>
    <t>KRAKÓW</t>
  </si>
  <si>
    <t>0950463</t>
  </si>
  <si>
    <t>02276</t>
  </si>
  <si>
    <t>UL. BRZOZOWA</t>
  </si>
  <si>
    <t>813850</t>
  </si>
  <si>
    <t>7702</t>
  </si>
  <si>
    <t>09830</t>
  </si>
  <si>
    <t>UL. IGNACEGO KRASICKIEGO</t>
  </si>
  <si>
    <t>2110477</t>
  </si>
  <si>
    <t>31668,31669</t>
  </si>
  <si>
    <t>12735</t>
  </si>
  <si>
    <t>AL. ADAMA MICKIEWICZA</t>
  </si>
  <si>
    <t>6083836</t>
  </si>
  <si>
    <t>27060,27061,27063</t>
  </si>
  <si>
    <t>18059</t>
  </si>
  <si>
    <t>UL. TADEUSZA PTASZYCKIEGO</t>
  </si>
  <si>
    <t>2114225</t>
  </si>
  <si>
    <t>28087,28088,59644,59647</t>
  </si>
  <si>
    <t>21971</t>
  </si>
  <si>
    <t>OS. SZKOLNE</t>
  </si>
  <si>
    <t>815126</t>
  </si>
  <si>
    <t>19655,19684</t>
  </si>
  <si>
    <t>24301</t>
  </si>
  <si>
    <t>UL. WILHELMA WILKA WYRWIŃSKIEGO</t>
  </si>
  <si>
    <t>4872128</t>
  </si>
  <si>
    <t>4435</t>
  </si>
  <si>
    <t>24840</t>
  </si>
  <si>
    <t>UL. ZYGMUNTA WRÓBLEWSKIEGO</t>
  </si>
  <si>
    <t>7204456</t>
  </si>
  <si>
    <t>31610,31611</t>
  </si>
  <si>
    <t>26197</t>
  </si>
  <si>
    <t>OS. ZŁOTEJ JESIENI</t>
  </si>
  <si>
    <t>KROSNO</t>
  </si>
  <si>
    <t>19253</t>
  </si>
  <si>
    <t>UL. RYNEK</t>
  </si>
  <si>
    <t>23270</t>
  </si>
  <si>
    <t>UL. TYSIĄCLECIA</t>
  </si>
  <si>
    <t>25084</t>
  </si>
  <si>
    <t>UL. STANISŁAWA WYSPIAŃSKIEGO</t>
  </si>
  <si>
    <t>8871507</t>
  </si>
  <si>
    <t>13421,13422,13424,13425</t>
  </si>
  <si>
    <t>LEGNICA</t>
  </si>
  <si>
    <t>0954047</t>
  </si>
  <si>
    <t>02828</t>
  </si>
  <si>
    <t>UL. CHOJNOWSKA</t>
  </si>
  <si>
    <t>7023763</t>
  </si>
  <si>
    <t>107150,107151</t>
  </si>
  <si>
    <t>LUBIN</t>
  </si>
  <si>
    <t>0954142</t>
  </si>
  <si>
    <t>06412</t>
  </si>
  <si>
    <t>UL. GWARKÓW</t>
  </si>
  <si>
    <t>6957834</t>
  </si>
  <si>
    <t>11714</t>
  </si>
  <si>
    <t>14199</t>
  </si>
  <si>
    <t>AL. NIEPODLEGŁOŚCI</t>
  </si>
  <si>
    <t>LUBLIN</t>
  </si>
  <si>
    <t>0954700</t>
  </si>
  <si>
    <t>10A</t>
  </si>
  <si>
    <t>06667</t>
  </si>
  <si>
    <t>UL. LUDWIKA HIRSZFELDA</t>
  </si>
  <si>
    <t>09934</t>
  </si>
  <si>
    <t>UL. KROCHMALNA</t>
  </si>
  <si>
    <t>11270</t>
  </si>
  <si>
    <t>UL. LOTNICZA</t>
  </si>
  <si>
    <t>14018</t>
  </si>
  <si>
    <t>UL. GABRIELA NARUTOWICZA</t>
  </si>
  <si>
    <t>32A</t>
  </si>
  <si>
    <t>16900</t>
  </si>
  <si>
    <t>UL. POGODNA</t>
  </si>
  <si>
    <t>19016</t>
  </si>
  <si>
    <t>19186</t>
  </si>
  <si>
    <t>UL. RYCERSKA</t>
  </si>
  <si>
    <t>21308</t>
  </si>
  <si>
    <t>UL. ANDRZEJA STRUGA</t>
  </si>
  <si>
    <t>6A</t>
  </si>
  <si>
    <t>24494</t>
  </si>
  <si>
    <t>UL. WŁADYSŁAWA JAGIEŁŁY</t>
  </si>
  <si>
    <t>RYCKI</t>
  </si>
  <si>
    <t>DĘBLIN</t>
  </si>
  <si>
    <t>0955740</t>
  </si>
  <si>
    <t>KRAŚNICKI</t>
  </si>
  <si>
    <t>KRAŚNIK</t>
  </si>
  <si>
    <t>0956112</t>
  </si>
  <si>
    <t>04863</t>
  </si>
  <si>
    <t>UL. FABRYCZNA</t>
  </si>
  <si>
    <t>PUŁAWSKI</t>
  </si>
  <si>
    <t>PUŁAWY</t>
  </si>
  <si>
    <t>0956810</t>
  </si>
  <si>
    <t>07394</t>
  </si>
  <si>
    <t>UL. JAWOROWA</t>
  </si>
  <si>
    <t>19881</t>
  </si>
  <si>
    <t>ŁOMŻA</t>
  </si>
  <si>
    <t>0957241</t>
  </si>
  <si>
    <t>2315306</t>
  </si>
  <si>
    <t>14652,14659</t>
  </si>
  <si>
    <t>19404</t>
  </si>
  <si>
    <t>UL. SADOWA</t>
  </si>
  <si>
    <t>21410</t>
  </si>
  <si>
    <t>UL. STUDENCKA</t>
  </si>
  <si>
    <t>2300525</t>
  </si>
  <si>
    <t>127147,21324,34831</t>
  </si>
  <si>
    <t>2336912</t>
  </si>
  <si>
    <t>122878,12855,14892,14893</t>
  </si>
  <si>
    <t>2063058</t>
  </si>
  <si>
    <t>104949,27322,27323</t>
  </si>
  <si>
    <t>ŁÓDŹ</t>
  </si>
  <si>
    <t>0957650</t>
  </si>
  <si>
    <t>03235</t>
  </si>
  <si>
    <t>UL. PIOTRA CZAJKOWSKIEGO</t>
  </si>
  <si>
    <t>2155793</t>
  </si>
  <si>
    <t>23064</t>
  </si>
  <si>
    <t>137/139</t>
  </si>
  <si>
    <t>7606834</t>
  </si>
  <si>
    <t>26132</t>
  </si>
  <si>
    <t>8627892</t>
  </si>
  <si>
    <t>14402</t>
  </si>
  <si>
    <t>ZGIERSKI</t>
  </si>
  <si>
    <t>ZGIERZ</t>
  </si>
  <si>
    <t>0959263</t>
  </si>
  <si>
    <t>01929</t>
  </si>
  <si>
    <t>UL. TADEUSZA BOYA-ŻELEŃSKIEGO</t>
  </si>
  <si>
    <t>7416579</t>
  </si>
  <si>
    <t>14405</t>
  </si>
  <si>
    <t>04337</t>
  </si>
  <si>
    <t>UL. STANISŁAWA DUBOIS</t>
  </si>
  <si>
    <t>8054952</t>
  </si>
  <si>
    <t>11710</t>
  </si>
  <si>
    <t>UL. ŁÓDZKA</t>
  </si>
  <si>
    <t>3275264</t>
  </si>
  <si>
    <t>14403</t>
  </si>
  <si>
    <t>4804141</t>
  </si>
  <si>
    <t>14409</t>
  </si>
  <si>
    <t>46A</t>
  </si>
  <si>
    <t>4932241</t>
  </si>
  <si>
    <t>14407,14410</t>
  </si>
  <si>
    <t>13507</t>
  </si>
  <si>
    <t>UL. ARKADIUSZA MUSIEROWICZA</t>
  </si>
  <si>
    <t>2347962</t>
  </si>
  <si>
    <t>14404</t>
  </si>
  <si>
    <t>15490</t>
  </si>
  <si>
    <t>UL. OZORKOWSKA</t>
  </si>
  <si>
    <t>68/70</t>
  </si>
  <si>
    <t>5059899</t>
  </si>
  <si>
    <t>14399</t>
  </si>
  <si>
    <t>16264</t>
  </si>
  <si>
    <t>UL. JÓZEFA PIŁSUDSKIEGO</t>
  </si>
  <si>
    <t>4996204</t>
  </si>
  <si>
    <t>14406</t>
  </si>
  <si>
    <t>20798</t>
  </si>
  <si>
    <t>UL. LEOPOLDA STAFFA</t>
  </si>
  <si>
    <t>2056365</t>
  </si>
  <si>
    <t>14400</t>
  </si>
  <si>
    <t>21798</t>
  </si>
  <si>
    <t>UL. SZCZAWIŃSKA</t>
  </si>
  <si>
    <t>OPOLE</t>
  </si>
  <si>
    <t>0965016</t>
  </si>
  <si>
    <t>8452080</t>
  </si>
  <si>
    <t>5798</t>
  </si>
  <si>
    <t>2064545</t>
  </si>
  <si>
    <t>23374,23375</t>
  </si>
  <si>
    <t>0965619</t>
  </si>
  <si>
    <t>19830</t>
  </si>
  <si>
    <t>UL. SIENKIEWICZA</t>
  </si>
  <si>
    <t>17646</t>
  </si>
  <si>
    <t>KRAPKOWICKI</t>
  </si>
  <si>
    <t>KRAPKOWICE</t>
  </si>
  <si>
    <t>NYSKI</t>
  </si>
  <si>
    <t>PRUDNICKI</t>
  </si>
  <si>
    <t>PRUDNIK</t>
  </si>
  <si>
    <t>0965878</t>
  </si>
  <si>
    <t>5097896</t>
  </si>
  <si>
    <t>78983</t>
  </si>
  <si>
    <t>CHODZIESKI</t>
  </si>
  <si>
    <t>SZAMOCIN</t>
  </si>
  <si>
    <t>0967096</t>
  </si>
  <si>
    <t>21450</t>
  </si>
  <si>
    <t>UL. 19 STYCZNIA</t>
  </si>
  <si>
    <t>GNIEŹNIEŃSKI</t>
  </si>
  <si>
    <t>GNIEZNO</t>
  </si>
  <si>
    <t>24170</t>
  </si>
  <si>
    <t>UL. WIERZBOWA</t>
  </si>
  <si>
    <t>POZNAŃSKI</t>
  </si>
  <si>
    <t>SWARZĘDZ</t>
  </si>
  <si>
    <t>0971502</t>
  </si>
  <si>
    <t>7774800</t>
  </si>
  <si>
    <t>76278,86773,86781</t>
  </si>
  <si>
    <t>29059</t>
  </si>
  <si>
    <t>OS. MACIEJA MIELŻYŃSKIEGO</t>
  </si>
  <si>
    <t>ŚREMSKI</t>
  </si>
  <si>
    <t>ŚREM</t>
  </si>
  <si>
    <t>0971560</t>
  </si>
  <si>
    <t>08728</t>
  </si>
  <si>
    <t>UL. JANA KOCHANOWSKIEGO</t>
  </si>
  <si>
    <t>0971637</t>
  </si>
  <si>
    <t>6608025</t>
  </si>
  <si>
    <t>12454,12456</t>
  </si>
  <si>
    <t>PRZEMYŚL</t>
  </si>
  <si>
    <t>0971672</t>
  </si>
  <si>
    <t>00617</t>
  </si>
  <si>
    <t>UL. BAKOŃCZYCKA</t>
  </si>
  <si>
    <t>1192731</t>
  </si>
  <si>
    <t>12339,12340</t>
  </si>
  <si>
    <t>04447</t>
  </si>
  <si>
    <t>UL. ALEKSANDRA DWORSKIEGO</t>
  </si>
  <si>
    <t>8073264</t>
  </si>
  <si>
    <t>8052,8093</t>
  </si>
  <si>
    <t>1192760</t>
  </si>
  <si>
    <t>6498</t>
  </si>
  <si>
    <t>16961</t>
  </si>
  <si>
    <t>UL. WINCENTEGO POLA</t>
  </si>
  <si>
    <t>4315287</t>
  </si>
  <si>
    <t>6505</t>
  </si>
  <si>
    <t>4695834</t>
  </si>
  <si>
    <t>6495</t>
  </si>
  <si>
    <t>46715</t>
  </si>
  <si>
    <t>UL. HARCMISTRZ IZYDORY KOSSOWSKIEJ</t>
  </si>
  <si>
    <t>RADOMSKI</t>
  </si>
  <si>
    <t>PIONKI</t>
  </si>
  <si>
    <t>0973748</t>
  </si>
  <si>
    <t>940919</t>
  </si>
  <si>
    <t>63454</t>
  </si>
  <si>
    <t>3354535</t>
  </si>
  <si>
    <t>92305</t>
  </si>
  <si>
    <t>21443</t>
  </si>
  <si>
    <t>7303671</t>
  </si>
  <si>
    <t>92307</t>
  </si>
  <si>
    <t>4315357</t>
  </si>
  <si>
    <t>18123,18124</t>
  </si>
  <si>
    <t>RZESZÓW</t>
  </si>
  <si>
    <t>0974133</t>
  </si>
  <si>
    <t>01103</t>
  </si>
  <si>
    <t>UL. BESKIDZKA</t>
  </si>
  <si>
    <t>2274396</t>
  </si>
  <si>
    <t>24365,24366</t>
  </si>
  <si>
    <t>03687</t>
  </si>
  <si>
    <t>UL. JAROSŁAWA DĄBROWSKIEGO</t>
  </si>
  <si>
    <t>66A</t>
  </si>
  <si>
    <t>7117033</t>
  </si>
  <si>
    <t>7440,9467</t>
  </si>
  <si>
    <t>03791</t>
  </si>
  <si>
    <t>UL. DĘBICKA</t>
  </si>
  <si>
    <t>2070529</t>
  </si>
  <si>
    <t>125804,74417</t>
  </si>
  <si>
    <t>4886969</t>
  </si>
  <si>
    <t>6300</t>
  </si>
  <si>
    <t>12947</t>
  </si>
  <si>
    <t>UL. MIŁA</t>
  </si>
  <si>
    <t>6225879</t>
  </si>
  <si>
    <t>9086</t>
  </si>
  <si>
    <t>12991</t>
  </si>
  <si>
    <t>UL. MIODOWA</t>
  </si>
  <si>
    <t>2272528</t>
  </si>
  <si>
    <t>14513</t>
  </si>
  <si>
    <t>19033</t>
  </si>
  <si>
    <t>8836207</t>
  </si>
  <si>
    <t>7366,9484</t>
  </si>
  <si>
    <t>32589</t>
  </si>
  <si>
    <t>UL. SŁOCIŃSKA</t>
  </si>
  <si>
    <t>SIEDLCE</t>
  </si>
  <si>
    <t>0975173</t>
  </si>
  <si>
    <t>09111</t>
  </si>
  <si>
    <t>UL. STANISŁAWA KONARSKIEGO</t>
  </si>
  <si>
    <t>12555</t>
  </si>
  <si>
    <t>UL. MAZURSKA</t>
  </si>
  <si>
    <t>24412</t>
  </si>
  <si>
    <t>2173962</t>
  </si>
  <si>
    <t>29970,29971</t>
  </si>
  <si>
    <t>ŻYRARDOWSKI</t>
  </si>
  <si>
    <t>ŻYRARDÓW</t>
  </si>
  <si>
    <t>0977210</t>
  </si>
  <si>
    <t>SZCZECIN</t>
  </si>
  <si>
    <t>0977976</t>
  </si>
  <si>
    <t>00868</t>
  </si>
  <si>
    <t>UL. BATALIONÓW CHŁOPSKICH</t>
  </si>
  <si>
    <t>8604644</t>
  </si>
  <si>
    <t>15716,15717</t>
  </si>
  <si>
    <t>02353</t>
  </si>
  <si>
    <t>UL. BUDZISZYŃSKA</t>
  </si>
  <si>
    <t>3315960</t>
  </si>
  <si>
    <t>4405</t>
  </si>
  <si>
    <t>03203</t>
  </si>
  <si>
    <t>UL. ŚW. CYRYLA I METODEGO</t>
  </si>
  <si>
    <t>06163</t>
  </si>
  <si>
    <t>UL. GRODZKA</t>
  </si>
  <si>
    <t>07013</t>
  </si>
  <si>
    <t>UL. BŁ. KRÓLOWEJ JADWIGI</t>
  </si>
  <si>
    <t>07582</t>
  </si>
  <si>
    <t>UL. JODŁOWA</t>
  </si>
  <si>
    <t>09101</t>
  </si>
  <si>
    <t>UL. KOMUNY PARYSKIEJ</t>
  </si>
  <si>
    <t>10493</t>
  </si>
  <si>
    <t>UL. JANUSZA KUSOCIŃSKIEGO</t>
  </si>
  <si>
    <t>1785404</t>
  </si>
  <si>
    <t>4586</t>
  </si>
  <si>
    <t>17217</t>
  </si>
  <si>
    <t>UL. PORTOWA</t>
  </si>
  <si>
    <t>22073</t>
  </si>
  <si>
    <t>UL. SZPITALNA</t>
  </si>
  <si>
    <t>27A</t>
  </si>
  <si>
    <t>2442295</t>
  </si>
  <si>
    <t>89761,90188,90196</t>
  </si>
  <si>
    <t>OPATOWSKI</t>
  </si>
  <si>
    <t>OŻARÓW</t>
  </si>
  <si>
    <t>0980777</t>
  </si>
  <si>
    <t>25146</t>
  </si>
  <si>
    <t>OS. WZGÓRZE</t>
  </si>
  <si>
    <t>9041486</t>
  </si>
  <si>
    <t>124232,22669,22691,22730</t>
  </si>
  <si>
    <t>STALOWOWOLSKI</t>
  </si>
  <si>
    <t>STALOWA WOLA</t>
  </si>
  <si>
    <t>0981133</t>
  </si>
  <si>
    <t>04805</t>
  </si>
  <si>
    <t>UL. ENERGETYKÓW</t>
  </si>
  <si>
    <t>DĘBICKI</t>
  </si>
  <si>
    <t>DĘBICA</t>
  </si>
  <si>
    <t>0982233</t>
  </si>
  <si>
    <t>7524412</t>
  </si>
  <si>
    <t>17993</t>
  </si>
  <si>
    <t>8198541</t>
  </si>
  <si>
    <t>17482</t>
  </si>
  <si>
    <t>06203</t>
  </si>
  <si>
    <t>UL. GROTTGERA</t>
  </si>
  <si>
    <t>7498415</t>
  </si>
  <si>
    <t>17218</t>
  </si>
  <si>
    <t>09869</t>
  </si>
  <si>
    <t>UL. KRASZEWSKIEGO</t>
  </si>
  <si>
    <t>3802537</t>
  </si>
  <si>
    <t>16237</t>
  </si>
  <si>
    <t>11811</t>
  </si>
  <si>
    <t>UL. ŁYSOGÓRSKA</t>
  </si>
  <si>
    <t>4378714</t>
  </si>
  <si>
    <t>7754388</t>
  </si>
  <si>
    <t>16842,17216</t>
  </si>
  <si>
    <t>15524</t>
  </si>
  <si>
    <t>UL. PADEREWSKIEGO</t>
  </si>
  <si>
    <t>2138355</t>
  </si>
  <si>
    <t>17992</t>
  </si>
  <si>
    <t>21977</t>
  </si>
  <si>
    <t>UL. SZKOTNIA</t>
  </si>
  <si>
    <t>7181026</t>
  </si>
  <si>
    <t>17481</t>
  </si>
  <si>
    <t>24112</t>
  </si>
  <si>
    <t>UL. WIELOPOLSKA</t>
  </si>
  <si>
    <t>4886775</t>
  </si>
  <si>
    <t>16613</t>
  </si>
  <si>
    <t>25040</t>
  </si>
  <si>
    <t>UL. WYROBKA</t>
  </si>
  <si>
    <t>TORUŃ</t>
  </si>
  <si>
    <t>0982724</t>
  </si>
  <si>
    <t>48367</t>
  </si>
  <si>
    <t>UL. SZOSA CHEŁMIŃSKA</t>
  </si>
  <si>
    <t>12A</t>
  </si>
  <si>
    <t>19339</t>
  </si>
  <si>
    <t>2195195</t>
  </si>
  <si>
    <t>123492,86769</t>
  </si>
  <si>
    <t>26523</t>
  </si>
  <si>
    <t>UL. ŻÓŁKIEWSKIEGO</t>
  </si>
  <si>
    <t>37/41</t>
  </si>
  <si>
    <t>WROCŁAW</t>
  </si>
  <si>
    <t>0986283</t>
  </si>
  <si>
    <t>9B</t>
  </si>
  <si>
    <t>21515</t>
  </si>
  <si>
    <t>03458</t>
  </si>
  <si>
    <t>UL. CZĘSTOCHOWSKA</t>
  </si>
  <si>
    <t>05300</t>
  </si>
  <si>
    <t>UL. KONSTANTEGO ILDEFONSA GAŁCZYŃSKIEGO</t>
  </si>
  <si>
    <t>07435</t>
  </si>
  <si>
    <t>UL. JEDNOŚCI NARODOWEJ</t>
  </si>
  <si>
    <t>07879</t>
  </si>
  <si>
    <t>UL. KAMIENNA</t>
  </si>
  <si>
    <t>2/4</t>
  </si>
  <si>
    <t>09665</t>
  </si>
  <si>
    <t>UL. KOWALSKA</t>
  </si>
  <si>
    <t>15202</t>
  </si>
  <si>
    <t>UL. ORZECHOWA</t>
  </si>
  <si>
    <t>17547</t>
  </si>
  <si>
    <t>UL. PROSTA</t>
  </si>
  <si>
    <t>19674</t>
  </si>
  <si>
    <t>UL. STEFANII SEMPOŁOWSKIEJ</t>
  </si>
  <si>
    <t>24043</t>
  </si>
  <si>
    <t>24728</t>
  </si>
  <si>
    <t>4600451</t>
  </si>
  <si>
    <t>23315</t>
  </si>
  <si>
    <t>16C</t>
  </si>
  <si>
    <t>6584426</t>
  </si>
  <si>
    <t>105377,105379</t>
  </si>
  <si>
    <t>ZAMOŚĆ</t>
  </si>
  <si>
    <t>0987510</t>
  </si>
  <si>
    <t>2152211</t>
  </si>
  <si>
    <t>48550,48732</t>
  </si>
  <si>
    <t>HRUBIESZOWSKI</t>
  </si>
  <si>
    <t>HRUBIESZÓW</t>
  </si>
  <si>
    <t>0987800</t>
  </si>
  <si>
    <t>25557</t>
  </si>
  <si>
    <t>UL. ZAMOJSKA</t>
  </si>
  <si>
    <t>3715328</t>
  </si>
  <si>
    <t>120161,120167,59636,59800</t>
  </si>
  <si>
    <t>8433472</t>
  </si>
  <si>
    <t>13186</t>
  </si>
  <si>
    <t>ŻARSKI</t>
  </si>
  <si>
    <t>LUBSKO</t>
  </si>
  <si>
    <t>0988490</t>
  </si>
  <si>
    <t>01624</t>
  </si>
  <si>
    <t>UL. BOHATERÓW</t>
  </si>
  <si>
    <t>374123</t>
  </si>
  <si>
    <t>60119,61423</t>
  </si>
  <si>
    <t>TUCHOLSKI</t>
  </si>
  <si>
    <t>LUBIEWO</t>
  </si>
  <si>
    <t>0090629</t>
  </si>
  <si>
    <t>3329525</t>
  </si>
  <si>
    <t>81490</t>
  </si>
  <si>
    <t>0090842</t>
  </si>
  <si>
    <t>SUCHA</t>
  </si>
  <si>
    <t>05635</t>
  </si>
  <si>
    <t>UL. GŁÓWNA</t>
  </si>
  <si>
    <t>CHEŁMSKI</t>
  </si>
  <si>
    <t>CHEŁM</t>
  </si>
  <si>
    <t>7124608</t>
  </si>
  <si>
    <t>17976,18990</t>
  </si>
  <si>
    <t>RACIBORSKI</t>
  </si>
  <si>
    <t>KRZYŻANOWICE</t>
  </si>
  <si>
    <t>0215479</t>
  </si>
  <si>
    <t>CHAŁUPKI</t>
  </si>
  <si>
    <t>1395175</t>
  </si>
  <si>
    <t>18992,18993</t>
  </si>
  <si>
    <t>0215500</t>
  </si>
  <si>
    <t>11596</t>
  </si>
  <si>
    <t>UL. ŁĄKOWA</t>
  </si>
  <si>
    <t>1394587</t>
  </si>
  <si>
    <t>22246</t>
  </si>
  <si>
    <t>0215539</t>
  </si>
  <si>
    <t>OWSISZCZE</t>
  </si>
  <si>
    <t>OSIEK</t>
  </si>
  <si>
    <t>75A</t>
  </si>
  <si>
    <t>5760337</t>
  </si>
  <si>
    <t>126721,90073</t>
  </si>
  <si>
    <t>TOMASZOWSKI</t>
  </si>
  <si>
    <t>BĘDKÓW</t>
  </si>
  <si>
    <t>0536114</t>
  </si>
  <si>
    <t>671030</t>
  </si>
  <si>
    <t>26126,26127</t>
  </si>
  <si>
    <t>BRZESKI</t>
  </si>
  <si>
    <t>CZCHÓW</t>
  </si>
  <si>
    <t>0817020</t>
  </si>
  <si>
    <t>JURKÓW</t>
  </si>
  <si>
    <t>2035757</t>
  </si>
  <si>
    <t>118671</t>
  </si>
  <si>
    <t>TARNOWSKI</t>
  </si>
  <si>
    <t>ZAKLICZYN</t>
  </si>
  <si>
    <t>0836419</t>
  </si>
  <si>
    <t>CHARZEWICE</t>
  </si>
  <si>
    <t>2105998</t>
  </si>
  <si>
    <t>6070</t>
  </si>
  <si>
    <t>0836537</t>
  </si>
  <si>
    <t>FAŚCISZOWA</t>
  </si>
  <si>
    <t>8439760</t>
  </si>
  <si>
    <t>83202</t>
  </si>
  <si>
    <t>0837181</t>
  </si>
  <si>
    <t>STRÓŻE</t>
  </si>
  <si>
    <t>4619776</t>
  </si>
  <si>
    <t>3679</t>
  </si>
  <si>
    <t>0837376</t>
  </si>
  <si>
    <t>WRÓBLOWICE</t>
  </si>
  <si>
    <t>5238133</t>
  </si>
  <si>
    <t>104898,104899</t>
  </si>
  <si>
    <t>WAŁBRZYSKI</t>
  </si>
  <si>
    <t>WALIM</t>
  </si>
  <si>
    <t>0856474</t>
  </si>
  <si>
    <t>01528</t>
  </si>
  <si>
    <t>UL. BOCZNA</t>
  </si>
  <si>
    <t>RUDNIK</t>
  </si>
  <si>
    <t>BIAŁA PODLASKA</t>
  </si>
  <si>
    <t>0922018</t>
  </si>
  <si>
    <t>5344829</t>
  </si>
  <si>
    <t>80110,81564</t>
  </si>
  <si>
    <t>BIERUŃ</t>
  </si>
  <si>
    <t>0938077</t>
  </si>
  <si>
    <t>06077</t>
  </si>
  <si>
    <t>UL. GRANITOWA</t>
  </si>
  <si>
    <t>7968211</t>
  </si>
  <si>
    <t>15024</t>
  </si>
  <si>
    <t>KOSZALIŃSKI</t>
  </si>
  <si>
    <t>BOBOLICE</t>
  </si>
  <si>
    <t>0949804</t>
  </si>
  <si>
    <t>05623</t>
  </si>
  <si>
    <t>UL. GŁOWACKIEGO</t>
  </si>
  <si>
    <t>7D</t>
  </si>
  <si>
    <t>475543</t>
  </si>
  <si>
    <t>87564</t>
  </si>
  <si>
    <t>NAŁĘCZÓW</t>
  </si>
  <si>
    <t>0956454</t>
  </si>
  <si>
    <t>ŁUKOWSKI</t>
  </si>
  <si>
    <t>ŁUKÓW</t>
  </si>
  <si>
    <t>0975530</t>
  </si>
  <si>
    <t>12860</t>
  </si>
  <si>
    <t>UL. MIĘDZYRZECKA</t>
  </si>
  <si>
    <t>70A</t>
  </si>
  <si>
    <t>13A</t>
  </si>
  <si>
    <t>12734</t>
  </si>
  <si>
    <t>UL. MICKIEWICZA</t>
  </si>
  <si>
    <t>Cena jednostkowa
brutto</t>
  </si>
  <si>
    <t>Miejscowość</t>
  </si>
  <si>
    <t>Ulica</t>
  </si>
  <si>
    <t>Gmina</t>
  </si>
  <si>
    <t>Powiat</t>
  </si>
  <si>
    <t>Wojewodztwo</t>
  </si>
  <si>
    <t>Poniżej składamy ofertę cenową na poszczególne Części zamówienia</t>
  </si>
  <si>
    <t>Wartość brutto świadczenia Usługi TD przez cały okres 60. miesięcy w Wariancie B</t>
  </si>
  <si>
    <r>
      <t xml:space="preserve">Wykonawca:
             </t>
    </r>
    <r>
      <rPr>
        <sz val="8"/>
        <color theme="1"/>
        <rFont val="Calibri"/>
        <family val="2"/>
        <charset val="238"/>
        <scheme val="minor"/>
      </rPr>
      <t>(nazwa)</t>
    </r>
  </si>
  <si>
    <t>Potwierdzam poniższą listę proponowanych PWR</t>
  </si>
  <si>
    <t>03-446 Warszawa, ul. 11 listpada 23, Budynek NASK S.A., w obrębie powierzchni  kolokacyjnych w budynku ODF zlokalizowany w MMR1 oraz MMR2</t>
  </si>
  <si>
    <t>TREC</t>
  </si>
  <si>
    <t>0201011</t>
  </si>
  <si>
    <t>7214757</t>
  </si>
  <si>
    <t>61297</t>
  </si>
  <si>
    <t>0201043</t>
  </si>
  <si>
    <t>NOWOGRODZIEC</t>
  </si>
  <si>
    <t>0191589</t>
  </si>
  <si>
    <t>WYKROTY</t>
  </si>
  <si>
    <t>11102</t>
  </si>
  <si>
    <t>DZIERŻONIOWSKI</t>
  </si>
  <si>
    <t>0202052</t>
  </si>
  <si>
    <t>DZIERŻONIÓW</t>
  </si>
  <si>
    <t>0852163</t>
  </si>
  <si>
    <t>DOBROCIN</t>
  </si>
  <si>
    <t>09572</t>
  </si>
  <si>
    <t>2177509</t>
  </si>
  <si>
    <t>9827,9843</t>
  </si>
  <si>
    <t>GŁOGOWSKI</t>
  </si>
  <si>
    <t>0203011</t>
  </si>
  <si>
    <t>GŁOGÓW</t>
  </si>
  <si>
    <t>0954082</t>
  </si>
  <si>
    <t>39511</t>
  </si>
  <si>
    <t>PL. PLAC JANA Z GŁOGOWA</t>
  </si>
  <si>
    <t>237792</t>
  </si>
  <si>
    <t>22354</t>
  </si>
  <si>
    <t>00157</t>
  </si>
  <si>
    <t>UL. AKACJOWA</t>
  </si>
  <si>
    <t>5175830</t>
  </si>
  <si>
    <t>15090,15091</t>
  </si>
  <si>
    <t>237105</t>
  </si>
  <si>
    <t>127340,127341,74193</t>
  </si>
  <si>
    <t>14599</t>
  </si>
  <si>
    <t>UL. OBOZOWA</t>
  </si>
  <si>
    <t>4729637</t>
  </si>
  <si>
    <t>9882,9912</t>
  </si>
  <si>
    <t>21435</t>
  </si>
  <si>
    <t>UL. WITA STWOSZA</t>
  </si>
  <si>
    <t>6705962</t>
  </si>
  <si>
    <t>122694</t>
  </si>
  <si>
    <t>0203042</t>
  </si>
  <si>
    <t>KOTLA</t>
  </si>
  <si>
    <t>0364446</t>
  </si>
  <si>
    <t>CHOCIEMYŚL</t>
  </si>
  <si>
    <t>2428903</t>
  </si>
  <si>
    <t>13153</t>
  </si>
  <si>
    <t>0203062</t>
  </si>
  <si>
    <t>ŻUKOWICE</t>
  </si>
  <si>
    <t>0368763</t>
  </si>
  <si>
    <t>BRZEG GŁOGOWSKI</t>
  </si>
  <si>
    <t>2243912</t>
  </si>
  <si>
    <t>56377</t>
  </si>
  <si>
    <t>GÓROWSKI</t>
  </si>
  <si>
    <t>0204013</t>
  </si>
  <si>
    <t>GÓRA</t>
  </si>
  <si>
    <t>0954449</t>
  </si>
  <si>
    <t>3772774</t>
  </si>
  <si>
    <t>127604,34641</t>
  </si>
  <si>
    <t>242381</t>
  </si>
  <si>
    <t>22313,22314</t>
  </si>
  <si>
    <t>JAWORSKI</t>
  </si>
  <si>
    <t>0205011</t>
  </si>
  <si>
    <t>JAWOR</t>
  </si>
  <si>
    <t>0954120</t>
  </si>
  <si>
    <t>24806</t>
  </si>
  <si>
    <t>UL. WROCŁAWSKA</t>
  </si>
  <si>
    <t>30A</t>
  </si>
  <si>
    <t>2222856</t>
  </si>
  <si>
    <t>57883</t>
  </si>
  <si>
    <t>JELENIA GÓRA</t>
  </si>
  <si>
    <t>0261011</t>
  </si>
  <si>
    <t>0935802</t>
  </si>
  <si>
    <t>11268</t>
  </si>
  <si>
    <t>UL. LOTNICTWA</t>
  </si>
  <si>
    <t>15905</t>
  </si>
  <si>
    <t>UL. PCK</t>
  </si>
  <si>
    <t>7404136</t>
  </si>
  <si>
    <t>89094,89100</t>
  </si>
  <si>
    <t>JELENIOGÓRSKI</t>
  </si>
  <si>
    <t>0206052</t>
  </si>
  <si>
    <t>JANOWICE WIELKIE</t>
  </si>
  <si>
    <t>0189670</t>
  </si>
  <si>
    <t>244914</t>
  </si>
  <si>
    <t>121903</t>
  </si>
  <si>
    <t>0206062</t>
  </si>
  <si>
    <t>JEŻÓW SUDECKI</t>
  </si>
  <si>
    <t>0189753</t>
  </si>
  <si>
    <t>CZERNICA</t>
  </si>
  <si>
    <t>0189782</t>
  </si>
  <si>
    <t>09925</t>
  </si>
  <si>
    <t>UL. KRĘTA</t>
  </si>
  <si>
    <t>0206082</t>
  </si>
  <si>
    <t>PODGÓRZYN</t>
  </si>
  <si>
    <t>0192100</t>
  </si>
  <si>
    <t>KAMIENNOGÓRSKI</t>
  </si>
  <si>
    <t>5364591</t>
  </si>
  <si>
    <t>86517</t>
  </si>
  <si>
    <t>0207033</t>
  </si>
  <si>
    <t>LUBAWKA</t>
  </si>
  <si>
    <t>0190495</t>
  </si>
  <si>
    <t>MISZKOWICE</t>
  </si>
  <si>
    <t>KŁODZKI</t>
  </si>
  <si>
    <t>0208072</t>
  </si>
  <si>
    <t>KŁODZKO</t>
  </si>
  <si>
    <t>0852944</t>
  </si>
  <si>
    <t>PISZKOWICE</t>
  </si>
  <si>
    <t>12217</t>
  </si>
  <si>
    <t>2284560</t>
  </si>
  <si>
    <t>40080</t>
  </si>
  <si>
    <t>0208083</t>
  </si>
  <si>
    <t>LĄDEK-ZDRÓJ</t>
  </si>
  <si>
    <t>0984203</t>
  </si>
  <si>
    <t>273944</t>
  </si>
  <si>
    <t>0262011</t>
  </si>
  <si>
    <t>01363</t>
  </si>
  <si>
    <t>UL. BISKUPIA</t>
  </si>
  <si>
    <t>3</t>
  </si>
  <si>
    <t>375217</t>
  </si>
  <si>
    <t>2094569</t>
  </si>
  <si>
    <t>88954</t>
  </si>
  <si>
    <t>LEGNICKI</t>
  </si>
  <si>
    <t>0209011</t>
  </si>
  <si>
    <t>CHOJNÓW</t>
  </si>
  <si>
    <t>0954076</t>
  </si>
  <si>
    <t>34076</t>
  </si>
  <si>
    <t>UL. ANNY I JULIUSZA POŹNIAKÓW</t>
  </si>
  <si>
    <t>2347222</t>
  </si>
  <si>
    <t>63490</t>
  </si>
  <si>
    <t>2363338</t>
  </si>
  <si>
    <t>63482</t>
  </si>
  <si>
    <t>5239206</t>
  </si>
  <si>
    <t>63485</t>
  </si>
  <si>
    <t>4856730</t>
  </si>
  <si>
    <t>105477</t>
  </si>
  <si>
    <t>6068076</t>
  </si>
  <si>
    <t>64860</t>
  </si>
  <si>
    <t>5429285</t>
  </si>
  <si>
    <t>89004</t>
  </si>
  <si>
    <t>56237</t>
  </si>
  <si>
    <t>0602011</t>
  </si>
  <si>
    <t>KUNICE</t>
  </si>
  <si>
    <t>0987673</t>
  </si>
  <si>
    <t>BIENIOWICE</t>
  </si>
  <si>
    <t>15</t>
  </si>
  <si>
    <t>763653</t>
  </si>
  <si>
    <t>303809</t>
  </si>
  <si>
    <t>0209052</t>
  </si>
  <si>
    <t>LEGNICKIE POLE</t>
  </si>
  <si>
    <t>0364989</t>
  </si>
  <si>
    <t>BARTOSZÓW</t>
  </si>
  <si>
    <t>107346, 107344</t>
  </si>
  <si>
    <t>0211011</t>
  </si>
  <si>
    <t>45561</t>
  </si>
  <si>
    <t>AL. KOMISJI EDUKACJI NARODOWEJ</t>
  </si>
  <si>
    <t>10227</t>
  </si>
  <si>
    <t>UL. KSIĘCIA LUDWIKA I</t>
  </si>
  <si>
    <t>111878, 111877</t>
  </si>
  <si>
    <t>172A</t>
  </si>
  <si>
    <t>15300</t>
  </si>
  <si>
    <t>UL. ODRODZENIA</t>
  </si>
  <si>
    <t>21-23</t>
  </si>
  <si>
    <t>14755</t>
  </si>
  <si>
    <t>UL. OSIEDLOWA</t>
  </si>
  <si>
    <t>7B</t>
  </si>
  <si>
    <t>0211032</t>
  </si>
  <si>
    <t>84850, 84848, 84849</t>
  </si>
  <si>
    <t>LWÓWECKI</t>
  </si>
  <si>
    <t>0212014</t>
  </si>
  <si>
    <t>GRYFÓW ŚLĄSKI</t>
  </si>
  <si>
    <t>0936003</t>
  </si>
  <si>
    <t>20</t>
  </si>
  <si>
    <t>248977</t>
  </si>
  <si>
    <t>357329</t>
  </si>
  <si>
    <t>0212024</t>
  </si>
  <si>
    <t>LUBOMIERZ</t>
  </si>
  <si>
    <t>0936210</t>
  </si>
  <si>
    <t>2469848</t>
  </si>
  <si>
    <t>43579,52674,86346,86348,86351</t>
  </si>
  <si>
    <t>0212033</t>
  </si>
  <si>
    <t>LWÓWEK ŚLĄSKI</t>
  </si>
  <si>
    <t>0936227</t>
  </si>
  <si>
    <t>06600</t>
  </si>
  <si>
    <t>UL. HENRYKA BRODATEGO</t>
  </si>
  <si>
    <t>264236</t>
  </si>
  <si>
    <t>43717</t>
  </si>
  <si>
    <t>5685898</t>
  </si>
  <si>
    <t>61455</t>
  </si>
  <si>
    <t>OLEŚNICKI</t>
  </si>
  <si>
    <t>0214032</t>
  </si>
  <si>
    <t>DOBROSZYCE</t>
  </si>
  <si>
    <t>0874147</t>
  </si>
  <si>
    <t>DOBRZEŃ</t>
  </si>
  <si>
    <t>6833064</t>
  </si>
  <si>
    <t>9174</t>
  </si>
  <si>
    <t>0214073</t>
  </si>
  <si>
    <t>SYCÓW</t>
  </si>
  <si>
    <t>0937379</t>
  </si>
  <si>
    <t>2485313</t>
  </si>
  <si>
    <t>128156</t>
  </si>
  <si>
    <t>OŁAWSKI</t>
  </si>
  <si>
    <t>0215033</t>
  </si>
  <si>
    <t>JELCZ-LASKOWICE</t>
  </si>
  <si>
    <t>0987118</t>
  </si>
  <si>
    <t>22545</t>
  </si>
  <si>
    <t>UL. BOLESŁAWA ŚWIĘTOCHOWSKIEGO</t>
  </si>
  <si>
    <t>5366980</t>
  </si>
  <si>
    <t>15764</t>
  </si>
  <si>
    <t>0874704</t>
  </si>
  <si>
    <t>WÓJCICE</t>
  </si>
  <si>
    <t>4473105</t>
  </si>
  <si>
    <t>105021</t>
  </si>
  <si>
    <t>0215042</t>
  </si>
  <si>
    <t>OŁAWA</t>
  </si>
  <si>
    <t>0879340</t>
  </si>
  <si>
    <t>CHWALIBOŻYCE</t>
  </si>
  <si>
    <t>1C</t>
  </si>
  <si>
    <t>6577972</t>
  </si>
  <si>
    <t>12361</t>
  </si>
  <si>
    <t>0215011</t>
  </si>
  <si>
    <t>0987259</t>
  </si>
  <si>
    <t>25554</t>
  </si>
  <si>
    <t>PL. ZAMKOWY</t>
  </si>
  <si>
    <t>2055836</t>
  </si>
  <si>
    <t>35047</t>
  </si>
  <si>
    <t>19252</t>
  </si>
  <si>
    <t>RYNEK RYNEK</t>
  </si>
  <si>
    <t>29742</t>
  </si>
  <si>
    <t>18</t>
  </si>
  <si>
    <t>380708</t>
  </si>
  <si>
    <t>342713</t>
  </si>
  <si>
    <t>5558571</t>
  </si>
  <si>
    <t>29561,29699,29742</t>
  </si>
  <si>
    <t>18E</t>
  </si>
  <si>
    <t>6322439</t>
  </si>
  <si>
    <t>10455</t>
  </si>
  <si>
    <t>06944</t>
  </si>
  <si>
    <t>UL. JAROSŁAWA IWASZKIEWICZA</t>
  </si>
  <si>
    <t>5940726</t>
  </si>
  <si>
    <t>8937</t>
  </si>
  <si>
    <t>3838931</t>
  </si>
  <si>
    <t>59901</t>
  </si>
  <si>
    <t>270481</t>
  </si>
  <si>
    <t>29775,29798,30693</t>
  </si>
  <si>
    <t>26860</t>
  </si>
  <si>
    <t>UL. KS. FRANCISZKA KUTROWSKIEGO</t>
  </si>
  <si>
    <t>1923544</t>
  </si>
  <si>
    <t>111392,119465,39008,60251</t>
  </si>
  <si>
    <t>31A</t>
  </si>
  <si>
    <t>2490151</t>
  </si>
  <si>
    <t>105020</t>
  </si>
  <si>
    <t>5685815</t>
  </si>
  <si>
    <t>8941</t>
  </si>
  <si>
    <t>270337</t>
  </si>
  <si>
    <t>8968</t>
  </si>
  <si>
    <t>19142</t>
  </si>
  <si>
    <t>UL. RYBACKA</t>
  </si>
  <si>
    <t>272150</t>
  </si>
  <si>
    <t>8970</t>
  </si>
  <si>
    <t>7406015</t>
  </si>
  <si>
    <t>60252,60254,9441</t>
  </si>
  <si>
    <t>02125</t>
  </si>
  <si>
    <t>UL. WŁADYSŁAWA BRONIEWSKIEGO</t>
  </si>
  <si>
    <t>2494742</t>
  </si>
  <si>
    <t>8938</t>
  </si>
  <si>
    <t>26508</t>
  </si>
  <si>
    <t>UL. ŻOŁNIERZY ARMII KRAJOWEJ</t>
  </si>
  <si>
    <t>7851343</t>
  </si>
  <si>
    <t>105026</t>
  </si>
  <si>
    <t>0879647</t>
  </si>
  <si>
    <t>ŚCINAWA POLSKA</t>
  </si>
  <si>
    <t>STRZELIŃSKI</t>
  </si>
  <si>
    <t>0217032</t>
  </si>
  <si>
    <t>PRZEWORNO</t>
  </si>
  <si>
    <t>0854883</t>
  </si>
  <si>
    <t>SARBY</t>
  </si>
  <si>
    <t>8425361</t>
  </si>
  <si>
    <t>104820,121208,60167</t>
  </si>
  <si>
    <t>0217043</t>
  </si>
  <si>
    <t>STRZELIN</t>
  </si>
  <si>
    <t>0880544</t>
  </si>
  <si>
    <t>MIKOSZÓW</t>
  </si>
  <si>
    <t>8998354</t>
  </si>
  <si>
    <t>88488</t>
  </si>
  <si>
    <t>0987331</t>
  </si>
  <si>
    <t>02229</t>
  </si>
  <si>
    <t>UL. BRZEGOWA</t>
  </si>
  <si>
    <t>8871286</t>
  </si>
  <si>
    <t>49372</t>
  </si>
  <si>
    <t xml:space="preserve">1A </t>
  </si>
  <si>
    <t>86800</t>
  </si>
  <si>
    <t>ŚWIDNICKI</t>
  </si>
  <si>
    <t>0219011</t>
  </si>
  <si>
    <t>ŚWIDNICA</t>
  </si>
  <si>
    <t>0984657</t>
  </si>
  <si>
    <t>21</t>
  </si>
  <si>
    <t>324348</t>
  </si>
  <si>
    <t>333170</t>
  </si>
  <si>
    <t>TRZEBNICKI</t>
  </si>
  <si>
    <t>0220024</t>
  </si>
  <si>
    <t>PRUSICE</t>
  </si>
  <si>
    <t>0879914</t>
  </si>
  <si>
    <t>6578143</t>
  </si>
  <si>
    <t>54102</t>
  </si>
  <si>
    <t>0220023</t>
  </si>
  <si>
    <t>0879943</t>
  </si>
  <si>
    <t>SKOKOWA</t>
  </si>
  <si>
    <t>6514539</t>
  </si>
  <si>
    <t>56323,56324</t>
  </si>
  <si>
    <t>0220042</t>
  </si>
  <si>
    <t>WISZNIA MAŁA</t>
  </si>
  <si>
    <t>0883117</t>
  </si>
  <si>
    <t>SZEWCE</t>
  </si>
  <si>
    <t>21394</t>
  </si>
  <si>
    <t>UL. STRZESZOWSKA</t>
  </si>
  <si>
    <t>70723</t>
  </si>
  <si>
    <t>0220064</t>
  </si>
  <si>
    <t>ŻMIGRÓD</t>
  </si>
  <si>
    <t>0987503</t>
  </si>
  <si>
    <t>2</t>
  </si>
  <si>
    <t>354790</t>
  </si>
  <si>
    <t>402465</t>
  </si>
  <si>
    <t>6387412</t>
  </si>
  <si>
    <t>60836,64631</t>
  </si>
  <si>
    <t>WAŁBRZYCH</t>
  </si>
  <si>
    <t>0265011</t>
  </si>
  <si>
    <t>0983681</t>
  </si>
  <si>
    <t>25130</t>
  </si>
  <si>
    <t>AL. WYZWOLENIA</t>
  </si>
  <si>
    <t>2088941</t>
  </si>
  <si>
    <t>9202</t>
  </si>
  <si>
    <t>4602602</t>
  </si>
  <si>
    <t>11288,40078,9021</t>
  </si>
  <si>
    <t>4155900</t>
  </si>
  <si>
    <t>11221,12175</t>
  </si>
  <si>
    <t>03620</t>
  </si>
  <si>
    <t>PL. MARCELINY DAROWSKIEJ</t>
  </si>
  <si>
    <t>334816</t>
  </si>
  <si>
    <t>8822</t>
  </si>
  <si>
    <t>3966574</t>
  </si>
  <si>
    <t>6924,7132</t>
  </si>
  <si>
    <t>6642078</t>
  </si>
  <si>
    <t>120907</t>
  </si>
  <si>
    <t>17A</t>
  </si>
  <si>
    <t>5876280</t>
  </si>
  <si>
    <t>8467,8468</t>
  </si>
  <si>
    <t>4475715</t>
  </si>
  <si>
    <t>9026</t>
  </si>
  <si>
    <t>2095081</t>
  </si>
  <si>
    <t>18522,18559</t>
  </si>
  <si>
    <t>35B</t>
  </si>
  <si>
    <t>333315</t>
  </si>
  <si>
    <t>6241</t>
  </si>
  <si>
    <t>11074</t>
  </si>
  <si>
    <t>UL. BOLESŁAWA LIMANOWSKIEGO</t>
  </si>
  <si>
    <t>3582605</t>
  </si>
  <si>
    <t>8764</t>
  </si>
  <si>
    <t>3838044</t>
  </si>
  <si>
    <t>10794,9757</t>
  </si>
  <si>
    <t>8934661</t>
  </si>
  <si>
    <t>3962,6026</t>
  </si>
  <si>
    <t>07606</t>
  </si>
  <si>
    <t>UL. HENRYKA JORDANA</t>
  </si>
  <si>
    <t>6259570</t>
  </si>
  <si>
    <t>56313,60652</t>
  </si>
  <si>
    <t>2179838</t>
  </si>
  <si>
    <t>64607,68311</t>
  </si>
  <si>
    <t>5110971</t>
  </si>
  <si>
    <t>8082</t>
  </si>
  <si>
    <t>08622</t>
  </si>
  <si>
    <t>UL. KŁODZKA</t>
  </si>
  <si>
    <t>6767575</t>
  </si>
  <si>
    <t>10999</t>
  </si>
  <si>
    <t>04399</t>
  </si>
  <si>
    <t>UL. KSAWEREGO DUNIKOWSKIEGO</t>
  </si>
  <si>
    <t>8104399</t>
  </si>
  <si>
    <t>9671</t>
  </si>
  <si>
    <t>2146551</t>
  </si>
  <si>
    <t>5076</t>
  </si>
  <si>
    <t>23620</t>
  </si>
  <si>
    <t>UL. MELCHIORA WAŃKOWICZA</t>
  </si>
  <si>
    <t>5492619</t>
  </si>
  <si>
    <t>128648</t>
  </si>
  <si>
    <t>14655</t>
  </si>
  <si>
    <t>UL. OBROŃCÓW WESTERPLATTE</t>
  </si>
  <si>
    <t>7915411</t>
  </si>
  <si>
    <t>7215</t>
  </si>
  <si>
    <t>15251</t>
  </si>
  <si>
    <t>UL. OSIEDLE GÓRNICZE</t>
  </si>
  <si>
    <t>6642166</t>
  </si>
  <si>
    <t>103555,103572</t>
  </si>
  <si>
    <t>16197</t>
  </si>
  <si>
    <t>UL. PIĘTNASTOLECIA</t>
  </si>
  <si>
    <t>7850247</t>
  </si>
  <si>
    <t>6751</t>
  </si>
  <si>
    <t>5173259</t>
  </si>
  <si>
    <t>121448,121449,127093</t>
  </si>
  <si>
    <t>7724501</t>
  </si>
  <si>
    <t>127214,127215</t>
  </si>
  <si>
    <t>21359</t>
  </si>
  <si>
    <t>UL. STRZEGOMSKA</t>
  </si>
  <si>
    <t>5494480</t>
  </si>
  <si>
    <t>9506</t>
  </si>
  <si>
    <t>02663</t>
  </si>
  <si>
    <t>UL. TYTUSA CHAŁUBIŃSKIEGO</t>
  </si>
  <si>
    <t>8677596</t>
  </si>
  <si>
    <t>8899,8900</t>
  </si>
  <si>
    <t>15140</t>
  </si>
  <si>
    <t>UL. WŁADYSŁAWA ORKANA</t>
  </si>
  <si>
    <t>2418191</t>
  </si>
  <si>
    <t>16724</t>
  </si>
  <si>
    <t>0221011</t>
  </si>
  <si>
    <t>BOGUSZÓW-GORCE</t>
  </si>
  <si>
    <t>0983824</t>
  </si>
  <si>
    <t>6642115</t>
  </si>
  <si>
    <t>18819,18867</t>
  </si>
  <si>
    <t>8616345</t>
  </si>
  <si>
    <t>18966</t>
  </si>
  <si>
    <t>0221082</t>
  </si>
  <si>
    <t>272529</t>
  </si>
  <si>
    <t>0264011</t>
  </si>
  <si>
    <t>13</t>
  </si>
  <si>
    <t>359418</t>
  </si>
  <si>
    <t>362543</t>
  </si>
  <si>
    <t>271116</t>
  </si>
  <si>
    <t>01116</t>
  </si>
  <si>
    <t>UL. OJCA BEYZYMA</t>
  </si>
  <si>
    <t>17</t>
  </si>
  <si>
    <t>359395</t>
  </si>
  <si>
    <t>359854</t>
  </si>
  <si>
    <t>272526</t>
  </si>
  <si>
    <t>21947</t>
  </si>
  <si>
    <t>UL. SZEWSKA</t>
  </si>
  <si>
    <t>5</t>
  </si>
  <si>
    <t>362403</t>
  </si>
  <si>
    <t>361999</t>
  </si>
  <si>
    <t>WROCŁAWSKI</t>
  </si>
  <si>
    <t>0223044</t>
  </si>
  <si>
    <t>KĄTY WROCŁAWSKIE</t>
  </si>
  <si>
    <t>0987124</t>
  </si>
  <si>
    <t>26469</t>
  </si>
  <si>
    <t>UL. ŻEROMSKIEGO</t>
  </si>
  <si>
    <t>2021420</t>
  </si>
  <si>
    <t>92320</t>
  </si>
  <si>
    <t>0223092</t>
  </si>
  <si>
    <t>ŻÓRAWINA</t>
  </si>
  <si>
    <t>0884708</t>
  </si>
  <si>
    <t>POLAKOWICE</t>
  </si>
  <si>
    <t>7140462</t>
  </si>
  <si>
    <t>92318</t>
  </si>
  <si>
    <t>0884803</t>
  </si>
  <si>
    <t>WILCZKÓW</t>
  </si>
  <si>
    <t>ZĄBKOWICKI</t>
  </si>
  <si>
    <t>0224053</t>
  </si>
  <si>
    <t>ZĄBKOWICE ŚLĄSKIE</t>
  </si>
  <si>
    <t>0984692</t>
  </si>
  <si>
    <t>0224054</t>
  </si>
  <si>
    <t>344425</t>
  </si>
  <si>
    <t>305121</t>
  </si>
  <si>
    <t>1819177</t>
  </si>
  <si>
    <t>92853</t>
  </si>
  <si>
    <t>ZŁOTORYJSKI</t>
  </si>
  <si>
    <t>0226032</t>
  </si>
  <si>
    <t>PIELGRZYMKA</t>
  </si>
  <si>
    <t>0366385</t>
  </si>
  <si>
    <t>NOWA WIEŚ GRODZISKA</t>
  </si>
  <si>
    <t>4793061</t>
  </si>
  <si>
    <t>92851</t>
  </si>
  <si>
    <t>0366439</t>
  </si>
  <si>
    <t>SĘDZIMIRÓW</t>
  </si>
  <si>
    <t>308416</t>
  </si>
  <si>
    <t>31963,31972,31994</t>
  </si>
  <si>
    <t>0226011</t>
  </si>
  <si>
    <t>WOJCIESZÓW</t>
  </si>
  <si>
    <t>0936517</t>
  </si>
  <si>
    <t>12765</t>
  </si>
  <si>
    <t>UL. MIEDZIANA</t>
  </si>
  <si>
    <t>ZŁOTORYJA</t>
  </si>
  <si>
    <t>3965404</t>
  </si>
  <si>
    <t>118542,19245</t>
  </si>
  <si>
    <t>0226021</t>
  </si>
  <si>
    <t>0954219</t>
  </si>
  <si>
    <t>08828</t>
  </si>
  <si>
    <t>UL. KOLEJOWA</t>
  </si>
  <si>
    <t>6448208</t>
  </si>
  <si>
    <t>34630,34774,34858,34953</t>
  </si>
  <si>
    <t>4092506</t>
  </si>
  <si>
    <t>24824,24828</t>
  </si>
  <si>
    <t>24261</t>
  </si>
  <si>
    <t>UL. WILCZA</t>
  </si>
  <si>
    <t>4536558</t>
  </si>
  <si>
    <t>81789,82381,84002,84241</t>
  </si>
  <si>
    <t>3394318</t>
  </si>
  <si>
    <t>4117,58310</t>
  </si>
  <si>
    <t>ALEKSANDROWSKI</t>
  </si>
  <si>
    <t>0401011</t>
  </si>
  <si>
    <t>ALEKSANDRÓW KUJAWSKI</t>
  </si>
  <si>
    <t>0985384</t>
  </si>
  <si>
    <t>331267</t>
  </si>
  <si>
    <t>3205</t>
  </si>
  <si>
    <t>BRODNICKI</t>
  </si>
  <si>
    <t>0402011</t>
  </si>
  <si>
    <t>BRODNICA</t>
  </si>
  <si>
    <t>0982954</t>
  </si>
  <si>
    <t>4287784</t>
  </si>
  <si>
    <t>106437,106573,125856,61645</t>
  </si>
  <si>
    <t>31709</t>
  </si>
  <si>
    <t>UL. J. KOCHANOWSKIEGO</t>
  </si>
  <si>
    <t>2441383</t>
  </si>
  <si>
    <t>55387,55435</t>
  </si>
  <si>
    <t>08018</t>
  </si>
  <si>
    <t>UL. KARBOWSKA</t>
  </si>
  <si>
    <t>5496786</t>
  </si>
  <si>
    <t>3213</t>
  </si>
  <si>
    <t>4095989</t>
  </si>
  <si>
    <t>53597</t>
  </si>
  <si>
    <t>11044</t>
  </si>
  <si>
    <t>UL. LIDZBARSKA</t>
  </si>
  <si>
    <t>5877918</t>
  </si>
  <si>
    <t>6246,6278,6279</t>
  </si>
  <si>
    <t>12485</t>
  </si>
  <si>
    <t>UL. MATEJKI</t>
  </si>
  <si>
    <t>7217276</t>
  </si>
  <si>
    <t>3219</t>
  </si>
  <si>
    <t>7217371</t>
  </si>
  <si>
    <t>3224</t>
  </si>
  <si>
    <t>24048</t>
  </si>
  <si>
    <t>UL. WIEJSKA</t>
  </si>
  <si>
    <t>3904721</t>
  </si>
  <si>
    <t>110006,110007</t>
  </si>
  <si>
    <t>BYDGOSKI</t>
  </si>
  <si>
    <t>0403012</t>
  </si>
  <si>
    <t>BIAŁE BŁOTA</t>
  </si>
  <si>
    <t>0079579</t>
  </si>
  <si>
    <t>ŁOCHOWO</t>
  </si>
  <si>
    <t>345120</t>
  </si>
  <si>
    <t>61601</t>
  </si>
  <si>
    <t>0403043</t>
  </si>
  <si>
    <t>KORONOWO</t>
  </si>
  <si>
    <t>0089187</t>
  </si>
  <si>
    <t>SITOWIEC</t>
  </si>
  <si>
    <t>5367506</t>
  </si>
  <si>
    <t>75277,75278</t>
  </si>
  <si>
    <t>0089320</t>
  </si>
  <si>
    <t>WIERZCHUCIN KRÓLEWSKI</t>
  </si>
  <si>
    <t>4603611</t>
  </si>
  <si>
    <t>61902</t>
  </si>
  <si>
    <t>0089371</t>
  </si>
  <si>
    <t>WITOLDOWO</t>
  </si>
  <si>
    <t>8171335</t>
  </si>
  <si>
    <t>60264</t>
  </si>
  <si>
    <t>0403052</t>
  </si>
  <si>
    <t>NOWA WIEŚ WIELKA</t>
  </si>
  <si>
    <t>0092640</t>
  </si>
  <si>
    <t>BRZOZA</t>
  </si>
  <si>
    <t>17377</t>
  </si>
  <si>
    <t>UL. POWSTAŃCÓW WIELKOPOLSKICH</t>
  </si>
  <si>
    <t>346884</t>
  </si>
  <si>
    <t>26112</t>
  </si>
  <si>
    <t>0403062</t>
  </si>
  <si>
    <t>OSIELSKO</t>
  </si>
  <si>
    <t>0093533</t>
  </si>
  <si>
    <t>MAKSYMILIANOWO</t>
  </si>
  <si>
    <t>2119826</t>
  </si>
  <si>
    <t>20774</t>
  </si>
  <si>
    <t>0403072</t>
  </si>
  <si>
    <t>SICIENKO</t>
  </si>
  <si>
    <t>0095590</t>
  </si>
  <si>
    <t>SAMSIECZNO</t>
  </si>
  <si>
    <t xml:space="preserve">34A </t>
  </si>
  <si>
    <t>5240426</t>
  </si>
  <si>
    <t>18756,18757</t>
  </si>
  <si>
    <t>0095621</t>
  </si>
  <si>
    <t>6644543</t>
  </si>
  <si>
    <t>18836</t>
  </si>
  <si>
    <t>0095644</t>
  </si>
  <si>
    <t>STRZELEWO</t>
  </si>
  <si>
    <t>5101133</t>
  </si>
  <si>
    <t>20775</t>
  </si>
  <si>
    <t>0095680</t>
  </si>
  <si>
    <t>TRZEMIĘTOWO</t>
  </si>
  <si>
    <t>7535607</t>
  </si>
  <si>
    <t>18758,18759</t>
  </si>
  <si>
    <t>0095756</t>
  </si>
  <si>
    <t>WOJNOWO</t>
  </si>
  <si>
    <t>0461011</t>
  </si>
  <si>
    <t>22383</t>
  </si>
  <si>
    <t>UL. JANA I JĘDRZEJA ŚNIADECKICH</t>
  </si>
  <si>
    <t>09345</t>
  </si>
  <si>
    <t>UL. KORDECKIEGO</t>
  </si>
  <si>
    <t>20B</t>
  </si>
  <si>
    <t>53230</t>
  </si>
  <si>
    <t>UL. KRZYSZTOFA GOTOWSKIEGO</t>
  </si>
  <si>
    <t>123774</t>
  </si>
  <si>
    <t>CHEŁMIŃSKI</t>
  </si>
  <si>
    <t>0404011</t>
  </si>
  <si>
    <t>CHEŁMNO</t>
  </si>
  <si>
    <t>0983066</t>
  </si>
  <si>
    <t>38</t>
  </si>
  <si>
    <t>462647</t>
  </si>
  <si>
    <t>609450</t>
  </si>
  <si>
    <t>8809127</t>
  </si>
  <si>
    <t>9924,9935,9962,9973</t>
  </si>
  <si>
    <t>0404072</t>
  </si>
  <si>
    <t>UNISŁAW</t>
  </si>
  <si>
    <t>0849876</t>
  </si>
  <si>
    <t>GRUDZIĄDZ</t>
  </si>
  <si>
    <t>0462011</t>
  </si>
  <si>
    <t>0983333</t>
  </si>
  <si>
    <t>02700</t>
  </si>
  <si>
    <t>UL. CHEŁMIŃSKA</t>
  </si>
  <si>
    <t>3648834</t>
  </si>
  <si>
    <t>48392</t>
  </si>
  <si>
    <t>INOWROCŁAWSKI</t>
  </si>
  <si>
    <t>0407033</t>
  </si>
  <si>
    <t>GNIEWKOWO</t>
  </si>
  <si>
    <t>0928937</t>
  </si>
  <si>
    <t>5688487</t>
  </si>
  <si>
    <t>22839,22843</t>
  </si>
  <si>
    <t>0407011</t>
  </si>
  <si>
    <t>INOWROCŁAW</t>
  </si>
  <si>
    <t>0928989</t>
  </si>
  <si>
    <t>19827</t>
  </si>
  <si>
    <t>AL. SIENKIEWICZA</t>
  </si>
  <si>
    <t>7661950</t>
  </si>
  <si>
    <t>122771</t>
  </si>
  <si>
    <t>10712</t>
  </si>
  <si>
    <t>UL. BP. ANTONIEGO LAUBITZA</t>
  </si>
  <si>
    <t>338229</t>
  </si>
  <si>
    <t>123987</t>
  </si>
  <si>
    <t>6453225</t>
  </si>
  <si>
    <t>18731</t>
  </si>
  <si>
    <t>13947</t>
  </si>
  <si>
    <t>UL. NAJŚWIĘTSZEJ MARII PANNY</t>
  </si>
  <si>
    <t>3267008</t>
  </si>
  <si>
    <t>40881,40885</t>
  </si>
  <si>
    <t>14019</t>
  </si>
  <si>
    <t>UL. PREZYDENTA GABRIELA NARUTOWICZA</t>
  </si>
  <si>
    <t>2040782</t>
  </si>
  <si>
    <t>3040</t>
  </si>
  <si>
    <t>08382</t>
  </si>
  <si>
    <t>UL. STANISŁAWA KIEŁBASIEWICZA</t>
  </si>
  <si>
    <t>8542101</t>
  </si>
  <si>
    <t>106228,120706,9646,9702,9721,9733,9742,9753,9810,9820,9828</t>
  </si>
  <si>
    <t>21962</t>
  </si>
  <si>
    <t>UL. SZKLARSKA</t>
  </si>
  <si>
    <t>4</t>
  </si>
  <si>
    <t>449997</t>
  </si>
  <si>
    <t>548253</t>
  </si>
  <si>
    <t>7153404</t>
  </si>
  <si>
    <t>5966</t>
  </si>
  <si>
    <t xml:space="preserve">46-48 </t>
  </si>
  <si>
    <t>5176486</t>
  </si>
  <si>
    <t>3214,5803</t>
  </si>
  <si>
    <t>9000913</t>
  </si>
  <si>
    <t>4210</t>
  </si>
  <si>
    <t>43084</t>
  </si>
  <si>
    <t>UL. ZYGMUNTA KURKA</t>
  </si>
  <si>
    <t>4730811</t>
  </si>
  <si>
    <t>3995</t>
  </si>
  <si>
    <t>0407042</t>
  </si>
  <si>
    <t>0086243</t>
  </si>
  <si>
    <t>SŁAWĘCINEK</t>
  </si>
  <si>
    <t>13648</t>
  </si>
  <si>
    <t>0407054</t>
  </si>
  <si>
    <t>JANIKOWO</t>
  </si>
  <si>
    <t>0929109</t>
  </si>
  <si>
    <t>1</t>
  </si>
  <si>
    <t>440513</t>
  </si>
  <si>
    <t>542852</t>
  </si>
  <si>
    <t>356210</t>
  </si>
  <si>
    <t>4062</t>
  </si>
  <si>
    <t>0407053</t>
  </si>
  <si>
    <t>0086450</t>
  </si>
  <si>
    <t>LUDZISKO</t>
  </si>
  <si>
    <t>6515142</t>
  </si>
  <si>
    <t>58599</t>
  </si>
  <si>
    <t>0407063</t>
  </si>
  <si>
    <t>KRUSZWICA</t>
  </si>
  <si>
    <t>0090032</t>
  </si>
  <si>
    <t>SŁAWSK WIELKI</t>
  </si>
  <si>
    <t>7788692</t>
  </si>
  <si>
    <t>18169</t>
  </si>
  <si>
    <t>0407073</t>
  </si>
  <si>
    <t>PAKOŚĆ</t>
  </si>
  <si>
    <t>0093734</t>
  </si>
  <si>
    <t>KOŚCIELEC</t>
  </si>
  <si>
    <t>6068632</t>
  </si>
  <si>
    <t>4215</t>
  </si>
  <si>
    <t>0929517</t>
  </si>
  <si>
    <t>348979</t>
  </si>
  <si>
    <t>8626</t>
  </si>
  <si>
    <t>LIPNOWSKI</t>
  </si>
  <si>
    <t>0408032</t>
  </si>
  <si>
    <t>CHROSTKOWO</t>
  </si>
  <si>
    <t>0861452</t>
  </si>
  <si>
    <t>NOWA WIEŚ</t>
  </si>
  <si>
    <t>43698</t>
  </si>
  <si>
    <t>0408052</t>
  </si>
  <si>
    <t>KIKÓŁ</t>
  </si>
  <si>
    <t>0863480</t>
  </si>
  <si>
    <t>25898</t>
  </si>
  <si>
    <t>UL. ZBOIŃSKIEGO</t>
  </si>
  <si>
    <t>508235</t>
  </si>
  <si>
    <t>560915</t>
  </si>
  <si>
    <t>0408075</t>
  </si>
  <si>
    <t>SKĘPE</t>
  </si>
  <si>
    <t>0869525</t>
  </si>
  <si>
    <t>ŁĄKIE</t>
  </si>
  <si>
    <t>2455466</t>
  </si>
  <si>
    <t>10179,10825</t>
  </si>
  <si>
    <t>MOGILEŃSKI</t>
  </si>
  <si>
    <t>0409012</t>
  </si>
  <si>
    <t>DĄBROWA</t>
  </si>
  <si>
    <t>0083606</t>
  </si>
  <si>
    <t>5623043</t>
  </si>
  <si>
    <t>10833,3943,3944</t>
  </si>
  <si>
    <t>0083687</t>
  </si>
  <si>
    <t>PARLIN</t>
  </si>
  <si>
    <t>5432227</t>
  </si>
  <si>
    <t>24111</t>
  </si>
  <si>
    <t>0409033</t>
  </si>
  <si>
    <t>MOGILNO</t>
  </si>
  <si>
    <t>0091563</t>
  </si>
  <si>
    <t>KWIECISZEWO</t>
  </si>
  <si>
    <t>355832</t>
  </si>
  <si>
    <t>23429</t>
  </si>
  <si>
    <t>0091586</t>
  </si>
  <si>
    <t>MARCINKOWO</t>
  </si>
  <si>
    <t>1850902</t>
  </si>
  <si>
    <t>58372,63496,64384</t>
  </si>
  <si>
    <t>0929428</t>
  </si>
  <si>
    <t>63496, 64384</t>
  </si>
  <si>
    <t>0409034</t>
  </si>
  <si>
    <t>429786</t>
  </si>
  <si>
    <t>531770</t>
  </si>
  <si>
    <t>353778</t>
  </si>
  <si>
    <t>0091669</t>
  </si>
  <si>
    <t>PADNIEWO</t>
  </si>
  <si>
    <t>8872280</t>
  </si>
  <si>
    <t>23428</t>
  </si>
  <si>
    <t>0091913</t>
  </si>
  <si>
    <t>WSZEDZIEŃ</t>
  </si>
  <si>
    <t>7217380</t>
  </si>
  <si>
    <t>23426</t>
  </si>
  <si>
    <t>0091936</t>
  </si>
  <si>
    <t>WYLATOWO</t>
  </si>
  <si>
    <t>355467</t>
  </si>
  <si>
    <t>21608</t>
  </si>
  <si>
    <t>0409043</t>
  </si>
  <si>
    <t>STRZELNO</t>
  </si>
  <si>
    <t>0929598</t>
  </si>
  <si>
    <t>25103</t>
  </si>
  <si>
    <t>UL. KARD. WYSZYŃSKIEGO</t>
  </si>
  <si>
    <t>6388794</t>
  </si>
  <si>
    <t>55733,58359,60013,60093</t>
  </si>
  <si>
    <t>22880</t>
  </si>
  <si>
    <t>UL. TOPOLOWA</t>
  </si>
  <si>
    <t>6897107</t>
  </si>
  <si>
    <t>69880</t>
  </si>
  <si>
    <t>NAKIELSKI</t>
  </si>
  <si>
    <t>0410013</t>
  </si>
  <si>
    <t>KCYNIA</t>
  </si>
  <si>
    <t>0088006</t>
  </si>
  <si>
    <t>DOBIESZEWO</t>
  </si>
  <si>
    <t>5559753</t>
  </si>
  <si>
    <t>79006,81002,81003</t>
  </si>
  <si>
    <t>0929233</t>
  </si>
  <si>
    <t>07678</t>
  </si>
  <si>
    <t>UL. EMILA JURCZYKA</t>
  </si>
  <si>
    <t>351316</t>
  </si>
  <si>
    <t>125643,125644,125645</t>
  </si>
  <si>
    <t>07959</t>
  </si>
  <si>
    <t>UL. JANA KANTEGO</t>
  </si>
  <si>
    <t>350687</t>
  </si>
  <si>
    <t>70052</t>
  </si>
  <si>
    <t>0088182</t>
  </si>
  <si>
    <t>LASKOWNICA</t>
  </si>
  <si>
    <t>352048</t>
  </si>
  <si>
    <t>69258</t>
  </si>
  <si>
    <t>0088331</t>
  </si>
  <si>
    <t>ROZSTRZĘBOWO</t>
  </si>
  <si>
    <t>2183040</t>
  </si>
  <si>
    <t>70054</t>
  </si>
  <si>
    <t>1061297</t>
  </si>
  <si>
    <t>SIPIORY</t>
  </si>
  <si>
    <t>4730854</t>
  </si>
  <si>
    <t>40994</t>
  </si>
  <si>
    <t>0410033</t>
  </si>
  <si>
    <t>NAKŁO NAD NOTECIĄ</t>
  </si>
  <si>
    <t>0929463</t>
  </si>
  <si>
    <t>6897755</t>
  </si>
  <si>
    <t>59773,59848,8006</t>
  </si>
  <si>
    <t>03673</t>
  </si>
  <si>
    <t>UL. GEN. HENRYKA DĄBROWSKIEGO</t>
  </si>
  <si>
    <t>4033420</t>
  </si>
  <si>
    <t>106415,6788</t>
  </si>
  <si>
    <t>05527</t>
  </si>
  <si>
    <t>UL. GIMNAZJALNA</t>
  </si>
  <si>
    <t>8746081</t>
  </si>
  <si>
    <t>13148,13785,8025</t>
  </si>
  <si>
    <t>21068</t>
  </si>
  <si>
    <t>UL. KS. STANISŁAWA STASZICA</t>
  </si>
  <si>
    <t>4222573</t>
  </si>
  <si>
    <t>47125</t>
  </si>
  <si>
    <t>0092462</t>
  </si>
  <si>
    <t>OLSZEWKA</t>
  </si>
  <si>
    <t>6898674</t>
  </si>
  <si>
    <t>47122</t>
  </si>
  <si>
    <t>0092580</t>
  </si>
  <si>
    <t>TRZECIEWNICA</t>
  </si>
  <si>
    <t>2045797</t>
  </si>
  <si>
    <t>103512,91568</t>
  </si>
  <si>
    <t>0410042</t>
  </si>
  <si>
    <t>SADKI</t>
  </si>
  <si>
    <t>0094716</t>
  </si>
  <si>
    <t>ANIELINY</t>
  </si>
  <si>
    <t>369394</t>
  </si>
  <si>
    <t>114321,66180</t>
  </si>
  <si>
    <t>RADZIEJOWSKI</t>
  </si>
  <si>
    <t>0411011</t>
  </si>
  <si>
    <t>RADZIEJÓW</t>
  </si>
  <si>
    <t>0986060</t>
  </si>
  <si>
    <t>RYPIŃSKI</t>
  </si>
  <si>
    <t>0412042</t>
  </si>
  <si>
    <t>RYPIN</t>
  </si>
  <si>
    <t>0868891</t>
  </si>
  <si>
    <t>DYLEWO</t>
  </si>
  <si>
    <t>6644797</t>
  </si>
  <si>
    <t>83188</t>
  </si>
  <si>
    <t>0869117</t>
  </si>
  <si>
    <t>SADŁOWO</t>
  </si>
  <si>
    <t>359400</t>
  </si>
  <si>
    <t>42520</t>
  </si>
  <si>
    <t>0412062</t>
  </si>
  <si>
    <t>WĄPIELSK</t>
  </si>
  <si>
    <t>0850388</t>
  </si>
  <si>
    <t>PÓŁWIESK MAŁY</t>
  </si>
  <si>
    <t>8810399</t>
  </si>
  <si>
    <t>106425</t>
  </si>
  <si>
    <t>SĘPOLEŃSKI</t>
  </si>
  <si>
    <t>0413013</t>
  </si>
  <si>
    <t>KAMIEŃ KRAJEŃSKI</t>
  </si>
  <si>
    <t>0929210</t>
  </si>
  <si>
    <t>7854703</t>
  </si>
  <si>
    <t>56620</t>
  </si>
  <si>
    <t>0087930</t>
  </si>
  <si>
    <t>ZAMARTE</t>
  </si>
  <si>
    <t>08485</t>
  </si>
  <si>
    <t>UL. KLASZTORNA</t>
  </si>
  <si>
    <t>6390045</t>
  </si>
  <si>
    <t>26891</t>
  </si>
  <si>
    <t>0413023</t>
  </si>
  <si>
    <t>SĘPÓLNO KRAJEŃSKIE</t>
  </si>
  <si>
    <t>0929546</t>
  </si>
  <si>
    <t>13132</t>
  </si>
  <si>
    <t>UL. MŁYŃSKA</t>
  </si>
  <si>
    <t>2022779</t>
  </si>
  <si>
    <t>28735</t>
  </si>
  <si>
    <t>0413043</t>
  </si>
  <si>
    <t>WIĘCBORK</t>
  </si>
  <si>
    <t>0099949</t>
  </si>
  <si>
    <t>SYPNIEWO</t>
  </si>
  <si>
    <t>2137195</t>
  </si>
  <si>
    <t>72781</t>
  </si>
  <si>
    <t>ŚWIECKI</t>
  </si>
  <si>
    <t>0414042</t>
  </si>
  <si>
    <t>JEŻEWO</t>
  </si>
  <si>
    <t>0087432</t>
  </si>
  <si>
    <t>LASKOWICE</t>
  </si>
  <si>
    <t>365309</t>
  </si>
  <si>
    <t>53806</t>
  </si>
  <si>
    <t>0414052</t>
  </si>
  <si>
    <t>LNIANO</t>
  </si>
  <si>
    <t>0090300</t>
  </si>
  <si>
    <t>SIEMKOWO</t>
  </si>
  <si>
    <t>67770</t>
  </si>
  <si>
    <t>0414072</t>
  </si>
  <si>
    <t>OSIE</t>
  </si>
  <si>
    <t>0093208</t>
  </si>
  <si>
    <t>19675</t>
  </si>
  <si>
    <t>UL. KS. SEMRAUA</t>
  </si>
  <si>
    <t>44</t>
  </si>
  <si>
    <t>637760</t>
  </si>
  <si>
    <t>367144</t>
  </si>
  <si>
    <t>30411</t>
  </si>
  <si>
    <t>0414082</t>
  </si>
  <si>
    <t>PRUSZCZ</t>
  </si>
  <si>
    <t>0093958</t>
  </si>
  <si>
    <t>ŁOWINEK</t>
  </si>
  <si>
    <t>44536, 44535, 44533</t>
  </si>
  <si>
    <t>0414094</t>
  </si>
  <si>
    <t>ŚWIECIE</t>
  </si>
  <si>
    <t>0929664</t>
  </si>
  <si>
    <t>141A</t>
  </si>
  <si>
    <t>89739</t>
  </si>
  <si>
    <t>0463011</t>
  </si>
  <si>
    <t>151</t>
  </si>
  <si>
    <t>5369322</t>
  </si>
  <si>
    <t>128727</t>
  </si>
  <si>
    <t>07563</t>
  </si>
  <si>
    <t>UL. JĘCZMIENNA</t>
  </si>
  <si>
    <t>82345, 82344</t>
  </si>
  <si>
    <t>04889</t>
  </si>
  <si>
    <t>UL. JULIANA FAŁATA</t>
  </si>
  <si>
    <t>5752235</t>
  </si>
  <si>
    <t>128742,73461</t>
  </si>
  <si>
    <t xml:space="preserve">31A </t>
  </si>
  <si>
    <t xml:space="preserve">57-59 </t>
  </si>
  <si>
    <t>7472503</t>
  </si>
  <si>
    <t>121296</t>
  </si>
  <si>
    <t>8618862</t>
  </si>
  <si>
    <t>73458</t>
  </si>
  <si>
    <t>19150</t>
  </si>
  <si>
    <t>UL. RYBAKI</t>
  </si>
  <si>
    <t>2159370</t>
  </si>
  <si>
    <t>92910</t>
  </si>
  <si>
    <t>8362738</t>
  </si>
  <si>
    <t>89782,90056</t>
  </si>
  <si>
    <t>21246</t>
  </si>
  <si>
    <t>UL. ŚW. JANA BOSKO</t>
  </si>
  <si>
    <t>59573, 59634, 59577</t>
  </si>
  <si>
    <t>472445</t>
  </si>
  <si>
    <t>2181784</t>
  </si>
  <si>
    <t>59573,59576,59577,59634</t>
  </si>
  <si>
    <t>2124220</t>
  </si>
  <si>
    <t>86676</t>
  </si>
  <si>
    <t>TORUŃSKI</t>
  </si>
  <si>
    <t>0415022</t>
  </si>
  <si>
    <t>CHEŁMŻA</t>
  </si>
  <si>
    <t>0842199</t>
  </si>
  <si>
    <t>SŁAWKOWO</t>
  </si>
  <si>
    <t>3451043</t>
  </si>
  <si>
    <t>124302,26969,90323,90324</t>
  </si>
  <si>
    <t>0415032</t>
  </si>
  <si>
    <t>CZERNIKOWO</t>
  </si>
  <si>
    <t>0861512</t>
  </si>
  <si>
    <t>4160303</t>
  </si>
  <si>
    <t>26968,55655,56077</t>
  </si>
  <si>
    <t>0415042</t>
  </si>
  <si>
    <t>LUBICZ</t>
  </si>
  <si>
    <t>0846375</t>
  </si>
  <si>
    <t>LUBICZ GÓRNY</t>
  </si>
  <si>
    <t>5305722</t>
  </si>
  <si>
    <t>83889</t>
  </si>
  <si>
    <t>0415072</t>
  </si>
  <si>
    <t>OBROWO</t>
  </si>
  <si>
    <t>0847340</t>
  </si>
  <si>
    <t>BRZOZÓWKA</t>
  </si>
  <si>
    <t>0416012</t>
  </si>
  <si>
    <t>CEKCYN</t>
  </si>
  <si>
    <t>0080743</t>
  </si>
  <si>
    <t>41A</t>
  </si>
  <si>
    <t>0416042</t>
  </si>
  <si>
    <t>5114449</t>
  </si>
  <si>
    <t>115138</t>
  </si>
  <si>
    <t>WŁOCŁAWEK</t>
  </si>
  <si>
    <t>0464011</t>
  </si>
  <si>
    <t>0984752</t>
  </si>
  <si>
    <t>UL. ŁĘGSKA</t>
  </si>
  <si>
    <t>131613</t>
  </si>
  <si>
    <t>14816</t>
  </si>
  <si>
    <t>UL. OGNIOWA</t>
  </si>
  <si>
    <t>505428</t>
  </si>
  <si>
    <t>18154165</t>
  </si>
  <si>
    <t>106382,106383</t>
  </si>
  <si>
    <t xml:space="preserve">9494A </t>
  </si>
  <si>
    <t>8810574</t>
  </si>
  <si>
    <t>53038,53040</t>
  </si>
  <si>
    <t>WŁOCŁAWSKI</t>
  </si>
  <si>
    <t>0418043</t>
  </si>
  <si>
    <t>BRZEŚĆ KUJAWSKI</t>
  </si>
  <si>
    <t>0985444</t>
  </si>
  <si>
    <t>19566</t>
  </si>
  <si>
    <t>71810, 71811</t>
  </si>
  <si>
    <t>0418011</t>
  </si>
  <si>
    <t>KOWAL</t>
  </si>
  <si>
    <t>0985786</t>
  </si>
  <si>
    <t>64</t>
  </si>
  <si>
    <t>0418092</t>
  </si>
  <si>
    <t>0864226</t>
  </si>
  <si>
    <t>WIĘSŁAWICE</t>
  </si>
  <si>
    <t>2171373</t>
  </si>
  <si>
    <t>38797,38798</t>
  </si>
  <si>
    <t>0418132</t>
  </si>
  <si>
    <t>0871812</t>
  </si>
  <si>
    <t>MODZEROWO</t>
  </si>
  <si>
    <t>3394077</t>
  </si>
  <si>
    <t>44633</t>
  </si>
  <si>
    <t>ŻNIŃSKI</t>
  </si>
  <si>
    <t>0419013</t>
  </si>
  <si>
    <t>BARCIN</t>
  </si>
  <si>
    <t>0079384</t>
  </si>
  <si>
    <t>MAMLICZ</t>
  </si>
  <si>
    <t>8999708</t>
  </si>
  <si>
    <t>113518,16727,16728</t>
  </si>
  <si>
    <t>0079409</t>
  </si>
  <si>
    <t>PIECHCIN</t>
  </si>
  <si>
    <t>18304</t>
  </si>
  <si>
    <t>UL. RADŁOWSKA</t>
  </si>
  <si>
    <t>3713283</t>
  </si>
  <si>
    <t>91254,91255</t>
  </si>
  <si>
    <t>0419043</t>
  </si>
  <si>
    <t>ŁABISZYN</t>
  </si>
  <si>
    <t>0929405</t>
  </si>
  <si>
    <t>13892</t>
  </si>
  <si>
    <t>UL. NADNOTECKA</t>
  </si>
  <si>
    <t>91255</t>
  </si>
  <si>
    <t>0419044</t>
  </si>
  <si>
    <t>12</t>
  </si>
  <si>
    <t>565545</t>
  </si>
  <si>
    <t>5432806</t>
  </si>
  <si>
    <t>39726</t>
  </si>
  <si>
    <t>4094529</t>
  </si>
  <si>
    <t>75793</t>
  </si>
  <si>
    <t>0091072</t>
  </si>
  <si>
    <t>NOWE DĄBIE</t>
  </si>
  <si>
    <t>4859693</t>
  </si>
  <si>
    <t>75423</t>
  </si>
  <si>
    <t>0091149</t>
  </si>
  <si>
    <t>OJRZANOWO</t>
  </si>
  <si>
    <t>0601032</t>
  </si>
  <si>
    <t>8622470</t>
  </si>
  <si>
    <t>14021</t>
  </si>
  <si>
    <t>0010636</t>
  </si>
  <si>
    <t>HRUD</t>
  </si>
  <si>
    <t>2469081</t>
  </si>
  <si>
    <t>14014</t>
  </si>
  <si>
    <t>0010910</t>
  </si>
  <si>
    <t>SITNIK</t>
  </si>
  <si>
    <t>3398588</t>
  </si>
  <si>
    <t>0010961</t>
  </si>
  <si>
    <t>SWORY</t>
  </si>
  <si>
    <t>7921879</t>
  </si>
  <si>
    <t>14023</t>
  </si>
  <si>
    <t>34B</t>
  </si>
  <si>
    <t>0601052</t>
  </si>
  <si>
    <t>JANÓW PODLASKI</t>
  </si>
  <si>
    <t>0012960</t>
  </si>
  <si>
    <t>4545016</t>
  </si>
  <si>
    <t>7917,8895</t>
  </si>
  <si>
    <t>19769</t>
  </si>
  <si>
    <t>UL. SIEDLECKA</t>
  </si>
  <si>
    <t>8877883</t>
  </si>
  <si>
    <t>25315,52561</t>
  </si>
  <si>
    <t>0601072</t>
  </si>
  <si>
    <t>KONSTANTYNÓW</t>
  </si>
  <si>
    <t>0014456</t>
  </si>
  <si>
    <t>87728</t>
  </si>
  <si>
    <t>0601082</t>
  </si>
  <si>
    <t>LEŚNA PODLASKA</t>
  </si>
  <si>
    <t>0014640</t>
  </si>
  <si>
    <t>01131</t>
  </si>
  <si>
    <t>UL. BIALSKA</t>
  </si>
  <si>
    <t>7E</t>
  </si>
  <si>
    <t>9</t>
  </si>
  <si>
    <t>2152330</t>
  </si>
  <si>
    <t>7892</t>
  </si>
  <si>
    <t>0601011</t>
  </si>
  <si>
    <t>7652316</t>
  </si>
  <si>
    <t>60792,60793</t>
  </si>
  <si>
    <t>0601122</t>
  </si>
  <si>
    <t>ROKITNO</t>
  </si>
  <si>
    <t>0018448</t>
  </si>
  <si>
    <t>57A</t>
  </si>
  <si>
    <t>4608799</t>
  </si>
  <si>
    <t>11011,11019,11044</t>
  </si>
  <si>
    <t>0601162</t>
  </si>
  <si>
    <t>TERESPOL</t>
  </si>
  <si>
    <t>0020847</t>
  </si>
  <si>
    <t>MAŁASZEWICZE</t>
  </si>
  <si>
    <t>08823</t>
  </si>
  <si>
    <t>UL. KOLEJARZY</t>
  </si>
  <si>
    <t>10885</t>
  </si>
  <si>
    <t>0601182</t>
  </si>
  <si>
    <t>WISZNICE</t>
  </si>
  <si>
    <t>0021730</t>
  </si>
  <si>
    <t>HORODYSZCZE</t>
  </si>
  <si>
    <t>6</t>
  </si>
  <si>
    <t>2258767</t>
  </si>
  <si>
    <t>4367</t>
  </si>
  <si>
    <t>1061593</t>
  </si>
  <si>
    <t>POLUBICZE WIEJSKIE PIERWSZE</t>
  </si>
  <si>
    <t>7029775</t>
  </si>
  <si>
    <t>7901,7915</t>
  </si>
  <si>
    <t>0022013</t>
  </si>
  <si>
    <t>6712425</t>
  </si>
  <si>
    <t>60994,60995</t>
  </si>
  <si>
    <t>0661011</t>
  </si>
  <si>
    <t>4863475</t>
  </si>
  <si>
    <t>56086</t>
  </si>
  <si>
    <t>95/97</t>
  </si>
  <si>
    <t>4545196</t>
  </si>
  <si>
    <t>85577,85578</t>
  </si>
  <si>
    <t>12B</t>
  </si>
  <si>
    <t>5182151</t>
  </si>
  <si>
    <t>85355</t>
  </si>
  <si>
    <t>BIŁGORAJSKI</t>
  </si>
  <si>
    <t>BIŁGORAJ</t>
  </si>
  <si>
    <t>3717234</t>
  </si>
  <si>
    <t>129930,129931</t>
  </si>
  <si>
    <t>409232</t>
  </si>
  <si>
    <t>34940,34941,85489</t>
  </si>
  <si>
    <t>8941239</t>
  </si>
  <si>
    <t>41923,41928,85895</t>
  </si>
  <si>
    <t>2063888</t>
  </si>
  <si>
    <t>72500,72502</t>
  </si>
  <si>
    <t>5995864</t>
  </si>
  <si>
    <t>53408,53412</t>
  </si>
  <si>
    <t>0602032</t>
  </si>
  <si>
    <t>0885910</t>
  </si>
  <si>
    <t>DEREŹNIA SOLSKA</t>
  </si>
  <si>
    <t>5819414</t>
  </si>
  <si>
    <t>53428,53430</t>
  </si>
  <si>
    <t>0885984</t>
  </si>
  <si>
    <t>HEDWIŻYN</t>
  </si>
  <si>
    <t>88B</t>
  </si>
  <si>
    <t>5883487</t>
  </si>
  <si>
    <t>111683,118937</t>
  </si>
  <si>
    <t>0886021</t>
  </si>
  <si>
    <t>KORCZÓW</t>
  </si>
  <si>
    <t>8750706</t>
  </si>
  <si>
    <t>53426,53427</t>
  </si>
  <si>
    <t>0886044</t>
  </si>
  <si>
    <t>KORYTKÓW DUŻY</t>
  </si>
  <si>
    <t>3908255</t>
  </si>
  <si>
    <t>81105,81106</t>
  </si>
  <si>
    <t>0602042</t>
  </si>
  <si>
    <t>BISZCZA</t>
  </si>
  <si>
    <t>0886469</t>
  </si>
  <si>
    <t>228A</t>
  </si>
  <si>
    <t>6774907</t>
  </si>
  <si>
    <t>68843</t>
  </si>
  <si>
    <t>0602112</t>
  </si>
  <si>
    <t>POTOK GÓRNY</t>
  </si>
  <si>
    <t>0896350</t>
  </si>
  <si>
    <t>LIPINY GÓRNE-BOROWINA</t>
  </si>
  <si>
    <t>8749594</t>
  </si>
  <si>
    <t>106073</t>
  </si>
  <si>
    <t>0896410</t>
  </si>
  <si>
    <t>8941169</t>
  </si>
  <si>
    <t>125985</t>
  </si>
  <si>
    <t>0896485</t>
  </si>
  <si>
    <t>SZYSZKÓW</t>
  </si>
  <si>
    <t>1829093</t>
  </si>
  <si>
    <t>84403</t>
  </si>
  <si>
    <t>0602123</t>
  </si>
  <si>
    <t>TARNOGRÓD</t>
  </si>
  <si>
    <t>0901370</t>
  </si>
  <si>
    <t>RÓŻANIEC DRUGI</t>
  </si>
  <si>
    <t>6392078</t>
  </si>
  <si>
    <t>14961</t>
  </si>
  <si>
    <t>0662011</t>
  </si>
  <si>
    <t>0929902</t>
  </si>
  <si>
    <t>29944</t>
  </si>
  <si>
    <t>372120</t>
  </si>
  <si>
    <t>5626477</t>
  </si>
  <si>
    <t>12934,12935</t>
  </si>
  <si>
    <t>0603042</t>
  </si>
  <si>
    <t>DOROHUSK</t>
  </si>
  <si>
    <t>0102462</t>
  </si>
  <si>
    <t>00441</t>
  </si>
  <si>
    <t>UL. I ARMII WOJSKA POLSKIEGO</t>
  </si>
  <si>
    <t>3642271</t>
  </si>
  <si>
    <t>56966</t>
  </si>
  <si>
    <t>2118419</t>
  </si>
  <si>
    <t>61515</t>
  </si>
  <si>
    <t>0603152</t>
  </si>
  <si>
    <t>REJOWIEC</t>
  </si>
  <si>
    <t>0105667</t>
  </si>
  <si>
    <t>26306</t>
  </si>
  <si>
    <t>UL. STANISŁAWA ZWIERZYŃSKIEGO</t>
  </si>
  <si>
    <t>8A</t>
  </si>
  <si>
    <t>6393654</t>
  </si>
  <si>
    <t>104858,104859</t>
  </si>
  <si>
    <t>0603113</t>
  </si>
  <si>
    <t>SIEDLISZCZE</t>
  </si>
  <si>
    <t>0107821</t>
  </si>
  <si>
    <t>36211</t>
  </si>
  <si>
    <t>UL. ALEKSANDRA BAŁASZA</t>
  </si>
  <si>
    <t>8814400</t>
  </si>
  <si>
    <t>52720,52722</t>
  </si>
  <si>
    <t>0603122</t>
  </si>
  <si>
    <t>WIERZBICA</t>
  </si>
  <si>
    <t>0990830</t>
  </si>
  <si>
    <t>WIERZBICA-OSIEDLE</t>
  </si>
  <si>
    <t>2074445</t>
  </si>
  <si>
    <t>120619,68481,68537</t>
  </si>
  <si>
    <t>0604011</t>
  </si>
  <si>
    <t>2231538</t>
  </si>
  <si>
    <t>105653,105654</t>
  </si>
  <si>
    <t>0606022</t>
  </si>
  <si>
    <t>FAJSŁAWICE</t>
  </si>
  <si>
    <t>0380391</t>
  </si>
  <si>
    <t>107730, 107734, 108758</t>
  </si>
  <si>
    <t>0606011</t>
  </si>
  <si>
    <t>KRASNYSTAW</t>
  </si>
  <si>
    <t>0930070</t>
  </si>
  <si>
    <t>7475058</t>
  </si>
  <si>
    <t>109386,110154</t>
  </si>
  <si>
    <t>0606102</t>
  </si>
  <si>
    <t>5485879</t>
  </si>
  <si>
    <t>109575,111209</t>
  </si>
  <si>
    <t>0607032</t>
  </si>
  <si>
    <t>DZIERZKOWICE</t>
  </si>
  <si>
    <t>0380304</t>
  </si>
  <si>
    <t>TERPENTYNA</t>
  </si>
  <si>
    <t>6138414</t>
  </si>
  <si>
    <t>18792,18826,93012</t>
  </si>
  <si>
    <t>0607011</t>
  </si>
  <si>
    <t>436607</t>
  </si>
  <si>
    <t>85480</t>
  </si>
  <si>
    <t>0607052</t>
  </si>
  <si>
    <t>0383952</t>
  </si>
  <si>
    <t>SŁODKÓW TRZECI</t>
  </si>
  <si>
    <t>3591107</t>
  </si>
  <si>
    <t>8688,8689</t>
  </si>
  <si>
    <t>0607062</t>
  </si>
  <si>
    <t>SZASTARKA</t>
  </si>
  <si>
    <t>0807843</t>
  </si>
  <si>
    <t>POLICHNA</t>
  </si>
  <si>
    <t>2094238</t>
  </si>
  <si>
    <t>90006</t>
  </si>
  <si>
    <t>0807961</t>
  </si>
  <si>
    <t>WOJCIECHÓW-KOLONIA</t>
  </si>
  <si>
    <t>436244</t>
  </si>
  <si>
    <t>105208</t>
  </si>
  <si>
    <t>0607072</t>
  </si>
  <si>
    <t>TRZYDNIK DUŻY</t>
  </si>
  <si>
    <t>0808759</t>
  </si>
  <si>
    <t>OLBIĘCIN</t>
  </si>
  <si>
    <t>2220718</t>
  </si>
  <si>
    <t>105209</t>
  </si>
  <si>
    <t>0808788</t>
  </si>
  <si>
    <t>RZECZYCA ZIEMIAŃSKA</t>
  </si>
  <si>
    <t>2039314</t>
  </si>
  <si>
    <t>69736</t>
  </si>
  <si>
    <t>LUBARTOWSKI</t>
  </si>
  <si>
    <t>0608032</t>
  </si>
  <si>
    <t>FIRLEJ</t>
  </si>
  <si>
    <t>0380540</t>
  </si>
  <si>
    <t>15729</t>
  </si>
  <si>
    <t>UL. PARTYZANCKA</t>
  </si>
  <si>
    <t>8877771</t>
  </si>
  <si>
    <t>3489,6345</t>
  </si>
  <si>
    <t>0608063</t>
  </si>
  <si>
    <t>KOCK</t>
  </si>
  <si>
    <t>0956069</t>
  </si>
  <si>
    <t>17635</t>
  </si>
  <si>
    <t>UL. PRZECHODNIA</t>
  </si>
  <si>
    <t>2264420</t>
  </si>
  <si>
    <t>114163,114164,80324</t>
  </si>
  <si>
    <t>0608011</t>
  </si>
  <si>
    <t>LUBARTÓW</t>
  </si>
  <si>
    <t>0956313</t>
  </si>
  <si>
    <t>453979</t>
  </si>
  <si>
    <t>0608072</t>
  </si>
  <si>
    <t>0384667</t>
  </si>
  <si>
    <t>NOWODWÓR</t>
  </si>
  <si>
    <t>6521081</t>
  </si>
  <si>
    <t>90035,90060,90066</t>
  </si>
  <si>
    <t>0608082</t>
  </si>
  <si>
    <t>MICHÓW</t>
  </si>
  <si>
    <t>0386181</t>
  </si>
  <si>
    <t>31207</t>
  </si>
  <si>
    <t>UL. SZKOLNA II</t>
  </si>
  <si>
    <t>2B</t>
  </si>
  <si>
    <t>7794492</t>
  </si>
  <si>
    <t>35088,35089</t>
  </si>
  <si>
    <t>0608132</t>
  </si>
  <si>
    <t>UŚCIMÓW</t>
  </si>
  <si>
    <t>0392968</t>
  </si>
  <si>
    <t>STARY UŚCIMÓW</t>
  </si>
  <si>
    <t>91281, 86103, 87272, 86129</t>
  </si>
  <si>
    <t>LUBELSKI</t>
  </si>
  <si>
    <t>0609014</t>
  </si>
  <si>
    <t>BEŁŻYCE</t>
  </si>
  <si>
    <t>0955555</t>
  </si>
  <si>
    <t>27043</t>
  </si>
  <si>
    <t>UL. KS. BP. TOMASZA WILCZYŃSKIEGO</t>
  </si>
  <si>
    <t>98</t>
  </si>
  <si>
    <t>1869130</t>
  </si>
  <si>
    <t>68691,86324,86445</t>
  </si>
  <si>
    <t>0609013</t>
  </si>
  <si>
    <t>4990925</t>
  </si>
  <si>
    <t>41240,41241</t>
  </si>
  <si>
    <t>0609052</t>
  </si>
  <si>
    <t>GŁUSK</t>
  </si>
  <si>
    <t>0381031</t>
  </si>
  <si>
    <t>KALINÓWKA</t>
  </si>
  <si>
    <t>8429793</t>
  </si>
  <si>
    <t>11753</t>
  </si>
  <si>
    <t>0381090</t>
  </si>
  <si>
    <t>PRAWIEDNIKI</t>
  </si>
  <si>
    <t>5498230</t>
  </si>
  <si>
    <t>5050</t>
  </si>
  <si>
    <t>0609062</t>
  </si>
  <si>
    <t>JABŁONNA</t>
  </si>
  <si>
    <t>0381210</t>
  </si>
  <si>
    <t>CZERNIEJÓW</t>
  </si>
  <si>
    <t>1858738</t>
  </si>
  <si>
    <t>5048,7957</t>
  </si>
  <si>
    <t>0381249</t>
  </si>
  <si>
    <t>JABŁONNA DRUGA</t>
  </si>
  <si>
    <t>447945</t>
  </si>
  <si>
    <t>43817,43818</t>
  </si>
  <si>
    <t>0609072</t>
  </si>
  <si>
    <t>JASTKÓW</t>
  </si>
  <si>
    <t>0381605</t>
  </si>
  <si>
    <t>PANIEŃSZCZYZNA</t>
  </si>
  <si>
    <t>23680</t>
  </si>
  <si>
    <t>AL. WARSZAWSKA</t>
  </si>
  <si>
    <t>7601923</t>
  </si>
  <si>
    <t>43815</t>
  </si>
  <si>
    <t>0381752</t>
  </si>
  <si>
    <t>SNOPKÓW</t>
  </si>
  <si>
    <t>7792458</t>
  </si>
  <si>
    <t>4362,4363</t>
  </si>
  <si>
    <t>0609122</t>
  </si>
  <si>
    <t>STRZYŻEWICE</t>
  </si>
  <si>
    <t>0392023</t>
  </si>
  <si>
    <t>BYSTRZYCA STARA</t>
  </si>
  <si>
    <t>8874971</t>
  </si>
  <si>
    <t>81622</t>
  </si>
  <si>
    <t>0391897</t>
  </si>
  <si>
    <t>OSMOLICE PIERWSZE</t>
  </si>
  <si>
    <t>5564615</t>
  </si>
  <si>
    <t>87275,87276,87277,87278</t>
  </si>
  <si>
    <t>0391963</t>
  </si>
  <si>
    <t>PIOTROWICE</t>
  </si>
  <si>
    <t>WÓLKA</t>
  </si>
  <si>
    <t>104141, 104139</t>
  </si>
  <si>
    <t>0609152</t>
  </si>
  <si>
    <t>WYSOKIE</t>
  </si>
  <si>
    <t>0905646</t>
  </si>
  <si>
    <t>3398447</t>
  </si>
  <si>
    <t>52857</t>
  </si>
  <si>
    <t>0663011</t>
  </si>
  <si>
    <t>51952</t>
  </si>
  <si>
    <t>UL. LUDWIKA ZALEWSKIEGO</t>
  </si>
  <si>
    <t>111846, 93192</t>
  </si>
  <si>
    <t>13521</t>
  </si>
  <si>
    <t>UL. MUZYCZNA</t>
  </si>
  <si>
    <t>748200</t>
  </si>
  <si>
    <t>380587</t>
  </si>
  <si>
    <t>2086891</t>
  </si>
  <si>
    <t>25376</t>
  </si>
  <si>
    <t>ŁĘCZYŃSKI</t>
  </si>
  <si>
    <t>0610012</t>
  </si>
  <si>
    <t>CYCÓW</t>
  </si>
  <si>
    <t>0102137</t>
  </si>
  <si>
    <t>STAWEK</t>
  </si>
  <si>
    <t>7410475</t>
  </si>
  <si>
    <t>81812</t>
  </si>
  <si>
    <t>0610022</t>
  </si>
  <si>
    <t>LUDWIN</t>
  </si>
  <si>
    <t>0384957</t>
  </si>
  <si>
    <t>PIASECZNO</t>
  </si>
  <si>
    <t>0610052</t>
  </si>
  <si>
    <t>PUCHACZÓW</t>
  </si>
  <si>
    <t>456902</t>
  </si>
  <si>
    <t>19146</t>
  </si>
  <si>
    <t>0389759</t>
  </si>
  <si>
    <t>NADRYBIE-DWÓR</t>
  </si>
  <si>
    <t>4161517</t>
  </si>
  <si>
    <t>19377</t>
  </si>
  <si>
    <t>0389788</t>
  </si>
  <si>
    <t>OSTRÓWEK</t>
  </si>
  <si>
    <t>6520743</t>
  </si>
  <si>
    <t>17186,17208</t>
  </si>
  <si>
    <t>0389794</t>
  </si>
  <si>
    <t>7666111</t>
  </si>
  <si>
    <t>118714</t>
  </si>
  <si>
    <t>0610062</t>
  </si>
  <si>
    <t>SPICZYN</t>
  </si>
  <si>
    <t>0994466</t>
  </si>
  <si>
    <t>CHARLĘŻ-KOLONIA</t>
  </si>
  <si>
    <t>455604</t>
  </si>
  <si>
    <t>118721</t>
  </si>
  <si>
    <t>0391182</t>
  </si>
  <si>
    <t>JANUSZÓWKA</t>
  </si>
  <si>
    <t>33A</t>
  </si>
  <si>
    <t>2522794</t>
  </si>
  <si>
    <t>88924,88927</t>
  </si>
  <si>
    <t>0391271</t>
  </si>
  <si>
    <t>KIJANY</t>
  </si>
  <si>
    <t>6071215</t>
  </si>
  <si>
    <t>21948,21984</t>
  </si>
  <si>
    <t>0391325</t>
  </si>
  <si>
    <t>6823499</t>
  </si>
  <si>
    <t>118782</t>
  </si>
  <si>
    <t>0391377</t>
  </si>
  <si>
    <t>ZAWIEPRZYCE</t>
  </si>
  <si>
    <t>462290</t>
  </si>
  <si>
    <t>22099,22102</t>
  </si>
  <si>
    <t>0611032</t>
  </si>
  <si>
    <t>ADAMÓW</t>
  </si>
  <si>
    <t>0667891</t>
  </si>
  <si>
    <t>3972948</t>
  </si>
  <si>
    <t>21768</t>
  </si>
  <si>
    <t>0611042</t>
  </si>
  <si>
    <t>KRZYWDA</t>
  </si>
  <si>
    <t>0677180</t>
  </si>
  <si>
    <t>2039502</t>
  </si>
  <si>
    <t>25558</t>
  </si>
  <si>
    <t>0677317</t>
  </si>
  <si>
    <t>RADORYŻ KOŚCIELNY</t>
  </si>
  <si>
    <t>4608931</t>
  </si>
  <si>
    <t>104183</t>
  </si>
  <si>
    <t>0611052</t>
  </si>
  <si>
    <t>0679380</t>
  </si>
  <si>
    <t>DĄBIE</t>
  </si>
  <si>
    <t>83C</t>
  </si>
  <si>
    <t>456396</t>
  </si>
  <si>
    <t>19303</t>
  </si>
  <si>
    <t>0611011</t>
  </si>
  <si>
    <t>03053</t>
  </si>
  <si>
    <t>UL. CIESZKOWIZNA</t>
  </si>
  <si>
    <t>6902872</t>
  </si>
  <si>
    <t>13957,91892</t>
  </si>
  <si>
    <t>19301</t>
  </si>
  <si>
    <t>21050</t>
  </si>
  <si>
    <t>UL. STASIA I NEL</t>
  </si>
  <si>
    <t>0611072</t>
  </si>
  <si>
    <t>STANIN</t>
  </si>
  <si>
    <t>0689763</t>
  </si>
  <si>
    <t>TUCHOWICZ</t>
  </si>
  <si>
    <t>66C</t>
  </si>
  <si>
    <t>461907</t>
  </si>
  <si>
    <t>14663,14664,14667,38967,43903</t>
  </si>
  <si>
    <t>0611021</t>
  </si>
  <si>
    <t>STOCZEK ŁUKOWSKI</t>
  </si>
  <si>
    <t>0975813</t>
  </si>
  <si>
    <t>24059</t>
  </si>
  <si>
    <t>PL. STANISŁAWA WIELGOSKA</t>
  </si>
  <si>
    <t>4160867</t>
  </si>
  <si>
    <t>83631,83677</t>
  </si>
  <si>
    <t>0611082</t>
  </si>
  <si>
    <t>0691659</t>
  </si>
  <si>
    <t>SZYSZKI</t>
  </si>
  <si>
    <t>6506262</t>
  </si>
  <si>
    <t>110307,110497,114367</t>
  </si>
  <si>
    <t>0611112</t>
  </si>
  <si>
    <t>WOLA MYSŁOWSKA</t>
  </si>
  <si>
    <t>0695605</t>
  </si>
  <si>
    <t>BACZKÓW</t>
  </si>
  <si>
    <t>32B</t>
  </si>
  <si>
    <t>6327974</t>
  </si>
  <si>
    <t>31860</t>
  </si>
  <si>
    <t>0695812</t>
  </si>
  <si>
    <t>JARCZEW</t>
  </si>
  <si>
    <t>4735922</t>
  </si>
  <si>
    <t>31925</t>
  </si>
  <si>
    <t>0695893</t>
  </si>
  <si>
    <t>LISIKIERZ</t>
  </si>
  <si>
    <t>112137</t>
  </si>
  <si>
    <t>0612032</t>
  </si>
  <si>
    <t>KARCZMISKA</t>
  </si>
  <si>
    <t>0382830</t>
  </si>
  <si>
    <t>KARCZMISKA PIERWSZE</t>
  </si>
  <si>
    <t>02614</t>
  </si>
  <si>
    <t>UL. CENTRALNA</t>
  </si>
  <si>
    <t>10</t>
  </si>
  <si>
    <t>112141</t>
  </si>
  <si>
    <t>2496537</t>
  </si>
  <si>
    <t>20251,20271</t>
  </si>
  <si>
    <t>0612053</t>
  </si>
  <si>
    <t>OPOLE LUBELSKIE</t>
  </si>
  <si>
    <t>0956550</t>
  </si>
  <si>
    <t>4418393</t>
  </si>
  <si>
    <t>43685,43686</t>
  </si>
  <si>
    <t>477477</t>
  </si>
  <si>
    <t>10396</t>
  </si>
  <si>
    <t>0388464</t>
  </si>
  <si>
    <t>PUSZNO GODOWSKIE</t>
  </si>
  <si>
    <t>2485661</t>
  </si>
  <si>
    <t>106706,106722</t>
  </si>
  <si>
    <t>0612063</t>
  </si>
  <si>
    <t>PONIATOWA</t>
  </si>
  <si>
    <t>0956744</t>
  </si>
  <si>
    <t>0614044</t>
  </si>
  <si>
    <t>KAZIMIERZ DOLNY</t>
  </si>
  <si>
    <t>0955905</t>
  </si>
  <si>
    <t>38355</t>
  </si>
  <si>
    <t>UL. ALBRECHTÓWKA</t>
  </si>
  <si>
    <t>0614083</t>
  </si>
  <si>
    <t>7921529</t>
  </si>
  <si>
    <t>75562</t>
  </si>
  <si>
    <t>2082086</t>
  </si>
  <si>
    <t>75567</t>
  </si>
  <si>
    <t>0614011</t>
  </si>
  <si>
    <t>15731</t>
  </si>
  <si>
    <t>AL. PARTYZANTÓW</t>
  </si>
  <si>
    <t>6712409</t>
  </si>
  <si>
    <t>125213,17705,17706,27175,86719</t>
  </si>
  <si>
    <t>48450</t>
  </si>
  <si>
    <t>UL. 4 PUŁKU PIECHOTY WOJSKA POLSKIEGO</t>
  </si>
  <si>
    <t>3716664</t>
  </si>
  <si>
    <t>13909,13910</t>
  </si>
  <si>
    <t>RADZYŃSKI</t>
  </si>
  <si>
    <t>0615032</t>
  </si>
  <si>
    <t>CZEMIERNIKI</t>
  </si>
  <si>
    <t>0011179</t>
  </si>
  <si>
    <t>08749</t>
  </si>
  <si>
    <t>UL. KOCKA</t>
  </si>
  <si>
    <t>3973025</t>
  </si>
  <si>
    <t>107700,110481,91319</t>
  </si>
  <si>
    <t>0615011</t>
  </si>
  <si>
    <t>RADZYŃ PODLASKI</t>
  </si>
  <si>
    <t>0922277</t>
  </si>
  <si>
    <t>7412401</t>
  </si>
  <si>
    <t>87753,89957</t>
  </si>
  <si>
    <t>0615082</t>
  </si>
  <si>
    <t>WOHYŃ</t>
  </si>
  <si>
    <t>0022527</t>
  </si>
  <si>
    <t>0616011</t>
  </si>
  <si>
    <t>7794703</t>
  </si>
  <si>
    <t>19573,19574,19575,19576,19577,23681</t>
  </si>
  <si>
    <t>24398</t>
  </si>
  <si>
    <t>UL. WIŚLANA</t>
  </si>
  <si>
    <t>1810039</t>
  </si>
  <si>
    <t>106954,107737</t>
  </si>
  <si>
    <t>0616032</t>
  </si>
  <si>
    <t>0388010</t>
  </si>
  <si>
    <t>8368370</t>
  </si>
  <si>
    <t>82804</t>
  </si>
  <si>
    <t>0616043</t>
  </si>
  <si>
    <t>RYKI</t>
  </si>
  <si>
    <t>0390805</t>
  </si>
  <si>
    <t>ROSOSZ</t>
  </si>
  <si>
    <t>2255964</t>
  </si>
  <si>
    <t>47194</t>
  </si>
  <si>
    <t>0617022</t>
  </si>
  <si>
    <t>MEŁGIEW</t>
  </si>
  <si>
    <t>0385767</t>
  </si>
  <si>
    <t>DOMINÓW</t>
  </si>
  <si>
    <t>3590236</t>
  </si>
  <si>
    <t>47190</t>
  </si>
  <si>
    <t>0385780</t>
  </si>
  <si>
    <t>JACKÓW</t>
  </si>
  <si>
    <t>5497456</t>
  </si>
  <si>
    <t>47195</t>
  </si>
  <si>
    <t>0385833</t>
  </si>
  <si>
    <t>KRZESIMÓW</t>
  </si>
  <si>
    <t>8049462</t>
  </si>
  <si>
    <t>47188,47189</t>
  </si>
  <si>
    <t>0385862</t>
  </si>
  <si>
    <t>3525966</t>
  </si>
  <si>
    <t>47192</t>
  </si>
  <si>
    <t>0385939</t>
  </si>
  <si>
    <t>PODZAMCZE</t>
  </si>
  <si>
    <t>485228</t>
  </si>
  <si>
    <t>111212</t>
  </si>
  <si>
    <t>0617033</t>
  </si>
  <si>
    <t>PIASKI</t>
  </si>
  <si>
    <t>0389334</t>
  </si>
  <si>
    <t>MAJDAN KOZIC GÓRNYCH</t>
  </si>
  <si>
    <t>8240766</t>
  </si>
  <si>
    <t>108947</t>
  </si>
  <si>
    <t>0389469</t>
  </si>
  <si>
    <t>WOLA PIASECKA</t>
  </si>
  <si>
    <t>57142, 57133</t>
  </si>
  <si>
    <t>0617011</t>
  </si>
  <si>
    <t>ŚWIDNIK</t>
  </si>
  <si>
    <t>0957146</t>
  </si>
  <si>
    <t>23695</t>
  </si>
  <si>
    <t>UL. WARSZTATOWA</t>
  </si>
  <si>
    <t>2053058</t>
  </si>
  <si>
    <t>23856,23857</t>
  </si>
  <si>
    <t>0617052</t>
  </si>
  <si>
    <t>TRAWNIKI</t>
  </si>
  <si>
    <t>0392106</t>
  </si>
  <si>
    <t>BISKUPICE</t>
  </si>
  <si>
    <t>5306298</t>
  </si>
  <si>
    <t>8819</t>
  </si>
  <si>
    <t>0392129</t>
  </si>
  <si>
    <t>DOROHUCZA</t>
  </si>
  <si>
    <t>8113179</t>
  </si>
  <si>
    <t>8876</t>
  </si>
  <si>
    <t>0392170</t>
  </si>
  <si>
    <t>SIOSTRZYTÓW</t>
  </si>
  <si>
    <t>5628509</t>
  </si>
  <si>
    <t>85944,85945</t>
  </si>
  <si>
    <t>0392201</t>
  </si>
  <si>
    <t>4608780</t>
  </si>
  <si>
    <t>22933,8786</t>
  </si>
  <si>
    <t>0618042</t>
  </si>
  <si>
    <t>KRYNICE</t>
  </si>
  <si>
    <t>5883472</t>
  </si>
  <si>
    <t>92483,92484</t>
  </si>
  <si>
    <t>0891803</t>
  </si>
  <si>
    <t>24165, 24164</t>
  </si>
  <si>
    <t>0618011</t>
  </si>
  <si>
    <t>TOMASZÓW LUBELSKI</t>
  </si>
  <si>
    <t>0988075</t>
  </si>
  <si>
    <t>2192691</t>
  </si>
  <si>
    <t>24036</t>
  </si>
  <si>
    <t>0619022</t>
  </si>
  <si>
    <t>HANNA</t>
  </si>
  <si>
    <t>0012434</t>
  </si>
  <si>
    <t>ZAŚWIATYCZE</t>
  </si>
  <si>
    <t>4100583</t>
  </si>
  <si>
    <t>14479</t>
  </si>
  <si>
    <t>0619011</t>
  </si>
  <si>
    <t>8875183</t>
  </si>
  <si>
    <t>80423,81055,81056</t>
  </si>
  <si>
    <t>UL. MODRZEWSKIEGO</t>
  </si>
  <si>
    <t>7410246</t>
  </si>
  <si>
    <t>83421,83439,83469,83527</t>
  </si>
  <si>
    <t>2320703</t>
  </si>
  <si>
    <t>14509</t>
  </si>
  <si>
    <t>30598</t>
  </si>
  <si>
    <t>UL. PROF. ZBIGNIEWA SIERPIŃSKIEGO</t>
  </si>
  <si>
    <t>2097181</t>
  </si>
  <si>
    <t>14534</t>
  </si>
  <si>
    <t>4541972</t>
  </si>
  <si>
    <t>42924</t>
  </si>
  <si>
    <t>0619072</t>
  </si>
  <si>
    <t>WOLA UHRUSKA</t>
  </si>
  <si>
    <t>0110645</t>
  </si>
  <si>
    <t>4227262</t>
  </si>
  <si>
    <t>53359</t>
  </si>
  <si>
    <t>ZAMOJSKI</t>
  </si>
  <si>
    <t>0620032</t>
  </si>
  <si>
    <t>KOMARÓW-OSADA</t>
  </si>
  <si>
    <t>0890956</t>
  </si>
  <si>
    <t>ŚNIATYCZE</t>
  </si>
  <si>
    <t>8814582</t>
  </si>
  <si>
    <t>39121,39230</t>
  </si>
  <si>
    <t>0620052</t>
  </si>
  <si>
    <t>ŁABUNIE</t>
  </si>
  <si>
    <t>0893216</t>
  </si>
  <si>
    <t>4926830</t>
  </si>
  <si>
    <t>105002</t>
  </si>
  <si>
    <t>0620092</t>
  </si>
  <si>
    <t>SITNO</t>
  </si>
  <si>
    <t>0897935</t>
  </si>
  <si>
    <t>CZEŚNIKI</t>
  </si>
  <si>
    <t>6264198</t>
  </si>
  <si>
    <t>80787,81013</t>
  </si>
  <si>
    <t>0620122</t>
  </si>
  <si>
    <t>SUŁÓW</t>
  </si>
  <si>
    <t>0899673</t>
  </si>
  <si>
    <t>MICHALÓW</t>
  </si>
  <si>
    <t>0620133</t>
  </si>
  <si>
    <t>SZCZEBRZESZYN</t>
  </si>
  <si>
    <t>11173, 42027, 42002, 127857</t>
  </si>
  <si>
    <t>0620134</t>
  </si>
  <si>
    <t>0987934</t>
  </si>
  <si>
    <t>70</t>
  </si>
  <si>
    <t>3460712</t>
  </si>
  <si>
    <t>11173,127857,42002,42027</t>
  </si>
  <si>
    <t>18154337</t>
  </si>
  <si>
    <t>75560</t>
  </si>
  <si>
    <t>70C</t>
  </si>
  <si>
    <t>3971840</t>
  </si>
  <si>
    <t>11391</t>
  </si>
  <si>
    <t>0620142</t>
  </si>
  <si>
    <t>0906195</t>
  </si>
  <si>
    <t>LIPSKO</t>
  </si>
  <si>
    <t>3271955</t>
  </si>
  <si>
    <t>34497</t>
  </si>
  <si>
    <t>0906315</t>
  </si>
  <si>
    <t>MOKRE</t>
  </si>
  <si>
    <t>2361219</t>
  </si>
  <si>
    <t>80311,80313</t>
  </si>
  <si>
    <t>0906338</t>
  </si>
  <si>
    <t>PŁOSKIE</t>
  </si>
  <si>
    <t>4355080</t>
  </si>
  <si>
    <t>11392</t>
  </si>
  <si>
    <t>0906410</t>
  </si>
  <si>
    <t>PNIÓWEK</t>
  </si>
  <si>
    <t>8240767</t>
  </si>
  <si>
    <t>80320,80326</t>
  </si>
  <si>
    <t>0906568</t>
  </si>
  <si>
    <t>SITANIEC</t>
  </si>
  <si>
    <t>7728104</t>
  </si>
  <si>
    <t>80308,80309</t>
  </si>
  <si>
    <t>0906812</t>
  </si>
  <si>
    <t>7667362</t>
  </si>
  <si>
    <t>34607,42538</t>
  </si>
  <si>
    <t>0906870</t>
  </si>
  <si>
    <t>ZAWADA</t>
  </si>
  <si>
    <t>513407</t>
  </si>
  <si>
    <t>13128,13232,13242</t>
  </si>
  <si>
    <t>0620153</t>
  </si>
  <si>
    <t>ZWIERZYNIEC</t>
  </si>
  <si>
    <t>0988253</t>
  </si>
  <si>
    <t>02148</t>
  </si>
  <si>
    <t>UL. BROWARNA</t>
  </si>
  <si>
    <t>8559311</t>
  </si>
  <si>
    <t>115300</t>
  </si>
  <si>
    <t>3690</t>
  </si>
  <si>
    <t>0664011</t>
  </si>
  <si>
    <t>00160</t>
  </si>
  <si>
    <t>UL. AKADEMICKA</t>
  </si>
  <si>
    <t>4420529</t>
  </si>
  <si>
    <t>30542</t>
  </si>
  <si>
    <t>0801032</t>
  </si>
  <si>
    <t>DESZCZNO</t>
  </si>
  <si>
    <t>0179513</t>
  </si>
  <si>
    <t>CIECIERZYCE</t>
  </si>
  <si>
    <t>01835</t>
  </si>
  <si>
    <t>UL. BORKOWSKA</t>
  </si>
  <si>
    <t>521510</t>
  </si>
  <si>
    <t>22200,22211</t>
  </si>
  <si>
    <t>0801052</t>
  </si>
  <si>
    <t>LUBISZYN</t>
  </si>
  <si>
    <t>0182567</t>
  </si>
  <si>
    <t>BACZYNA</t>
  </si>
  <si>
    <t>0801062</t>
  </si>
  <si>
    <t>3846594</t>
  </si>
  <si>
    <t>28006,28531,28597,28623</t>
  </si>
  <si>
    <t>22050</t>
  </si>
  <si>
    <t>UL. SZOSOWA</t>
  </si>
  <si>
    <t>7668719</t>
  </si>
  <si>
    <t>115551</t>
  </si>
  <si>
    <t>0186714</t>
  </si>
  <si>
    <t>STARE POLICHNO</t>
  </si>
  <si>
    <t>0801075</t>
  </si>
  <si>
    <t>WITNICA</t>
  </si>
  <si>
    <t>0188274</t>
  </si>
  <si>
    <t>KAMIEŃ WIELKI</t>
  </si>
  <si>
    <t>3718505</t>
  </si>
  <si>
    <t>18630</t>
  </si>
  <si>
    <t>0801073</t>
  </si>
  <si>
    <t>0188392</t>
  </si>
  <si>
    <t>SOSNY</t>
  </si>
  <si>
    <t>110477</t>
  </si>
  <si>
    <t>GORZÓW WIELKOPOLSKI</t>
  </si>
  <si>
    <t>0861011</t>
  </si>
  <si>
    <t>0935140</t>
  </si>
  <si>
    <t>245552</t>
  </si>
  <si>
    <t>79160</t>
  </si>
  <si>
    <t>06114</t>
  </si>
  <si>
    <t>UL. GROBLA</t>
  </si>
  <si>
    <t>131388</t>
  </si>
  <si>
    <t>8433458</t>
  </si>
  <si>
    <t>74513</t>
  </si>
  <si>
    <t>0802072</t>
  </si>
  <si>
    <t>MASZEWO</t>
  </si>
  <si>
    <t>0911670</t>
  </si>
  <si>
    <t>GĘSTOWICE</t>
  </si>
  <si>
    <t>7350200</t>
  </si>
  <si>
    <t>27023</t>
  </si>
  <si>
    <t>MIĘDZYRZECKI</t>
  </si>
  <si>
    <t>0803023</t>
  </si>
  <si>
    <t>MIĘDZYRZECZ</t>
  </si>
  <si>
    <t>0935529</t>
  </si>
  <si>
    <t>02617</t>
  </si>
  <si>
    <t>OS. CENTRUM</t>
  </si>
  <si>
    <t>09066</t>
  </si>
  <si>
    <t>UL. KOMISJI EDUKACJI NARODOWEJ</t>
  </si>
  <si>
    <t>126369, 126369, 126369</t>
  </si>
  <si>
    <t>0803024</t>
  </si>
  <si>
    <t>15602</t>
  </si>
  <si>
    <t>UL. PAMIĄTKOWA</t>
  </si>
  <si>
    <t>84320</t>
  </si>
  <si>
    <t>7796679</t>
  </si>
  <si>
    <t>120618</t>
  </si>
  <si>
    <t>0803063</t>
  </si>
  <si>
    <t>TRZCIEL</t>
  </si>
  <si>
    <t>0935771</t>
  </si>
  <si>
    <t>00427</t>
  </si>
  <si>
    <t>UL. ARMII CZERWONEJ</t>
  </si>
  <si>
    <t>3336732</t>
  </si>
  <si>
    <t>74832</t>
  </si>
  <si>
    <t>NOWOSOLSKI</t>
  </si>
  <si>
    <t>0804011</t>
  </si>
  <si>
    <t>NOWA SÓL</t>
  </si>
  <si>
    <t>0988520</t>
  </si>
  <si>
    <t>6331445</t>
  </si>
  <si>
    <t>16436,16437,16438</t>
  </si>
  <si>
    <t>3655440</t>
  </si>
  <si>
    <t>91154,91155</t>
  </si>
  <si>
    <t>0804063</t>
  </si>
  <si>
    <t>NOWE MIASTECZKO</t>
  </si>
  <si>
    <t>0988566</t>
  </si>
  <si>
    <t>12294</t>
  </si>
  <si>
    <t>UL. MARCINKOWSKIEGO</t>
  </si>
  <si>
    <t>2139443</t>
  </si>
  <si>
    <t>114591,114745</t>
  </si>
  <si>
    <t>0804072</t>
  </si>
  <si>
    <t>OTYŃ</t>
  </si>
  <si>
    <t>0912818</t>
  </si>
  <si>
    <t>NIEDORADZ</t>
  </si>
  <si>
    <t>12369</t>
  </si>
  <si>
    <t>UL. MARKIEWICZOWEJ</t>
  </si>
  <si>
    <t>2260487</t>
  </si>
  <si>
    <t>88408,88409</t>
  </si>
  <si>
    <t>0804082</t>
  </si>
  <si>
    <t>SIEDLISKO</t>
  </si>
  <si>
    <t>0913479</t>
  </si>
  <si>
    <t>SŁUBICKI</t>
  </si>
  <si>
    <t>0805054</t>
  </si>
  <si>
    <t>SŁUBICE</t>
  </si>
  <si>
    <t>0935736</t>
  </si>
  <si>
    <t>2070072</t>
  </si>
  <si>
    <t>10565</t>
  </si>
  <si>
    <t>SULĘCIŃSKI</t>
  </si>
  <si>
    <t>0807043</t>
  </si>
  <si>
    <t>SULĘCIN</t>
  </si>
  <si>
    <t>0935759</t>
  </si>
  <si>
    <t>41889</t>
  </si>
  <si>
    <t>OS. OSIEDLE KOPERNIKA</t>
  </si>
  <si>
    <t>3336123</t>
  </si>
  <si>
    <t>57396,57683</t>
  </si>
  <si>
    <t>17876</t>
  </si>
  <si>
    <t>ZIELONA GÓRA</t>
  </si>
  <si>
    <t>0862011</t>
  </si>
  <si>
    <t>0988313</t>
  </si>
  <si>
    <t>20282</t>
  </si>
  <si>
    <t>UL. SŁOWACKA</t>
  </si>
  <si>
    <t>257954</t>
  </si>
  <si>
    <t>ŻAGAŃSKI</t>
  </si>
  <si>
    <t>0810075</t>
  </si>
  <si>
    <t>SZPROTAWA</t>
  </si>
  <si>
    <t>0914585</t>
  </si>
  <si>
    <t>DŁUGIE</t>
  </si>
  <si>
    <t>23354</t>
  </si>
  <si>
    <t>0914711</t>
  </si>
  <si>
    <t>SIECIEBORZYCE</t>
  </si>
  <si>
    <t>49A</t>
  </si>
  <si>
    <t>0810074</t>
  </si>
  <si>
    <t>0988603</t>
  </si>
  <si>
    <t>UL. PLAC KOŚCIELNY</t>
  </si>
  <si>
    <t>78078</t>
  </si>
  <si>
    <t>0810021</t>
  </si>
  <si>
    <t>ŻAGAŃ</t>
  </si>
  <si>
    <t>0988661</t>
  </si>
  <si>
    <t>26433</t>
  </si>
  <si>
    <t>UL. ŻELAZNA</t>
  </si>
  <si>
    <t>0811063</t>
  </si>
  <si>
    <t>2269576</t>
  </si>
  <si>
    <t>13196,38603,38604</t>
  </si>
  <si>
    <t>02844</t>
  </si>
  <si>
    <t>UL. CHOPINA</t>
  </si>
  <si>
    <t xml:space="preserve">10A </t>
  </si>
  <si>
    <t>8943273</t>
  </si>
  <si>
    <t>104714,113551,58424,58425</t>
  </si>
  <si>
    <t>3975008</t>
  </si>
  <si>
    <t>13184</t>
  </si>
  <si>
    <t>13242</t>
  </si>
  <si>
    <t>UL. MONIUSZKI</t>
  </si>
  <si>
    <t>7604521</t>
  </si>
  <si>
    <t>86028,86030,86031,86032</t>
  </si>
  <si>
    <t>4737005</t>
  </si>
  <si>
    <t>12647</t>
  </si>
  <si>
    <t>0811082</t>
  </si>
  <si>
    <t>TRZEBIEL</t>
  </si>
  <si>
    <t>0915917</t>
  </si>
  <si>
    <t>NIWICA</t>
  </si>
  <si>
    <t>5120006</t>
  </si>
  <si>
    <t>73534</t>
  </si>
  <si>
    <t>0811102</t>
  </si>
  <si>
    <t>ŻARY</t>
  </si>
  <si>
    <t>0918063</t>
  </si>
  <si>
    <t>SIENIAWA ŻARSKA</t>
  </si>
  <si>
    <t>30960,30961,30967,86019,86021,86022,86025</t>
  </si>
  <si>
    <t>0811021</t>
  </si>
  <si>
    <t>0988684</t>
  </si>
  <si>
    <t>20677</t>
  </si>
  <si>
    <t>UL. SPOKOJNA</t>
  </si>
  <si>
    <t>2 - BUDYNEK 5</t>
  </si>
  <si>
    <t>8882979</t>
  </si>
  <si>
    <t>17152,17153,17154</t>
  </si>
  <si>
    <t>BEŁCHATOWSKI</t>
  </si>
  <si>
    <t>1001042</t>
  </si>
  <si>
    <t>KLESZCZÓW</t>
  </si>
  <si>
    <t>0541486</t>
  </si>
  <si>
    <t>2181103</t>
  </si>
  <si>
    <t>40673</t>
  </si>
  <si>
    <t>BRZEZIŃSKI</t>
  </si>
  <si>
    <t>1021011</t>
  </si>
  <si>
    <t>BRZEZINY</t>
  </si>
  <si>
    <t>0977025</t>
  </si>
  <si>
    <t>01679</t>
  </si>
  <si>
    <t>UL. BOHATERÓW WARSZAWY</t>
  </si>
  <si>
    <t>KUTNOWSKI</t>
  </si>
  <si>
    <t>1002011</t>
  </si>
  <si>
    <t>KUTNO</t>
  </si>
  <si>
    <t>0969103</t>
  </si>
  <si>
    <t>11208</t>
  </si>
  <si>
    <t>UL. 29 LISTOPADA</t>
  </si>
  <si>
    <t>07635</t>
  </si>
  <si>
    <t>UL. JÓZEFÓW</t>
  </si>
  <si>
    <t>44260, 44070, 267856</t>
  </si>
  <si>
    <t xml:space="preserve">24A </t>
  </si>
  <si>
    <t>1004062</t>
  </si>
  <si>
    <t>8373275</t>
  </si>
  <si>
    <t>25380,25448</t>
  </si>
  <si>
    <t>ŁOWICKI</t>
  </si>
  <si>
    <t>1005032</t>
  </si>
  <si>
    <t>CHĄŚNO</t>
  </si>
  <si>
    <t>0725915</t>
  </si>
  <si>
    <t>BŁĘDÓW</t>
  </si>
  <si>
    <t>5187395</t>
  </si>
  <si>
    <t>24470</t>
  </si>
  <si>
    <t>0726116</t>
  </si>
  <si>
    <t>MASTKI</t>
  </si>
  <si>
    <t>5567914</t>
  </si>
  <si>
    <t>104827</t>
  </si>
  <si>
    <t>1005062</t>
  </si>
  <si>
    <t>KOCIERZEW POŁUDNIOWY</t>
  </si>
  <si>
    <t>0728954</t>
  </si>
  <si>
    <t>GĄGOLIN POŁUDNIOWY</t>
  </si>
  <si>
    <t>1061011</t>
  </si>
  <si>
    <t>272738</t>
  </si>
  <si>
    <t>21145</t>
  </si>
  <si>
    <t>UL. DR. SEWERYNA STERLINGA</t>
  </si>
  <si>
    <t>26</t>
  </si>
  <si>
    <t>532394</t>
  </si>
  <si>
    <t>8246053</t>
  </si>
  <si>
    <t>56002</t>
  </si>
  <si>
    <t>12247</t>
  </si>
  <si>
    <t>UL. MARATOŃSKA</t>
  </si>
  <si>
    <t>47B</t>
  </si>
  <si>
    <t>7544986</t>
  </si>
  <si>
    <t>26096</t>
  </si>
  <si>
    <t>14890</t>
  </si>
  <si>
    <t>UL. OKÓLNA</t>
  </si>
  <si>
    <t>273597</t>
  </si>
  <si>
    <t>276</t>
  </si>
  <si>
    <t>589586</t>
  </si>
  <si>
    <t>23265</t>
  </si>
  <si>
    <t>OPOCZYŃSKI</t>
  </si>
  <si>
    <t>1007032</t>
  </si>
  <si>
    <t>MNISZKÓW</t>
  </si>
  <si>
    <t>0545834</t>
  </si>
  <si>
    <t>BŁOGIE RZĄDOWE</t>
  </si>
  <si>
    <t>7733538</t>
  </si>
  <si>
    <t>18171,57356</t>
  </si>
  <si>
    <t>PABIANICKI</t>
  </si>
  <si>
    <t>1008021</t>
  </si>
  <si>
    <t>PABIANICE</t>
  </si>
  <si>
    <t>0959079</t>
  </si>
  <si>
    <t>3914627</t>
  </si>
  <si>
    <t>30736</t>
  </si>
  <si>
    <t>1008072</t>
  </si>
  <si>
    <t>0414842</t>
  </si>
  <si>
    <t>PETRYKOZY</t>
  </si>
  <si>
    <t>7032662</t>
  </si>
  <si>
    <t>28893,28898</t>
  </si>
  <si>
    <t>PAJĘCZAŃSKI</t>
  </si>
  <si>
    <t>1009013</t>
  </si>
  <si>
    <t>DZIAŁOSZYN</t>
  </si>
  <si>
    <t>0703411</t>
  </si>
  <si>
    <t>TRĘBACZEW</t>
  </si>
  <si>
    <t>7798765</t>
  </si>
  <si>
    <t>4901,4912</t>
  </si>
  <si>
    <t>1009072</t>
  </si>
  <si>
    <t>STRZELCE WIELKIE</t>
  </si>
  <si>
    <t>0145922</t>
  </si>
  <si>
    <t>5739915</t>
  </si>
  <si>
    <t>4980</t>
  </si>
  <si>
    <t>0145997</t>
  </si>
  <si>
    <t>WIEWIEC</t>
  </si>
  <si>
    <t>5823024</t>
  </si>
  <si>
    <t>88231,88242</t>
  </si>
  <si>
    <t>1009082</t>
  </si>
  <si>
    <t>SULMIERZYCE</t>
  </si>
  <si>
    <t>0552892</t>
  </si>
  <si>
    <t>6207418</t>
  </si>
  <si>
    <t>23456,23457</t>
  </si>
  <si>
    <t>1010022</t>
  </si>
  <si>
    <t>CZARNOCIN</t>
  </si>
  <si>
    <t>0537059</t>
  </si>
  <si>
    <t>3340161</t>
  </si>
  <si>
    <t>24073</t>
  </si>
  <si>
    <t>1010062</t>
  </si>
  <si>
    <t>0546383</t>
  </si>
  <si>
    <t>BABY</t>
  </si>
  <si>
    <t>594074</t>
  </si>
  <si>
    <t>24075</t>
  </si>
  <si>
    <t>0546868</t>
  </si>
  <si>
    <t>GAZOMIA STARA</t>
  </si>
  <si>
    <t>9054945</t>
  </si>
  <si>
    <t>24076</t>
  </si>
  <si>
    <t>0546549</t>
  </si>
  <si>
    <t>JAROSTY</t>
  </si>
  <si>
    <t>3978284</t>
  </si>
  <si>
    <t>28119</t>
  </si>
  <si>
    <t>0546621</t>
  </si>
  <si>
    <t>7035380</t>
  </si>
  <si>
    <t>28120</t>
  </si>
  <si>
    <t>2454707</t>
  </si>
  <si>
    <t>31810,31890</t>
  </si>
  <si>
    <t>0546839</t>
  </si>
  <si>
    <t>SROCK</t>
  </si>
  <si>
    <t>601602</t>
  </si>
  <si>
    <t>48568</t>
  </si>
  <si>
    <t>1010113</t>
  </si>
  <si>
    <t>WOLBÓRZ</t>
  </si>
  <si>
    <t>0556275</t>
  </si>
  <si>
    <t>KOMORNIKI</t>
  </si>
  <si>
    <t>8054868</t>
  </si>
  <si>
    <t>25742,48570</t>
  </si>
  <si>
    <t>0556648</t>
  </si>
  <si>
    <t>5695216</t>
  </si>
  <si>
    <t>90737,90738,90741</t>
  </si>
  <si>
    <t>132272</t>
  </si>
  <si>
    <t>PIOTRKÓW TRYBUNALSKI</t>
  </si>
  <si>
    <t>1062011</t>
  </si>
  <si>
    <t>0967430</t>
  </si>
  <si>
    <t>11932</t>
  </si>
  <si>
    <t>AL. 3 MAJA</t>
  </si>
  <si>
    <t>3956147</t>
  </si>
  <si>
    <t>66236</t>
  </si>
  <si>
    <t>09803</t>
  </si>
  <si>
    <t>UL. KRAKOWSKIE PRZEDMIEŚCIE</t>
  </si>
  <si>
    <t>PODDĘBICKI</t>
  </si>
  <si>
    <t>1011034</t>
  </si>
  <si>
    <t>PODDĘBICE</t>
  </si>
  <si>
    <t>0976400</t>
  </si>
  <si>
    <t>7544978</t>
  </si>
  <si>
    <t>70594</t>
  </si>
  <si>
    <t>RADOMSZCZAŃSKI</t>
  </si>
  <si>
    <t>1012053</t>
  </si>
  <si>
    <t>KAMIEŃSK</t>
  </si>
  <si>
    <t>0541150</t>
  </si>
  <si>
    <t>GORZĘDÓW</t>
  </si>
  <si>
    <t>00113</t>
  </si>
  <si>
    <t>UL. JÓZEFA ADAMOWSKIEGO</t>
  </si>
  <si>
    <t>7479126</t>
  </si>
  <si>
    <t>59096,70856</t>
  </si>
  <si>
    <t>1012072</t>
  </si>
  <si>
    <t>KODRĄB</t>
  </si>
  <si>
    <t>0543516</t>
  </si>
  <si>
    <t>3978361</t>
  </si>
  <si>
    <t>34517</t>
  </si>
  <si>
    <t>1012092</t>
  </si>
  <si>
    <t>ŁADZICE</t>
  </si>
  <si>
    <t>0544792</t>
  </si>
  <si>
    <t>JEDLNO PIERWSZE</t>
  </si>
  <si>
    <t>6971688</t>
  </si>
  <si>
    <t>34525</t>
  </si>
  <si>
    <t>0544846</t>
  </si>
  <si>
    <t>RADZIECHOWICE DRUGIE</t>
  </si>
  <si>
    <t>7417558</t>
  </si>
  <si>
    <t>30419,30420</t>
  </si>
  <si>
    <t>1012122</t>
  </si>
  <si>
    <t>RADOMSKO</t>
  </si>
  <si>
    <t>0549424</t>
  </si>
  <si>
    <t>DZIEPÓŁĆ</t>
  </si>
  <si>
    <t>610374</t>
  </si>
  <si>
    <t>88947,88953,92713</t>
  </si>
  <si>
    <t>SIERADZKI</t>
  </si>
  <si>
    <t>1014011</t>
  </si>
  <si>
    <t>SIERADZ</t>
  </si>
  <si>
    <t>0976050</t>
  </si>
  <si>
    <t>123A</t>
  </si>
  <si>
    <t>2425357</t>
  </si>
  <si>
    <t>83450</t>
  </si>
  <si>
    <t>21985</t>
  </si>
  <si>
    <t>UL. SZLACHECKA</t>
  </si>
  <si>
    <t>8691706</t>
  </si>
  <si>
    <t>70938</t>
  </si>
  <si>
    <t>23359</t>
  </si>
  <si>
    <t>UL. UNIEJOWSKA</t>
  </si>
  <si>
    <t>118727</t>
  </si>
  <si>
    <t>SKIERNIEWICE</t>
  </si>
  <si>
    <t>1063011</t>
  </si>
  <si>
    <t>0976942</t>
  </si>
  <si>
    <t>578689</t>
  </si>
  <si>
    <t>1015012</t>
  </si>
  <si>
    <t>6568361</t>
  </si>
  <si>
    <t>28220</t>
  </si>
  <si>
    <t>1015072</t>
  </si>
  <si>
    <t>NOWY KAWĘCZYN</t>
  </si>
  <si>
    <t>0734570</t>
  </si>
  <si>
    <t>TRZCIANNA</t>
  </si>
  <si>
    <t>1016022</t>
  </si>
  <si>
    <t>272488</t>
  </si>
  <si>
    <t>1016011</t>
  </si>
  <si>
    <t>TOMASZÓW MAZOWIECKI</t>
  </si>
  <si>
    <t>0968300</t>
  </si>
  <si>
    <t>3593277</t>
  </si>
  <si>
    <t>29356</t>
  </si>
  <si>
    <t>37931</t>
  </si>
  <si>
    <t>UL. J. U. NIEMCEWICZA</t>
  </si>
  <si>
    <t>50/56</t>
  </si>
  <si>
    <t>6905193</t>
  </si>
  <si>
    <t>29351</t>
  </si>
  <si>
    <t>11400</t>
  </si>
  <si>
    <t>UL. LUDWIKOWSKA</t>
  </si>
  <si>
    <t>113/115</t>
  </si>
  <si>
    <t>20598</t>
  </si>
  <si>
    <t>UL. SOSNOWA</t>
  </si>
  <si>
    <t>62/70</t>
  </si>
  <si>
    <t>2353116</t>
  </si>
  <si>
    <t>120312,126132,79833</t>
  </si>
  <si>
    <t>7799877</t>
  </si>
  <si>
    <t>90125,90138</t>
  </si>
  <si>
    <t>1016102</t>
  </si>
  <si>
    <t>UJAZD</t>
  </si>
  <si>
    <t>0554626</t>
  </si>
  <si>
    <t>OSIEDLE NIEWIADÓW</t>
  </si>
  <si>
    <t>2098405</t>
  </si>
  <si>
    <t>90158,90326</t>
  </si>
  <si>
    <t>0554721</t>
  </si>
  <si>
    <t>18792</t>
  </si>
  <si>
    <t>UL. ROKICIŃSKA</t>
  </si>
  <si>
    <t>2249662</t>
  </si>
  <si>
    <t>34404</t>
  </si>
  <si>
    <t>WIELUŃSKI</t>
  </si>
  <si>
    <t>1017012</t>
  </si>
  <si>
    <t>BIAŁA</t>
  </si>
  <si>
    <t>0697596</t>
  </si>
  <si>
    <t>NARAMICE</t>
  </si>
  <si>
    <t>6587605</t>
  </si>
  <si>
    <t>61593</t>
  </si>
  <si>
    <t>1017022</t>
  </si>
  <si>
    <t>CZARNOŻYŁY</t>
  </si>
  <si>
    <t>0701613</t>
  </si>
  <si>
    <t>ŁAGIEWNIKI</t>
  </si>
  <si>
    <t>75607</t>
  </si>
  <si>
    <t>1017094</t>
  </si>
  <si>
    <t>WIELUŃ</t>
  </si>
  <si>
    <t>0976586</t>
  </si>
  <si>
    <t>03034</t>
  </si>
  <si>
    <t>UL. CIEPŁOWNICZA</t>
  </si>
  <si>
    <t>22</t>
  </si>
  <si>
    <t>1019023</t>
  </si>
  <si>
    <t>3785126</t>
  </si>
  <si>
    <t>54099,56136</t>
  </si>
  <si>
    <t>0976451</t>
  </si>
  <si>
    <t>17586</t>
  </si>
  <si>
    <t>UL. PRUSINOWSKA</t>
  </si>
  <si>
    <t>2177919</t>
  </si>
  <si>
    <t>91982,91983</t>
  </si>
  <si>
    <t>1019011</t>
  </si>
  <si>
    <t>ZDUŃSKA WOLA</t>
  </si>
  <si>
    <t>0976675</t>
  </si>
  <si>
    <t>09576</t>
  </si>
  <si>
    <t>AL. TADEUSZA KOŚCIUSZKI</t>
  </si>
  <si>
    <t>2134880</t>
  </si>
  <si>
    <t>35367,40656</t>
  </si>
  <si>
    <t>8755935</t>
  </si>
  <si>
    <t>39224,39225</t>
  </si>
  <si>
    <t>6271115</t>
  </si>
  <si>
    <t>24813</t>
  </si>
  <si>
    <t>2097200</t>
  </si>
  <si>
    <t>31199,31308,31341</t>
  </si>
  <si>
    <t>3/5</t>
  </si>
  <si>
    <t>2197116</t>
  </si>
  <si>
    <t>24381</t>
  </si>
  <si>
    <t>272847</t>
  </si>
  <si>
    <t>33626</t>
  </si>
  <si>
    <t>UL. KS. PROF. JÓZEFA TISCHNERA</t>
  </si>
  <si>
    <t>45</t>
  </si>
  <si>
    <t>2372764</t>
  </si>
  <si>
    <t>29665,55131</t>
  </si>
  <si>
    <t>11527</t>
  </si>
  <si>
    <t>UL. ŁASKA</t>
  </si>
  <si>
    <t>4169479</t>
  </si>
  <si>
    <t>39227</t>
  </si>
  <si>
    <t>4423798</t>
  </si>
  <si>
    <t>39226</t>
  </si>
  <si>
    <t>3595712</t>
  </si>
  <si>
    <t>75602</t>
  </si>
  <si>
    <t>19844</t>
  </si>
  <si>
    <t>UL. SIERADZKA</t>
  </si>
  <si>
    <t>3978183</t>
  </si>
  <si>
    <t>28750</t>
  </si>
  <si>
    <t>6780224</t>
  </si>
  <si>
    <t>38734,43560</t>
  </si>
  <si>
    <t>5251222</t>
  </si>
  <si>
    <t>107348,26247</t>
  </si>
  <si>
    <t>UL. STEFANA ŻEROMSKIEGO</t>
  </si>
  <si>
    <t>2449799</t>
  </si>
  <si>
    <t>31011</t>
  </si>
  <si>
    <t>7098929</t>
  </si>
  <si>
    <t>41893</t>
  </si>
  <si>
    <t>24289</t>
  </si>
  <si>
    <t>UL. WILEŃSKA</t>
  </si>
  <si>
    <t>8118441</t>
  </si>
  <si>
    <t>27634</t>
  </si>
  <si>
    <t>24550</t>
  </si>
  <si>
    <t>UL. WODNA</t>
  </si>
  <si>
    <t>5187462</t>
  </si>
  <si>
    <t>30882</t>
  </si>
  <si>
    <t>4738456</t>
  </si>
  <si>
    <t>34276,34277,34279,34281</t>
  </si>
  <si>
    <t>59A</t>
  </si>
  <si>
    <t>6079866</t>
  </si>
  <si>
    <t>30659</t>
  </si>
  <si>
    <t>26188</t>
  </si>
  <si>
    <t>UL. ZŁOTA</t>
  </si>
  <si>
    <t>26316, 10375</t>
  </si>
  <si>
    <t>1020044</t>
  </si>
  <si>
    <t>ALEKSANDRÓW ŁÓDZKI</t>
  </si>
  <si>
    <t>0958654</t>
  </si>
  <si>
    <t>6844430</t>
  </si>
  <si>
    <t>87764</t>
  </si>
  <si>
    <t>1020021</t>
  </si>
  <si>
    <t>OZORKÓW</t>
  </si>
  <si>
    <t>0958967</t>
  </si>
  <si>
    <t>02580</t>
  </si>
  <si>
    <t>UL. CEGIELNIANA</t>
  </si>
  <si>
    <t>7672629</t>
  </si>
  <si>
    <t>10934,10955,10956</t>
  </si>
  <si>
    <t>10934</t>
  </si>
  <si>
    <t>2346009</t>
  </si>
  <si>
    <t>89575</t>
  </si>
  <si>
    <t>1957182</t>
  </si>
  <si>
    <t>8230</t>
  </si>
  <si>
    <t>5251163</t>
  </si>
  <si>
    <t>89574</t>
  </si>
  <si>
    <t>2314695</t>
  </si>
  <si>
    <t>9393,9394,9396</t>
  </si>
  <si>
    <t>1020031</t>
  </si>
  <si>
    <t>7183</t>
  </si>
  <si>
    <t>15746</t>
  </si>
  <si>
    <t>UL. PARZĘCZEWSKA</t>
  </si>
  <si>
    <t>35</t>
  </si>
  <si>
    <t>BOCHEŃSKI</t>
  </si>
  <si>
    <t>4365853</t>
  </si>
  <si>
    <t>103557,103558</t>
  </si>
  <si>
    <t>1201042</t>
  </si>
  <si>
    <t>LIPNICA MUROWANA</t>
  </si>
  <si>
    <t>0822080</t>
  </si>
  <si>
    <t>RAJBROT</t>
  </si>
  <si>
    <t>1201072</t>
  </si>
  <si>
    <t>RZEZAWA</t>
  </si>
  <si>
    <t>5420099</t>
  </si>
  <si>
    <t>35143</t>
  </si>
  <si>
    <t>0830227</t>
  </si>
  <si>
    <t>OSTRÓW KRÓLEWSKI</t>
  </si>
  <si>
    <t>10003</t>
  </si>
  <si>
    <t>UL. KRÓLOWEJ JADWIGI</t>
  </si>
  <si>
    <t>1202033</t>
  </si>
  <si>
    <t>CHRZANOWSKI</t>
  </si>
  <si>
    <t>7678087</t>
  </si>
  <si>
    <t>109864,109865</t>
  </si>
  <si>
    <t>1203022</t>
  </si>
  <si>
    <t>BABICE</t>
  </si>
  <si>
    <t>0211843</t>
  </si>
  <si>
    <t>JANKOWICE</t>
  </si>
  <si>
    <t>676573</t>
  </si>
  <si>
    <t>109489,109490</t>
  </si>
  <si>
    <t>0211889</t>
  </si>
  <si>
    <t>MĘTKÓW</t>
  </si>
  <si>
    <t>38919</t>
  </si>
  <si>
    <t>UL. KS. KAROLA WOJTYŁY</t>
  </si>
  <si>
    <t>1203034</t>
  </si>
  <si>
    <t>CHRZANÓW</t>
  </si>
  <si>
    <t>0938982</t>
  </si>
  <si>
    <t>33323</t>
  </si>
  <si>
    <t>UL. WOYNAROWSKIEJ</t>
  </si>
  <si>
    <t>5063427</t>
  </si>
  <si>
    <t>61825</t>
  </si>
  <si>
    <t>1203033</t>
  </si>
  <si>
    <t>0213440</t>
  </si>
  <si>
    <t>LUSZOWICE</t>
  </si>
  <si>
    <t>17892</t>
  </si>
  <si>
    <t>UL. STANISŁAWA PRZYBYSZEWSKIEGO</t>
  </si>
  <si>
    <t>1203053</t>
  </si>
  <si>
    <t>TRZEBINIA</t>
  </si>
  <si>
    <t>692281</t>
  </si>
  <si>
    <t>47610</t>
  </si>
  <si>
    <t>0944149</t>
  </si>
  <si>
    <t>8183740</t>
  </si>
  <si>
    <t>29514</t>
  </si>
  <si>
    <t>21458</t>
  </si>
  <si>
    <t>UL. STYCZNIOWA</t>
  </si>
  <si>
    <t>DĄBROWSKI</t>
  </si>
  <si>
    <t>1204073</t>
  </si>
  <si>
    <t>SZCZUCIN</t>
  </si>
  <si>
    <t>0831149</t>
  </si>
  <si>
    <t>8951980</t>
  </si>
  <si>
    <t>104974,85351,85514</t>
  </si>
  <si>
    <t>24454</t>
  </si>
  <si>
    <t>UL. WITOSA</t>
  </si>
  <si>
    <t>1261011</t>
  </si>
  <si>
    <t>110301, 110302</t>
  </si>
  <si>
    <t>00777</t>
  </si>
  <si>
    <t>UL. BARSKA</t>
  </si>
  <si>
    <t>566633</t>
  </si>
  <si>
    <t>11658</t>
  </si>
  <si>
    <t>21496</t>
  </si>
  <si>
    <t>UL. HENRYKA SUCHARSKIEGO</t>
  </si>
  <si>
    <t>21168</t>
  </si>
  <si>
    <t>14600</t>
  </si>
  <si>
    <t>UL. OBOŹNA</t>
  </si>
  <si>
    <t>29B</t>
  </si>
  <si>
    <t>6079</t>
  </si>
  <si>
    <t>19335</t>
  </si>
  <si>
    <t>UL. RZEMIEŚLNICZA</t>
  </si>
  <si>
    <t>79902</t>
  </si>
  <si>
    <t>25</t>
  </si>
  <si>
    <t>22179</t>
  </si>
  <si>
    <t>UL. SZWEDZKA</t>
  </si>
  <si>
    <t>42</t>
  </si>
  <si>
    <t>LIMANOWSKI</t>
  </si>
  <si>
    <t>1207092</t>
  </si>
  <si>
    <t>MSZANA DOLNA</t>
  </si>
  <si>
    <t>0450708</t>
  </si>
  <si>
    <t>KASINA WIELKA</t>
  </si>
  <si>
    <t>MIECHOWSKI</t>
  </si>
  <si>
    <t>75589</t>
  </si>
  <si>
    <t>1208054</t>
  </si>
  <si>
    <t>MIECHÓW</t>
  </si>
  <si>
    <t>0947225</t>
  </si>
  <si>
    <t>48815</t>
  </si>
  <si>
    <t>OS. OSIEDLE GEN. WŁADYSŁAWA SIKORSKIEGO</t>
  </si>
  <si>
    <t>15B</t>
  </si>
  <si>
    <t>124470</t>
  </si>
  <si>
    <t>MYŚLENICKI</t>
  </si>
  <si>
    <t>1209034</t>
  </si>
  <si>
    <t>MYŚLENICE</t>
  </si>
  <si>
    <t>0951617</t>
  </si>
  <si>
    <t>22411</t>
  </si>
  <si>
    <t>UL. ANDRZEJA ŚREDNIAWSKIEGO</t>
  </si>
  <si>
    <t>27</t>
  </si>
  <si>
    <t>20939</t>
  </si>
  <si>
    <t>567761</t>
  </si>
  <si>
    <t>3919998</t>
  </si>
  <si>
    <t>28208</t>
  </si>
  <si>
    <t>1209073</t>
  </si>
  <si>
    <t>SUŁKOWICE</t>
  </si>
  <si>
    <t>0952137</t>
  </si>
  <si>
    <t>3727140</t>
  </si>
  <si>
    <t>124898,41867,42384,43681</t>
  </si>
  <si>
    <t>723258</t>
  </si>
  <si>
    <t>59044</t>
  </si>
  <si>
    <t>1209082</t>
  </si>
  <si>
    <t>TOKARNIA</t>
  </si>
  <si>
    <t>0338035</t>
  </si>
  <si>
    <t>BOGDANÓWKA</t>
  </si>
  <si>
    <t>4746964</t>
  </si>
  <si>
    <t>64864</t>
  </si>
  <si>
    <t>0338756</t>
  </si>
  <si>
    <t>NOWOSĄDECKI</t>
  </si>
  <si>
    <t>2128200</t>
  </si>
  <si>
    <t>25940</t>
  </si>
  <si>
    <t>1210052</t>
  </si>
  <si>
    <t>KAMIONKA WIELKA</t>
  </si>
  <si>
    <t>0434307</t>
  </si>
  <si>
    <t>BOGUSZA</t>
  </si>
  <si>
    <t>6465709</t>
  </si>
  <si>
    <t>27820,30758</t>
  </si>
  <si>
    <t>0434371</t>
  </si>
  <si>
    <t>8251656</t>
  </si>
  <si>
    <t>55542,55708</t>
  </si>
  <si>
    <t>0434945</t>
  </si>
  <si>
    <t>KRÓLOWA GÓRNA</t>
  </si>
  <si>
    <t>4680023</t>
  </si>
  <si>
    <t>25958</t>
  </si>
  <si>
    <t>0435011</t>
  </si>
  <si>
    <t>KRÓLOWA POLSKA</t>
  </si>
  <si>
    <t>8761572</t>
  </si>
  <si>
    <t>53056</t>
  </si>
  <si>
    <t>1210062</t>
  </si>
  <si>
    <t>KORZENNA</t>
  </si>
  <si>
    <t>0435710</t>
  </si>
  <si>
    <t>JASIENNA</t>
  </si>
  <si>
    <t>1210075</t>
  </si>
  <si>
    <t>KRYNICA-ZDRÓJ</t>
  </si>
  <si>
    <t>0437228</t>
  </si>
  <si>
    <t>MOCHNACZKA NIŻNA</t>
  </si>
  <si>
    <t>1210122</t>
  </si>
  <si>
    <t>NAWOJOWA</t>
  </si>
  <si>
    <t>0455798</t>
  </si>
  <si>
    <t>ŻELEŹNIKOWA MAŁA</t>
  </si>
  <si>
    <t>4429238</t>
  </si>
  <si>
    <t>29449,29531</t>
  </si>
  <si>
    <t>1210163</t>
  </si>
  <si>
    <t>STARY SĄCZ</t>
  </si>
  <si>
    <t>0963359</t>
  </si>
  <si>
    <t>03635</t>
  </si>
  <si>
    <t>UL. DASZYŃSKIEGO</t>
  </si>
  <si>
    <t>1210164</t>
  </si>
  <si>
    <t>4111277</t>
  </si>
  <si>
    <t>128295</t>
  </si>
  <si>
    <t>02640</t>
  </si>
  <si>
    <t>UL. ROMANA CESARCZYKA</t>
  </si>
  <si>
    <t>29531, 29449</t>
  </si>
  <si>
    <t>754441</t>
  </si>
  <si>
    <t>15588</t>
  </si>
  <si>
    <t>NOWOTARSKI</t>
  </si>
  <si>
    <t>1211032</t>
  </si>
  <si>
    <t>CZARNY DUNAJEC</t>
  </si>
  <si>
    <t>0422095</t>
  </si>
  <si>
    <t>PIENIĄŻKOWICE</t>
  </si>
  <si>
    <t>8610491</t>
  </si>
  <si>
    <t>118902</t>
  </si>
  <si>
    <t>1211052</t>
  </si>
  <si>
    <t>JABŁONKA</t>
  </si>
  <si>
    <t>0429016</t>
  </si>
  <si>
    <t>2058649</t>
  </si>
  <si>
    <t>70306</t>
  </si>
  <si>
    <t>4807559</t>
  </si>
  <si>
    <t>25631</t>
  </si>
  <si>
    <t>20421</t>
  </si>
  <si>
    <t>UL. SOBIESKIEGO</t>
  </si>
  <si>
    <t>744260</t>
  </si>
  <si>
    <t>106767,106768</t>
  </si>
  <si>
    <t>0429453</t>
  </si>
  <si>
    <t>ORAWKA</t>
  </si>
  <si>
    <t>272552</t>
  </si>
  <si>
    <t>1211011</t>
  </si>
  <si>
    <t>NOWY TARG</t>
  </si>
  <si>
    <t>0961538</t>
  </si>
  <si>
    <t>16867</t>
  </si>
  <si>
    <t>UL. PODTATRZAŃSKA</t>
  </si>
  <si>
    <t>47A</t>
  </si>
  <si>
    <t>8312555</t>
  </si>
  <si>
    <t>72567</t>
  </si>
  <si>
    <t>1211112</t>
  </si>
  <si>
    <t>RABA WYŻNA</t>
  </si>
  <si>
    <t>0461238</t>
  </si>
  <si>
    <t>BIELANKA</t>
  </si>
  <si>
    <t>8123444</t>
  </si>
  <si>
    <t>72571</t>
  </si>
  <si>
    <t>0461416</t>
  </si>
  <si>
    <t>HARKABUZ</t>
  </si>
  <si>
    <t>268181</t>
  </si>
  <si>
    <t>1211124</t>
  </si>
  <si>
    <t>RABKA-ZDRÓJ</t>
  </si>
  <si>
    <t>0962503</t>
  </si>
  <si>
    <t>3409324</t>
  </si>
  <si>
    <t>21571,21654</t>
  </si>
  <si>
    <t>NOWY SĄCZ</t>
  </si>
  <si>
    <t>1262011</t>
  </si>
  <si>
    <t>0959435</t>
  </si>
  <si>
    <t>2279941</t>
  </si>
  <si>
    <t>111129,26956,64873</t>
  </si>
  <si>
    <t>3856397</t>
  </si>
  <si>
    <t>9834</t>
  </si>
  <si>
    <t>28081</t>
  </si>
  <si>
    <t>UL. HUGO KOŁŁĄTAJA</t>
  </si>
  <si>
    <t>4429351</t>
  </si>
  <si>
    <t>17320</t>
  </si>
  <si>
    <t>03851</t>
  </si>
  <si>
    <t>UL. JANA DŁUGOSZA</t>
  </si>
  <si>
    <t>5574820</t>
  </si>
  <si>
    <t>125064</t>
  </si>
  <si>
    <t>OLKUSKI</t>
  </si>
  <si>
    <t>1212032</t>
  </si>
  <si>
    <t>BOLESŁAW</t>
  </si>
  <si>
    <t>0212890</t>
  </si>
  <si>
    <t>KRZYKAWA</t>
  </si>
  <si>
    <t>04034</t>
  </si>
  <si>
    <t>UL. DOLNA</t>
  </si>
  <si>
    <t>1212053</t>
  </si>
  <si>
    <t>OLKUSZ</t>
  </si>
  <si>
    <t>2226309</t>
  </si>
  <si>
    <t>118389</t>
  </si>
  <si>
    <t>0218390</t>
  </si>
  <si>
    <t>ŻURADA</t>
  </si>
  <si>
    <t>22287</t>
  </si>
  <si>
    <t>OŚWIĘCIMSKI</t>
  </si>
  <si>
    <t>1213044</t>
  </si>
  <si>
    <t>KĘTY</t>
  </si>
  <si>
    <t>0924365</t>
  </si>
  <si>
    <t>31</t>
  </si>
  <si>
    <t>2273393</t>
  </si>
  <si>
    <t>56100</t>
  </si>
  <si>
    <t>1213093</t>
  </si>
  <si>
    <t>ZATOR</t>
  </si>
  <si>
    <t>0076701</t>
  </si>
  <si>
    <t>GRODZISKO</t>
  </si>
  <si>
    <t>8439339</t>
  </si>
  <si>
    <t>56090</t>
  </si>
  <si>
    <t>0076747</t>
  </si>
  <si>
    <t>LASKOWA</t>
  </si>
  <si>
    <t>8187852</t>
  </si>
  <si>
    <t>107495</t>
  </si>
  <si>
    <t>0076813</t>
  </si>
  <si>
    <t>PALCZOWICE</t>
  </si>
  <si>
    <t>UL. ŚWIĘTOJERSKA</t>
  </si>
  <si>
    <t>774909</t>
  </si>
  <si>
    <t>106318</t>
  </si>
  <si>
    <t>0076925</t>
  </si>
  <si>
    <t>SMOLICE</t>
  </si>
  <si>
    <t>UL. EDUKACYJNA</t>
  </si>
  <si>
    <t>2133489</t>
  </si>
  <si>
    <t>86714</t>
  </si>
  <si>
    <t>1216053</t>
  </si>
  <si>
    <t>0828070</t>
  </si>
  <si>
    <t>ZDROCHEC</t>
  </si>
  <si>
    <t>TARNÓW</t>
  </si>
  <si>
    <t>87A</t>
  </si>
  <si>
    <t>1216143</t>
  </si>
  <si>
    <t>784961</t>
  </si>
  <si>
    <t>104937</t>
  </si>
  <si>
    <t>0836566</t>
  </si>
  <si>
    <t>FILIPOWICE</t>
  </si>
  <si>
    <t>4619618</t>
  </si>
  <si>
    <t>128806,30332,30333,30337</t>
  </si>
  <si>
    <t>1263011</t>
  </si>
  <si>
    <t>0981570</t>
  </si>
  <si>
    <t>14907</t>
  </si>
  <si>
    <t>UL. OKRĘŻNA</t>
  </si>
  <si>
    <t>TATRZAŃSKI</t>
  </si>
  <si>
    <t>1217052</t>
  </si>
  <si>
    <t>PORONIN</t>
  </si>
  <si>
    <t>8375949</t>
  </si>
  <si>
    <t>106896</t>
  </si>
  <si>
    <t>0468944</t>
  </si>
  <si>
    <t>ZĄB</t>
  </si>
  <si>
    <t>UL. ŚW. ANNY</t>
  </si>
  <si>
    <t>1/3</t>
  </si>
  <si>
    <t>103592, 104429</t>
  </si>
  <si>
    <t>1217011</t>
  </si>
  <si>
    <t>ZAKOPANE</t>
  </si>
  <si>
    <t>0963773</t>
  </si>
  <si>
    <t>5317648</t>
  </si>
  <si>
    <t>123068</t>
  </si>
  <si>
    <t>91215, 91218</t>
  </si>
  <si>
    <t>10036</t>
  </si>
  <si>
    <t>UL. KRUPÓWKI</t>
  </si>
  <si>
    <t>569032</t>
  </si>
  <si>
    <t>6B</t>
  </si>
  <si>
    <t>8122094</t>
  </si>
  <si>
    <t>34191,68438,68439</t>
  </si>
  <si>
    <t>WADOWICKI</t>
  </si>
  <si>
    <t>1218022</t>
  </si>
  <si>
    <t>BRZEŹNICA</t>
  </si>
  <si>
    <t>8315426</t>
  </si>
  <si>
    <t>73140</t>
  </si>
  <si>
    <t>0048231</t>
  </si>
  <si>
    <t>TŁUCZAŃ</t>
  </si>
  <si>
    <t>2100669</t>
  </si>
  <si>
    <t>21804</t>
  </si>
  <si>
    <t>1218062</t>
  </si>
  <si>
    <t>SPYTKOWICE</t>
  </si>
  <si>
    <t>0067754</t>
  </si>
  <si>
    <t>MIEJSCE</t>
  </si>
  <si>
    <t>05080</t>
  </si>
  <si>
    <t>UL. FLORIANA</t>
  </si>
  <si>
    <t>92613</t>
  </si>
  <si>
    <t>0067783</t>
  </si>
  <si>
    <t>RYCZÓW</t>
  </si>
  <si>
    <t>18154330</t>
  </si>
  <si>
    <t>47342,47375</t>
  </si>
  <si>
    <t>1218102</t>
  </si>
  <si>
    <t>WIEPRZ</t>
  </si>
  <si>
    <t>0075481</t>
  </si>
  <si>
    <t>GIERAŁTOWICE</t>
  </si>
  <si>
    <t>12284</t>
  </si>
  <si>
    <t>UL. ŚW. MARCINA</t>
  </si>
  <si>
    <t>123225</t>
  </si>
  <si>
    <t>WIELICKI</t>
  </si>
  <si>
    <t>1219044</t>
  </si>
  <si>
    <t>NIEPOŁOMICE</t>
  </si>
  <si>
    <t>0951675</t>
  </si>
  <si>
    <t>28</t>
  </si>
  <si>
    <t>586814</t>
  </si>
  <si>
    <t>5039595</t>
  </si>
  <si>
    <t>53602</t>
  </si>
  <si>
    <t>BIAŁOBRZESKI</t>
  </si>
  <si>
    <t>1401013</t>
  </si>
  <si>
    <t>BIAŁOBRZEGI</t>
  </si>
  <si>
    <t>0973286</t>
  </si>
  <si>
    <t>1401014</t>
  </si>
  <si>
    <t>5520411</t>
  </si>
  <si>
    <t>51833</t>
  </si>
  <si>
    <t>CIECHANOWSKI</t>
  </si>
  <si>
    <t>1402011</t>
  </si>
  <si>
    <t>CIECHANÓW</t>
  </si>
  <si>
    <t>0930414</t>
  </si>
  <si>
    <t>29202</t>
  </si>
  <si>
    <t>UL. KAZIMIERZA ŻÓRAWSKIEGO</t>
  </si>
  <si>
    <t>4813993</t>
  </si>
  <si>
    <t>74367,74427,74509</t>
  </si>
  <si>
    <t>GARWOLIŃSKI</t>
  </si>
  <si>
    <t>1403011</t>
  </si>
  <si>
    <t>GARWOLIN</t>
  </si>
  <si>
    <t>0975285</t>
  </si>
  <si>
    <t>00192</t>
  </si>
  <si>
    <t>UL. ALEJA LEGIONÓW</t>
  </si>
  <si>
    <t>2092096</t>
  </si>
  <si>
    <t>86841,87203</t>
  </si>
  <si>
    <t>5960975</t>
  </si>
  <si>
    <t>70421,70422</t>
  </si>
  <si>
    <t>50140</t>
  </si>
  <si>
    <t>UL. ALEJA ŻWIRKI I WIGURY</t>
  </si>
  <si>
    <t>2479708</t>
  </si>
  <si>
    <t>109354,109790</t>
  </si>
  <si>
    <t>00442</t>
  </si>
  <si>
    <t>UL. II ARMII WOJSKA POLSKIEGO</t>
  </si>
  <si>
    <t>7427451</t>
  </si>
  <si>
    <t>10000,6485</t>
  </si>
  <si>
    <t>1403082</t>
  </si>
  <si>
    <t>MIASTKÓW KOŚCIELNY</t>
  </si>
  <si>
    <t>0680934</t>
  </si>
  <si>
    <t>1403132</t>
  </si>
  <si>
    <t>WILGA</t>
  </si>
  <si>
    <t>0694095</t>
  </si>
  <si>
    <t>OSIEDLE WILGA</t>
  </si>
  <si>
    <t>33271</t>
  </si>
  <si>
    <t>PL. PLAC MYŚLIWSKI</t>
  </si>
  <si>
    <t>109381</t>
  </si>
  <si>
    <t>1403144</t>
  </si>
  <si>
    <t>ŻELECHÓW</t>
  </si>
  <si>
    <t>0975983</t>
  </si>
  <si>
    <t>36</t>
  </si>
  <si>
    <t>442526</t>
  </si>
  <si>
    <t>GOSTYNIŃSKI</t>
  </si>
  <si>
    <t>1404022</t>
  </si>
  <si>
    <t>GOSTYNIN</t>
  </si>
  <si>
    <t>8386348</t>
  </si>
  <si>
    <t>7381</t>
  </si>
  <si>
    <t>1404011</t>
  </si>
  <si>
    <t>0968977</t>
  </si>
  <si>
    <t>7749756</t>
  </si>
  <si>
    <t>13138,51948</t>
  </si>
  <si>
    <t>837680</t>
  </si>
  <si>
    <t>13052</t>
  </si>
  <si>
    <t>15485</t>
  </si>
  <si>
    <t>UL. JÓZEFA OZDOWSKIEGO</t>
  </si>
  <si>
    <t>4691437</t>
  </si>
  <si>
    <t>112121,112123</t>
  </si>
  <si>
    <t>8066160</t>
  </si>
  <si>
    <t>112239,92963,92973</t>
  </si>
  <si>
    <t>09966</t>
  </si>
  <si>
    <t>UL. KROŚNIEWICKA</t>
  </si>
  <si>
    <t>2508926</t>
  </si>
  <si>
    <t>7743,9799</t>
  </si>
  <si>
    <t>838229</t>
  </si>
  <si>
    <t>113469,113672</t>
  </si>
  <si>
    <t>8896667</t>
  </si>
  <si>
    <t>60148</t>
  </si>
  <si>
    <t>0564501</t>
  </si>
  <si>
    <t>KRZYWIE</t>
  </si>
  <si>
    <t>6985874</t>
  </si>
  <si>
    <t>60374</t>
  </si>
  <si>
    <t>0564866</t>
  </si>
  <si>
    <t>SOKOŁÓW</t>
  </si>
  <si>
    <t>5329048</t>
  </si>
  <si>
    <t>87148,87208</t>
  </si>
  <si>
    <t>0564949</t>
  </si>
  <si>
    <t>STEFANÓW</t>
  </si>
  <si>
    <t>273962</t>
  </si>
  <si>
    <t>GRODZISKI</t>
  </si>
  <si>
    <t>1405032</t>
  </si>
  <si>
    <t>BARANÓW</t>
  </si>
  <si>
    <t>0723046</t>
  </si>
  <si>
    <t>KASKI</t>
  </si>
  <si>
    <t>56</t>
  </si>
  <si>
    <t>1405045</t>
  </si>
  <si>
    <t>GRODZISK MAZOWIECKI</t>
  </si>
  <si>
    <t>0002111</t>
  </si>
  <si>
    <t>ADAMOWIZNA</t>
  </si>
  <si>
    <t>15339</t>
  </si>
  <si>
    <t>UL. OSOWIECKA</t>
  </si>
  <si>
    <t xml:space="preserve">98D </t>
  </si>
  <si>
    <t>1405043</t>
  </si>
  <si>
    <t>0920380</t>
  </si>
  <si>
    <t>35254</t>
  </si>
  <si>
    <t>UL. A. DYGASIŃSKIEGO</t>
  </si>
  <si>
    <t>5832707</t>
  </si>
  <si>
    <t>4460,6175</t>
  </si>
  <si>
    <t>26110</t>
  </si>
  <si>
    <t>UL. ZIELONY RYNEK</t>
  </si>
  <si>
    <t>0002269</t>
  </si>
  <si>
    <t>KOZERKI</t>
  </si>
  <si>
    <t>07620</t>
  </si>
  <si>
    <t>UL. JOWISZA</t>
  </si>
  <si>
    <t>846018</t>
  </si>
  <si>
    <t>106608,106609,106618,106619</t>
  </si>
  <si>
    <t>GRÓJECKI</t>
  </si>
  <si>
    <t>1406092</t>
  </si>
  <si>
    <t>PNIEWY</t>
  </si>
  <si>
    <t>0631440</t>
  </si>
  <si>
    <t>JURKI</t>
  </si>
  <si>
    <t>8353600</t>
  </si>
  <si>
    <t>5886</t>
  </si>
  <si>
    <t>KOZIENICKI</t>
  </si>
  <si>
    <t>1407053</t>
  </si>
  <si>
    <t>KOZIENICE</t>
  </si>
  <si>
    <t>0973524</t>
  </si>
  <si>
    <t>14535</t>
  </si>
  <si>
    <t>UL. NOWY ŚWIAT</t>
  </si>
  <si>
    <t>862964</t>
  </si>
  <si>
    <t>5891</t>
  </si>
  <si>
    <t>4628432</t>
  </si>
  <si>
    <t>4130,5890</t>
  </si>
  <si>
    <t>5519852</t>
  </si>
  <si>
    <t>5893</t>
  </si>
  <si>
    <t>0627680</t>
  </si>
  <si>
    <t>PIOTRKOWICE</t>
  </si>
  <si>
    <t>8003879</t>
  </si>
  <si>
    <t>5899</t>
  </si>
  <si>
    <t>0627779</t>
  </si>
  <si>
    <t>STANISŁAWICE</t>
  </si>
  <si>
    <t>853693</t>
  </si>
  <si>
    <t>17386</t>
  </si>
  <si>
    <t>1407062</t>
  </si>
  <si>
    <t>MAGNUSZEW</t>
  </si>
  <si>
    <t>0628856</t>
  </si>
  <si>
    <t>MNISZEW</t>
  </si>
  <si>
    <t>LEGIONOWSKI</t>
  </si>
  <si>
    <t>1408022</t>
  </si>
  <si>
    <t>0003004</t>
  </si>
  <si>
    <t>02868</t>
  </si>
  <si>
    <t>UL. CHOTOMOWSKA</t>
  </si>
  <si>
    <t>6214182</t>
  </si>
  <si>
    <t>16548</t>
  </si>
  <si>
    <t>1408011</t>
  </si>
  <si>
    <t>LEGIONOWO</t>
  </si>
  <si>
    <t>0920806</t>
  </si>
  <si>
    <t>30066</t>
  </si>
  <si>
    <t>UL. ALEJA 3 MAJA</t>
  </si>
  <si>
    <t>2283581</t>
  </si>
  <si>
    <t>29815,30080,34675,68571</t>
  </si>
  <si>
    <t>5515851</t>
  </si>
  <si>
    <t>91247,91248</t>
  </si>
  <si>
    <t>07119</t>
  </si>
  <si>
    <t>UL. JANA PAWŁA I</t>
  </si>
  <si>
    <t>4369869</t>
  </si>
  <si>
    <t>123699,24175</t>
  </si>
  <si>
    <t>3921442</t>
  </si>
  <si>
    <t>107268,93048</t>
  </si>
  <si>
    <t xml:space="preserve">27B </t>
  </si>
  <si>
    <t>2047312</t>
  </si>
  <si>
    <t>90551</t>
  </si>
  <si>
    <t>5133325</t>
  </si>
  <si>
    <t>34573,34636</t>
  </si>
  <si>
    <t>73A</t>
  </si>
  <si>
    <t>273797</t>
  </si>
  <si>
    <t>1408032</t>
  </si>
  <si>
    <t>NIEPORĘT</t>
  </si>
  <si>
    <t>0005693</t>
  </si>
  <si>
    <t>STANISŁAWÓW PIERWSZY</t>
  </si>
  <si>
    <t>07117</t>
  </si>
  <si>
    <t>UL. JANA KAZIMIERZA</t>
  </si>
  <si>
    <t>283</t>
  </si>
  <si>
    <t>4247066</t>
  </si>
  <si>
    <t>103753,90565</t>
  </si>
  <si>
    <t>MAKOWSKI</t>
  </si>
  <si>
    <t>1411011</t>
  </si>
  <si>
    <t>MAKÓW MAZOWIECKI</t>
  </si>
  <si>
    <t>0966300</t>
  </si>
  <si>
    <t>2348321</t>
  </si>
  <si>
    <t>25756,25758,25759</t>
  </si>
  <si>
    <t>1411073</t>
  </si>
  <si>
    <t>RÓŻAN</t>
  </si>
  <si>
    <t>0966412</t>
  </si>
  <si>
    <t>7299948</t>
  </si>
  <si>
    <t>83382</t>
  </si>
  <si>
    <t>MIŃSKI</t>
  </si>
  <si>
    <t>1412132</t>
  </si>
  <si>
    <t>SIENNICA</t>
  </si>
  <si>
    <t>0687310</t>
  </si>
  <si>
    <t>STAROGRÓD</t>
  </si>
  <si>
    <t>268421, 268308</t>
  </si>
  <si>
    <t>1412151</t>
  </si>
  <si>
    <t>SULEJÓWEK</t>
  </si>
  <si>
    <t>0921668</t>
  </si>
  <si>
    <t>09826</t>
  </si>
  <si>
    <t>UL. KRASICKIEGO</t>
  </si>
  <si>
    <t>16</t>
  </si>
  <si>
    <t>1414011</t>
  </si>
  <si>
    <t>03811</t>
  </si>
  <si>
    <t>UL. DĘBOWA</t>
  </si>
  <si>
    <t>890625</t>
  </si>
  <si>
    <t>6642</t>
  </si>
  <si>
    <t>1416052</t>
  </si>
  <si>
    <t>MAŁKINIA GÓRNA</t>
  </si>
  <si>
    <t>0514242</t>
  </si>
  <si>
    <t>GLINA</t>
  </si>
  <si>
    <t>7112979</t>
  </si>
  <si>
    <t>6453,6606</t>
  </si>
  <si>
    <t>0514408</t>
  </si>
  <si>
    <t>5582040</t>
  </si>
  <si>
    <t>114355,114357,114358,114359</t>
  </si>
  <si>
    <t>14549</t>
  </si>
  <si>
    <t>UL. NURSKA</t>
  </si>
  <si>
    <t>7303524</t>
  </si>
  <si>
    <t>7432,7787</t>
  </si>
  <si>
    <t>15390</t>
  </si>
  <si>
    <t>UL. OSTROWSKA</t>
  </si>
  <si>
    <t>6413076</t>
  </si>
  <si>
    <t>7788,7789</t>
  </si>
  <si>
    <t>0514495</t>
  </si>
  <si>
    <t>PROSTYŃ</t>
  </si>
  <si>
    <t>1416072</t>
  </si>
  <si>
    <t>OSTRÓW MAZOWIECKA</t>
  </si>
  <si>
    <t>3353115</t>
  </si>
  <si>
    <t>31217,39231</t>
  </si>
  <si>
    <t>TURKA</t>
  </si>
  <si>
    <t>OTWOCKI</t>
  </si>
  <si>
    <t>1417011</t>
  </si>
  <si>
    <t>JÓZEFÓW</t>
  </si>
  <si>
    <t>0920404</t>
  </si>
  <si>
    <t>10790</t>
  </si>
  <si>
    <t>UL. LELEWELA</t>
  </si>
  <si>
    <t>3476993</t>
  </si>
  <si>
    <t>59852</t>
  </si>
  <si>
    <t>PIASECZYŃSKI</t>
  </si>
  <si>
    <t>1418013</t>
  </si>
  <si>
    <t>GÓRA KALWARIA</t>
  </si>
  <si>
    <t>0920321</t>
  </si>
  <si>
    <t>07842</t>
  </si>
  <si>
    <t>UL. KALWARYJSKA</t>
  </si>
  <si>
    <t>4242986</t>
  </si>
  <si>
    <t>86432,86434</t>
  </si>
  <si>
    <t>46665</t>
  </si>
  <si>
    <t>UL. KSIĘDZA ZYGMUNTA SAJNY</t>
  </si>
  <si>
    <t>1418024</t>
  </si>
  <si>
    <t>KONSTANCIN-JEZIORNA</t>
  </si>
  <si>
    <t>0920634</t>
  </si>
  <si>
    <t>37993</t>
  </si>
  <si>
    <t>UL. SUE RYDER</t>
  </si>
  <si>
    <t>123934</t>
  </si>
  <si>
    <t>1418032</t>
  </si>
  <si>
    <t>LESZNOWOLA</t>
  </si>
  <si>
    <t>0005061</t>
  </si>
  <si>
    <t>WŁADYSŁAWÓW</t>
  </si>
  <si>
    <t>1418045</t>
  </si>
  <si>
    <t>0006362</t>
  </si>
  <si>
    <t>JÓZEFOSŁAW</t>
  </si>
  <si>
    <t>23406</t>
  </si>
  <si>
    <t>UL. UROCZA</t>
  </si>
  <si>
    <t>PŁOCK</t>
  </si>
  <si>
    <t>1462011</t>
  </si>
  <si>
    <t>0968687</t>
  </si>
  <si>
    <t>6667593</t>
  </si>
  <si>
    <t>78020,78022</t>
  </si>
  <si>
    <t>6793186</t>
  </si>
  <si>
    <t>85736</t>
  </si>
  <si>
    <t>28080</t>
  </si>
  <si>
    <t>UL. KRÓLEWIECKA</t>
  </si>
  <si>
    <t>5583553</t>
  </si>
  <si>
    <t>79721,80589</t>
  </si>
  <si>
    <t>13391</t>
  </si>
  <si>
    <t>UL. PREZYDENTA IGNACEGO MOŚCICKIEGO</t>
  </si>
  <si>
    <t>5137239</t>
  </si>
  <si>
    <t>38737</t>
  </si>
  <si>
    <t>23527</t>
  </si>
  <si>
    <t>UL. WALECZNYCH</t>
  </si>
  <si>
    <t>7686053</t>
  </si>
  <si>
    <t>79718,79719</t>
  </si>
  <si>
    <t>15540</t>
  </si>
  <si>
    <t>UL. ZYGMUNTA PADLEWSKIEGO</t>
  </si>
  <si>
    <t>7112407</t>
  </si>
  <si>
    <t>69463,86453</t>
  </si>
  <si>
    <t>PŁOCKI</t>
  </si>
  <si>
    <t>1419042</t>
  </si>
  <si>
    <t>BULKOWO</t>
  </si>
  <si>
    <t>0561313</t>
  </si>
  <si>
    <t>BLICHOWO</t>
  </si>
  <si>
    <t>61A</t>
  </si>
  <si>
    <t>2097236</t>
  </si>
  <si>
    <t>69076</t>
  </si>
  <si>
    <t>PRZYSUSKI</t>
  </si>
  <si>
    <t>1423022</t>
  </si>
  <si>
    <t>GIELNIÓW</t>
  </si>
  <si>
    <t>0618728</t>
  </si>
  <si>
    <t>BIELINY</t>
  </si>
  <si>
    <t>7556184</t>
  </si>
  <si>
    <t>92633,9629,9630</t>
  </si>
  <si>
    <t>1423063</t>
  </si>
  <si>
    <t>PRZYSUCHA</t>
  </si>
  <si>
    <t>0973777</t>
  </si>
  <si>
    <t>17742</t>
  </si>
  <si>
    <t>UL. PRZEMYSŁOWA</t>
  </si>
  <si>
    <t>7487735</t>
  </si>
  <si>
    <t>26472,26818</t>
  </si>
  <si>
    <t>PUŁTUSKI</t>
  </si>
  <si>
    <t>1424043</t>
  </si>
  <si>
    <t>PUŁTUSK</t>
  </si>
  <si>
    <t>0930816</t>
  </si>
  <si>
    <t>2142928</t>
  </si>
  <si>
    <t>80708</t>
  </si>
  <si>
    <t>1425033</t>
  </si>
  <si>
    <t>IŁŻA</t>
  </si>
  <si>
    <t>0623095</t>
  </si>
  <si>
    <t>PAKOSŁAW</t>
  </si>
  <si>
    <t>4627814</t>
  </si>
  <si>
    <t>57705,57706</t>
  </si>
  <si>
    <t>1425052</t>
  </si>
  <si>
    <t>JEDLIŃSK</t>
  </si>
  <si>
    <t>0625326</t>
  </si>
  <si>
    <t>WSOLA</t>
  </si>
  <si>
    <t>3736174</t>
  </si>
  <si>
    <t>109563,109569</t>
  </si>
  <si>
    <t>1425062</t>
  </si>
  <si>
    <t>JEDLNIA-LETNISKO</t>
  </si>
  <si>
    <t>0625444</t>
  </si>
  <si>
    <t>1425011</t>
  </si>
  <si>
    <t>3417433</t>
  </si>
  <si>
    <t>124842,124844,9310,9311,9312</t>
  </si>
  <si>
    <t>1425104</t>
  </si>
  <si>
    <t>SKARYSZEW</t>
  </si>
  <si>
    <t>0973820</t>
  </si>
  <si>
    <t>3481432</t>
  </si>
  <si>
    <t>21371,21382</t>
  </si>
  <si>
    <t>1425122</t>
  </si>
  <si>
    <t>WOLANÓW</t>
  </si>
  <si>
    <t>0641791</t>
  </si>
  <si>
    <t>8066891</t>
  </si>
  <si>
    <t>84857,89389</t>
  </si>
  <si>
    <t>1425132</t>
  </si>
  <si>
    <t>ZAKRZEW</t>
  </si>
  <si>
    <t>0642678</t>
  </si>
  <si>
    <t>58D</t>
  </si>
  <si>
    <t>2156341</t>
  </si>
  <si>
    <t>105788,105789,105790,105792</t>
  </si>
  <si>
    <t>1464011</t>
  </si>
  <si>
    <t>49077</t>
  </si>
  <si>
    <t>UL. KAZIMIERZOWSKA</t>
  </si>
  <si>
    <t xml:space="preserve">23A </t>
  </si>
  <si>
    <t>272859</t>
  </si>
  <si>
    <t>19285</t>
  </si>
  <si>
    <t>UL. RYNKOWA</t>
  </si>
  <si>
    <t>24</t>
  </si>
  <si>
    <t>SIEDLECKI</t>
  </si>
  <si>
    <t>1426054</t>
  </si>
  <si>
    <t>MORDY</t>
  </si>
  <si>
    <t>0975747</t>
  </si>
  <si>
    <t>4373884</t>
  </si>
  <si>
    <t>92270</t>
  </si>
  <si>
    <t>SOCHACZEWSKI</t>
  </si>
  <si>
    <t>1428042</t>
  </si>
  <si>
    <t>MŁODZIESZYN</t>
  </si>
  <si>
    <t>0731790</t>
  </si>
  <si>
    <t>JANÓW</t>
  </si>
  <si>
    <t>71A</t>
  </si>
  <si>
    <t>975823</t>
  </si>
  <si>
    <t>109639,92273</t>
  </si>
  <si>
    <t>0732045</t>
  </si>
  <si>
    <t>6221758</t>
  </si>
  <si>
    <t>29544</t>
  </si>
  <si>
    <t>SZYDŁOWIECKI</t>
  </si>
  <si>
    <t>1430032</t>
  </si>
  <si>
    <t>MIRÓW</t>
  </si>
  <si>
    <t>0629152</t>
  </si>
  <si>
    <t>MIRÓW STARY</t>
  </si>
  <si>
    <t>969840</t>
  </si>
  <si>
    <t>89340,89373</t>
  </si>
  <si>
    <t>1430053</t>
  </si>
  <si>
    <t>SZYDŁOWIEC</t>
  </si>
  <si>
    <t>0639245</t>
  </si>
  <si>
    <t>MAJDÓW</t>
  </si>
  <si>
    <t>5775562</t>
  </si>
  <si>
    <t>88175</t>
  </si>
  <si>
    <t>0639392</t>
  </si>
  <si>
    <t>SADEK</t>
  </si>
  <si>
    <t>1022865</t>
  </si>
  <si>
    <t>109690</t>
  </si>
  <si>
    <t>WARSZAWA</t>
  </si>
  <si>
    <t>1465011</t>
  </si>
  <si>
    <t>0988804</t>
  </si>
  <si>
    <t>00412</t>
  </si>
  <si>
    <t>UL. ARKUSZOWA</t>
  </si>
  <si>
    <t>4624450</t>
  </si>
  <si>
    <t>52990</t>
  </si>
  <si>
    <t>0921728</t>
  </si>
  <si>
    <t>1862847</t>
  </si>
  <si>
    <t>30913,30914</t>
  </si>
  <si>
    <t>0988840</t>
  </si>
  <si>
    <t>00608</t>
  </si>
  <si>
    <t>UL. BAJKOWA</t>
  </si>
  <si>
    <t>17/21</t>
  </si>
  <si>
    <t>4306719</t>
  </si>
  <si>
    <t>124856</t>
  </si>
  <si>
    <t>0988833</t>
  </si>
  <si>
    <t>00921</t>
  </si>
  <si>
    <t>UL. BAŻANCIA</t>
  </si>
  <si>
    <t>3477647</t>
  </si>
  <si>
    <t>118680</t>
  </si>
  <si>
    <t>4495462</t>
  </si>
  <si>
    <t>127832</t>
  </si>
  <si>
    <t>01562</t>
  </si>
  <si>
    <t>UL. BOGATKI</t>
  </si>
  <si>
    <t>64382 </t>
  </si>
  <si>
    <t>0918123</t>
  </si>
  <si>
    <t>02141</t>
  </si>
  <si>
    <t>UL. BRONOWSKA</t>
  </si>
  <si>
    <t>1033897</t>
  </si>
  <si>
    <t>60015</t>
  </si>
  <si>
    <t>0988810</t>
  </si>
  <si>
    <t>30564</t>
  </si>
  <si>
    <t>UL. GEN. KAROLA ZIEMSKIEGO "WACHNOWSKIEGO"</t>
  </si>
  <si>
    <t>272876</t>
  </si>
  <si>
    <t>07827</t>
  </si>
  <si>
    <t>UL. GEN. SYLWESTRA KALISKIEGO</t>
  </si>
  <si>
    <t>25A</t>
  </si>
  <si>
    <t>6407003</t>
  </si>
  <si>
    <t>105661,105662,122893,82643</t>
  </si>
  <si>
    <t>06449</t>
  </si>
  <si>
    <t>UL. HAFCIARSKA</t>
  </si>
  <si>
    <t>80/86</t>
  </si>
  <si>
    <t>105677, 105678</t>
  </si>
  <si>
    <t>06490</t>
  </si>
  <si>
    <t>UL. HALNA</t>
  </si>
  <si>
    <t>32</t>
  </si>
  <si>
    <t>272680</t>
  </si>
  <si>
    <t>15384</t>
  </si>
  <si>
    <t>UL. JANA OSTROROGA</t>
  </si>
  <si>
    <t>2075256</t>
  </si>
  <si>
    <t>15084,25835,28116,31811</t>
  </si>
  <si>
    <t>24800</t>
  </si>
  <si>
    <t>UL. KAZIMIERZA WÓYCICKIEGO</t>
  </si>
  <si>
    <t>31707</t>
  </si>
  <si>
    <t>10048</t>
  </si>
  <si>
    <t>UL. KRUSZYNY</t>
  </si>
  <si>
    <t>6790616</t>
  </si>
  <si>
    <t>16867,31707,73747</t>
  </si>
  <si>
    <t>11243</t>
  </si>
  <si>
    <t>UL. LOKALNA</t>
  </si>
  <si>
    <t>51</t>
  </si>
  <si>
    <t>3349964</t>
  </si>
  <si>
    <t>115238</t>
  </si>
  <si>
    <t>273209</t>
  </si>
  <si>
    <t>21C</t>
  </si>
  <si>
    <t>82709</t>
  </si>
  <si>
    <t>14490</t>
  </si>
  <si>
    <t>UL. NOWOURSYNOWSKA</t>
  </si>
  <si>
    <t>139U</t>
  </si>
  <si>
    <t>8698978</t>
  </si>
  <si>
    <t>128770</t>
  </si>
  <si>
    <t>0988856</t>
  </si>
  <si>
    <t>21687</t>
  </si>
  <si>
    <t>UL. OBROŃCÓW</t>
  </si>
  <si>
    <t>110250, 129449</t>
  </si>
  <si>
    <t>15239</t>
  </si>
  <si>
    <t>UL. OSIEDLE</t>
  </si>
  <si>
    <t>2D</t>
  </si>
  <si>
    <t>2304992</t>
  </si>
  <si>
    <t>114662,13192</t>
  </si>
  <si>
    <t>15810</t>
  </si>
  <si>
    <t>UL. PATRIOTÓW</t>
  </si>
  <si>
    <t>3796254</t>
  </si>
  <si>
    <t>16769,31706</t>
  </si>
  <si>
    <t>44239, 8337</t>
  </si>
  <si>
    <t>25061</t>
  </si>
  <si>
    <t>UL. PIOTRA WYSOCKIEGO</t>
  </si>
  <si>
    <t>5640220</t>
  </si>
  <si>
    <t>119151,121188</t>
  </si>
  <si>
    <t>0988796</t>
  </si>
  <si>
    <t>16381</t>
  </si>
  <si>
    <t>UL. PIWONIOWA</t>
  </si>
  <si>
    <t>4176060</t>
  </si>
  <si>
    <t>105302,106319</t>
  </si>
  <si>
    <t>16824</t>
  </si>
  <si>
    <t>UL. PODMOKŁA</t>
  </si>
  <si>
    <t>7363454</t>
  </si>
  <si>
    <t>110252</t>
  </si>
  <si>
    <t>16844</t>
  </si>
  <si>
    <t>UL. PODRÓŻNICZA</t>
  </si>
  <si>
    <t>4624069</t>
  </si>
  <si>
    <t>20747,84878</t>
  </si>
  <si>
    <t>16899</t>
  </si>
  <si>
    <t>UL. POEZJI</t>
  </si>
  <si>
    <t>103774</t>
  </si>
  <si>
    <t>UL. POŁCZYŃSKA</t>
  </si>
  <si>
    <t>267771</t>
  </si>
  <si>
    <t>36269</t>
  </si>
  <si>
    <t>UL. PRYMASA AUGUSTA HLONDA</t>
  </si>
  <si>
    <t>641042</t>
  </si>
  <si>
    <t>5258700</t>
  </si>
  <si>
    <t>105676,105677,105678</t>
  </si>
  <si>
    <t>34224</t>
  </si>
  <si>
    <t>31897</t>
  </si>
  <si>
    <t>UL. PRZY PARKU</t>
  </si>
  <si>
    <t>7552856</t>
  </si>
  <si>
    <t>110258</t>
  </si>
  <si>
    <t>18010</t>
  </si>
  <si>
    <t>UL. PRZYTULNA</t>
  </si>
  <si>
    <t>18102</t>
  </si>
  <si>
    <t>UL. PUŁAWSKA</t>
  </si>
  <si>
    <t>435A</t>
  </si>
  <si>
    <t>90365, 104441, 90364, 90366</t>
  </si>
  <si>
    <t>18430</t>
  </si>
  <si>
    <t>UL. RAKOWIECKA</t>
  </si>
  <si>
    <t>5771517</t>
  </si>
  <si>
    <t>128818</t>
  </si>
  <si>
    <t>19379</t>
  </si>
  <si>
    <t>UL. RZODKIEWKI</t>
  </si>
  <si>
    <t>2109629</t>
  </si>
  <si>
    <t>23503</t>
  </si>
  <si>
    <t>19466</t>
  </si>
  <si>
    <t>UL. SAMOGŁOSKA</t>
  </si>
  <si>
    <t>70529, 64382</t>
  </si>
  <si>
    <t>20181</t>
  </si>
  <si>
    <t>UL. SKUTEROWA</t>
  </si>
  <si>
    <t>20707</t>
  </si>
  <si>
    <t>UL. SPRAWNA</t>
  </si>
  <si>
    <t>35A</t>
  </si>
  <si>
    <t>7555011</t>
  </si>
  <si>
    <t>105672,105673</t>
  </si>
  <si>
    <t>0920048</t>
  </si>
  <si>
    <t>03283</t>
  </si>
  <si>
    <t>UL. STEFANA CZARNIECKIEGO</t>
  </si>
  <si>
    <t>4685371</t>
  </si>
  <si>
    <t>105303,105304</t>
  </si>
  <si>
    <t>21271</t>
  </si>
  <si>
    <t>UL. STRAŻACKA</t>
  </si>
  <si>
    <t>2155413</t>
  </si>
  <si>
    <t>5441,7056</t>
  </si>
  <si>
    <t>23384</t>
  </si>
  <si>
    <t>UL. UPRAWNA</t>
  </si>
  <si>
    <t>9/17</t>
  </si>
  <si>
    <t>2157453</t>
  </si>
  <si>
    <t>82711,89849</t>
  </si>
  <si>
    <t>23573</t>
  </si>
  <si>
    <t>UL. WAŁ MIEDZESZYŃSKI</t>
  </si>
  <si>
    <t>268858</t>
  </si>
  <si>
    <t>18236</t>
  </si>
  <si>
    <t>UL. WŁADYSŁAWA PYTLASIŃSKIEGO</t>
  </si>
  <si>
    <t>483674</t>
  </si>
  <si>
    <t>1432013</t>
  </si>
  <si>
    <t>3603533</t>
  </si>
  <si>
    <t>31060,31064</t>
  </si>
  <si>
    <t>1432042</t>
  </si>
  <si>
    <t>LESZNO</t>
  </si>
  <si>
    <t>0004452</t>
  </si>
  <si>
    <t>987584</t>
  </si>
  <si>
    <t>39001,39002</t>
  </si>
  <si>
    <t>1432053</t>
  </si>
  <si>
    <t>ŁOMIANKI</t>
  </si>
  <si>
    <t>0005115</t>
  </si>
  <si>
    <t>DZIEKANÓW LEŚNY</t>
  </si>
  <si>
    <t>985094</t>
  </si>
  <si>
    <t>87257</t>
  </si>
  <si>
    <t>WĘGROWSKI</t>
  </si>
  <si>
    <t>1433042</t>
  </si>
  <si>
    <t>LIW</t>
  </si>
  <si>
    <t>0677926</t>
  </si>
  <si>
    <t>39505</t>
  </si>
  <si>
    <t>UL. KS. K. R. LESZCZYŃSKIEGO</t>
  </si>
  <si>
    <t>4369806</t>
  </si>
  <si>
    <t>87258</t>
  </si>
  <si>
    <t>0678044</t>
  </si>
  <si>
    <t>RUCHNA</t>
  </si>
  <si>
    <t>5641974</t>
  </si>
  <si>
    <t>87256</t>
  </si>
  <si>
    <t>0678096</t>
  </si>
  <si>
    <t>STARAWIEŚ</t>
  </si>
  <si>
    <t>7425876</t>
  </si>
  <si>
    <t>87532</t>
  </si>
  <si>
    <t>0678200</t>
  </si>
  <si>
    <t>WYSZKÓW</t>
  </si>
  <si>
    <t>29A</t>
  </si>
  <si>
    <t>2108270</t>
  </si>
  <si>
    <t>86735</t>
  </si>
  <si>
    <t>0678239</t>
  </si>
  <si>
    <t>ZAJĄC</t>
  </si>
  <si>
    <t>3413677</t>
  </si>
  <si>
    <t>10760</t>
  </si>
  <si>
    <t>1433053</t>
  </si>
  <si>
    <t>ŁOCHÓW</t>
  </si>
  <si>
    <t>0975492</t>
  </si>
  <si>
    <t>983392</t>
  </si>
  <si>
    <t>105371</t>
  </si>
  <si>
    <t>1433082</t>
  </si>
  <si>
    <t>STOCZEK</t>
  </si>
  <si>
    <t>0691079</t>
  </si>
  <si>
    <t>MROZOWA WOLA</t>
  </si>
  <si>
    <t>1434011</t>
  </si>
  <si>
    <t>KOBYŁKA</t>
  </si>
  <si>
    <t>0920539</t>
  </si>
  <si>
    <t>25522</t>
  </si>
  <si>
    <t>UL. KS. MARCINA ZAŁUSKIEGO</t>
  </si>
  <si>
    <t>2066649</t>
  </si>
  <si>
    <t>106402</t>
  </si>
  <si>
    <t>1434021</t>
  </si>
  <si>
    <t>MARKI</t>
  </si>
  <si>
    <t>0920901</t>
  </si>
  <si>
    <t>16270</t>
  </si>
  <si>
    <t>AL. MARSZ. JÓZEFA PIŁSUDSKIEGO</t>
  </si>
  <si>
    <t xml:space="preserve">248/252 </t>
  </si>
  <si>
    <t>1434094</t>
  </si>
  <si>
    <t>RADZYMIN</t>
  </si>
  <si>
    <t>0921591</t>
  </si>
  <si>
    <t>09095</t>
  </si>
  <si>
    <t>UL. KOMUNALNA</t>
  </si>
  <si>
    <t>1434123</t>
  </si>
  <si>
    <t>14969</t>
  </si>
  <si>
    <t>UL. OLEŃKI</t>
  </si>
  <si>
    <t>1434031</t>
  </si>
  <si>
    <t>ZĄBKI</t>
  </si>
  <si>
    <t>0921958</t>
  </si>
  <si>
    <t>17354</t>
  </si>
  <si>
    <t>UL. POWSTAŃCÓW</t>
  </si>
  <si>
    <t>60B</t>
  </si>
  <si>
    <t>998415</t>
  </si>
  <si>
    <t>4534</t>
  </si>
  <si>
    <t>WYSZKOWSKI</t>
  </si>
  <si>
    <t>1435032</t>
  </si>
  <si>
    <t>RZĄŚNIK</t>
  </si>
  <si>
    <t>0518754</t>
  </si>
  <si>
    <t>BIELINO</t>
  </si>
  <si>
    <t>7552850</t>
  </si>
  <si>
    <t>106236</t>
  </si>
  <si>
    <t>0518760</t>
  </si>
  <si>
    <t>2475138</t>
  </si>
  <si>
    <t>4518</t>
  </si>
  <si>
    <t>0518889</t>
  </si>
  <si>
    <t>KOMOROWO</t>
  </si>
  <si>
    <t>2305367</t>
  </si>
  <si>
    <t>4508</t>
  </si>
  <si>
    <t>0519080</t>
  </si>
  <si>
    <t>PORZĄDZIE</t>
  </si>
  <si>
    <t>6217075</t>
  </si>
  <si>
    <t>6822,6823</t>
  </si>
  <si>
    <t>0519162</t>
  </si>
  <si>
    <t>25092</t>
  </si>
  <si>
    <t>UL. WYSZKOWSKA</t>
  </si>
  <si>
    <t>50B</t>
  </si>
  <si>
    <t>6025872</t>
  </si>
  <si>
    <t>4535</t>
  </si>
  <si>
    <t>0519191</t>
  </si>
  <si>
    <t>STARY LUBIEL</t>
  </si>
  <si>
    <t>1435053</t>
  </si>
  <si>
    <t>3286713</t>
  </si>
  <si>
    <t>27043,27050</t>
  </si>
  <si>
    <t>0523057</t>
  </si>
  <si>
    <t>LESZCZYDÓŁ-NOWINY</t>
  </si>
  <si>
    <t>2073285</t>
  </si>
  <si>
    <t>29745,29817</t>
  </si>
  <si>
    <t>0523258</t>
  </si>
  <si>
    <t>RYBNO</t>
  </si>
  <si>
    <t>6663813</t>
  </si>
  <si>
    <t>92736</t>
  </si>
  <si>
    <t>0523270</t>
  </si>
  <si>
    <t>SKUSZEW</t>
  </si>
  <si>
    <t>17699</t>
  </si>
  <si>
    <t>UL. PRZEJAZDOWA</t>
  </si>
  <si>
    <t>2286193</t>
  </si>
  <si>
    <t>128240,129512</t>
  </si>
  <si>
    <t>0966470</t>
  </si>
  <si>
    <t>05452</t>
  </si>
  <si>
    <t>UL. GEODETÓW</t>
  </si>
  <si>
    <t>45A</t>
  </si>
  <si>
    <t>8255997</t>
  </si>
  <si>
    <t>27059,27073</t>
  </si>
  <si>
    <t>8194107</t>
  </si>
  <si>
    <t>118508,118509,118510,48513,48514,48515,48518</t>
  </si>
  <si>
    <t>ZWOLEŃSKI</t>
  </si>
  <si>
    <t>1436053</t>
  </si>
  <si>
    <t>ZWOLEŃ</t>
  </si>
  <si>
    <t>0974096</t>
  </si>
  <si>
    <t>1438011</t>
  </si>
  <si>
    <t xml:space="preserve">126/128 </t>
  </si>
  <si>
    <t>115647</t>
  </si>
  <si>
    <t>1601011</t>
  </si>
  <si>
    <t>BRZEG</t>
  </si>
  <si>
    <t>0965252</t>
  </si>
  <si>
    <t>7571</t>
  </si>
  <si>
    <t>392639</t>
  </si>
  <si>
    <t>58787</t>
  </si>
  <si>
    <t>7448</t>
  </si>
  <si>
    <t>KĘDZIERZYŃSKO-KOZIELSKI</t>
  </si>
  <si>
    <t>1603011</t>
  </si>
  <si>
    <t>KĘDZIERZYN-KOŹLE</t>
  </si>
  <si>
    <t>0965424</t>
  </si>
  <si>
    <t>16331</t>
  </si>
  <si>
    <t>UL. GRZEGORZA PIRAMOWICZA</t>
  </si>
  <si>
    <t>81752</t>
  </si>
  <si>
    <t>1603062</t>
  </si>
  <si>
    <t>REŃSKA WIEŚ</t>
  </si>
  <si>
    <t>0502836</t>
  </si>
  <si>
    <t>ŁĘŻCE</t>
  </si>
  <si>
    <t>1604023</t>
  </si>
  <si>
    <t>1604024</t>
  </si>
  <si>
    <t>19</t>
  </si>
  <si>
    <t>345911</t>
  </si>
  <si>
    <t>263265, 25797</t>
  </si>
  <si>
    <t>1604044</t>
  </si>
  <si>
    <t>WOŁCZYN</t>
  </si>
  <si>
    <t>0965996</t>
  </si>
  <si>
    <t>19326</t>
  </si>
  <si>
    <t>UL. RZECZNA</t>
  </si>
  <si>
    <t>63499</t>
  </si>
  <si>
    <t>1605025</t>
  </si>
  <si>
    <t>0497213</t>
  </si>
  <si>
    <t>DĄBRÓWKA GÓRNA</t>
  </si>
  <si>
    <t>15095</t>
  </si>
  <si>
    <t>UL. OPOLSKA</t>
  </si>
  <si>
    <t>1606032</t>
  </si>
  <si>
    <t>POKÓJ</t>
  </si>
  <si>
    <t>0502049</t>
  </si>
  <si>
    <t>ZAWIŚĆ</t>
  </si>
  <si>
    <t>14757</t>
  </si>
  <si>
    <t>UL. ODRODZENIA POLSKI</t>
  </si>
  <si>
    <t>59073</t>
  </si>
  <si>
    <t>1607042</t>
  </si>
  <si>
    <t>ŁAMBINOWICE</t>
  </si>
  <si>
    <t>0498810</t>
  </si>
  <si>
    <t>4756100</t>
  </si>
  <si>
    <t>119774</t>
  </si>
  <si>
    <t>1608013</t>
  </si>
  <si>
    <t>DOBRODZIEŃ</t>
  </si>
  <si>
    <t>0131127</t>
  </si>
  <si>
    <t>GOSŁAWICE</t>
  </si>
  <si>
    <t>19847</t>
  </si>
  <si>
    <t>UL. SIERAKOWSKA</t>
  </si>
  <si>
    <t>1661011</t>
  </si>
  <si>
    <t>30930, 30986</t>
  </si>
  <si>
    <t>26939</t>
  </si>
  <si>
    <t>1609105</t>
  </si>
  <si>
    <t>PRÓSZKÓW</t>
  </si>
  <si>
    <t>0502598</t>
  </si>
  <si>
    <t>ZŁOTNIKI</t>
  </si>
  <si>
    <t>40</t>
  </si>
  <si>
    <t>6272, 6274</t>
  </si>
  <si>
    <t>1610024</t>
  </si>
  <si>
    <t>GŁOGÓWEK</t>
  </si>
  <si>
    <t>0965281</t>
  </si>
  <si>
    <t>6443</t>
  </si>
  <si>
    <t>1610044</t>
  </si>
  <si>
    <t>55</t>
  </si>
  <si>
    <t>64400</t>
  </si>
  <si>
    <t>STRZELECKI</t>
  </si>
  <si>
    <t>1611022</t>
  </si>
  <si>
    <t>JEMIELNICA</t>
  </si>
  <si>
    <t>0495770</t>
  </si>
  <si>
    <t>PIOTRÓWKA</t>
  </si>
  <si>
    <t>101</t>
  </si>
  <si>
    <t>2210669</t>
  </si>
  <si>
    <t>64436,64437</t>
  </si>
  <si>
    <t>1803032</t>
  </si>
  <si>
    <t>CZARNA</t>
  </si>
  <si>
    <t>0815995</t>
  </si>
  <si>
    <t>BOROWA</t>
  </si>
  <si>
    <t>106A</t>
  </si>
  <si>
    <t>2562884</t>
  </si>
  <si>
    <t>64438,64439</t>
  </si>
  <si>
    <t>0816090</t>
  </si>
  <si>
    <t>CHOTOWA</t>
  </si>
  <si>
    <t>4785561</t>
  </si>
  <si>
    <t>64442,64443</t>
  </si>
  <si>
    <t>0816180</t>
  </si>
  <si>
    <t>GŁOWACZOWA</t>
  </si>
  <si>
    <t>51C</t>
  </si>
  <si>
    <t>2564770</t>
  </si>
  <si>
    <t>64450,64451</t>
  </si>
  <si>
    <t>0816606</t>
  </si>
  <si>
    <t>ŻDŻARY</t>
  </si>
  <si>
    <t>1803011</t>
  </si>
  <si>
    <t>5205625</t>
  </si>
  <si>
    <t>120891,120918,126536,17685</t>
  </si>
  <si>
    <t>35462</t>
  </si>
  <si>
    <t>UL. HUBERTA WAGNERA</t>
  </si>
  <si>
    <t>2432692</t>
  </si>
  <si>
    <t>124356</t>
  </si>
  <si>
    <t>18489</t>
  </si>
  <si>
    <t>UL. RATUSZOWA</t>
  </si>
  <si>
    <t>6095787</t>
  </si>
  <si>
    <t>127436,6885</t>
  </si>
  <si>
    <t>20286</t>
  </si>
  <si>
    <t>UL. SŁOWACKIEGO</t>
  </si>
  <si>
    <t>1803072</t>
  </si>
  <si>
    <t>ŻYRAKÓW</t>
  </si>
  <si>
    <t>2568340</t>
  </si>
  <si>
    <t>41275,58863</t>
  </si>
  <si>
    <t>0839903</t>
  </si>
  <si>
    <t>ZASÓW</t>
  </si>
  <si>
    <t>18236, 18235, 18233</t>
  </si>
  <si>
    <t>JAROSŁAWSKI</t>
  </si>
  <si>
    <t>1804011</t>
  </si>
  <si>
    <t>JAROSŁAW</t>
  </si>
  <si>
    <t>0972192</t>
  </si>
  <si>
    <t>82461</t>
  </si>
  <si>
    <t>1804021</t>
  </si>
  <si>
    <t>RADYMNO</t>
  </si>
  <si>
    <t>0972594</t>
  </si>
  <si>
    <t>JASIELSKI</t>
  </si>
  <si>
    <t>1805032</t>
  </si>
  <si>
    <t>DĘBOWIEC</t>
  </si>
  <si>
    <t>0348269</t>
  </si>
  <si>
    <t>MAJSCOWA</t>
  </si>
  <si>
    <t>15106</t>
  </si>
  <si>
    <t>64906, 64905, 57607</t>
  </si>
  <si>
    <t>1807035</t>
  </si>
  <si>
    <t>IWONICZ-ZDRÓJ</t>
  </si>
  <si>
    <t>0351580</t>
  </si>
  <si>
    <t>IWONICZ</t>
  </si>
  <si>
    <t>25335</t>
  </si>
  <si>
    <t>UL. ZADWÓR</t>
  </si>
  <si>
    <t>14</t>
  </si>
  <si>
    <t>8328096</t>
  </si>
  <si>
    <t>73026,73285</t>
  </si>
  <si>
    <t>1807102</t>
  </si>
  <si>
    <t>JAŚLISKA</t>
  </si>
  <si>
    <t>0349524</t>
  </si>
  <si>
    <t>8964711</t>
  </si>
  <si>
    <t>88174,88250</t>
  </si>
  <si>
    <t>1807083</t>
  </si>
  <si>
    <t>RYMANÓW</t>
  </si>
  <si>
    <t>0358888</t>
  </si>
  <si>
    <t>KRÓLIK POLSKI</t>
  </si>
  <si>
    <t>01326</t>
  </si>
  <si>
    <t>UL. BIESZCZADZKA</t>
  </si>
  <si>
    <t>6862835</t>
  </si>
  <si>
    <t>103516</t>
  </si>
  <si>
    <t>0359008</t>
  </si>
  <si>
    <t>71389, 71391</t>
  </si>
  <si>
    <t>LEŻAJSKI</t>
  </si>
  <si>
    <t>1808011</t>
  </si>
  <si>
    <t>LEŻAJSK</t>
  </si>
  <si>
    <t>0974400</t>
  </si>
  <si>
    <t>16836</t>
  </si>
  <si>
    <t>UL. PODOLSZYNY</t>
  </si>
  <si>
    <t>4315308</t>
  </si>
  <si>
    <t>16102</t>
  </si>
  <si>
    <t>MIELECKI</t>
  </si>
  <si>
    <t>1811032</t>
  </si>
  <si>
    <t>CZERMIN</t>
  </si>
  <si>
    <t>0647606</t>
  </si>
  <si>
    <t>BREŃ OSUCHOWSKI</t>
  </si>
  <si>
    <t>1811052</t>
  </si>
  <si>
    <t>MIELEC</t>
  </si>
  <si>
    <t>5715839</t>
  </si>
  <si>
    <t>30848</t>
  </si>
  <si>
    <t>1811011</t>
  </si>
  <si>
    <t>0974618</t>
  </si>
  <si>
    <t>3802557</t>
  </si>
  <si>
    <t>89289,89290,89291,89292</t>
  </si>
  <si>
    <t>7117211</t>
  </si>
  <si>
    <t>60171,72029,77620,79827</t>
  </si>
  <si>
    <t>22631</t>
  </si>
  <si>
    <t>UL. TAŃSKIEGO</t>
  </si>
  <si>
    <t>4632623</t>
  </si>
  <si>
    <t>4290</t>
  </si>
  <si>
    <t>0656090</t>
  </si>
  <si>
    <t>43763</t>
  </si>
  <si>
    <t>1811062</t>
  </si>
  <si>
    <t>PADEW NARODOWA</t>
  </si>
  <si>
    <t>0803160</t>
  </si>
  <si>
    <t>677149</t>
  </si>
  <si>
    <t>1811073</t>
  </si>
  <si>
    <t>PRZECŁAW</t>
  </si>
  <si>
    <t>0658900</t>
  </si>
  <si>
    <t>RZEMIEŃ</t>
  </si>
  <si>
    <t>2465068</t>
  </si>
  <si>
    <t>52536</t>
  </si>
  <si>
    <t>1811102</t>
  </si>
  <si>
    <t>WADOWICE GÓRNE</t>
  </si>
  <si>
    <t>1139436</t>
  </si>
  <si>
    <t>24569</t>
  </si>
  <si>
    <t>0834745</t>
  </si>
  <si>
    <t>JAMY</t>
  </si>
  <si>
    <t>7433737</t>
  </si>
  <si>
    <t>92256</t>
  </si>
  <si>
    <t>NIŻAŃSKI</t>
  </si>
  <si>
    <t>1812053</t>
  </si>
  <si>
    <t>NISKO</t>
  </si>
  <si>
    <t>0980530</t>
  </si>
  <si>
    <t>03678</t>
  </si>
  <si>
    <t>UL. HENRYKA DĄBROWSKIEGO</t>
  </si>
  <si>
    <t>PRZEMYSKI</t>
  </si>
  <si>
    <t>1813032</t>
  </si>
  <si>
    <t>FREDROPOL</t>
  </si>
  <si>
    <t>0602288</t>
  </si>
  <si>
    <t>HUWNIKI</t>
  </si>
  <si>
    <t>2206913</t>
  </si>
  <si>
    <t>28268</t>
  </si>
  <si>
    <t>0602331</t>
  </si>
  <si>
    <t>KNIAŻYCE</t>
  </si>
  <si>
    <t>108A</t>
  </si>
  <si>
    <t>7562003</t>
  </si>
  <si>
    <t>103409</t>
  </si>
  <si>
    <t>0602390</t>
  </si>
  <si>
    <t>KUPIATYCZE</t>
  </si>
  <si>
    <t>18154080</t>
  </si>
  <si>
    <t>130204</t>
  </si>
  <si>
    <t>1813052</t>
  </si>
  <si>
    <t>KRZYWCZA</t>
  </si>
  <si>
    <t>0605192</t>
  </si>
  <si>
    <t>RECZPOL</t>
  </si>
  <si>
    <t>1862011</t>
  </si>
  <si>
    <t>272532</t>
  </si>
  <si>
    <t>22674</t>
  </si>
  <si>
    <t>UL. TARNIOWA</t>
  </si>
  <si>
    <t>8</t>
  </si>
  <si>
    <t>262781, 130752</t>
  </si>
  <si>
    <t>PRZEWORSKI</t>
  </si>
  <si>
    <t>1814042</t>
  </si>
  <si>
    <t>JAWORNIK</t>
  </si>
  <si>
    <t>0603780</t>
  </si>
  <si>
    <t>HADLE SZKLARSKIE</t>
  </si>
  <si>
    <t>6926241</t>
  </si>
  <si>
    <t>72465</t>
  </si>
  <si>
    <t>ROPCZYCKO-SĘDZISZOWSKI</t>
  </si>
  <si>
    <t>1815052</t>
  </si>
  <si>
    <t>WIELOPOLE SKRZYŃSKIE</t>
  </si>
  <si>
    <t>0666176</t>
  </si>
  <si>
    <t>BRONISZÓW</t>
  </si>
  <si>
    <t>3576059</t>
  </si>
  <si>
    <t>72466</t>
  </si>
  <si>
    <t>0666242</t>
  </si>
  <si>
    <t>382A</t>
  </si>
  <si>
    <t>2465433</t>
  </si>
  <si>
    <t>72462</t>
  </si>
  <si>
    <t>3740008</t>
  </si>
  <si>
    <t>72464</t>
  </si>
  <si>
    <t>0666489</t>
  </si>
  <si>
    <t>GLINIK</t>
  </si>
  <si>
    <t>7689554</t>
  </si>
  <si>
    <t>66234,72467</t>
  </si>
  <si>
    <t>0666727</t>
  </si>
  <si>
    <t>272095</t>
  </si>
  <si>
    <t>1863011</t>
  </si>
  <si>
    <t>262560</t>
  </si>
  <si>
    <t>277</t>
  </si>
  <si>
    <t>1818011</t>
  </si>
  <si>
    <t>7308644</t>
  </si>
  <si>
    <t>34448,34449</t>
  </si>
  <si>
    <t>18967</t>
  </si>
  <si>
    <t>UL. ROZWADOWSKA</t>
  </si>
  <si>
    <t>3477</t>
  </si>
  <si>
    <t>TARNOBRZEG</t>
  </si>
  <si>
    <t>1864011</t>
  </si>
  <si>
    <t>0980085</t>
  </si>
  <si>
    <t>06990</t>
  </si>
  <si>
    <t>UL. STANISŁAWA JACHOWICZA</t>
  </si>
  <si>
    <t>2378139</t>
  </si>
  <si>
    <t>72554</t>
  </si>
  <si>
    <t>2002023</t>
  </si>
  <si>
    <t>CZARNA BIAŁOSTOCKA</t>
  </si>
  <si>
    <t>0922886</t>
  </si>
  <si>
    <t>7757064</t>
  </si>
  <si>
    <t>51815</t>
  </si>
  <si>
    <t>2002032</t>
  </si>
  <si>
    <t>DOBRZYNIEWO DUŻE</t>
  </si>
  <si>
    <t>0027298</t>
  </si>
  <si>
    <t>POGORZAŁKI</t>
  </si>
  <si>
    <t>1202633</t>
  </si>
  <si>
    <t>24437,24439</t>
  </si>
  <si>
    <t>2002042</t>
  </si>
  <si>
    <t>0029015</t>
  </si>
  <si>
    <t>27090</t>
  </si>
  <si>
    <t>UL. ALEKSANDRA I GRZEGORZA CHODKIEWICZÓW</t>
  </si>
  <si>
    <t>18154286</t>
  </si>
  <si>
    <t>58564</t>
  </si>
  <si>
    <t>2002112</t>
  </si>
  <si>
    <t>TUROŚŃ KOŚCIELNA</t>
  </si>
  <si>
    <t>0042926</t>
  </si>
  <si>
    <t>TOŁCZE</t>
  </si>
  <si>
    <t>10562</t>
  </si>
  <si>
    <t>UL. KWIATOWA</t>
  </si>
  <si>
    <t>4571672</t>
  </si>
  <si>
    <t>58566</t>
  </si>
  <si>
    <t>0042961</t>
  </si>
  <si>
    <t>TUROŚŃ DOLNA</t>
  </si>
  <si>
    <t>4381163</t>
  </si>
  <si>
    <t>74597,74598</t>
  </si>
  <si>
    <t>0043009</t>
  </si>
  <si>
    <t>4571627</t>
  </si>
  <si>
    <t>78935,78937,82878</t>
  </si>
  <si>
    <t>BIAŁYSTOK</t>
  </si>
  <si>
    <t>2061011</t>
  </si>
  <si>
    <t>0922410</t>
  </si>
  <si>
    <t>7757326</t>
  </si>
  <si>
    <t>125904,125905,9737</t>
  </si>
  <si>
    <t>6929077</t>
  </si>
  <si>
    <t>9837,9838,9839</t>
  </si>
  <si>
    <t>3360052</t>
  </si>
  <si>
    <t>14962,88189</t>
  </si>
  <si>
    <t>09871</t>
  </si>
  <si>
    <t>UL. JÓZEFA IGNACEGO KRASZEWSKIEGO</t>
  </si>
  <si>
    <t>4126922</t>
  </si>
  <si>
    <t>24780,24781</t>
  </si>
  <si>
    <t>07804</t>
  </si>
  <si>
    <t>UL. KALINOWA</t>
  </si>
  <si>
    <t>2072176</t>
  </si>
  <si>
    <t>125117,125120,125568,127638</t>
  </si>
  <si>
    <t>UL. KS. STANISŁAWA SUCHOWOLCA</t>
  </si>
  <si>
    <t>2124210</t>
  </si>
  <si>
    <t>81636</t>
  </si>
  <si>
    <t>15584</t>
  </si>
  <si>
    <t>UL. PALMOWA</t>
  </si>
  <si>
    <t>2217305</t>
  </si>
  <si>
    <t>75049</t>
  </si>
  <si>
    <t>6227416</t>
  </si>
  <si>
    <t>129190</t>
  </si>
  <si>
    <t>20267</t>
  </si>
  <si>
    <t>UL. SŁONIMSKA</t>
  </si>
  <si>
    <t>2038514</t>
  </si>
  <si>
    <t>6703</t>
  </si>
  <si>
    <t>41265</t>
  </si>
  <si>
    <t>UL. STANISŁAWA BUKOWSKIEGO</t>
  </si>
  <si>
    <t>18154390</t>
  </si>
  <si>
    <t>128568</t>
  </si>
  <si>
    <t>2108604</t>
  </si>
  <si>
    <t>2938</t>
  </si>
  <si>
    <t>BIELSKI</t>
  </si>
  <si>
    <t>2003011</t>
  </si>
  <si>
    <t>BIELSK PODLASKI</t>
  </si>
  <si>
    <t>0922685</t>
  </si>
  <si>
    <t>8267227</t>
  </si>
  <si>
    <t>13653</t>
  </si>
  <si>
    <t>4444880</t>
  </si>
  <si>
    <t>107030</t>
  </si>
  <si>
    <t>2003082</t>
  </si>
  <si>
    <t>WYSZKI</t>
  </si>
  <si>
    <t>0044240</t>
  </si>
  <si>
    <t>STRABLA</t>
  </si>
  <si>
    <t>23884</t>
  </si>
  <si>
    <t>UL. WESOŁA</t>
  </si>
  <si>
    <t>1221068</t>
  </si>
  <si>
    <t>107264,107265</t>
  </si>
  <si>
    <t>0044397</t>
  </si>
  <si>
    <t>6037387</t>
  </si>
  <si>
    <t>4029</t>
  </si>
  <si>
    <t>GRAJEWSKI</t>
  </si>
  <si>
    <t>2004022</t>
  </si>
  <si>
    <t>GRAJEWO</t>
  </si>
  <si>
    <t>0397351</t>
  </si>
  <si>
    <t>BIAŁASZEWO</t>
  </si>
  <si>
    <t>6675827</t>
  </si>
  <si>
    <t>4031</t>
  </si>
  <si>
    <t>0397463</t>
  </si>
  <si>
    <t>DANÓWEK</t>
  </si>
  <si>
    <t>7885527</t>
  </si>
  <si>
    <t>4028</t>
  </si>
  <si>
    <t>0397859</t>
  </si>
  <si>
    <t>WIERZBOWO</t>
  </si>
  <si>
    <t>3807584</t>
  </si>
  <si>
    <t>12957,12958</t>
  </si>
  <si>
    <t>0397865</t>
  </si>
  <si>
    <t>WOJEWODZIN</t>
  </si>
  <si>
    <t>1221883</t>
  </si>
  <si>
    <t>5324</t>
  </si>
  <si>
    <t>2004043</t>
  </si>
  <si>
    <t>RAJGRÓD</t>
  </si>
  <si>
    <t>0404766</t>
  </si>
  <si>
    <t>BEŁDA</t>
  </si>
  <si>
    <t>6992452</t>
  </si>
  <si>
    <t>12955,12956,8631</t>
  </si>
  <si>
    <t>2004053</t>
  </si>
  <si>
    <t>SZCZUCZYN</t>
  </si>
  <si>
    <t>0406943</t>
  </si>
  <si>
    <t>NIEĆKOWO</t>
  </si>
  <si>
    <t>7566390</t>
  </si>
  <si>
    <t>26426</t>
  </si>
  <si>
    <t>HAJNOWSKI</t>
  </si>
  <si>
    <t>2005022</t>
  </si>
  <si>
    <t>BIAŁOWIEŻA</t>
  </si>
  <si>
    <t>0023076</t>
  </si>
  <si>
    <t>04527</t>
  </si>
  <si>
    <t>PARK DYREKCYJNY</t>
  </si>
  <si>
    <t>6548332</t>
  </si>
  <si>
    <t>23014,26446</t>
  </si>
  <si>
    <t>23735</t>
  </si>
  <si>
    <t>UL. GEN. ALEKSANDRA WASZKIEWICZA</t>
  </si>
  <si>
    <t>272809</t>
  </si>
  <si>
    <t>2005011</t>
  </si>
  <si>
    <t>HAJNÓWKA</t>
  </si>
  <si>
    <t>0923035</t>
  </si>
  <si>
    <t>8585946</t>
  </si>
  <si>
    <t>119481</t>
  </si>
  <si>
    <t>2005062</t>
  </si>
  <si>
    <t>0029908</t>
  </si>
  <si>
    <t>ORZESZKOWO</t>
  </si>
  <si>
    <t>6100919</t>
  </si>
  <si>
    <t>26021,26820</t>
  </si>
  <si>
    <t>2005092</t>
  </si>
  <si>
    <t>NAREWKA</t>
  </si>
  <si>
    <t>0036950</t>
  </si>
  <si>
    <t>2062011</t>
  </si>
  <si>
    <t>2456312</t>
  </si>
  <si>
    <t>47761</t>
  </si>
  <si>
    <t>ŁOMŻYŃSKI</t>
  </si>
  <si>
    <t>2007052</t>
  </si>
  <si>
    <t>PIĄTNICA</t>
  </si>
  <si>
    <t>0403608</t>
  </si>
  <si>
    <t>JEZIORKO</t>
  </si>
  <si>
    <t>5335825</t>
  </si>
  <si>
    <t>82492,82494</t>
  </si>
  <si>
    <t>0403732</t>
  </si>
  <si>
    <t>MARIANOWO</t>
  </si>
  <si>
    <t>104341</t>
  </si>
  <si>
    <t>MONIECKI</t>
  </si>
  <si>
    <t>2008064</t>
  </si>
  <si>
    <t>MOŃKI</t>
  </si>
  <si>
    <t>0923348</t>
  </si>
  <si>
    <t>23</t>
  </si>
  <si>
    <t>SIEMIATYCKI</t>
  </si>
  <si>
    <t>2010024</t>
  </si>
  <si>
    <t>DROHICZYN</t>
  </si>
  <si>
    <t>0922998</t>
  </si>
  <si>
    <t>8137790</t>
  </si>
  <si>
    <t>119205</t>
  </si>
  <si>
    <t>2010023</t>
  </si>
  <si>
    <t>0027542</t>
  </si>
  <si>
    <t>MIŁKOWICE-JANKI</t>
  </si>
  <si>
    <t>2329872</t>
  </si>
  <si>
    <t>119206</t>
  </si>
  <si>
    <t>0027795</t>
  </si>
  <si>
    <t>ŚLEDZIANÓW</t>
  </si>
  <si>
    <t>47650</t>
  </si>
  <si>
    <t>2010072</t>
  </si>
  <si>
    <t>NURZEC-STACJA</t>
  </si>
  <si>
    <t>0037894</t>
  </si>
  <si>
    <t>5654254</t>
  </si>
  <si>
    <t>23006</t>
  </si>
  <si>
    <t>2010082</t>
  </si>
  <si>
    <t>PERLEJEWO</t>
  </si>
  <si>
    <t>0403293</t>
  </si>
  <si>
    <t>66716</t>
  </si>
  <si>
    <t>WYSOKOMAZOWIECKI</t>
  </si>
  <si>
    <t>2013024</t>
  </si>
  <si>
    <t>CIECHANOWIEC</t>
  </si>
  <si>
    <t>0957324</t>
  </si>
  <si>
    <t>1243145</t>
  </si>
  <si>
    <t>92424</t>
  </si>
  <si>
    <t>2013042</t>
  </si>
  <si>
    <t>KLUKOWO</t>
  </si>
  <si>
    <t>0398669</t>
  </si>
  <si>
    <t>ŁUNIEWO MAŁE</t>
  </si>
  <si>
    <t>5717607</t>
  </si>
  <si>
    <t>11401,11402</t>
  </si>
  <si>
    <t>2013052</t>
  </si>
  <si>
    <t>KOBYLIN-BORZYMY</t>
  </si>
  <si>
    <t>0398971</t>
  </si>
  <si>
    <t>6865366</t>
  </si>
  <si>
    <t>5572</t>
  </si>
  <si>
    <t>0399315</t>
  </si>
  <si>
    <t>WNORY-KUŻELE</t>
  </si>
  <si>
    <t>2013072</t>
  </si>
  <si>
    <t>NOWE PIEKUTY</t>
  </si>
  <si>
    <t>0402187</t>
  </si>
  <si>
    <t>KOSTRY-NOSKI</t>
  </si>
  <si>
    <t>8203488</t>
  </si>
  <si>
    <t>114663,66753,66754</t>
  </si>
  <si>
    <t>2013011</t>
  </si>
  <si>
    <t>WYSOKIE MAZOWIECKIE</t>
  </si>
  <si>
    <t>0957620</t>
  </si>
  <si>
    <t>36496</t>
  </si>
  <si>
    <t>UL. WŁADYSŁAWA PELCA</t>
  </si>
  <si>
    <t>1254495</t>
  </si>
  <si>
    <t>104616</t>
  </si>
  <si>
    <t>POMORSKIE</t>
  </si>
  <si>
    <t>BYTOWSKI</t>
  </si>
  <si>
    <t>2201012</t>
  </si>
  <si>
    <t>BORZYTUCHOM</t>
  </si>
  <si>
    <t>0740850</t>
  </si>
  <si>
    <t>DĄBRÓWKA</t>
  </si>
  <si>
    <t>7632525</t>
  </si>
  <si>
    <t>86580</t>
  </si>
  <si>
    <t>2201023</t>
  </si>
  <si>
    <t>BYTÓW</t>
  </si>
  <si>
    <t>0977290</t>
  </si>
  <si>
    <t>4509552</t>
  </si>
  <si>
    <t>23586</t>
  </si>
  <si>
    <t>4129478</t>
  </si>
  <si>
    <t>55747</t>
  </si>
  <si>
    <t>04085</t>
  </si>
  <si>
    <t>UL. KS. DR. BOLESŁAWA DOMAŃSKIEGO</t>
  </si>
  <si>
    <t>123336</t>
  </si>
  <si>
    <t>2201024</t>
  </si>
  <si>
    <t>04317</t>
  </si>
  <si>
    <t>UL. MICHAŁA DRZYMAŁY</t>
  </si>
  <si>
    <t>8333109</t>
  </si>
  <si>
    <t>15030,15031,15032</t>
  </si>
  <si>
    <t>2201063</t>
  </si>
  <si>
    <t>MIASTKO</t>
  </si>
  <si>
    <t>0977404</t>
  </si>
  <si>
    <t>5273945</t>
  </si>
  <si>
    <t>25700,25709,60261,80938</t>
  </si>
  <si>
    <t>CHOJNICKI</t>
  </si>
  <si>
    <t>2202023</t>
  </si>
  <si>
    <t>BRUSY</t>
  </si>
  <si>
    <t>0928848</t>
  </si>
  <si>
    <t>1259930</t>
  </si>
  <si>
    <t>80937</t>
  </si>
  <si>
    <t>0079668</t>
  </si>
  <si>
    <t>CZAPIEWICE</t>
  </si>
  <si>
    <t>2223898</t>
  </si>
  <si>
    <t>80939</t>
  </si>
  <si>
    <t>0079705</t>
  </si>
  <si>
    <t>CZYCZKOWY</t>
  </si>
  <si>
    <t>3619304</t>
  </si>
  <si>
    <t>60262</t>
  </si>
  <si>
    <t>0079912</t>
  </si>
  <si>
    <t>LEŚNO</t>
  </si>
  <si>
    <t>25107</t>
  </si>
  <si>
    <t>UL. KARD. STEFANA WYSZYŃSKIEGO</t>
  </si>
  <si>
    <t>7313754</t>
  </si>
  <si>
    <t>66308,80936</t>
  </si>
  <si>
    <t>0079964</t>
  </si>
  <si>
    <t>LUBNIA</t>
  </si>
  <si>
    <t>5337786</t>
  </si>
  <si>
    <t>64691</t>
  </si>
  <si>
    <t>0080111</t>
  </si>
  <si>
    <t>MĘCIKAŁ</t>
  </si>
  <si>
    <t>5210947</t>
  </si>
  <si>
    <t>92622</t>
  </si>
  <si>
    <t>0080246</t>
  </si>
  <si>
    <t>PRZYMUSZEWO</t>
  </si>
  <si>
    <t>8587989</t>
  </si>
  <si>
    <t>11489,11522</t>
  </si>
  <si>
    <t>2202032</t>
  </si>
  <si>
    <t>CHOJNICE</t>
  </si>
  <si>
    <t>0081346</t>
  </si>
  <si>
    <t>CHARZYKOWY</t>
  </si>
  <si>
    <t>8587043</t>
  </si>
  <si>
    <t>7918</t>
  </si>
  <si>
    <t>2202011</t>
  </si>
  <si>
    <t>0928854</t>
  </si>
  <si>
    <t>8460335</t>
  </si>
  <si>
    <t>17579,17585,88532</t>
  </si>
  <si>
    <t>2102741</t>
  </si>
  <si>
    <t>125687,125688,125689</t>
  </si>
  <si>
    <t>06858</t>
  </si>
  <si>
    <t>UL. IGIELSKA</t>
  </si>
  <si>
    <t>6613824</t>
  </si>
  <si>
    <t>63463,63501,86488</t>
  </si>
  <si>
    <t>124233</t>
  </si>
  <si>
    <t>09556</t>
  </si>
  <si>
    <t>UL. KOŚCIERSKA</t>
  </si>
  <si>
    <t>1261946</t>
  </si>
  <si>
    <t>61663,61812</t>
  </si>
  <si>
    <t>6102592</t>
  </si>
  <si>
    <t>124233,5078</t>
  </si>
  <si>
    <t>1260548</t>
  </si>
  <si>
    <t>14685,14697</t>
  </si>
  <si>
    <t>23194</t>
  </si>
  <si>
    <t>UL. TUWIMA</t>
  </si>
  <si>
    <t>3427328</t>
  </si>
  <si>
    <t>8008</t>
  </si>
  <si>
    <t>18745</t>
  </si>
  <si>
    <t>UL. WICKA ROGALI</t>
  </si>
  <si>
    <t>4193143</t>
  </si>
  <si>
    <t>10799</t>
  </si>
  <si>
    <t>0081582</t>
  </si>
  <si>
    <t>KŁODAWA</t>
  </si>
  <si>
    <t>5531136</t>
  </si>
  <si>
    <t>10796</t>
  </si>
  <si>
    <t>0081889</t>
  </si>
  <si>
    <t>NIEŻYCHOWICE</t>
  </si>
  <si>
    <t>2092185</t>
  </si>
  <si>
    <t>15402,15403</t>
  </si>
  <si>
    <t>0081949</t>
  </si>
  <si>
    <t>NOWA CERKIEW</t>
  </si>
  <si>
    <t>2220293</t>
  </si>
  <si>
    <t>10797</t>
  </si>
  <si>
    <t>0081990</t>
  </si>
  <si>
    <t>OGORZELINY</t>
  </si>
  <si>
    <t>14578</t>
  </si>
  <si>
    <t>UL. OBKASKA</t>
  </si>
  <si>
    <t>5721103</t>
  </si>
  <si>
    <t>14463,14464</t>
  </si>
  <si>
    <t>0082191</t>
  </si>
  <si>
    <t>SILNO</t>
  </si>
  <si>
    <t>3620465</t>
  </si>
  <si>
    <t>10800</t>
  </si>
  <si>
    <t>0082245</t>
  </si>
  <si>
    <t>SŁAWĘCIN</t>
  </si>
  <si>
    <t>7887000</t>
  </si>
  <si>
    <t>15404,15405</t>
  </si>
  <si>
    <t>0082297</t>
  </si>
  <si>
    <t>SWORNEGACIE</t>
  </si>
  <si>
    <t>6869019</t>
  </si>
  <si>
    <t>20983,20984</t>
  </si>
  <si>
    <t>2202043</t>
  </si>
  <si>
    <t>CZERSK</t>
  </si>
  <si>
    <t>0928920</t>
  </si>
  <si>
    <t>1265514</t>
  </si>
  <si>
    <t>104591</t>
  </si>
  <si>
    <t>0082682</t>
  </si>
  <si>
    <t>KRZYŻ</t>
  </si>
  <si>
    <t>5210096</t>
  </si>
  <si>
    <t>23100,30614</t>
  </si>
  <si>
    <t>0083233</t>
  </si>
  <si>
    <t>RYTEL</t>
  </si>
  <si>
    <t>27171</t>
  </si>
  <si>
    <t>UL. KS. ANTONIEGO KOWALKOWSKIEGO</t>
  </si>
  <si>
    <t>8142928</t>
  </si>
  <si>
    <t>49344,49531,50270</t>
  </si>
  <si>
    <t>CZŁUCHOWSKI</t>
  </si>
  <si>
    <t>2203023</t>
  </si>
  <si>
    <t>CZARNE</t>
  </si>
  <si>
    <t>0977309</t>
  </si>
  <si>
    <t>4828121</t>
  </si>
  <si>
    <t>46662,73164</t>
  </si>
  <si>
    <t>2203032</t>
  </si>
  <si>
    <t>CZŁUCHÓW</t>
  </si>
  <si>
    <t>0743161</t>
  </si>
  <si>
    <t>RYCHNOWY</t>
  </si>
  <si>
    <t>4319993</t>
  </si>
  <si>
    <t>55769,55985</t>
  </si>
  <si>
    <t>0743250</t>
  </si>
  <si>
    <t>WIERZCHOWO-DWORZEC</t>
  </si>
  <si>
    <t>1265122</t>
  </si>
  <si>
    <t>34569</t>
  </si>
  <si>
    <t>2203043</t>
  </si>
  <si>
    <t>DEBRZNO</t>
  </si>
  <si>
    <t>0743675</t>
  </si>
  <si>
    <t>MYŚLIGOSZCZ</t>
  </si>
  <si>
    <t>272465</t>
  </si>
  <si>
    <t>GDAŃSK</t>
  </si>
  <si>
    <t>2261011</t>
  </si>
  <si>
    <t>0933016</t>
  </si>
  <si>
    <t>41C</t>
  </si>
  <si>
    <t>GDAŃSKI</t>
  </si>
  <si>
    <t>2204032</t>
  </si>
  <si>
    <t>KOLBUDY</t>
  </si>
  <si>
    <t>0163989</t>
  </si>
  <si>
    <t>KOWALE</t>
  </si>
  <si>
    <t>00375</t>
  </si>
  <si>
    <t>UL. APOLLINA</t>
  </si>
  <si>
    <t>7058995</t>
  </si>
  <si>
    <t>25928</t>
  </si>
  <si>
    <t>2204042</t>
  </si>
  <si>
    <t>PRUSZCZ GDAŃSKI</t>
  </si>
  <si>
    <t>0169087</t>
  </si>
  <si>
    <t>BORKOWO</t>
  </si>
  <si>
    <t>2204011</t>
  </si>
  <si>
    <t>0934620</t>
  </si>
  <si>
    <t>272598</t>
  </si>
  <si>
    <t>8141761</t>
  </si>
  <si>
    <t>4601</t>
  </si>
  <si>
    <t>0169377</t>
  </si>
  <si>
    <t>WIŚLINA</t>
  </si>
  <si>
    <t>13379</t>
  </si>
  <si>
    <t>UL. MOSTOWA</t>
  </si>
  <si>
    <t>2204052</t>
  </si>
  <si>
    <t>PRZYWIDZ</t>
  </si>
  <si>
    <t>0170110</t>
  </si>
  <si>
    <t>03098</t>
  </si>
  <si>
    <t>UL. CISOWA</t>
  </si>
  <si>
    <t>83461</t>
  </si>
  <si>
    <t>KARTUSKI</t>
  </si>
  <si>
    <t>2205025</t>
  </si>
  <si>
    <t>KARTUZY</t>
  </si>
  <si>
    <t>0162978</t>
  </si>
  <si>
    <t>BRODNICA GÓRNA</t>
  </si>
  <si>
    <t>08124</t>
  </si>
  <si>
    <t>UL. KARTUSKA</t>
  </si>
  <si>
    <t>2205042</t>
  </si>
  <si>
    <t>SIERAKOWICE</t>
  </si>
  <si>
    <t>0170937</t>
  </si>
  <si>
    <t>GOWIDLINO</t>
  </si>
  <si>
    <t xml:space="preserve">24C </t>
  </si>
  <si>
    <t>8715375</t>
  </si>
  <si>
    <t>121955,121956</t>
  </si>
  <si>
    <t>2205052</t>
  </si>
  <si>
    <t>SOMONINO</t>
  </si>
  <si>
    <t>0172675</t>
  </si>
  <si>
    <t>2107869</t>
  </si>
  <si>
    <t>15204</t>
  </si>
  <si>
    <t>2205083</t>
  </si>
  <si>
    <t>ŻUKOWO</t>
  </si>
  <si>
    <t>0177371</t>
  </si>
  <si>
    <t>PĘPOWO</t>
  </si>
  <si>
    <t>5783689</t>
  </si>
  <si>
    <t>27137</t>
  </si>
  <si>
    <t>KOŚCIERSKI</t>
  </si>
  <si>
    <t>2206032</t>
  </si>
  <si>
    <t>KARSIN</t>
  </si>
  <si>
    <t>0162613</t>
  </si>
  <si>
    <t>OSOWO</t>
  </si>
  <si>
    <t>24056</t>
  </si>
  <si>
    <t>UL. WIELEWSKA</t>
  </si>
  <si>
    <t>122332</t>
  </si>
  <si>
    <t>2206011</t>
  </si>
  <si>
    <t>KOŚCIERZYNA</t>
  </si>
  <si>
    <t>0934553</t>
  </si>
  <si>
    <t>11862</t>
  </si>
  <si>
    <t>UL. GEN. STANISŁAWA MACZKA</t>
  </si>
  <si>
    <t>30</t>
  </si>
  <si>
    <t>697050</t>
  </si>
  <si>
    <t>8135</t>
  </si>
  <si>
    <t>2206042</t>
  </si>
  <si>
    <t>0164670</t>
  </si>
  <si>
    <t>SKORZEWO</t>
  </si>
  <si>
    <t>50164</t>
  </si>
  <si>
    <t>UL. GEN. ANTONIEGO ZDROJEWSKIEGO</t>
  </si>
  <si>
    <t>4955673</t>
  </si>
  <si>
    <t>2206062</t>
  </si>
  <si>
    <t>LIPUSZ</t>
  </si>
  <si>
    <t>0166410</t>
  </si>
  <si>
    <t>TUSZKOWY</t>
  </si>
  <si>
    <t>KWIDZYŃSKI</t>
  </si>
  <si>
    <t>2207011</t>
  </si>
  <si>
    <t>KWIDZYN</t>
  </si>
  <si>
    <t>0932790</t>
  </si>
  <si>
    <t>4953991</t>
  </si>
  <si>
    <t>26003,26007</t>
  </si>
  <si>
    <t>2207043</t>
  </si>
  <si>
    <t>PRABUTY</t>
  </si>
  <si>
    <t>0155903</t>
  </si>
  <si>
    <t>TRUMIEJKI</t>
  </si>
  <si>
    <t>2207062</t>
  </si>
  <si>
    <t>SADLINKI</t>
  </si>
  <si>
    <t>0156506</t>
  </si>
  <si>
    <t>NEBROWO WIELKIE</t>
  </si>
  <si>
    <t>13915</t>
  </si>
  <si>
    <t>UL. NADWIŚLAŃSKA</t>
  </si>
  <si>
    <t>6995329</t>
  </si>
  <si>
    <t>26451</t>
  </si>
  <si>
    <t>LĘBORSKI</t>
  </si>
  <si>
    <t>2208032</t>
  </si>
  <si>
    <t>CEWICE</t>
  </si>
  <si>
    <t>0741506</t>
  </si>
  <si>
    <t>ŁEBUNIA</t>
  </si>
  <si>
    <t>4509819</t>
  </si>
  <si>
    <t>26751</t>
  </si>
  <si>
    <t>0741788</t>
  </si>
  <si>
    <t>POPOWO</t>
  </si>
  <si>
    <t>4384925</t>
  </si>
  <si>
    <t>26359</t>
  </si>
  <si>
    <t>0741794</t>
  </si>
  <si>
    <t>SIEMIROWICE</t>
  </si>
  <si>
    <t>7695721</t>
  </si>
  <si>
    <t>109315,109323</t>
  </si>
  <si>
    <t>2208042</t>
  </si>
  <si>
    <t>NOWA WIEŚ LĘBORSKA</t>
  </si>
  <si>
    <t>0748514</t>
  </si>
  <si>
    <t>7695133</t>
  </si>
  <si>
    <t>109347,109348</t>
  </si>
  <si>
    <t>0748566</t>
  </si>
  <si>
    <t>REDKOWICE</t>
  </si>
  <si>
    <t>MALBORSKI</t>
  </si>
  <si>
    <t>2209032</t>
  </si>
  <si>
    <t>LICHNOWY</t>
  </si>
  <si>
    <t>0151785</t>
  </si>
  <si>
    <t>LISEWO MALBORSKIE</t>
  </si>
  <si>
    <t>12248</t>
  </si>
  <si>
    <t>UL. 10 MARCA</t>
  </si>
  <si>
    <t>1301399</t>
  </si>
  <si>
    <t>110019,110020,110022</t>
  </si>
  <si>
    <t>PUCKI</t>
  </si>
  <si>
    <t>2211011</t>
  </si>
  <si>
    <t>HEL</t>
  </si>
  <si>
    <t>0934501</t>
  </si>
  <si>
    <t>5974501</t>
  </si>
  <si>
    <t>48186</t>
  </si>
  <si>
    <t>2211072</t>
  </si>
  <si>
    <t>PUCK</t>
  </si>
  <si>
    <t>0170682</t>
  </si>
  <si>
    <t>POŁCZYNO</t>
  </si>
  <si>
    <t>126765</t>
  </si>
  <si>
    <t>2211031</t>
  </si>
  <si>
    <t>0934636</t>
  </si>
  <si>
    <t>462297</t>
  </si>
  <si>
    <t>273847, 273848, 273849</t>
  </si>
  <si>
    <t>SŁUPSK</t>
  </si>
  <si>
    <t>2263011</t>
  </si>
  <si>
    <t>0977278</t>
  </si>
  <si>
    <t>372378</t>
  </si>
  <si>
    <t>5911173</t>
  </si>
  <si>
    <t>81805</t>
  </si>
  <si>
    <t>SŁUPSKI</t>
  </si>
  <si>
    <t>2212032</t>
  </si>
  <si>
    <t>DĘBNICA KASZUBSKA</t>
  </si>
  <si>
    <t>0741937</t>
  </si>
  <si>
    <t>GOGOLEWO</t>
  </si>
  <si>
    <t>3490600</t>
  </si>
  <si>
    <t>42238,62359</t>
  </si>
  <si>
    <t>2212053</t>
  </si>
  <si>
    <t>KĘPICE</t>
  </si>
  <si>
    <t>0977344</t>
  </si>
  <si>
    <t>7632645</t>
  </si>
  <si>
    <t>34500</t>
  </si>
  <si>
    <t>2212062</t>
  </si>
  <si>
    <t>KOBYLNICA</t>
  </si>
  <si>
    <t>0745310</t>
  </si>
  <si>
    <t>KOŃCZEWO</t>
  </si>
  <si>
    <t>1934264</t>
  </si>
  <si>
    <t>34502</t>
  </si>
  <si>
    <t>0745361</t>
  </si>
  <si>
    <t>KWAKOWO</t>
  </si>
  <si>
    <t>20316</t>
  </si>
  <si>
    <t>UL. SŁUPSKA</t>
  </si>
  <si>
    <t>3834602</t>
  </si>
  <si>
    <t>85018,85019</t>
  </si>
  <si>
    <t>2212082</t>
  </si>
  <si>
    <t>1015044</t>
  </si>
  <si>
    <t>REDZIKOWO</t>
  </si>
  <si>
    <t>7759708</t>
  </si>
  <si>
    <t>76175</t>
  </si>
  <si>
    <t>0751002</t>
  </si>
  <si>
    <t>WŁYNKÓWKO</t>
  </si>
  <si>
    <t>01458</t>
  </si>
  <si>
    <t>UL. BŁĘKITNA</t>
  </si>
  <si>
    <t>STAROGARDZKI</t>
  </si>
  <si>
    <t>2213095</t>
  </si>
  <si>
    <t>SKARSZEWY</t>
  </si>
  <si>
    <t>0171546</t>
  </si>
  <si>
    <t>BĄCZEK</t>
  </si>
  <si>
    <t>5338510</t>
  </si>
  <si>
    <t>5067</t>
  </si>
  <si>
    <t>2213093</t>
  </si>
  <si>
    <t>0171859</t>
  </si>
  <si>
    <t>SZCZODROWO</t>
  </si>
  <si>
    <t>274077</t>
  </si>
  <si>
    <t>2213031</t>
  </si>
  <si>
    <t>STAROGARD GDAŃSKI</t>
  </si>
  <si>
    <t>0934837</t>
  </si>
  <si>
    <t>7186081</t>
  </si>
  <si>
    <t>106128,21111,21112</t>
  </si>
  <si>
    <t>SZTUMSKI</t>
  </si>
  <si>
    <t>2216053</t>
  </si>
  <si>
    <t>SZTUM</t>
  </si>
  <si>
    <t>0158451</t>
  </si>
  <si>
    <t>BARLEWICZKI</t>
  </si>
  <si>
    <t>16225</t>
  </si>
  <si>
    <t xml:space="preserve">15A </t>
  </si>
  <si>
    <t>1318745</t>
  </si>
  <si>
    <t>92380,92381</t>
  </si>
  <si>
    <t>0158505</t>
  </si>
  <si>
    <t>CZERNIN</t>
  </si>
  <si>
    <t>04119</t>
  </si>
  <si>
    <t>UL. DONIMIRSKICH</t>
  </si>
  <si>
    <t>7311752</t>
  </si>
  <si>
    <t>77993,77994</t>
  </si>
  <si>
    <t>0932991</t>
  </si>
  <si>
    <t>08147</t>
  </si>
  <si>
    <t>UL. KASPROWICZA</t>
  </si>
  <si>
    <t>1990120</t>
  </si>
  <si>
    <t>88909</t>
  </si>
  <si>
    <t>18562</t>
  </si>
  <si>
    <t>UL. REJA</t>
  </si>
  <si>
    <t>3682661</t>
  </si>
  <si>
    <t>81760</t>
  </si>
  <si>
    <t>TCZEWSKI</t>
  </si>
  <si>
    <t>2214062</t>
  </si>
  <si>
    <t>TCZEW</t>
  </si>
  <si>
    <t>0175811</t>
  </si>
  <si>
    <t>ROKITKI</t>
  </si>
  <si>
    <t>22722</t>
  </si>
  <si>
    <t>UL. TCZEWSKA</t>
  </si>
  <si>
    <t>2214011</t>
  </si>
  <si>
    <t>0934903</t>
  </si>
  <si>
    <t>5465829</t>
  </si>
  <si>
    <t>67803</t>
  </si>
  <si>
    <t>10316</t>
  </si>
  <si>
    <t>UL. KUBUSIA PUCHATKA</t>
  </si>
  <si>
    <t xml:space="preserve">5F </t>
  </si>
  <si>
    <t>7441428</t>
  </si>
  <si>
    <t>108843,108844</t>
  </si>
  <si>
    <t>WEJHEROWSKI</t>
  </si>
  <si>
    <t>2215062</t>
  </si>
  <si>
    <t>LINIA</t>
  </si>
  <si>
    <t>0165511</t>
  </si>
  <si>
    <t>8779671</t>
  </si>
  <si>
    <t>13739</t>
  </si>
  <si>
    <t>0165617</t>
  </si>
  <si>
    <t>POBŁOCIE</t>
  </si>
  <si>
    <t>1313307</t>
  </si>
  <si>
    <t>21758</t>
  </si>
  <si>
    <t>2215102</t>
  </si>
  <si>
    <t>WEJHEROWO</t>
  </si>
  <si>
    <t>1066811</t>
  </si>
  <si>
    <t>GOWINO</t>
  </si>
  <si>
    <t>23842</t>
  </si>
  <si>
    <t>UL. WEJHEROWSKA</t>
  </si>
  <si>
    <t>2229830</t>
  </si>
  <si>
    <t>127916,8820,8862</t>
  </si>
  <si>
    <t>2215031</t>
  </si>
  <si>
    <t>0934984</t>
  </si>
  <si>
    <t>08186</t>
  </si>
  <si>
    <t>OS. KASZUBSKIE</t>
  </si>
  <si>
    <t>5790747</t>
  </si>
  <si>
    <t>77953</t>
  </si>
  <si>
    <t>2401062</t>
  </si>
  <si>
    <t>PSARY</t>
  </si>
  <si>
    <t>0220150</t>
  </si>
  <si>
    <t>2401073</t>
  </si>
  <si>
    <t>118720</t>
  </si>
  <si>
    <t>2402062</t>
  </si>
  <si>
    <t>JAWORZE</t>
  </si>
  <si>
    <t>0055290</t>
  </si>
  <si>
    <t>23623</t>
  </si>
  <si>
    <t>UL. WAPIENICKA</t>
  </si>
  <si>
    <t>142</t>
  </si>
  <si>
    <t>498002</t>
  </si>
  <si>
    <t>88129</t>
  </si>
  <si>
    <t>2461011</t>
  </si>
  <si>
    <t>11456</t>
  </si>
  <si>
    <t>PL. MARCINA LUTRA</t>
  </si>
  <si>
    <t>128964</t>
  </si>
  <si>
    <t>264355</t>
  </si>
  <si>
    <t>02515</t>
  </si>
  <si>
    <t>UL. BYSTRZAŃSKA</t>
  </si>
  <si>
    <t>503858</t>
  </si>
  <si>
    <t>120259</t>
  </si>
  <si>
    <t>20427</t>
  </si>
  <si>
    <t>UL. JANA SOBIESKIEGO</t>
  </si>
  <si>
    <t>502866</t>
  </si>
  <si>
    <t>2414011</t>
  </si>
  <si>
    <t>2414031</t>
  </si>
  <si>
    <t>CIESZYŃSKI</t>
  </si>
  <si>
    <t>2403104</t>
  </si>
  <si>
    <t>SKOCZÓW</t>
  </si>
  <si>
    <t>0925198</t>
  </si>
  <si>
    <t>8656261</t>
  </si>
  <si>
    <t>47684,47685</t>
  </si>
  <si>
    <t>2403122</t>
  </si>
  <si>
    <t>ZEBRZYDOWICE</t>
  </si>
  <si>
    <t>0990296</t>
  </si>
  <si>
    <t>2464011</t>
  </si>
  <si>
    <t>264227</t>
  </si>
  <si>
    <t>53/63</t>
  </si>
  <si>
    <t>35124</t>
  </si>
  <si>
    <t>UL. KUBINY</t>
  </si>
  <si>
    <t>32/38</t>
  </si>
  <si>
    <t>7190342</t>
  </si>
  <si>
    <t>29413,31277</t>
  </si>
  <si>
    <t>CZĘSTOCHOWSKI</t>
  </si>
  <si>
    <t>2404042</t>
  </si>
  <si>
    <t>KAMIENICA POLSKA</t>
  </si>
  <si>
    <t>0133646</t>
  </si>
  <si>
    <t>28752</t>
  </si>
  <si>
    <t>UL. ADAMA FERENSA</t>
  </si>
  <si>
    <t>8912775</t>
  </si>
  <si>
    <t>21841,21842</t>
  </si>
  <si>
    <t>2404052</t>
  </si>
  <si>
    <t>KŁOMNICE</t>
  </si>
  <si>
    <t>0134278</t>
  </si>
  <si>
    <t>KONARY</t>
  </si>
  <si>
    <t>6995801</t>
  </si>
  <si>
    <t>72873</t>
  </si>
  <si>
    <t>2404072</t>
  </si>
  <si>
    <t>KONOPISKA</t>
  </si>
  <si>
    <t>0135295</t>
  </si>
  <si>
    <t>KOPALNIA</t>
  </si>
  <si>
    <t>3942940</t>
  </si>
  <si>
    <t>27397</t>
  </si>
  <si>
    <t>2404102</t>
  </si>
  <si>
    <t>MSTÓW</t>
  </si>
  <si>
    <t>0138483</t>
  </si>
  <si>
    <t>BRZYSZÓW</t>
  </si>
  <si>
    <t>1361762</t>
  </si>
  <si>
    <t>111473,111521</t>
  </si>
  <si>
    <t>0138649</t>
  </si>
  <si>
    <t>7702227</t>
  </si>
  <si>
    <t>53457</t>
  </si>
  <si>
    <t>2404112</t>
  </si>
  <si>
    <t>MYKANÓW</t>
  </si>
  <si>
    <t>0138974</t>
  </si>
  <si>
    <t>RADOSTKÓW-KOLONIA</t>
  </si>
  <si>
    <t>8146854</t>
  </si>
  <si>
    <t>53452</t>
  </si>
  <si>
    <t>0139011</t>
  </si>
  <si>
    <t>STARY BRONISZEW</t>
  </si>
  <si>
    <t>8084562</t>
  </si>
  <si>
    <t>109777,109778</t>
  </si>
  <si>
    <t>0139028</t>
  </si>
  <si>
    <t>STARY CYKARZEW</t>
  </si>
  <si>
    <t>2404122</t>
  </si>
  <si>
    <t>OLSZTYN</t>
  </si>
  <si>
    <t>4580586</t>
  </si>
  <si>
    <t>91104,91106</t>
  </si>
  <si>
    <t>0140646</t>
  </si>
  <si>
    <t>KUSIĘTA</t>
  </si>
  <si>
    <t>18154247</t>
  </si>
  <si>
    <t>79169,80661</t>
  </si>
  <si>
    <t>0140876</t>
  </si>
  <si>
    <t>ZRĘBICE PIERWSZE</t>
  </si>
  <si>
    <t>2404152</t>
  </si>
  <si>
    <t>RĘDZINY</t>
  </si>
  <si>
    <t>8147068</t>
  </si>
  <si>
    <t>55983</t>
  </si>
  <si>
    <t>0144584</t>
  </si>
  <si>
    <t>04577</t>
  </si>
  <si>
    <t>UL. DZIAŁKOWICZÓW</t>
  </si>
  <si>
    <t>2465011</t>
  </si>
  <si>
    <t>2154229</t>
  </si>
  <si>
    <t>19071</t>
  </si>
  <si>
    <t>GLIWICKI</t>
  </si>
  <si>
    <t>2405011</t>
  </si>
  <si>
    <t>KNURÓW</t>
  </si>
  <si>
    <t>0940849</t>
  </si>
  <si>
    <t>7824836</t>
  </si>
  <si>
    <t>121981</t>
  </si>
  <si>
    <t>2405042</t>
  </si>
  <si>
    <t>PILCHOWICE</t>
  </si>
  <si>
    <t>0219069</t>
  </si>
  <si>
    <t>WILCZA</t>
  </si>
  <si>
    <t>4261160</t>
  </si>
  <si>
    <t>121923,121925</t>
  </si>
  <si>
    <t>0219075</t>
  </si>
  <si>
    <t>ŻERNICA</t>
  </si>
  <si>
    <t>12880</t>
  </si>
  <si>
    <t>UL. LEOPOLDA MIKI</t>
  </si>
  <si>
    <t>1974376</t>
  </si>
  <si>
    <t>109230,109236</t>
  </si>
  <si>
    <t>2467011</t>
  </si>
  <si>
    <t>04733</t>
  </si>
  <si>
    <t>UL. FREDRY</t>
  </si>
  <si>
    <t>269932, 269931</t>
  </si>
  <si>
    <t>47</t>
  </si>
  <si>
    <t>3881282</t>
  </si>
  <si>
    <t>63422,81011</t>
  </si>
  <si>
    <t>18C</t>
  </si>
  <si>
    <t>1903702</t>
  </si>
  <si>
    <t>63420</t>
  </si>
  <si>
    <t>31402</t>
  </si>
  <si>
    <t>UL. KS. EMANUELA PŁONKI</t>
  </si>
  <si>
    <t>2188511</t>
  </si>
  <si>
    <t>63423</t>
  </si>
  <si>
    <t>38718</t>
  </si>
  <si>
    <t>UL. KS. JANA TWARDOWSKIEGO</t>
  </si>
  <si>
    <t>5277945</t>
  </si>
  <si>
    <t>91359</t>
  </si>
  <si>
    <t>7638808</t>
  </si>
  <si>
    <t>63417</t>
  </si>
  <si>
    <t>18045</t>
  </si>
  <si>
    <t>UL. PSZCZYŃSKA</t>
  </si>
  <si>
    <t>125A</t>
  </si>
  <si>
    <t>273549</t>
  </si>
  <si>
    <t>2469011</t>
  </si>
  <si>
    <t>1467549</t>
  </si>
  <si>
    <t>16018</t>
  </si>
  <si>
    <t>15124</t>
  </si>
  <si>
    <t>UL. ORDONA</t>
  </si>
  <si>
    <t>3D</t>
  </si>
  <si>
    <t>5472037</t>
  </si>
  <si>
    <t>89724,89725</t>
  </si>
  <si>
    <t>KŁOBUCKI</t>
  </si>
  <si>
    <t>2406013</t>
  </si>
  <si>
    <t>KŁOBUCK</t>
  </si>
  <si>
    <t>0999742</t>
  </si>
  <si>
    <t>2359833</t>
  </si>
  <si>
    <t>123000,123073</t>
  </si>
  <si>
    <t>0133907</t>
  </si>
  <si>
    <t>KAMYK</t>
  </si>
  <si>
    <t>1380935</t>
  </si>
  <si>
    <t>24051</t>
  </si>
  <si>
    <t>0931678</t>
  </si>
  <si>
    <t>01632</t>
  </si>
  <si>
    <t>UL. BOHATERÓW BITWY POD MOKRĄ</t>
  </si>
  <si>
    <t>4707315</t>
  </si>
  <si>
    <t>104625,50268</t>
  </si>
  <si>
    <t>2406032</t>
  </si>
  <si>
    <t>LIPIE</t>
  </si>
  <si>
    <t>0137957</t>
  </si>
  <si>
    <t>2054570</t>
  </si>
  <si>
    <t>25497</t>
  </si>
  <si>
    <t>2406052</t>
  </si>
  <si>
    <t>OPATÓW</t>
  </si>
  <si>
    <t>0140994</t>
  </si>
  <si>
    <t>WALEŃCZÓW</t>
  </si>
  <si>
    <t>2168718</t>
  </si>
  <si>
    <t>109830</t>
  </si>
  <si>
    <t>2406072</t>
  </si>
  <si>
    <t>POPÓW</t>
  </si>
  <si>
    <t>0142875</t>
  </si>
  <si>
    <t>3834999</t>
  </si>
  <si>
    <t>25941</t>
  </si>
  <si>
    <t>2406082</t>
  </si>
  <si>
    <t>PRZYSTAJŃ</t>
  </si>
  <si>
    <t>0143722</t>
  </si>
  <si>
    <t>BÓR ZAJACIŃSKI</t>
  </si>
  <si>
    <t>42014</t>
  </si>
  <si>
    <t>UL. WĘZINA</t>
  </si>
  <si>
    <t>LUBLINIECKI</t>
  </si>
  <si>
    <t>2407032</t>
  </si>
  <si>
    <t>CIASNA</t>
  </si>
  <si>
    <t>0130748</t>
  </si>
  <si>
    <t>WĘDZINA</t>
  </si>
  <si>
    <t>84609</t>
  </si>
  <si>
    <t>0130754</t>
  </si>
  <si>
    <t>ZBOROWSKIE</t>
  </si>
  <si>
    <t>13563</t>
  </si>
  <si>
    <t>UL. MYŚLIWSKA</t>
  </si>
  <si>
    <t>88106, 88103</t>
  </si>
  <si>
    <t>2407042</t>
  </si>
  <si>
    <t>HERBY</t>
  </si>
  <si>
    <t>0132351</t>
  </si>
  <si>
    <t>11333</t>
  </si>
  <si>
    <t>UL. LUBLINIECKA</t>
  </si>
  <si>
    <t>2315648</t>
  </si>
  <si>
    <t>86985</t>
  </si>
  <si>
    <t>0132492</t>
  </si>
  <si>
    <t>OLSZYNA</t>
  </si>
  <si>
    <t>72657</t>
  </si>
  <si>
    <t>2407052</t>
  </si>
  <si>
    <t>KOCHANOWICE</t>
  </si>
  <si>
    <t>0134657</t>
  </si>
  <si>
    <t>47269</t>
  </si>
  <si>
    <t>2408021</t>
  </si>
  <si>
    <t>256398</t>
  </si>
  <si>
    <t>2408052</t>
  </si>
  <si>
    <t>2409011</t>
  </si>
  <si>
    <t>2471649</t>
  </si>
  <si>
    <t>84728,84729</t>
  </si>
  <si>
    <t>2409032</t>
  </si>
  <si>
    <t>NIEGOWA</t>
  </si>
  <si>
    <t>0139258</t>
  </si>
  <si>
    <t>7892839</t>
  </si>
  <si>
    <t>108953,108954</t>
  </si>
  <si>
    <t>0139318</t>
  </si>
  <si>
    <t>SOKOLNIKI</t>
  </si>
  <si>
    <t>2409053</t>
  </si>
  <si>
    <t>ŻARKI</t>
  </si>
  <si>
    <t>2211012</t>
  </si>
  <si>
    <t>9747</t>
  </si>
  <si>
    <t>0147571</t>
  </si>
  <si>
    <t>PRZYBYNÓW</t>
  </si>
  <si>
    <t>8594960</t>
  </si>
  <si>
    <t>9748</t>
  </si>
  <si>
    <t>0147720</t>
  </si>
  <si>
    <t>8145865</t>
  </si>
  <si>
    <t>9743</t>
  </si>
  <si>
    <t>0932643</t>
  </si>
  <si>
    <t>1400309</t>
  </si>
  <si>
    <t>23638,23661</t>
  </si>
  <si>
    <t>13548</t>
  </si>
  <si>
    <t>UL. MYSZKOWSKA</t>
  </si>
  <si>
    <t>3687824</t>
  </si>
  <si>
    <t>22709,9750</t>
  </si>
  <si>
    <t>3625504</t>
  </si>
  <si>
    <t>128484</t>
  </si>
  <si>
    <t>PSZCZYŃSKI</t>
  </si>
  <si>
    <t>2410012</t>
  </si>
  <si>
    <t>GOCZAŁKOWICE-ZDRÓJ</t>
  </si>
  <si>
    <t>0214391</t>
  </si>
  <si>
    <t>23456</t>
  </si>
  <si>
    <t>UL. UZDROWISKOWA</t>
  </si>
  <si>
    <t>5916506</t>
  </si>
  <si>
    <t>118718,41465,47673</t>
  </si>
  <si>
    <t>PSZCZYNA</t>
  </si>
  <si>
    <t>30264</t>
  </si>
  <si>
    <t>2410055</t>
  </si>
  <si>
    <t>0220500</t>
  </si>
  <si>
    <t>00912</t>
  </si>
  <si>
    <t>UL. BAZIOWA</t>
  </si>
  <si>
    <t>128646</t>
  </si>
  <si>
    <t>2410054</t>
  </si>
  <si>
    <t>0942222</t>
  </si>
  <si>
    <t>54</t>
  </si>
  <si>
    <t>2350099</t>
  </si>
  <si>
    <t>16847,44004</t>
  </si>
  <si>
    <t>2410062</t>
  </si>
  <si>
    <t>SUSZEC</t>
  </si>
  <si>
    <t>0222025</t>
  </si>
  <si>
    <t>KRYRY</t>
  </si>
  <si>
    <t>14212</t>
  </si>
  <si>
    <t>UL. NIERAD</t>
  </si>
  <si>
    <t>5088551</t>
  </si>
  <si>
    <t>16619,16848</t>
  </si>
  <si>
    <t>0222077</t>
  </si>
  <si>
    <t>RADOSTOWICE</t>
  </si>
  <si>
    <t>4072310</t>
  </si>
  <si>
    <t>16845,16846</t>
  </si>
  <si>
    <t>0222108</t>
  </si>
  <si>
    <t>2411042</t>
  </si>
  <si>
    <t>8912889</t>
  </si>
  <si>
    <t>22242,22243</t>
  </si>
  <si>
    <t>0215597</t>
  </si>
  <si>
    <t>TWORKÓW</t>
  </si>
  <si>
    <t>6251508</t>
  </si>
  <si>
    <t>17962</t>
  </si>
  <si>
    <t>0215634</t>
  </si>
  <si>
    <t>ZABEŁKÓW</t>
  </si>
  <si>
    <t>19243</t>
  </si>
  <si>
    <t>UL. RYMERA</t>
  </si>
  <si>
    <t>4072130</t>
  </si>
  <si>
    <t>114224</t>
  </si>
  <si>
    <t>2411082</t>
  </si>
  <si>
    <t>0220813</t>
  </si>
  <si>
    <t>GAMÓW</t>
  </si>
  <si>
    <t>RUDA ŚLĄSKA</t>
  </si>
  <si>
    <t>2472011</t>
  </si>
  <si>
    <t>0942630</t>
  </si>
  <si>
    <t>4072624</t>
  </si>
  <si>
    <t>85329</t>
  </si>
  <si>
    <t>RYBNIK</t>
  </si>
  <si>
    <t>2473011</t>
  </si>
  <si>
    <t>0942765</t>
  </si>
  <si>
    <t>6617880</t>
  </si>
  <si>
    <t>19392,91594,91595</t>
  </si>
  <si>
    <t>30932</t>
  </si>
  <si>
    <t>24347</t>
  </si>
  <si>
    <t>UL. KONRADA WINKLERA</t>
  </si>
  <si>
    <t>2119062</t>
  </si>
  <si>
    <t>81211,84333</t>
  </si>
  <si>
    <t>2475011</t>
  </si>
  <si>
    <t>07307</t>
  </si>
  <si>
    <t>133554, 92834, 130992</t>
  </si>
  <si>
    <t>25980</t>
  </si>
  <si>
    <t>UL. EMILA ZEGADŁOWICZA</t>
  </si>
  <si>
    <t>51738</t>
  </si>
  <si>
    <t>UL. JANA DORMANA</t>
  </si>
  <si>
    <t>8339769</t>
  </si>
  <si>
    <t>92324,92325</t>
  </si>
  <si>
    <t>18273</t>
  </si>
  <si>
    <t>UL. RACŁAWICKA</t>
  </si>
  <si>
    <t>6683725</t>
  </si>
  <si>
    <t>20144</t>
  </si>
  <si>
    <t>11059</t>
  </si>
  <si>
    <t>UL. STANISŁAWA LIGONIA</t>
  </si>
  <si>
    <t xml:space="preserve">3A </t>
  </si>
  <si>
    <t>5982341</t>
  </si>
  <si>
    <t>19723</t>
  </si>
  <si>
    <t>25612</t>
  </si>
  <si>
    <t>8147336</t>
  </si>
  <si>
    <t>17024,80652</t>
  </si>
  <si>
    <t>5982382</t>
  </si>
  <si>
    <t>119198,92903</t>
  </si>
  <si>
    <t>TYCHY</t>
  </si>
  <si>
    <t>2477011</t>
  </si>
  <si>
    <t>0944534</t>
  </si>
  <si>
    <t>07120</t>
  </si>
  <si>
    <t>AL. JANA PAWŁA II</t>
  </si>
  <si>
    <t>WODZISŁAWSKI</t>
  </si>
  <si>
    <t>23399</t>
  </si>
  <si>
    <t>2415021</t>
  </si>
  <si>
    <t>RADLIN</t>
  </si>
  <si>
    <t>0945108</t>
  </si>
  <si>
    <t>09357</t>
  </si>
  <si>
    <t>UL. WOJCIECHA KORFANTEGO</t>
  </si>
  <si>
    <t>2416053</t>
  </si>
  <si>
    <t>ŁAZY</t>
  </si>
  <si>
    <t>3429501</t>
  </si>
  <si>
    <t>59017,60940</t>
  </si>
  <si>
    <t>0941197</t>
  </si>
  <si>
    <t>3813594</t>
  </si>
  <si>
    <t>71650,71844</t>
  </si>
  <si>
    <t>0216763</t>
  </si>
  <si>
    <t>NIEGOWONICE</t>
  </si>
  <si>
    <t>2416021</t>
  </si>
  <si>
    <t>ŻORY</t>
  </si>
  <si>
    <t>2479011</t>
  </si>
  <si>
    <t>0945746</t>
  </si>
  <si>
    <t>119828</t>
  </si>
  <si>
    <t>35197</t>
  </si>
  <si>
    <t>UL. SZEPTYCKIEGO</t>
  </si>
  <si>
    <t>8785763</t>
  </si>
  <si>
    <t>107170,107171</t>
  </si>
  <si>
    <t>2417082</t>
  </si>
  <si>
    <t>ŁODYGOWICE</t>
  </si>
  <si>
    <t>0059559</t>
  </si>
  <si>
    <t>26640</t>
  </si>
  <si>
    <t>UL. ŻYWIECKA</t>
  </si>
  <si>
    <t>2417011</t>
  </si>
  <si>
    <t>6919, 6937, 6931</t>
  </si>
  <si>
    <t>BUSKI</t>
  </si>
  <si>
    <t>2601014</t>
  </si>
  <si>
    <t>BUSKO-ZDRÓJ</t>
  </si>
  <si>
    <t>0946651</t>
  </si>
  <si>
    <t>2070739</t>
  </si>
  <si>
    <t>57099</t>
  </si>
  <si>
    <t>JĘDRZEJOWSKI</t>
  </si>
  <si>
    <t>2602023</t>
  </si>
  <si>
    <t>JĘDRZEJÓW</t>
  </si>
  <si>
    <t>0240260</t>
  </si>
  <si>
    <t>JASIONNA</t>
  </si>
  <si>
    <t>KAZIMIERSKI</t>
  </si>
  <si>
    <t>2603035</t>
  </si>
  <si>
    <t>KAZIMIERZA WIELKA</t>
  </si>
  <si>
    <t>0241212</t>
  </si>
  <si>
    <t>CUDZYNOWICE</t>
  </si>
  <si>
    <t>2992, 128795, 128429</t>
  </si>
  <si>
    <t>2661011</t>
  </si>
  <si>
    <t>109A</t>
  </si>
  <si>
    <t>3307392</t>
  </si>
  <si>
    <t>2981,2982</t>
  </si>
  <si>
    <t>272939</t>
  </si>
  <si>
    <t>49</t>
  </si>
  <si>
    <t>6175779</t>
  </si>
  <si>
    <t>54405</t>
  </si>
  <si>
    <t>KIELECKI</t>
  </si>
  <si>
    <t>2604023</t>
  </si>
  <si>
    <t>BODZENTYN</t>
  </si>
  <si>
    <t>0230102</t>
  </si>
  <si>
    <t>19258</t>
  </si>
  <si>
    <t>UL. RYNEK GÓRNY</t>
  </si>
  <si>
    <t>4392205</t>
  </si>
  <si>
    <t>7646,7684,7877</t>
  </si>
  <si>
    <t>21506</t>
  </si>
  <si>
    <t>UL. SUCHEDNIOWSKA</t>
  </si>
  <si>
    <t>1516423</t>
  </si>
  <si>
    <t>119577</t>
  </si>
  <si>
    <t>0230177</t>
  </si>
  <si>
    <t>LEŚNA-STARA WIEŚ</t>
  </si>
  <si>
    <t>5294892</t>
  </si>
  <si>
    <t>119637</t>
  </si>
  <si>
    <t>0230480</t>
  </si>
  <si>
    <t>ŚNIADKA DRUGA</t>
  </si>
  <si>
    <t>19A</t>
  </si>
  <si>
    <t>2604044</t>
  </si>
  <si>
    <t>CHMIELNIK</t>
  </si>
  <si>
    <t>0946906</t>
  </si>
  <si>
    <t>05218</t>
  </si>
  <si>
    <t>UL. FURMAŃSKA</t>
  </si>
  <si>
    <t>5346433</t>
  </si>
  <si>
    <t>126524,7374</t>
  </si>
  <si>
    <t>2604043</t>
  </si>
  <si>
    <t>12781</t>
  </si>
  <si>
    <t>UL. MIELCZARSKIEGO</t>
  </si>
  <si>
    <t>5091825</t>
  </si>
  <si>
    <t>12119,12624</t>
  </si>
  <si>
    <t>6430392</t>
  </si>
  <si>
    <t>3577</t>
  </si>
  <si>
    <t>2604053</t>
  </si>
  <si>
    <t>DALESZYCE</t>
  </si>
  <si>
    <t>0236330</t>
  </si>
  <si>
    <t>BRZECHÓW</t>
  </si>
  <si>
    <t>8199, 8190, 8217</t>
  </si>
  <si>
    <t>2604082</t>
  </si>
  <si>
    <t>ŁOPUSZNO</t>
  </si>
  <si>
    <t>0248622</t>
  </si>
  <si>
    <t>2604182</t>
  </si>
  <si>
    <t>STRAWCZYN</t>
  </si>
  <si>
    <t>0273502</t>
  </si>
  <si>
    <t>KUŹNIAKI</t>
  </si>
  <si>
    <t xml:space="preserve">32A </t>
  </si>
  <si>
    <t>2605033</t>
  </si>
  <si>
    <t>7079386</t>
  </si>
  <si>
    <t>5196</t>
  </si>
  <si>
    <t>2605042</t>
  </si>
  <si>
    <t>RADOSZYCE</t>
  </si>
  <si>
    <t>0264443</t>
  </si>
  <si>
    <t>48C</t>
  </si>
  <si>
    <t>2326499</t>
  </si>
  <si>
    <t>5201</t>
  </si>
  <si>
    <t>0265075</t>
  </si>
  <si>
    <t>WILCZKOWICE</t>
  </si>
  <si>
    <t>6303371</t>
  </si>
  <si>
    <t>64279</t>
  </si>
  <si>
    <t>2605052</t>
  </si>
  <si>
    <t>RUDA MALENIECKA</t>
  </si>
  <si>
    <t>0266442</t>
  </si>
  <si>
    <t>LIPA</t>
  </si>
  <si>
    <t>1526247</t>
  </si>
  <si>
    <t>54083</t>
  </si>
  <si>
    <t>2605062</t>
  </si>
  <si>
    <t>SŁUPIA (KONECKA)</t>
  </si>
  <si>
    <t>0269854</t>
  </si>
  <si>
    <t>2606053</t>
  </si>
  <si>
    <t>2101515</t>
  </si>
  <si>
    <t>65283</t>
  </si>
  <si>
    <t>2607032</t>
  </si>
  <si>
    <t>BODZECHÓW</t>
  </si>
  <si>
    <t>0229984</t>
  </si>
  <si>
    <t>SZWARSZOWICE</t>
  </si>
  <si>
    <t>20A</t>
  </si>
  <si>
    <t>7147152</t>
  </si>
  <si>
    <t>19434,19435</t>
  </si>
  <si>
    <t>2607011</t>
  </si>
  <si>
    <t>21307, 21305</t>
  </si>
  <si>
    <t>00655</t>
  </si>
  <si>
    <t>UL. BAŁTOWSKA</t>
  </si>
  <si>
    <t>7959162</t>
  </si>
  <si>
    <t>3521</t>
  </si>
  <si>
    <t>18872</t>
  </si>
  <si>
    <t>UL. JANA ROSŁOŃSKIEGO</t>
  </si>
  <si>
    <t>105840</t>
  </si>
  <si>
    <t>22328</t>
  </si>
  <si>
    <t>UL. ŚLISKA</t>
  </si>
  <si>
    <t>6876045</t>
  </si>
  <si>
    <t>104667</t>
  </si>
  <si>
    <t>PIŃCZOWSKI</t>
  </si>
  <si>
    <t>2608022</t>
  </si>
  <si>
    <t>KIJE</t>
  </si>
  <si>
    <t>0242625</t>
  </si>
  <si>
    <t>GARTATOWICE</t>
  </si>
  <si>
    <t>2060473</t>
  </si>
  <si>
    <t>104666</t>
  </si>
  <si>
    <t>0243174</t>
  </si>
  <si>
    <t>WŁOSZCZOWICE</t>
  </si>
  <si>
    <t>8595260</t>
  </si>
  <si>
    <t>10703,10719,10815,10816</t>
  </si>
  <si>
    <t>2608043</t>
  </si>
  <si>
    <t>PIŃCZÓW</t>
  </si>
  <si>
    <t>0947580</t>
  </si>
  <si>
    <t>SKARŻYSKI</t>
  </si>
  <si>
    <t>2610011</t>
  </si>
  <si>
    <t>SKARŻYSKO-KAMIENNA</t>
  </si>
  <si>
    <t>0947716</t>
  </si>
  <si>
    <t>40017</t>
  </si>
  <si>
    <t>AL. MARSZAŁKA JÓZEFA PIŁSUDSKIEGO</t>
  </si>
  <si>
    <t>STARACHOWICKI</t>
  </si>
  <si>
    <t>2611042</t>
  </si>
  <si>
    <t>PAWŁÓW</t>
  </si>
  <si>
    <t>0260669</t>
  </si>
  <si>
    <t>POKRZYWNICA</t>
  </si>
  <si>
    <t>24797</t>
  </si>
  <si>
    <t>2611011</t>
  </si>
  <si>
    <t>STARACHOWICE</t>
  </si>
  <si>
    <t>0947930</t>
  </si>
  <si>
    <t>2122537</t>
  </si>
  <si>
    <t>STASZOWSKI</t>
  </si>
  <si>
    <t>2612012</t>
  </si>
  <si>
    <t>BOGORIA</t>
  </si>
  <si>
    <t>0788229</t>
  </si>
  <si>
    <t>JURKOWICE</t>
  </si>
  <si>
    <t>8864316</t>
  </si>
  <si>
    <t>43632</t>
  </si>
  <si>
    <t>2612043</t>
  </si>
  <si>
    <t>0802231</t>
  </si>
  <si>
    <t>PLISKOWOLA</t>
  </si>
  <si>
    <t>135B</t>
  </si>
  <si>
    <t>2389908</t>
  </si>
  <si>
    <t>43551</t>
  </si>
  <si>
    <t>0802254</t>
  </si>
  <si>
    <t>SUCHOWOLA</t>
  </si>
  <si>
    <t>4137419</t>
  </si>
  <si>
    <t>62294,62295,64747</t>
  </si>
  <si>
    <t>2612053</t>
  </si>
  <si>
    <t>POŁANIEC</t>
  </si>
  <si>
    <t>0980783</t>
  </si>
  <si>
    <t>19123</t>
  </si>
  <si>
    <t>UL. RUSZCZAŃSKA</t>
  </si>
  <si>
    <t>6111760</t>
  </si>
  <si>
    <t>13244,13252</t>
  </si>
  <si>
    <t>26398</t>
  </si>
  <si>
    <t>UL. ŻAPNIOWSKA</t>
  </si>
  <si>
    <t>5219337</t>
  </si>
  <si>
    <t>129333</t>
  </si>
  <si>
    <t>2612073</t>
  </si>
  <si>
    <t>STASZÓW</t>
  </si>
  <si>
    <t>0807582</t>
  </si>
  <si>
    <t>SMERDYNA</t>
  </si>
  <si>
    <t>5156002</t>
  </si>
  <si>
    <t>17401</t>
  </si>
  <si>
    <t>0981274</t>
  </si>
  <si>
    <t>BARTOSZYCKI</t>
  </si>
  <si>
    <t>2801011</t>
  </si>
  <si>
    <t>BARTOSZYCE</t>
  </si>
  <si>
    <t>0964583</t>
  </si>
  <si>
    <t>2387342</t>
  </si>
  <si>
    <t>56232</t>
  </si>
  <si>
    <t>2801032</t>
  </si>
  <si>
    <t>0471389</t>
  </si>
  <si>
    <t>ŻYDOWO</t>
  </si>
  <si>
    <t>64526</t>
  </si>
  <si>
    <t>BRANIEWSKI</t>
  </si>
  <si>
    <t>2802011</t>
  </si>
  <si>
    <t>BRANIEWO</t>
  </si>
  <si>
    <t>0932710</t>
  </si>
  <si>
    <t>7578693</t>
  </si>
  <si>
    <t>7178</t>
  </si>
  <si>
    <t>DZIAŁDOWSKI</t>
  </si>
  <si>
    <t>2803011</t>
  </si>
  <si>
    <t>DZIAŁDOWO</t>
  </si>
  <si>
    <t>0930609</t>
  </si>
  <si>
    <t>10810</t>
  </si>
  <si>
    <t>UL. LENARTOWICZA</t>
  </si>
  <si>
    <t>130863</t>
  </si>
  <si>
    <t>2861011</t>
  </si>
  <si>
    <t>0932703</t>
  </si>
  <si>
    <t>09983</t>
  </si>
  <si>
    <t>96A</t>
  </si>
  <si>
    <t>128867</t>
  </si>
  <si>
    <t>27749</t>
  </si>
  <si>
    <t>UL. PRZY BRAMIE TARGOWEJ</t>
  </si>
  <si>
    <t>2804012</t>
  </si>
  <si>
    <t>1571658</t>
  </si>
  <si>
    <t>18519,18523,18524</t>
  </si>
  <si>
    <t>2804073</t>
  </si>
  <si>
    <t>PASŁĘK</t>
  </si>
  <si>
    <t>0932927</t>
  </si>
  <si>
    <t>4329977</t>
  </si>
  <si>
    <t>3330</t>
  </si>
  <si>
    <t>GIŻYCKI</t>
  </si>
  <si>
    <t>2806011</t>
  </si>
  <si>
    <t>GIŻYCKO</t>
  </si>
  <si>
    <t>0977692</t>
  </si>
  <si>
    <t>6368215</t>
  </si>
  <si>
    <t>75619</t>
  </si>
  <si>
    <t>5156755</t>
  </si>
  <si>
    <t>44092,44093</t>
  </si>
  <si>
    <t>8406956</t>
  </si>
  <si>
    <t>20228</t>
  </si>
  <si>
    <t>19900</t>
  </si>
  <si>
    <t>UL. SIKORSKIEGO</t>
  </si>
  <si>
    <t>2806102</t>
  </si>
  <si>
    <t>WYDMINY</t>
  </si>
  <si>
    <t>0772435</t>
  </si>
  <si>
    <t>SIEDLISKA</t>
  </si>
  <si>
    <t>5347874</t>
  </si>
  <si>
    <t>124408</t>
  </si>
  <si>
    <t>GOŁDAPSKI</t>
  </si>
  <si>
    <t>2818033</t>
  </si>
  <si>
    <t>GOŁDAP</t>
  </si>
  <si>
    <t>0758369</t>
  </si>
  <si>
    <t>BOĆWINKA</t>
  </si>
  <si>
    <t>2818034</t>
  </si>
  <si>
    <t>0977700</t>
  </si>
  <si>
    <t>5029521</t>
  </si>
  <si>
    <t>34815,59089</t>
  </si>
  <si>
    <t>IŁAWSKI</t>
  </si>
  <si>
    <t>2807032</t>
  </si>
  <si>
    <t>IŁAWA</t>
  </si>
  <si>
    <t>0475080</t>
  </si>
  <si>
    <t>FRANCISZKOWO</t>
  </si>
  <si>
    <t>69553</t>
  </si>
  <si>
    <t>2807011</t>
  </si>
  <si>
    <t>0964650</t>
  </si>
  <si>
    <t>12810</t>
  </si>
  <si>
    <t>UL. LUDWIKA MIEROSŁAWSKIEGO</t>
  </si>
  <si>
    <t>536859</t>
  </si>
  <si>
    <t>637039</t>
  </si>
  <si>
    <t>2807052</t>
  </si>
  <si>
    <t>LUBAWA</t>
  </si>
  <si>
    <t>0480218</t>
  </si>
  <si>
    <t>FIJEWO</t>
  </si>
  <si>
    <t>6176781</t>
  </si>
  <si>
    <t>86442</t>
  </si>
  <si>
    <t>2807073</t>
  </si>
  <si>
    <t>ZALEWO</t>
  </si>
  <si>
    <t>0490553</t>
  </si>
  <si>
    <t>BARTY</t>
  </si>
  <si>
    <t>2808022</t>
  </si>
  <si>
    <t>LIDZBARSKI</t>
  </si>
  <si>
    <t>2809011</t>
  </si>
  <si>
    <t>LIDZBARK WARMIŃSKI</t>
  </si>
  <si>
    <t>0964732</t>
  </si>
  <si>
    <t>81365, 81366</t>
  </si>
  <si>
    <t>MRĄGOWSKI</t>
  </si>
  <si>
    <t>2810011</t>
  </si>
  <si>
    <t>MRĄGOWO</t>
  </si>
  <si>
    <t>0964896</t>
  </si>
  <si>
    <t>13861</t>
  </si>
  <si>
    <t>UL. NADBRZEŻNA</t>
  </si>
  <si>
    <t>5061</t>
  </si>
  <si>
    <t>2810052</t>
  </si>
  <si>
    <t>SORKWITY</t>
  </si>
  <si>
    <t>0488071</t>
  </si>
  <si>
    <t>NIDZICKI</t>
  </si>
  <si>
    <t>2811022</t>
  </si>
  <si>
    <t>JANOWO</t>
  </si>
  <si>
    <t>0476317</t>
  </si>
  <si>
    <t>JAGARZEWO</t>
  </si>
  <si>
    <t>14591</t>
  </si>
  <si>
    <t>2365904</t>
  </si>
  <si>
    <t>72226,72227</t>
  </si>
  <si>
    <t>NOWOMIEJSKI</t>
  </si>
  <si>
    <t>2812042</t>
  </si>
  <si>
    <t>KURZĘTNIK</t>
  </si>
  <si>
    <t>0845654</t>
  </si>
  <si>
    <t>2506100</t>
  </si>
  <si>
    <t>10410,10421</t>
  </si>
  <si>
    <t>2093491</t>
  </si>
  <si>
    <t>71011,71016</t>
  </si>
  <si>
    <t>2812052</t>
  </si>
  <si>
    <t>NOWE MIASTO LUBAWSKIE</t>
  </si>
  <si>
    <t>0847073</t>
  </si>
  <si>
    <t>BRATIAN</t>
  </si>
  <si>
    <t>5220053</t>
  </si>
  <si>
    <t>57636,57639</t>
  </si>
  <si>
    <t>0847140</t>
  </si>
  <si>
    <t>JAMIELNIK</t>
  </si>
  <si>
    <t>5793943</t>
  </si>
  <si>
    <t>11432</t>
  </si>
  <si>
    <t>2812011</t>
  </si>
  <si>
    <t>0983563</t>
  </si>
  <si>
    <t>04587</t>
  </si>
  <si>
    <t>UL. DZIAŁYŃSKICH</t>
  </si>
  <si>
    <t>2347469</t>
  </si>
  <si>
    <t>107105,16475</t>
  </si>
  <si>
    <t>4710442</t>
  </si>
  <si>
    <t>3523</t>
  </si>
  <si>
    <t>2813032</t>
  </si>
  <si>
    <t>KOWALE OLECKIE</t>
  </si>
  <si>
    <t>0760521</t>
  </si>
  <si>
    <t>STOŻNE</t>
  </si>
  <si>
    <t>2813043</t>
  </si>
  <si>
    <t>5348355</t>
  </si>
  <si>
    <t>79842</t>
  </si>
  <si>
    <t>0763360</t>
  </si>
  <si>
    <t>GĄSKI</t>
  </si>
  <si>
    <t>4583527</t>
  </si>
  <si>
    <t>52550</t>
  </si>
  <si>
    <t>2813052</t>
  </si>
  <si>
    <t>ŚWIĘTAJNO</t>
  </si>
  <si>
    <t>0770590</t>
  </si>
  <si>
    <t>CICHY</t>
  </si>
  <si>
    <t>3500814</t>
  </si>
  <si>
    <t>52553</t>
  </si>
  <si>
    <t>0770778</t>
  </si>
  <si>
    <t>MAZURY</t>
  </si>
  <si>
    <t>5539284</t>
  </si>
  <si>
    <t>88089,88148</t>
  </si>
  <si>
    <t>0770850</t>
  </si>
  <si>
    <t>54A</t>
  </si>
  <si>
    <t>122532</t>
  </si>
  <si>
    <t>2862011</t>
  </si>
  <si>
    <t>0964465</t>
  </si>
  <si>
    <t>38558</t>
  </si>
  <si>
    <t>AL. ALEJA MARSZAŁKA JÓZEFA PIŁSUDSKIEGO</t>
  </si>
  <si>
    <t>273591, 273833, 273834</t>
  </si>
  <si>
    <t>00457</t>
  </si>
  <si>
    <t>UL. ARTYLERYJSKA</t>
  </si>
  <si>
    <t>3C</t>
  </si>
  <si>
    <t>115217</t>
  </si>
  <si>
    <t>33</t>
  </si>
  <si>
    <t>598337</t>
  </si>
  <si>
    <t>115080</t>
  </si>
  <si>
    <t>598122</t>
  </si>
  <si>
    <t>5476202</t>
  </si>
  <si>
    <t>25186</t>
  </si>
  <si>
    <t>OLSZTYŃSKI</t>
  </si>
  <si>
    <t>2814072</t>
  </si>
  <si>
    <t>JONKOWO</t>
  </si>
  <si>
    <t>0477133</t>
  </si>
  <si>
    <t>NOWE KAWKOWO</t>
  </si>
  <si>
    <t>2312266</t>
  </si>
  <si>
    <t>118406</t>
  </si>
  <si>
    <t>OSTRÓDZKI</t>
  </si>
  <si>
    <t>2815092</t>
  </si>
  <si>
    <t>OSTRÓDA</t>
  </si>
  <si>
    <t>0485026</t>
  </si>
  <si>
    <t>IDZBARK</t>
  </si>
  <si>
    <t>1594704</t>
  </si>
  <si>
    <t>112106,112107</t>
  </si>
  <si>
    <t>0485374</t>
  </si>
  <si>
    <t>SAMBOROWO</t>
  </si>
  <si>
    <t>2035650</t>
  </si>
  <si>
    <t>29149</t>
  </si>
  <si>
    <t>0485517</t>
  </si>
  <si>
    <t>SZYLDAK</t>
  </si>
  <si>
    <t>4710448</t>
  </si>
  <si>
    <t>12948</t>
  </si>
  <si>
    <t>PISKI</t>
  </si>
  <si>
    <t>2816013</t>
  </si>
  <si>
    <t>BIAŁA PISKA</t>
  </si>
  <si>
    <t>0754727</t>
  </si>
  <si>
    <t>BEMOWO PISKIE</t>
  </si>
  <si>
    <t>3947020</t>
  </si>
  <si>
    <t>12960,12961</t>
  </si>
  <si>
    <t>0754785</t>
  </si>
  <si>
    <t>DRYGAŁY</t>
  </si>
  <si>
    <t>263467</t>
  </si>
  <si>
    <t>2816034</t>
  </si>
  <si>
    <t>PISZ</t>
  </si>
  <si>
    <t>0977835</t>
  </si>
  <si>
    <t>6750265</t>
  </si>
  <si>
    <t>59793</t>
  </si>
  <si>
    <t>2816033</t>
  </si>
  <si>
    <t>0764571</t>
  </si>
  <si>
    <t>TRZONKI</t>
  </si>
  <si>
    <t>115462, 115458, 115449</t>
  </si>
  <si>
    <t>SZCZYCIEŃSKI</t>
  </si>
  <si>
    <t>2817011</t>
  </si>
  <si>
    <t>SZCZYTNO</t>
  </si>
  <si>
    <t>0964991</t>
  </si>
  <si>
    <t>7707496</t>
  </si>
  <si>
    <t>112253,113645</t>
  </si>
  <si>
    <t>WĘGORZEWSKI</t>
  </si>
  <si>
    <t>2819022</t>
  </si>
  <si>
    <t>POZEZDRZE</t>
  </si>
  <si>
    <t>0765257</t>
  </si>
  <si>
    <t>3001053</t>
  </si>
  <si>
    <t>1620076</t>
  </si>
  <si>
    <t>19017</t>
  </si>
  <si>
    <t>3003032</t>
  </si>
  <si>
    <t>0583409</t>
  </si>
  <si>
    <t>GOŚLINOWO</t>
  </si>
  <si>
    <t>7334971</t>
  </si>
  <si>
    <t>0583533</t>
  </si>
  <si>
    <t>MODLISZEWKO</t>
  </si>
  <si>
    <t>1620101</t>
  </si>
  <si>
    <t>126479</t>
  </si>
  <si>
    <t>0583562</t>
  </si>
  <si>
    <t>OBORA</t>
  </si>
  <si>
    <t>1615980</t>
  </si>
  <si>
    <t>27401,27431</t>
  </si>
  <si>
    <t>3003093</t>
  </si>
  <si>
    <t>TRZEMESZNO</t>
  </si>
  <si>
    <t>0098217</t>
  </si>
  <si>
    <t>KRUCHOWO</t>
  </si>
  <si>
    <t>5161297</t>
  </si>
  <si>
    <t>26528</t>
  </si>
  <si>
    <t>0929701</t>
  </si>
  <si>
    <t>6881975</t>
  </si>
  <si>
    <t>124908,124909,124910</t>
  </si>
  <si>
    <t>UL. WYSZYŃSKIEGO</t>
  </si>
  <si>
    <t>3377753</t>
  </si>
  <si>
    <t>29240,29280</t>
  </si>
  <si>
    <t>0098424</t>
  </si>
  <si>
    <t>TRZEMŻAL</t>
  </si>
  <si>
    <t>2422510</t>
  </si>
  <si>
    <t>43960</t>
  </si>
  <si>
    <t>JAROCIŃSKI</t>
  </si>
  <si>
    <t>3006023</t>
  </si>
  <si>
    <t>JAROCIN</t>
  </si>
  <si>
    <t>0936776</t>
  </si>
  <si>
    <t>7517357</t>
  </si>
  <si>
    <t>30362</t>
  </si>
  <si>
    <t>15698</t>
  </si>
  <si>
    <t>UL. PARK</t>
  </si>
  <si>
    <t>27540, 27482</t>
  </si>
  <si>
    <t>3061011</t>
  </si>
  <si>
    <t>09341</t>
  </si>
  <si>
    <t>UL. AUGUSTYNA KORDECKIEGO</t>
  </si>
  <si>
    <t>272947</t>
  </si>
  <si>
    <t>06507</t>
  </si>
  <si>
    <t>UL. HANDLOWA</t>
  </si>
  <si>
    <t>436903</t>
  </si>
  <si>
    <t>272742</t>
  </si>
  <si>
    <t>11973</t>
  </si>
  <si>
    <t>UL. MAJKOWSKA</t>
  </si>
  <si>
    <t>8282288</t>
  </si>
  <si>
    <t>88151,88152</t>
  </si>
  <si>
    <t>KOLSKI</t>
  </si>
  <si>
    <t>3009092</t>
  </si>
  <si>
    <t>OLSZÓWKA</t>
  </si>
  <si>
    <t>0290162</t>
  </si>
  <si>
    <t>ŁUBIANKA</t>
  </si>
  <si>
    <t>2070358</t>
  </si>
  <si>
    <t>120826,16873</t>
  </si>
  <si>
    <t>3062011</t>
  </si>
  <si>
    <t>20695</t>
  </si>
  <si>
    <t>UL. SPÓŁDZIELCÓW</t>
  </si>
  <si>
    <t>8918841</t>
  </si>
  <si>
    <t>3704</t>
  </si>
  <si>
    <t>KONIŃSKI</t>
  </si>
  <si>
    <t>3010062</t>
  </si>
  <si>
    <t>KRZYMÓW</t>
  </si>
  <si>
    <t>0289414</t>
  </si>
  <si>
    <t>SMÓLNIK</t>
  </si>
  <si>
    <t>2103843</t>
  </si>
  <si>
    <t>11580</t>
  </si>
  <si>
    <t>3010073</t>
  </si>
  <si>
    <t>RYCHWAŁ</t>
  </si>
  <si>
    <t>0293226</t>
  </si>
  <si>
    <t>BIAŁA PANIEŃSKA</t>
  </si>
  <si>
    <t>273083</t>
  </si>
  <si>
    <t>KOŚCIAŃSKI</t>
  </si>
  <si>
    <t>3011032</t>
  </si>
  <si>
    <t>KOŚCIAN</t>
  </si>
  <si>
    <t>0371624</t>
  </si>
  <si>
    <t>KOKORZYN</t>
  </si>
  <si>
    <t>3011055</t>
  </si>
  <si>
    <t>ŚMIGIEL</t>
  </si>
  <si>
    <t>0376768</t>
  </si>
  <si>
    <t>STARE BOJANOWO</t>
  </si>
  <si>
    <t>3012044</t>
  </si>
  <si>
    <t>05345</t>
  </si>
  <si>
    <t>UL. GARNCARSKA</t>
  </si>
  <si>
    <t>UL. OSADNICZA</t>
  </si>
  <si>
    <t>271306</t>
  </si>
  <si>
    <t>18464</t>
  </si>
  <si>
    <t>UL. RASZKOWSKA</t>
  </si>
  <si>
    <t>5735815</t>
  </si>
  <si>
    <t>110199,110200,110201,110202</t>
  </si>
  <si>
    <t>LESZCZYŃSKI</t>
  </si>
  <si>
    <t>3013072</t>
  </si>
  <si>
    <t>WŁOSZAKOWICE</t>
  </si>
  <si>
    <t>0377756</t>
  </si>
  <si>
    <t>10465</t>
  </si>
  <si>
    <t>UL. KAROLA KURPIŃSKIEGO</t>
  </si>
  <si>
    <t>74710</t>
  </si>
  <si>
    <t>3063011</t>
  </si>
  <si>
    <t>0954225</t>
  </si>
  <si>
    <t>21445</t>
  </si>
  <si>
    <t>UL. 17 STYCZNIA</t>
  </si>
  <si>
    <t>90</t>
  </si>
  <si>
    <t>26479</t>
  </si>
  <si>
    <t>06607</t>
  </si>
  <si>
    <t>UL. HENRYKOWSKA</t>
  </si>
  <si>
    <t>3015043</t>
  </si>
  <si>
    <t>1726742</t>
  </si>
  <si>
    <t>106889</t>
  </si>
  <si>
    <t>3015063</t>
  </si>
  <si>
    <t>ZBĄSZYŃ</t>
  </si>
  <si>
    <t>0917253</t>
  </si>
  <si>
    <t>STRZYŻEWO</t>
  </si>
  <si>
    <t>5862246</t>
  </si>
  <si>
    <t>31624</t>
  </si>
  <si>
    <t>0988655</t>
  </si>
  <si>
    <t>1724022</t>
  </si>
  <si>
    <t>40109,40111,40112</t>
  </si>
  <si>
    <t>25887</t>
  </si>
  <si>
    <t>UL. ZBĄSKICH</t>
  </si>
  <si>
    <t>7773785</t>
  </si>
  <si>
    <t>58179</t>
  </si>
  <si>
    <t>OBORNICKI</t>
  </si>
  <si>
    <t>3016023</t>
  </si>
  <si>
    <t>ROGOŹNO</t>
  </si>
  <si>
    <t>0529090</t>
  </si>
  <si>
    <t>PRUŚCE</t>
  </si>
  <si>
    <t>273079</t>
  </si>
  <si>
    <t>3017011</t>
  </si>
  <si>
    <t>0937132</t>
  </si>
  <si>
    <t>14160</t>
  </si>
  <si>
    <t>UL. ANDRZEJA NIEGOLEWSKIEGO</t>
  </si>
  <si>
    <t>2005670</t>
  </si>
  <si>
    <t>18610,24260</t>
  </si>
  <si>
    <t>82689, 122904</t>
  </si>
  <si>
    <t>POZNAŃ</t>
  </si>
  <si>
    <t>3064011</t>
  </si>
  <si>
    <t>0969400</t>
  </si>
  <si>
    <t>200</t>
  </si>
  <si>
    <t>73756, 79353, 73772</t>
  </si>
  <si>
    <t>14226</t>
  </si>
  <si>
    <t>UL. NIESZAWSKA</t>
  </si>
  <si>
    <t>31466</t>
  </si>
  <si>
    <t>18495</t>
  </si>
  <si>
    <t>UL. RAWICKA</t>
  </si>
  <si>
    <t>12/14</t>
  </si>
  <si>
    <t>355195</t>
  </si>
  <si>
    <t>3760057</t>
  </si>
  <si>
    <t>34375,34376</t>
  </si>
  <si>
    <t>29085</t>
  </si>
  <si>
    <t>UL. ROMANA BRANDSTAETTERA</t>
  </si>
  <si>
    <t>11606</t>
  </si>
  <si>
    <t>3021052</t>
  </si>
  <si>
    <t>DOPIEWO</t>
  </si>
  <si>
    <t>0582806</t>
  </si>
  <si>
    <t>3021105</t>
  </si>
  <si>
    <t>MOSINA</t>
  </si>
  <si>
    <t>0589553</t>
  </si>
  <si>
    <t>UL. OLSZYNKOWA</t>
  </si>
  <si>
    <t>4272040</t>
  </si>
  <si>
    <t>80022</t>
  </si>
  <si>
    <t>3021113</t>
  </si>
  <si>
    <t>MUROWANA GOŚLINA</t>
  </si>
  <si>
    <t>0971152</t>
  </si>
  <si>
    <t>13460</t>
  </si>
  <si>
    <t>UL. MŚCISZEWSKA</t>
  </si>
  <si>
    <t>59645</t>
  </si>
  <si>
    <t>3021124</t>
  </si>
  <si>
    <t>POBIEDZISKA</t>
  </si>
  <si>
    <t>0971287</t>
  </si>
  <si>
    <t>39</t>
  </si>
  <si>
    <t>263317</t>
  </si>
  <si>
    <t>3021021</t>
  </si>
  <si>
    <t>PUSZCZYKOWO</t>
  </si>
  <si>
    <t>0971376</t>
  </si>
  <si>
    <t>354103</t>
  </si>
  <si>
    <t>34624</t>
  </si>
  <si>
    <t>3021145</t>
  </si>
  <si>
    <t>STĘSZEW</t>
  </si>
  <si>
    <t>0595128</t>
  </si>
  <si>
    <t>STRYKOWO</t>
  </si>
  <si>
    <t>02396</t>
  </si>
  <si>
    <t>UL. BUKOWSKA</t>
  </si>
  <si>
    <t>337218</t>
  </si>
  <si>
    <t>1929676</t>
  </si>
  <si>
    <t>104906</t>
  </si>
  <si>
    <t>3021143</t>
  </si>
  <si>
    <t>0595170</t>
  </si>
  <si>
    <t>TRZEBAW</t>
  </si>
  <si>
    <t>13325</t>
  </si>
  <si>
    <t>UL. MOSIŃSKA</t>
  </si>
  <si>
    <t>2288780</t>
  </si>
  <si>
    <t>48628,48631</t>
  </si>
  <si>
    <t>3021152</t>
  </si>
  <si>
    <t>SUCHY LAS</t>
  </si>
  <si>
    <t>0595358</t>
  </si>
  <si>
    <t>CHLUDOWO</t>
  </si>
  <si>
    <t>1656366</t>
  </si>
  <si>
    <t>64507</t>
  </si>
  <si>
    <t>0595364</t>
  </si>
  <si>
    <t>GOLĘCZEWO</t>
  </si>
  <si>
    <t>0595370</t>
  </si>
  <si>
    <t>3021163</t>
  </si>
  <si>
    <t>7454641</t>
  </si>
  <si>
    <t>85154</t>
  </si>
  <si>
    <t>0595677</t>
  </si>
  <si>
    <t>WIERZONKA</t>
  </si>
  <si>
    <t>08055</t>
  </si>
  <si>
    <t>UL. KARŁOWICKA</t>
  </si>
  <si>
    <t>7901456</t>
  </si>
  <si>
    <t>81585,81608</t>
  </si>
  <si>
    <t>RAWICKI</t>
  </si>
  <si>
    <t>3022033</t>
  </si>
  <si>
    <t>MIEJSKA GÓRKA</t>
  </si>
  <si>
    <t>0373267</t>
  </si>
  <si>
    <t>4583898</t>
  </si>
  <si>
    <t>118424,118425</t>
  </si>
  <si>
    <t>SŁUPECKI</t>
  </si>
  <si>
    <t>3023032</t>
  </si>
  <si>
    <t>ORCHOWO</t>
  </si>
  <si>
    <t>0290736</t>
  </si>
  <si>
    <t>RÓŻANNA</t>
  </si>
  <si>
    <t>5798897</t>
  </si>
  <si>
    <t>55665</t>
  </si>
  <si>
    <t>3025012</t>
  </si>
  <si>
    <t>DOMINOWO</t>
  </si>
  <si>
    <t>0582580</t>
  </si>
  <si>
    <t>GIECZ</t>
  </si>
  <si>
    <t>49732</t>
  </si>
  <si>
    <t>3025022</t>
  </si>
  <si>
    <t>KRZYKOSY</t>
  </si>
  <si>
    <t>0587070</t>
  </si>
  <si>
    <t>SULĘCINEK</t>
  </si>
  <si>
    <t>37</t>
  </si>
  <si>
    <t>7073052</t>
  </si>
  <si>
    <t>122034</t>
  </si>
  <si>
    <t>3025043</t>
  </si>
  <si>
    <t>ŚRODA WIELKOPOLSKA</t>
  </si>
  <si>
    <t>0971614</t>
  </si>
  <si>
    <t>7198532</t>
  </si>
  <si>
    <t>31816,31817</t>
  </si>
  <si>
    <t>3025052</t>
  </si>
  <si>
    <t>0598411</t>
  </si>
  <si>
    <t>PIGŁOWICE</t>
  </si>
  <si>
    <t>4588333</t>
  </si>
  <si>
    <t>31054</t>
  </si>
  <si>
    <t>3026043</t>
  </si>
  <si>
    <t>3504897</t>
  </si>
  <si>
    <t>56245</t>
  </si>
  <si>
    <t>TURECKI</t>
  </si>
  <si>
    <t>3027022</t>
  </si>
  <si>
    <t>BRUDZEW</t>
  </si>
  <si>
    <t>0281654</t>
  </si>
  <si>
    <t>KOŹMIN</t>
  </si>
  <si>
    <t>1667920</t>
  </si>
  <si>
    <t>109379,127614</t>
  </si>
  <si>
    <t>3027073</t>
  </si>
  <si>
    <t>TULISZKÓW</t>
  </si>
  <si>
    <t>0298146</t>
  </si>
  <si>
    <t>TARNOWA</t>
  </si>
  <si>
    <t>31614</t>
  </si>
  <si>
    <t>3027011</t>
  </si>
  <si>
    <t>TUREK</t>
  </si>
  <si>
    <t>0949336</t>
  </si>
  <si>
    <t>6436228</t>
  </si>
  <si>
    <t>32060</t>
  </si>
  <si>
    <t>3027092</t>
  </si>
  <si>
    <t>0301210</t>
  </si>
  <si>
    <t>7770155</t>
  </si>
  <si>
    <t>114891</t>
  </si>
  <si>
    <t>3028053</t>
  </si>
  <si>
    <t>SKOKI</t>
  </si>
  <si>
    <t>0594695</t>
  </si>
  <si>
    <t>LECHLIN</t>
  </si>
  <si>
    <t>40567</t>
  </si>
  <si>
    <t>3028011</t>
  </si>
  <si>
    <t>0967297</t>
  </si>
  <si>
    <t>10966</t>
  </si>
  <si>
    <t>UL. LETNIA</t>
  </si>
  <si>
    <t>5414468</t>
  </si>
  <si>
    <t>43394,44670</t>
  </si>
  <si>
    <t>WOLSZTYŃSKI</t>
  </si>
  <si>
    <t>3029012</t>
  </si>
  <si>
    <t>PRZEMĘT</t>
  </si>
  <si>
    <t>0375326</t>
  </si>
  <si>
    <t>BUCZ</t>
  </si>
  <si>
    <t>1767096</t>
  </si>
  <si>
    <t>128162</t>
  </si>
  <si>
    <t>3030053</t>
  </si>
  <si>
    <t>05188</t>
  </si>
  <si>
    <t>UL. FROMBORSKA</t>
  </si>
  <si>
    <t>58383</t>
  </si>
  <si>
    <t>ZŁOTOWSKI</t>
  </si>
  <si>
    <t>3031054</t>
  </si>
  <si>
    <t>OKONEK</t>
  </si>
  <si>
    <t>0967044</t>
  </si>
  <si>
    <t>632202</t>
  </si>
  <si>
    <t>24727</t>
  </si>
  <si>
    <t>3031062</t>
  </si>
  <si>
    <t>TARNÓWKA</t>
  </si>
  <si>
    <t>0530212</t>
  </si>
  <si>
    <t>356911</t>
  </si>
  <si>
    <t>3201045</t>
  </si>
  <si>
    <t>TYCHOWO</t>
  </si>
  <si>
    <t>0313609</t>
  </si>
  <si>
    <t>KOWALKI</t>
  </si>
  <si>
    <t>8222660</t>
  </si>
  <si>
    <t>48026,49167</t>
  </si>
  <si>
    <t>CHOSZCZEŃSKI</t>
  </si>
  <si>
    <t>3202063</t>
  </si>
  <si>
    <t>RECZ</t>
  </si>
  <si>
    <t>0935653</t>
  </si>
  <si>
    <t>DRAWSKI</t>
  </si>
  <si>
    <t>3203024</t>
  </si>
  <si>
    <t>DRAWSKO POMORSKIE</t>
  </si>
  <si>
    <t>0949862</t>
  </si>
  <si>
    <t>19665</t>
  </si>
  <si>
    <t>UL. SEMINARYJNA</t>
  </si>
  <si>
    <t>6758294</t>
  </si>
  <si>
    <t>42816</t>
  </si>
  <si>
    <t>GOLENIOWSKI</t>
  </si>
  <si>
    <t>3204033</t>
  </si>
  <si>
    <t>0779064</t>
  </si>
  <si>
    <t>ROŻNOWO NOWOGARDZKIE</t>
  </si>
  <si>
    <t>GRYFICKI</t>
  </si>
  <si>
    <t>3205024</t>
  </si>
  <si>
    <t>GRYFICE</t>
  </si>
  <si>
    <t>0979053</t>
  </si>
  <si>
    <t>12269</t>
  </si>
  <si>
    <t>UL. 6 MARCA</t>
  </si>
  <si>
    <t>5802217</t>
  </si>
  <si>
    <t>12678</t>
  </si>
  <si>
    <t>KAMIEŃSKI</t>
  </si>
  <si>
    <t>3207033</t>
  </si>
  <si>
    <t>KAMIEŃ POMORSKI</t>
  </si>
  <si>
    <t>0777237</t>
  </si>
  <si>
    <t>WRZOSOWO</t>
  </si>
  <si>
    <t>126220, 126219</t>
  </si>
  <si>
    <t>KOŁOBRZESKI</t>
  </si>
  <si>
    <t>3208034</t>
  </si>
  <si>
    <t>GOŚCINO</t>
  </si>
  <si>
    <t>0306236</t>
  </si>
  <si>
    <t>04557</t>
  </si>
  <si>
    <t>UL. IV DYWIZJI WOJSKA POLSKIEGO</t>
  </si>
  <si>
    <t>72</t>
  </si>
  <si>
    <t>8731419</t>
  </si>
  <si>
    <t>84181,84183</t>
  </si>
  <si>
    <t>3208011</t>
  </si>
  <si>
    <t>KOŁOBRZEG</t>
  </si>
  <si>
    <t>0950026</t>
  </si>
  <si>
    <t>4846256</t>
  </si>
  <si>
    <t>10672</t>
  </si>
  <si>
    <t>01601</t>
  </si>
  <si>
    <t>UL. BOGUSŁAWA X</t>
  </si>
  <si>
    <t>4337070</t>
  </si>
  <si>
    <t>125346,127672,127902</t>
  </si>
  <si>
    <t>3955192</t>
  </si>
  <si>
    <t>25860</t>
  </si>
  <si>
    <t>05163</t>
  </si>
  <si>
    <t>UL. JANA FRANKOWSKIEGO</t>
  </si>
  <si>
    <t>7458255</t>
  </si>
  <si>
    <t>122983,127675,127804</t>
  </si>
  <si>
    <t>58A</t>
  </si>
  <si>
    <t>8605550</t>
  </si>
  <si>
    <t>84621</t>
  </si>
  <si>
    <t>5546841</t>
  </si>
  <si>
    <t>10670</t>
  </si>
  <si>
    <t>00393</t>
  </si>
  <si>
    <t>UL. KRZYSZTOFA ARCISZEWSKIEGO</t>
  </si>
  <si>
    <t>5418805</t>
  </si>
  <si>
    <t>126297,126298,130360</t>
  </si>
  <si>
    <t>5228194</t>
  </si>
  <si>
    <t>10669</t>
  </si>
  <si>
    <t>10417</t>
  </si>
  <si>
    <t>UL. KUPIECKA</t>
  </si>
  <si>
    <t>4718518</t>
  </si>
  <si>
    <t>10675,10676</t>
  </si>
  <si>
    <t>5547307</t>
  </si>
  <si>
    <t>10674</t>
  </si>
  <si>
    <t>14886</t>
  </si>
  <si>
    <t>UL. OKOPOWA</t>
  </si>
  <si>
    <t>4909472</t>
  </si>
  <si>
    <t>126248,126249,126289,126290</t>
  </si>
  <si>
    <t>5037081</t>
  </si>
  <si>
    <t>10673</t>
  </si>
  <si>
    <t>7267031</t>
  </si>
  <si>
    <t>10671</t>
  </si>
  <si>
    <t>6248290</t>
  </si>
  <si>
    <t>114966,126176,126177,126181,126202</t>
  </si>
  <si>
    <t>11666</t>
  </si>
  <si>
    <t>UL. PPOR. EDMUNDA ŁOPUSKIEGO</t>
  </si>
  <si>
    <t>7267032</t>
  </si>
  <si>
    <t>10668</t>
  </si>
  <si>
    <t>7143722</t>
  </si>
  <si>
    <t>114963</t>
  </si>
  <si>
    <t>42-44</t>
  </si>
  <si>
    <t>3891627</t>
  </si>
  <si>
    <t>123767,54245,54246</t>
  </si>
  <si>
    <t>18385</t>
  </si>
  <si>
    <t>UL. PROF. TEODORA RAFIŃSKIEGO</t>
  </si>
  <si>
    <t>5227902</t>
  </si>
  <si>
    <t>124457,124458,124459</t>
  </si>
  <si>
    <t>KOSZALIN</t>
  </si>
  <si>
    <t>3261011</t>
  </si>
  <si>
    <t>0949448</t>
  </si>
  <si>
    <t>12266</t>
  </si>
  <si>
    <t>UL. 4 MARCA</t>
  </si>
  <si>
    <t>6885059</t>
  </si>
  <si>
    <t>27745,88497</t>
  </si>
  <si>
    <t>7331085</t>
  </si>
  <si>
    <t>124080,85985</t>
  </si>
  <si>
    <t>7648318</t>
  </si>
  <si>
    <t>120642</t>
  </si>
  <si>
    <t>04542</t>
  </si>
  <si>
    <t>UL. DYWIZJI DREZDEŃSKIEJ</t>
  </si>
  <si>
    <t>7777232</t>
  </si>
  <si>
    <t>31560,66332,66518</t>
  </si>
  <si>
    <t>13180</t>
  </si>
  <si>
    <t>UL. HELENY MODRZEJEWSKIEJ</t>
  </si>
  <si>
    <t>6758036</t>
  </si>
  <si>
    <t>92004,92005,92006,92007</t>
  </si>
  <si>
    <t>2430739</t>
  </si>
  <si>
    <t>31255,74071</t>
  </si>
  <si>
    <t>4716439</t>
  </si>
  <si>
    <t>73969</t>
  </si>
  <si>
    <t>8605523</t>
  </si>
  <si>
    <t>17368,17508</t>
  </si>
  <si>
    <t>74050</t>
  </si>
  <si>
    <t>4653459</t>
  </si>
  <si>
    <t>31280,55100,74050</t>
  </si>
  <si>
    <t>8414315</t>
  </si>
  <si>
    <t>121503,123011,128112,61028,74030</t>
  </si>
  <si>
    <t>2082722</t>
  </si>
  <si>
    <t>128808</t>
  </si>
  <si>
    <t>23863</t>
  </si>
  <si>
    <t>UL. WENEDÓW</t>
  </si>
  <si>
    <t>1783998</t>
  </si>
  <si>
    <t>31286,74057</t>
  </si>
  <si>
    <t>6247094</t>
  </si>
  <si>
    <t>109959,110230</t>
  </si>
  <si>
    <t>3209012</t>
  </si>
  <si>
    <t>BĘDZINO</t>
  </si>
  <si>
    <t>0302646</t>
  </si>
  <si>
    <t>TYMIEŃ</t>
  </si>
  <si>
    <t>5865961</t>
  </si>
  <si>
    <t>123876</t>
  </si>
  <si>
    <t>3209033</t>
  </si>
  <si>
    <t>2411989</t>
  </si>
  <si>
    <t>15175</t>
  </si>
  <si>
    <t>3209042</t>
  </si>
  <si>
    <t>MANOWO</t>
  </si>
  <si>
    <t>5100649</t>
  </si>
  <si>
    <t>16785</t>
  </si>
  <si>
    <t>0308152</t>
  </si>
  <si>
    <t>4083314</t>
  </si>
  <si>
    <t>48681</t>
  </si>
  <si>
    <t>3209073</t>
  </si>
  <si>
    <t>SIANÓW</t>
  </si>
  <si>
    <t>0950240</t>
  </si>
  <si>
    <t>00437</t>
  </si>
  <si>
    <t>UL. ARMII POLSKIEJ</t>
  </si>
  <si>
    <t>4654888</t>
  </si>
  <si>
    <t>48474</t>
  </si>
  <si>
    <t>8541787</t>
  </si>
  <si>
    <t>23862,23863,24148</t>
  </si>
  <si>
    <t>ŁOBESKI</t>
  </si>
  <si>
    <t>3218023</t>
  </si>
  <si>
    <t>ŁOBEZ</t>
  </si>
  <si>
    <t>0979136</t>
  </si>
  <si>
    <t>87008, 87009</t>
  </si>
  <si>
    <t>MYŚLIBORSKI</t>
  </si>
  <si>
    <t>3210014</t>
  </si>
  <si>
    <t>BARLINEK</t>
  </si>
  <si>
    <t>0935268</t>
  </si>
  <si>
    <t>05839</t>
  </si>
  <si>
    <t>UL. GORZOWSKA</t>
  </si>
  <si>
    <t>63</t>
  </si>
  <si>
    <t>245578</t>
  </si>
  <si>
    <t>3210015</t>
  </si>
  <si>
    <t>0177566</t>
  </si>
  <si>
    <t>DZIEDZICE</t>
  </si>
  <si>
    <t>3210034</t>
  </si>
  <si>
    <t>DĘBNO</t>
  </si>
  <si>
    <t>0935305</t>
  </si>
  <si>
    <t>104231</t>
  </si>
  <si>
    <t>3210044</t>
  </si>
  <si>
    <t>MYŚLIBÓRZ</t>
  </si>
  <si>
    <t>0935558</t>
  </si>
  <si>
    <t>5928961</t>
  </si>
  <si>
    <t>90417,90418</t>
  </si>
  <si>
    <t>POLICKI</t>
  </si>
  <si>
    <t>3211012</t>
  </si>
  <si>
    <t>DOBRA (SZCZECIŃSKA)</t>
  </si>
  <si>
    <t>0774196</t>
  </si>
  <si>
    <t>DOŁUJE</t>
  </si>
  <si>
    <t>03585</t>
  </si>
  <si>
    <t>UL. DANIELA</t>
  </si>
  <si>
    <t>4083164</t>
  </si>
  <si>
    <t>38701</t>
  </si>
  <si>
    <t>3211043</t>
  </si>
  <si>
    <t>POLICE</t>
  </si>
  <si>
    <t>0979449</t>
  </si>
  <si>
    <t>5610468</t>
  </si>
  <si>
    <t>28703,80562</t>
  </si>
  <si>
    <t>8860275</t>
  </si>
  <si>
    <t>80556</t>
  </si>
  <si>
    <t>7267128</t>
  </si>
  <si>
    <t>42438,42439,42440,42441,42442</t>
  </si>
  <si>
    <t>PYRZYCKI</t>
  </si>
  <si>
    <t>PYRZYCE</t>
  </si>
  <si>
    <t>5928280</t>
  </si>
  <si>
    <t>110206,121779,72061</t>
  </si>
  <si>
    <t>3212053</t>
  </si>
  <si>
    <t>0979515</t>
  </si>
  <si>
    <t>11112</t>
  </si>
  <si>
    <t>UL. LIPIAŃSKA</t>
  </si>
  <si>
    <t>91162</t>
  </si>
  <si>
    <t>SŁAWIEŃSKI</t>
  </si>
  <si>
    <t>3213011</t>
  </si>
  <si>
    <t>DARŁOWO</t>
  </si>
  <si>
    <t>0949833</t>
  </si>
  <si>
    <t>5736679</t>
  </si>
  <si>
    <t>85176,85177</t>
  </si>
  <si>
    <t>3213032</t>
  </si>
  <si>
    <t>0305573</t>
  </si>
  <si>
    <t>STARY JAROSŁAW</t>
  </si>
  <si>
    <t>1744872</t>
  </si>
  <si>
    <t>85872</t>
  </si>
  <si>
    <t>3213042</t>
  </si>
  <si>
    <t>MALECHOWO</t>
  </si>
  <si>
    <t>0307810</t>
  </si>
  <si>
    <t>65B</t>
  </si>
  <si>
    <t>6312624</t>
  </si>
  <si>
    <t>86826</t>
  </si>
  <si>
    <t>0307862</t>
  </si>
  <si>
    <t>OSTROWIEC</t>
  </si>
  <si>
    <t>1744886</t>
  </si>
  <si>
    <t>42909,42914</t>
  </si>
  <si>
    <t>3213052</t>
  </si>
  <si>
    <t>POSTOMINO</t>
  </si>
  <si>
    <t>0749034</t>
  </si>
  <si>
    <t>JAROSŁAWIEC</t>
  </si>
  <si>
    <t>4717794</t>
  </si>
  <si>
    <t>42907,46664</t>
  </si>
  <si>
    <t>0749229</t>
  </si>
  <si>
    <t>5419034</t>
  </si>
  <si>
    <t>22293</t>
  </si>
  <si>
    <t>0749270</t>
  </si>
  <si>
    <t>STANIEWICE</t>
  </si>
  <si>
    <t>2079129</t>
  </si>
  <si>
    <t>18552</t>
  </si>
  <si>
    <t>3213021</t>
  </si>
  <si>
    <t>SŁAWNO</t>
  </si>
  <si>
    <t>0977410</t>
  </si>
  <si>
    <t>42815</t>
  </si>
  <si>
    <t>PL. PLAC SPORTOWY</t>
  </si>
  <si>
    <t>7458629</t>
  </si>
  <si>
    <t>119907,83982,83986</t>
  </si>
  <si>
    <t>03055</t>
  </si>
  <si>
    <t>UL. AUGUSTA CIESZKOWSKIEGO</t>
  </si>
  <si>
    <t>2284867</t>
  </si>
  <si>
    <t>18720</t>
  </si>
  <si>
    <t>09463</t>
  </si>
  <si>
    <t>UL. JULIUSZA KOSSAKA</t>
  </si>
  <si>
    <t>4273925</t>
  </si>
  <si>
    <t>8698,89850,90243,90244,90245</t>
  </si>
  <si>
    <t>3508380</t>
  </si>
  <si>
    <t>104257,84494,84693</t>
  </si>
  <si>
    <t>2277418</t>
  </si>
  <si>
    <t>19067</t>
  </si>
  <si>
    <t>1742366</t>
  </si>
  <si>
    <t>9296,9300</t>
  </si>
  <si>
    <t>3213062</t>
  </si>
  <si>
    <t>0750416</t>
  </si>
  <si>
    <t>SŁAWSKO</t>
  </si>
  <si>
    <t>97A</t>
  </si>
  <si>
    <t>7329722</t>
  </si>
  <si>
    <t>84830,84831</t>
  </si>
  <si>
    <t>STARGARDZKI</t>
  </si>
  <si>
    <t>3214033</t>
  </si>
  <si>
    <t>DOBRZANY</t>
  </si>
  <si>
    <t>0978875</t>
  </si>
  <si>
    <t>10109</t>
  </si>
  <si>
    <t>3214011</t>
  </si>
  <si>
    <t>STARGARD</t>
  </si>
  <si>
    <t>0979596</t>
  </si>
  <si>
    <t>22386</t>
  </si>
  <si>
    <t>UL. JANA ŚNIADECKIEGO</t>
  </si>
  <si>
    <t>272764</t>
  </si>
  <si>
    <t>3262011</t>
  </si>
  <si>
    <t>53</t>
  </si>
  <si>
    <t>203119</t>
  </si>
  <si>
    <t>628539</t>
  </si>
  <si>
    <t>2277383</t>
  </si>
  <si>
    <t>125284</t>
  </si>
  <si>
    <t>4654996</t>
  </si>
  <si>
    <t>13824,13851</t>
  </si>
  <si>
    <t>8986598</t>
  </si>
  <si>
    <t>3904</t>
  </si>
  <si>
    <t>27/28</t>
  </si>
  <si>
    <t>6946873</t>
  </si>
  <si>
    <t>130287,4580</t>
  </si>
  <si>
    <t>02091</t>
  </si>
  <si>
    <t>UL. BRODNICKA</t>
  </si>
  <si>
    <t>3763487</t>
  </si>
  <si>
    <t>4467,5270</t>
  </si>
  <si>
    <t>21773</t>
  </si>
  <si>
    <t>UL. FLORIANA SZAREGO</t>
  </si>
  <si>
    <t>1785940</t>
  </si>
  <si>
    <t>8917</t>
  </si>
  <si>
    <t>06756</t>
  </si>
  <si>
    <t>UL. HOŻA</t>
  </si>
  <si>
    <t>8796214</t>
  </si>
  <si>
    <t>11305,11306</t>
  </si>
  <si>
    <t>6246412</t>
  </si>
  <si>
    <t>111999,112000,112001,112002</t>
  </si>
  <si>
    <t>8413907</t>
  </si>
  <si>
    <t>73208</t>
  </si>
  <si>
    <t>7011224</t>
  </si>
  <si>
    <t>19609,19610</t>
  </si>
  <si>
    <t>07712</t>
  </si>
  <si>
    <t>UL. KABLOWA</t>
  </si>
  <si>
    <t>7393777</t>
  </si>
  <si>
    <t>3920</t>
  </si>
  <si>
    <t>08443</t>
  </si>
  <si>
    <t>UL. KINGI</t>
  </si>
  <si>
    <t>5418112</t>
  </si>
  <si>
    <t>105527,87551,87553,87821,88041</t>
  </si>
  <si>
    <t>10282</t>
  </si>
  <si>
    <t>UL. KU SŁOŃCU</t>
  </si>
  <si>
    <t>10870</t>
  </si>
  <si>
    <t>UL. LESZCZYNOWA</t>
  </si>
  <si>
    <t>03691</t>
  </si>
  <si>
    <t>UL. MARII DĄBROWSKIEJ</t>
  </si>
  <si>
    <t>7074338</t>
  </si>
  <si>
    <t>126777</t>
  </si>
  <si>
    <t>15112</t>
  </si>
  <si>
    <t>UL. ORAWSKA</t>
  </si>
  <si>
    <t>2173852</t>
  </si>
  <si>
    <t>109156,42978</t>
  </si>
  <si>
    <t>31/33</t>
  </si>
  <si>
    <t>7266462</t>
  </si>
  <si>
    <t>19025,19027,19064</t>
  </si>
  <si>
    <t>16992</t>
  </si>
  <si>
    <t>UL. POLICKA</t>
  </si>
  <si>
    <t>3761977</t>
  </si>
  <si>
    <t>17826</t>
  </si>
  <si>
    <t>17952</t>
  </si>
  <si>
    <t>UL. PRZYLESIE</t>
  </si>
  <si>
    <t>5481883</t>
  </si>
  <si>
    <t>8181,8193</t>
  </si>
  <si>
    <t>19242</t>
  </si>
  <si>
    <t>UL. RYMARSKA</t>
  </si>
  <si>
    <t>5419444</t>
  </si>
  <si>
    <t>17953,26449</t>
  </si>
  <si>
    <t>20958</t>
  </si>
  <si>
    <t>UL. STAROMŁYŃSKA</t>
  </si>
  <si>
    <t>21048</t>
  </si>
  <si>
    <t>UL. TEOFILA STARZYŃSKIEGO</t>
  </si>
  <si>
    <t>3-4</t>
  </si>
  <si>
    <t>5545855</t>
  </si>
  <si>
    <t>86624</t>
  </si>
  <si>
    <t>23367</t>
  </si>
  <si>
    <t>UL. UNII LUBELSKIEJ</t>
  </si>
  <si>
    <t>8923934</t>
  </si>
  <si>
    <t>5212</t>
  </si>
  <si>
    <t>26213</t>
  </si>
  <si>
    <t>UL. ZŁOTOWSKA</t>
  </si>
  <si>
    <t>5928965</t>
  </si>
  <si>
    <t>58915</t>
  </si>
  <si>
    <t>02763</t>
  </si>
  <si>
    <t>UL. ZYGMUNTA CHMIELEWSKIEGO</t>
  </si>
  <si>
    <t>8287136</t>
  </si>
  <si>
    <t>127326</t>
  </si>
  <si>
    <t>3699813</t>
  </si>
  <si>
    <t>53291,53292</t>
  </si>
  <si>
    <t>SZCZECINECKI</t>
  </si>
  <si>
    <t>3215033</t>
  </si>
  <si>
    <t>BIAŁY BÓR</t>
  </si>
  <si>
    <t>0949767</t>
  </si>
  <si>
    <t>7076255</t>
  </si>
  <si>
    <t>5951</t>
  </si>
  <si>
    <t>3215043</t>
  </si>
  <si>
    <t>BORNE SULINOWO</t>
  </si>
  <si>
    <t>0988715</t>
  </si>
  <si>
    <t>7711609</t>
  </si>
  <si>
    <t>58109,58110</t>
  </si>
  <si>
    <t>0311585</t>
  </si>
  <si>
    <t>ŁUBOWO</t>
  </si>
  <si>
    <t>25441</t>
  </si>
  <si>
    <t>UL. ZAKĄTNA</t>
  </si>
  <si>
    <t>2397659</t>
  </si>
  <si>
    <t>16642</t>
  </si>
  <si>
    <t>3215011</t>
  </si>
  <si>
    <t>SZCZECINEK</t>
  </si>
  <si>
    <t>0950262</t>
  </si>
  <si>
    <t>23774</t>
  </si>
  <si>
    <t>PL. WAZÓW</t>
  </si>
  <si>
    <t>5801728</t>
  </si>
  <si>
    <t>69085</t>
  </si>
  <si>
    <t>2300450</t>
  </si>
  <si>
    <t>104065,104066</t>
  </si>
  <si>
    <t>2229494</t>
  </si>
  <si>
    <t>128706</t>
  </si>
  <si>
    <t>39566</t>
  </si>
  <si>
    <t>UL. BOH. WARSZAWY</t>
  </si>
  <si>
    <t>7010900</t>
  </si>
  <si>
    <t>16643</t>
  </si>
  <si>
    <t>8350863</t>
  </si>
  <si>
    <t>38483,70710</t>
  </si>
  <si>
    <t>2442795</t>
  </si>
  <si>
    <t>16644</t>
  </si>
  <si>
    <t>4337304</t>
  </si>
  <si>
    <t>69198,69201,70701</t>
  </si>
  <si>
    <t>09509</t>
  </si>
  <si>
    <t>UL. KOSZALIŃSKA</t>
  </si>
  <si>
    <t>8478018</t>
  </si>
  <si>
    <t>16645,18454</t>
  </si>
  <si>
    <t>5037095</t>
  </si>
  <si>
    <t>13745</t>
  </si>
  <si>
    <t>10251</t>
  </si>
  <si>
    <t>UL. KSIĘŻNEJ ELŻBIETY</t>
  </si>
  <si>
    <t>7267055</t>
  </si>
  <si>
    <t>38480,38481,70709</t>
  </si>
  <si>
    <t>5929068</t>
  </si>
  <si>
    <t>124083</t>
  </si>
  <si>
    <t>8731457</t>
  </si>
  <si>
    <t>70154,70156,70157</t>
  </si>
  <si>
    <t>8732370</t>
  </si>
  <si>
    <t>70705,70706,70707,70708</t>
  </si>
  <si>
    <t>5291389</t>
  </si>
  <si>
    <t>62089,62091,69083</t>
  </si>
  <si>
    <t>21805</t>
  </si>
  <si>
    <t>UL. SZCZECIŃSKA</t>
  </si>
  <si>
    <t>6756527</t>
  </si>
  <si>
    <t>89923,89924,89925</t>
  </si>
  <si>
    <t>23972</t>
  </si>
  <si>
    <t>UL. WIATRACZNA</t>
  </si>
  <si>
    <t>657270</t>
  </si>
  <si>
    <t>599056</t>
  </si>
  <si>
    <t>00-697 Warszawa, Al. Jerozlimskie 65/79, Budynek LIM, Piętro: +3, Sala B , Szafa krosownicza ROW 0 RACK 5</t>
  </si>
  <si>
    <t>4z0-432 Katowice, ul. Gospodarcza 12, Kolokacja 3S, Budynek DC2, w obrębie powierzchni  kolokacyjnych w budynku ODF Zlokalizowany w MMR1 oraz MMR2</t>
  </si>
  <si>
    <t xml:space="preserve">94 94A </t>
  </si>
  <si>
    <r>
      <rPr>
        <b/>
        <sz val="14"/>
        <color theme="1"/>
        <rFont val="Calibri"/>
        <family val="2"/>
        <charset val="238"/>
        <scheme val="minor"/>
      </rPr>
      <t xml:space="preserve">Załącznik nr 4 - FORMULARZ CENOWY </t>
    </r>
    <r>
      <rPr>
        <b/>
        <sz val="12"/>
        <color theme="1"/>
        <rFont val="Calibri"/>
        <family val="2"/>
        <charset val="238"/>
        <scheme val="minor"/>
      </rPr>
      <t xml:space="preserve">- </t>
    </r>
    <r>
      <rPr>
        <b/>
        <sz val="10"/>
        <color theme="1"/>
        <rFont val="Calibri"/>
        <family val="2"/>
        <charset val="238"/>
        <scheme val="minor"/>
      </rPr>
      <t>do postępowania ZZ.2131.114.2020.MWI [OSE2020]</t>
    </r>
  </si>
  <si>
    <r>
      <t>Załącznik nr 5 - Listy punktów styku sieci OSE z siecią Wykonawcy</t>
    </r>
    <r>
      <rPr>
        <b/>
        <sz val="10"/>
        <color theme="1"/>
        <rFont val="Calibri"/>
        <family val="2"/>
        <charset val="238"/>
        <scheme val="minor"/>
      </rPr>
      <t xml:space="preserve"> - do postępowania ZZ.2131.114.2020.MWI [OSE2020]</t>
    </r>
  </si>
  <si>
    <r>
      <t>Załącznik nr 6 - Szczegółowe dane adresowe</t>
    </r>
    <r>
      <rPr>
        <b/>
        <sz val="10"/>
        <color theme="1"/>
        <rFont val="Calibri"/>
        <family val="2"/>
        <charset val="238"/>
        <scheme val="minor"/>
      </rPr>
      <t xml:space="preserve"> - do postępowania ZZ.2131.114.2020.MWI [OSE2020]</t>
    </r>
  </si>
  <si>
    <r>
      <t>Uwaga! Przed wydrukowaniem proszę usunąć błędy w arkuszach oraz za pomocą filtru w komórce</t>
    </r>
    <r>
      <rPr>
        <b/>
        <sz val="9"/>
        <color rgb="FF00B050"/>
        <rFont val="Calibri"/>
        <family val="2"/>
        <charset val="238"/>
        <scheme val="minor"/>
      </rPr>
      <t xml:space="preserve"> G14 </t>
    </r>
    <r>
      <rPr>
        <b/>
        <sz val="9"/>
        <color theme="1"/>
        <rFont val="Calibri"/>
        <family val="2"/>
        <charset val="238"/>
        <scheme val="minor"/>
      </rPr>
      <t>ukryć wiersze puste.</t>
    </r>
  </si>
  <si>
    <r>
      <rPr>
        <b/>
        <u/>
        <sz val="11"/>
        <color theme="1"/>
        <rFont val="Calibri"/>
        <family val="2"/>
        <charset val="238"/>
        <scheme val="minor"/>
      </rPr>
      <t>UWAGA</t>
    </r>
    <r>
      <rPr>
        <sz val="11"/>
        <color theme="1"/>
        <rFont val="Calibri"/>
        <family val="2"/>
        <charset val="238"/>
        <scheme val="minor"/>
      </rPr>
      <t xml:space="preserve">
1. Wszystkie pola dotyczące części postępowania na które Wykonawca składa ofertę oraz wspólne dla wszystkich części postępowania (dane Wykonawcy oraz ceny zestawienia dostępu na portach 1 GE i 10 GE),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FFC000"/>
        <rFont val="Calibri"/>
        <family val="2"/>
        <charset val="238"/>
        <scheme val="minor"/>
      </rPr>
      <t>oznaczone w tle kolorem pomarańczowym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muszą zostać wypełnione. Możliwe jest nie wypełnienie żadnego pola dla danej części postępowania, w przypadku gdy Wykonawca nie składa dla tej części oferty.
2. Dla Wariantu A - brak wskazania PWR spowoduje odrzucenie oferty Wykonawcy.
3. Dla Wariantu B - brak wskazania FPS spowoduje odrzucenie oferty Wykonawcy.
4. Przed wydrukowaniem proszę usunąć błędy w arkuszach oraz za pomocą filtru w komórce </t>
    </r>
    <r>
      <rPr>
        <b/>
        <sz val="11"/>
        <color rgb="FF00B050"/>
        <rFont val="Calibri"/>
        <family val="2"/>
        <charset val="238"/>
        <scheme val="minor"/>
      </rPr>
      <t>G14</t>
    </r>
    <r>
      <rPr>
        <sz val="11"/>
        <color theme="1"/>
        <rFont val="Calibri"/>
        <family val="2"/>
        <charset val="238"/>
        <scheme val="minor"/>
      </rPr>
      <t xml:space="preserve"> ukryć wiersze puste.</t>
    </r>
  </si>
  <si>
    <r>
      <rPr>
        <b/>
        <u/>
        <sz val="10"/>
        <color theme="1"/>
        <rFont val="Calibri"/>
        <family val="2"/>
        <charset val="238"/>
        <scheme val="minor"/>
      </rPr>
      <t>UWAGA</t>
    </r>
    <r>
      <rPr>
        <sz val="10"/>
        <color theme="1"/>
        <rFont val="Calibri"/>
        <family val="2"/>
        <charset val="238"/>
        <scheme val="minor"/>
      </rPr>
      <t xml:space="preserve">
Pola wskazujące adresy proponowanych PWR, </t>
    </r>
    <r>
      <rPr>
        <b/>
        <sz val="10"/>
        <color rgb="FFFFC000"/>
        <rFont val="Calibri"/>
        <family val="2"/>
        <charset val="238"/>
        <scheme val="minor"/>
      </rPr>
      <t>oznaczone w tle kolorem pomarańczowym</t>
    </r>
    <r>
      <rPr>
        <sz val="10"/>
        <color theme="1"/>
        <rFont val="Calibri"/>
        <family val="2"/>
        <charset val="238"/>
        <scheme val="minor"/>
      </rPr>
      <t xml:space="preserve"> powinny zostać wypełnione dla wszystkich PWR proponowanych przez Wykonawcę. Nieużywane pola adresu w tabeli PWR należy pozostawić puste.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</si>
</sst>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#,##0.00_ ;[Red]\-#,##0.00\ "/>
  </numFmts>
  <fonts count="26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10"/>
      <color rgb="FFFFC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rgb="FFFFC00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0" fillId="0" borderId="0"/>
  </cellStyleXfs>
  <cellXfs count="166">
    <xf numFmtId="0" fontId="0" fillId="0" borderId="0" xfId="0"/>
    <xf numFmtId="0" fontId="0" fillId="0" borderId="0" xfId="0" applyAlignment="1">
      <alignment wrapText="1"/>
    </xf>
    <xf numFmtId="0" fontId="0" fillId="4" borderId="6" xfId="0" applyFill="1" applyBorder="1" applyProtection="1">
      <protection locked="0"/>
    </xf>
    <xf numFmtId="0" fontId="0" fillId="4" borderId="7" xfId="0" applyFill="1" applyBorder="1" applyProtection="1">
      <protection locked="0"/>
    </xf>
    <xf numFmtId="165" fontId="0" fillId="4" borderId="4" xfId="0" applyNumberFormat="1" applyFill="1" applyBorder="1" applyProtection="1">
      <protection locked="0"/>
    </xf>
    <xf numFmtId="165" fontId="0" fillId="4" borderId="5" xfId="0" applyNumberFormat="1" applyFill="1" applyBorder="1" applyProtection="1">
      <protection locked="0"/>
    </xf>
    <xf numFmtId="165" fontId="0" fillId="4" borderId="3" xfId="0" applyNumberFormat="1" applyFill="1" applyBorder="1" applyProtection="1">
      <protection locked="0"/>
    </xf>
    <xf numFmtId="165" fontId="0" fillId="4" borderId="2" xfId="0" applyNumberFormat="1" applyFill="1" applyBorder="1" applyProtection="1">
      <protection locked="0"/>
    </xf>
    <xf numFmtId="0" fontId="10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3" fillId="5" borderId="3" xfId="0" applyFont="1" applyFill="1" applyBorder="1" applyAlignment="1" applyProtection="1">
      <alignment horizontal="center"/>
    </xf>
    <xf numFmtId="0" fontId="0" fillId="0" borderId="0" xfId="0" applyProtection="1"/>
    <xf numFmtId="0" fontId="3" fillId="3" borderId="3" xfId="0" applyFont="1" applyFill="1" applyBorder="1" applyAlignment="1" applyProtection="1">
      <alignment horizontal="center" wrapText="1"/>
    </xf>
    <xf numFmtId="0" fontId="3" fillId="3" borderId="3" xfId="0" applyFont="1" applyFill="1" applyBorder="1" applyProtection="1"/>
    <xf numFmtId="0" fontId="1" fillId="0" borderId="0" xfId="0" applyFont="1" applyAlignment="1" applyProtection="1">
      <alignment vertical="center" wrapText="1"/>
    </xf>
    <xf numFmtId="0" fontId="3" fillId="0" borderId="0" xfId="0" applyFont="1" applyBorder="1" applyAlignment="1" applyProtection="1">
      <alignment horizontal="left" wrapText="1"/>
    </xf>
    <xf numFmtId="0" fontId="3" fillId="0" borderId="0" xfId="0" applyFont="1" applyProtection="1"/>
    <xf numFmtId="0" fontId="0" fillId="0" borderId="0" xfId="0" applyAlignment="1" applyProtection="1">
      <alignment wrapText="1"/>
    </xf>
    <xf numFmtId="0" fontId="3" fillId="5" borderId="3" xfId="0" applyFont="1" applyFill="1" applyBorder="1" applyAlignment="1" applyProtection="1">
      <alignment horizontal="center"/>
      <protection hidden="1"/>
    </xf>
    <xf numFmtId="0" fontId="8" fillId="0" borderId="0" xfId="0" applyFont="1" applyProtection="1"/>
    <xf numFmtId="0" fontId="0" fillId="0" borderId="3" xfId="0" applyBorder="1" applyAlignment="1">
      <alignment wrapText="1"/>
    </xf>
    <xf numFmtId="0" fontId="0" fillId="0" borderId="3" xfId="0" applyBorder="1"/>
    <xf numFmtId="4" fontId="0" fillId="0" borderId="3" xfId="0" applyNumberFormat="1" applyBorder="1"/>
    <xf numFmtId="164" fontId="0" fillId="0" borderId="3" xfId="0" applyNumberFormat="1" applyBorder="1"/>
    <xf numFmtId="3" fontId="0" fillId="0" borderId="3" xfId="0" applyNumberFormat="1" applyBorder="1"/>
    <xf numFmtId="0" fontId="0" fillId="0" borderId="4" xfId="0" applyBorder="1"/>
    <xf numFmtId="4" fontId="0" fillId="0" borderId="4" xfId="0" applyNumberFormat="1" applyBorder="1"/>
    <xf numFmtId="0" fontId="3" fillId="4" borderId="3" xfId="0" applyFont="1" applyFill="1" applyBorder="1" applyAlignment="1" applyProtection="1">
      <alignment wrapText="1"/>
      <protection locked="0"/>
    </xf>
    <xf numFmtId="164" fontId="0" fillId="4" borderId="6" xfId="0" applyNumberFormat="1" applyFill="1" applyBorder="1" applyProtection="1"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vertical="top" wrapText="1"/>
    </xf>
    <xf numFmtId="0" fontId="3" fillId="0" borderId="0" xfId="0" applyFont="1" applyAlignment="1" applyProtection="1">
      <alignment horizontal="right"/>
    </xf>
    <xf numFmtId="0" fontId="0" fillId="0" borderId="9" xfId="0" applyBorder="1" applyAlignment="1" applyProtection="1">
      <alignment horizontal="left" wrapText="1"/>
    </xf>
    <xf numFmtId="0" fontId="0" fillId="0" borderId="12" xfId="0" applyBorder="1" applyAlignment="1" applyProtection="1">
      <alignment horizontal="left" wrapText="1"/>
    </xf>
    <xf numFmtId="0" fontId="0" fillId="0" borderId="32" xfId="0" applyBorder="1" applyAlignment="1" applyProtection="1">
      <alignment horizontal="left" wrapText="1"/>
    </xf>
    <xf numFmtId="0" fontId="0" fillId="0" borderId="0" xfId="0" applyAlignment="1">
      <alignment vertical="center"/>
    </xf>
    <xf numFmtId="0" fontId="2" fillId="0" borderId="32" xfId="0" applyFont="1" applyBorder="1" applyAlignment="1" applyProtection="1">
      <alignment horizontal="justify" wrapText="1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49" fontId="20" fillId="2" borderId="3" xfId="1" applyNumberFormat="1" applyFill="1" applyBorder="1" applyAlignment="1">
      <alignment horizontal="right"/>
    </xf>
    <xf numFmtId="49" fontId="20" fillId="2" borderId="3" xfId="1" applyNumberFormat="1" applyFill="1" applyBorder="1" applyAlignment="1">
      <alignment horizontal="center"/>
    </xf>
    <xf numFmtId="49" fontId="20" fillId="2" borderId="3" xfId="1" applyNumberFormat="1" applyFill="1" applyBorder="1" applyAlignment="1">
      <alignment horizontal="left"/>
    </xf>
    <xf numFmtId="0" fontId="20" fillId="2" borderId="3" xfId="1" applyFill="1" applyBorder="1" applyAlignment="1">
      <alignment horizontal="center"/>
    </xf>
    <xf numFmtId="0" fontId="20" fillId="2" borderId="3" xfId="1" applyFill="1" applyBorder="1" applyAlignment="1">
      <alignment horizontal="left"/>
    </xf>
    <xf numFmtId="0" fontId="0" fillId="0" borderId="0" xfId="0" applyAlignment="1"/>
    <xf numFmtId="0" fontId="0" fillId="2" borderId="3" xfId="0" applyFill="1" applyBorder="1" applyAlignment="1">
      <alignment horizontal="center" wrapText="1"/>
    </xf>
    <xf numFmtId="49" fontId="20" fillId="2" borderId="3" xfId="1" applyNumberForma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wrapText="1"/>
    </xf>
    <xf numFmtId="0" fontId="10" fillId="0" borderId="0" xfId="0" applyFo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7" fillId="0" borderId="0" xfId="0" applyFont="1" applyAlignment="1" applyProtection="1">
      <alignment horizontal="right" vertical="top"/>
    </xf>
    <xf numFmtId="0" fontId="1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wrapText="1"/>
    </xf>
    <xf numFmtId="0" fontId="17" fillId="0" borderId="0" xfId="0" applyFont="1" applyProtection="1"/>
    <xf numFmtId="0" fontId="9" fillId="0" borderId="0" xfId="0" applyFont="1" applyAlignment="1" applyProtection="1">
      <alignment horizontal="right"/>
    </xf>
    <xf numFmtId="0" fontId="3" fillId="0" borderId="20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wrapText="1"/>
    </xf>
    <xf numFmtId="0" fontId="3" fillId="0" borderId="18" xfId="0" applyFont="1" applyBorder="1" applyAlignment="1" applyProtection="1">
      <alignment horizontal="center" vertical="center" wrapText="1"/>
    </xf>
    <xf numFmtId="4" fontId="0" fillId="5" borderId="9" xfId="0" applyNumberFormat="1" applyFill="1" applyBorder="1" applyAlignment="1" applyProtection="1">
      <alignment wrapText="1"/>
    </xf>
    <xf numFmtId="0" fontId="0" fillId="0" borderId="0" xfId="0" applyBorder="1" applyAlignment="1" applyProtection="1">
      <alignment horizontal="center"/>
    </xf>
    <xf numFmtId="0" fontId="1" fillId="0" borderId="0" xfId="0" applyFont="1" applyAlignment="1" applyProtection="1"/>
    <xf numFmtId="0" fontId="12" fillId="0" borderId="18" xfId="0" applyFont="1" applyBorder="1" applyAlignment="1" applyProtection="1">
      <alignment horizontal="left" vertical="center"/>
    </xf>
    <xf numFmtId="0" fontId="0" fillId="0" borderId="20" xfId="0" applyBorder="1" applyAlignment="1" applyProtection="1">
      <alignment horizontal="center"/>
    </xf>
    <xf numFmtId="9" fontId="0" fillId="0" borderId="10" xfId="0" applyNumberFormat="1" applyBorder="1" applyAlignment="1" applyProtection="1">
      <alignment horizontal="left" vertical="center" wrapText="1"/>
    </xf>
    <xf numFmtId="0" fontId="6" fillId="8" borderId="21" xfId="0" applyFont="1" applyFill="1" applyBorder="1" applyAlignment="1" applyProtection="1">
      <alignment horizontal="center" vertical="center" textRotation="90" wrapText="1"/>
    </xf>
    <xf numFmtId="0" fontId="6" fillId="8" borderId="22" xfId="0" applyFont="1" applyFill="1" applyBorder="1" applyAlignment="1" applyProtection="1">
      <alignment horizontal="center" vertical="center" textRotation="90" wrapText="1"/>
    </xf>
    <xf numFmtId="0" fontId="6" fillId="8" borderId="23" xfId="0" applyFont="1" applyFill="1" applyBorder="1" applyAlignment="1" applyProtection="1">
      <alignment horizontal="center" vertical="center" textRotation="90" wrapText="1"/>
    </xf>
    <xf numFmtId="0" fontId="6" fillId="6" borderId="21" xfId="0" applyFont="1" applyFill="1" applyBorder="1" applyAlignment="1" applyProtection="1">
      <alignment horizontal="center" vertical="center" textRotation="90" wrapText="1"/>
    </xf>
    <xf numFmtId="0" fontId="13" fillId="6" borderId="24" xfId="0" applyFont="1" applyFill="1" applyBorder="1" applyAlignment="1" applyProtection="1">
      <alignment horizontal="center" vertical="center" textRotation="90" wrapText="1"/>
    </xf>
    <xf numFmtId="0" fontId="13" fillId="6" borderId="22" xfId="0" applyFont="1" applyFill="1" applyBorder="1" applyAlignment="1" applyProtection="1">
      <alignment horizontal="center" vertical="center" textRotation="90" wrapText="1"/>
    </xf>
    <xf numFmtId="0" fontId="6" fillId="6" borderId="10" xfId="0" applyFont="1" applyFill="1" applyBorder="1" applyAlignment="1" applyProtection="1">
      <alignment horizontal="center" vertical="center" textRotation="90" wrapText="1"/>
    </xf>
    <xf numFmtId="0" fontId="6" fillId="7" borderId="21" xfId="0" applyFont="1" applyFill="1" applyBorder="1" applyAlignment="1" applyProtection="1">
      <alignment horizontal="center" vertical="center" textRotation="90" wrapText="1"/>
    </xf>
    <xf numFmtId="0" fontId="13" fillId="7" borderId="24" xfId="0" applyFont="1" applyFill="1" applyBorder="1" applyAlignment="1" applyProtection="1">
      <alignment horizontal="center" vertical="center" textRotation="90" wrapText="1"/>
    </xf>
    <xf numFmtId="0" fontId="13" fillId="7" borderId="22" xfId="0" applyFont="1" applyFill="1" applyBorder="1" applyAlignment="1" applyProtection="1">
      <alignment horizontal="center" vertical="center" textRotation="90" wrapText="1"/>
    </xf>
    <xf numFmtId="0" fontId="6" fillId="7" borderId="23" xfId="0" applyFont="1" applyFill="1" applyBorder="1" applyAlignment="1" applyProtection="1">
      <alignment horizontal="center" vertical="center" textRotation="90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14" fillId="8" borderId="21" xfId="0" applyFont="1" applyFill="1" applyBorder="1" applyAlignment="1" applyProtection="1">
      <alignment horizontal="center" vertical="center" wrapText="1"/>
    </xf>
    <xf numFmtId="0" fontId="14" fillId="8" borderId="22" xfId="0" applyFont="1" applyFill="1" applyBorder="1" applyAlignment="1" applyProtection="1">
      <alignment horizontal="center" vertical="center" wrapText="1"/>
    </xf>
    <xf numFmtId="0" fontId="14" fillId="8" borderId="23" xfId="0" applyFont="1" applyFill="1" applyBorder="1" applyAlignment="1" applyProtection="1">
      <alignment horizontal="center" vertical="center" wrapText="1"/>
    </xf>
    <xf numFmtId="0" fontId="15" fillId="6" borderId="26" xfId="0" applyFont="1" applyFill="1" applyBorder="1" applyAlignment="1" applyProtection="1">
      <alignment horizontal="center" vertical="top"/>
    </xf>
    <xf numFmtId="0" fontId="14" fillId="6" borderId="28" xfId="0" applyFont="1" applyFill="1" applyBorder="1" applyAlignment="1" applyProtection="1">
      <alignment horizontal="center" vertical="center" wrapText="1"/>
    </xf>
    <xf numFmtId="0" fontId="14" fillId="6" borderId="27" xfId="0" applyFont="1" applyFill="1" applyBorder="1" applyAlignment="1" applyProtection="1">
      <alignment horizontal="center" vertical="center" wrapText="1"/>
    </xf>
    <xf numFmtId="0" fontId="14" fillId="6" borderId="29" xfId="0" applyFont="1" applyFill="1" applyBorder="1" applyAlignment="1" applyProtection="1">
      <alignment horizontal="center" vertical="center" wrapText="1"/>
    </xf>
    <xf numFmtId="0" fontId="15" fillId="6" borderId="17" xfId="0" applyFont="1" applyFill="1" applyBorder="1" applyAlignment="1" applyProtection="1">
      <alignment horizontal="center" vertical="center"/>
    </xf>
    <xf numFmtId="0" fontId="15" fillId="7" borderId="21" xfId="0" applyFont="1" applyFill="1" applyBorder="1" applyAlignment="1" applyProtection="1">
      <alignment horizontal="center" vertical="center"/>
    </xf>
    <xf numFmtId="0" fontId="14" fillId="7" borderId="24" xfId="0" applyFont="1" applyFill="1" applyBorder="1" applyAlignment="1" applyProtection="1">
      <alignment horizontal="center" vertical="center" wrapText="1"/>
    </xf>
    <xf numFmtId="0" fontId="14" fillId="7" borderId="22" xfId="0" applyFont="1" applyFill="1" applyBorder="1" applyAlignment="1" applyProtection="1">
      <alignment horizontal="center" vertical="center" wrapText="1"/>
    </xf>
    <xf numFmtId="0" fontId="14" fillId="7" borderId="25" xfId="0" applyFont="1" applyFill="1" applyBorder="1" applyAlignment="1" applyProtection="1">
      <alignment horizontal="center" vertical="center" wrapText="1"/>
    </xf>
    <xf numFmtId="0" fontId="4" fillId="7" borderId="10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3" borderId="20" xfId="0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 vertical="center" wrapText="1"/>
    </xf>
    <xf numFmtId="0" fontId="14" fillId="8" borderId="24" xfId="0" applyFont="1" applyFill="1" applyBorder="1" applyAlignment="1" applyProtection="1">
      <alignment horizontal="center" vertical="center" wrapText="1"/>
    </xf>
    <xf numFmtId="0" fontId="14" fillId="6" borderId="21" xfId="0" applyFont="1" applyFill="1" applyBorder="1" applyAlignment="1" applyProtection="1">
      <alignment horizontal="center" vertical="center"/>
    </xf>
    <xf numFmtId="0" fontId="14" fillId="6" borderId="22" xfId="0" applyFont="1" applyFill="1" applyBorder="1" applyAlignment="1" applyProtection="1">
      <alignment horizontal="center" vertical="center" wrapText="1"/>
    </xf>
    <xf numFmtId="0" fontId="14" fillId="6" borderId="23" xfId="0" applyFont="1" applyFill="1" applyBorder="1" applyAlignment="1" applyProtection="1">
      <alignment horizontal="center" vertical="center"/>
    </xf>
    <xf numFmtId="0" fontId="14" fillId="7" borderId="25" xfId="0" applyFont="1" applyFill="1" applyBorder="1" applyAlignment="1" applyProtection="1">
      <alignment horizontal="center" vertical="center"/>
    </xf>
    <xf numFmtId="0" fontId="14" fillId="7" borderId="10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/>
    </xf>
    <xf numFmtId="0" fontId="0" fillId="2" borderId="3" xfId="0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center" wrapText="1"/>
    </xf>
    <xf numFmtId="0" fontId="0" fillId="3" borderId="3" xfId="0" applyFill="1" applyBorder="1" applyAlignment="1" applyProtection="1">
      <alignment horizontal="left"/>
    </xf>
    <xf numFmtId="0" fontId="0" fillId="3" borderId="3" xfId="0" applyFill="1" applyBorder="1" applyAlignment="1" applyProtection="1">
      <alignment horizontal="center"/>
    </xf>
    <xf numFmtId="4" fontId="0" fillId="5" borderId="30" xfId="0" applyNumberFormat="1" applyFill="1" applyBorder="1" applyProtection="1"/>
    <xf numFmtId="4" fontId="0" fillId="5" borderId="4" xfId="0" applyNumberFormat="1" applyFill="1" applyBorder="1" applyProtection="1"/>
    <xf numFmtId="4" fontId="0" fillId="5" borderId="8" xfId="0" applyNumberFormat="1" applyFill="1" applyBorder="1" applyProtection="1"/>
    <xf numFmtId="4" fontId="0" fillId="5" borderId="3" xfId="0" applyNumberFormat="1" applyFill="1" applyBorder="1" applyProtection="1"/>
    <xf numFmtId="49" fontId="20" fillId="2" borderId="3" xfId="1" applyNumberFormat="1" applyFill="1" applyBorder="1" applyAlignment="1" applyProtection="1">
      <alignment horizontal="right"/>
    </xf>
    <xf numFmtId="165" fontId="0" fillId="4" borderId="9" xfId="0" applyNumberFormat="1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vertical="center"/>
    </xf>
    <xf numFmtId="0" fontId="0" fillId="0" borderId="0" xfId="0" applyBorder="1" applyProtection="1"/>
    <xf numFmtId="0" fontId="16" fillId="0" borderId="0" xfId="0" applyFont="1" applyProtection="1"/>
    <xf numFmtId="0" fontId="3" fillId="5" borderId="3" xfId="0" applyFont="1" applyFill="1" applyBorder="1" applyAlignment="1" applyProtection="1">
      <alignment vertical="center" wrapText="1"/>
    </xf>
    <xf numFmtId="0" fontId="0" fillId="3" borderId="3" xfId="0" applyFill="1" applyBorder="1" applyAlignment="1" applyProtection="1">
      <alignment horizontal="center" wrapText="1"/>
    </xf>
    <xf numFmtId="0" fontId="7" fillId="9" borderId="0" xfId="0" applyFont="1" applyFill="1" applyBorder="1" applyAlignment="1" applyProtection="1">
      <alignment vertical="center"/>
    </xf>
    <xf numFmtId="0" fontId="2" fillId="3" borderId="24" xfId="0" applyFont="1" applyFill="1" applyBorder="1" applyAlignment="1" applyProtection="1">
      <alignment horizontal="center" vertical="center" textRotation="90" wrapText="1"/>
    </xf>
    <xf numFmtId="0" fontId="2" fillId="2" borderId="23" xfId="0" applyFont="1" applyFill="1" applyBorder="1" applyAlignment="1" applyProtection="1">
      <alignment horizontal="center" vertical="center" textRotation="90" wrapText="1"/>
    </xf>
    <xf numFmtId="0" fontId="14" fillId="10" borderId="21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/>
    <xf numFmtId="0" fontId="0" fillId="0" borderId="14" xfId="0" applyFont="1" applyBorder="1" applyAlignment="1" applyProtection="1">
      <alignment horizontal="justify" vertical="top" wrapText="1"/>
    </xf>
    <xf numFmtId="0" fontId="0" fillId="0" borderId="14" xfId="0" applyFont="1" applyBorder="1" applyAlignment="1" applyProtection="1">
      <alignment horizontal="justify" vertical="top"/>
    </xf>
    <xf numFmtId="0" fontId="7" fillId="9" borderId="0" xfId="0" applyFont="1" applyFill="1" applyAlignment="1" applyProtection="1">
      <alignment horizontal="center"/>
    </xf>
    <xf numFmtId="0" fontId="7" fillId="4" borderId="18" xfId="0" applyFont="1" applyFill="1" applyBorder="1" applyAlignment="1" applyProtection="1">
      <alignment vertical="center" wrapText="1"/>
      <protection locked="0"/>
    </xf>
    <xf numFmtId="0" fontId="7" fillId="4" borderId="20" xfId="0" applyFont="1" applyFill="1" applyBorder="1" applyAlignment="1" applyProtection="1">
      <alignment vertical="center" wrapText="1"/>
      <protection locked="0"/>
    </xf>
    <xf numFmtId="0" fontId="7" fillId="4" borderId="10" xfId="0" applyFont="1" applyFill="1" applyBorder="1" applyAlignment="1" applyProtection="1">
      <alignment vertical="center" wrapText="1"/>
      <protection locked="0"/>
    </xf>
    <xf numFmtId="0" fontId="1" fillId="7" borderId="21" xfId="0" applyFont="1" applyFill="1" applyBorder="1" applyAlignment="1" applyProtection="1">
      <alignment horizontal="center" vertical="center" wrapText="1"/>
    </xf>
    <xf numFmtId="0" fontId="1" fillId="7" borderId="22" xfId="0" applyFont="1" applyFill="1" applyBorder="1" applyAlignment="1" applyProtection="1">
      <alignment horizontal="center" vertical="center" wrapText="1"/>
    </xf>
    <xf numFmtId="0" fontId="1" fillId="7" borderId="23" xfId="0" applyFont="1" applyFill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1" fillId="6" borderId="18" xfId="0" applyFont="1" applyFill="1" applyBorder="1" applyAlignment="1" applyProtection="1">
      <alignment horizontal="center" vertical="center" wrapText="1"/>
    </xf>
    <xf numFmtId="0" fontId="1" fillId="6" borderId="2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0" fillId="0" borderId="15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wrapText="1"/>
    </xf>
    <xf numFmtId="0" fontId="0" fillId="0" borderId="10" xfId="0" applyBorder="1" applyAlignment="1" applyProtection="1">
      <alignment horizontal="center" wrapText="1"/>
    </xf>
    <xf numFmtId="0" fontId="7" fillId="9" borderId="0" xfId="0" applyFont="1" applyFill="1" applyAlignment="1" applyProtection="1">
      <alignment horizontal="center" wrapText="1"/>
    </xf>
  </cellXfs>
  <cellStyles count="2">
    <cellStyle name="Normalny" xfId="0" builtinId="0"/>
    <cellStyle name="Normalny 2" xfId="1" xr:uid="{6B8B8AFC-CC3E-49E5-9365-96C2A768A04C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CCFF66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CEDD6-B5F9-4825-B528-943AD035D89E}">
  <sheetPr>
    <pageSetUpPr fitToPage="1"/>
  </sheetPr>
  <dimension ref="A1:W1485"/>
  <sheetViews>
    <sheetView tabSelected="1" topLeftCell="A37" zoomScale="70" zoomScaleNormal="70" workbookViewId="0">
      <selection activeCell="I6" sqref="I6"/>
    </sheetView>
  </sheetViews>
  <sheetFormatPr defaultColWidth="8.90625" defaultRowHeight="14.5" x14ac:dyDescent="0.35"/>
  <cols>
    <col min="1" max="1" width="5.1796875" style="62" customWidth="1"/>
    <col min="2" max="2" width="9.90625" style="62" customWidth="1"/>
    <col min="3" max="3" width="12.81640625" style="17" customWidth="1"/>
    <col min="4" max="4" width="13.1796875" style="17" customWidth="1"/>
    <col min="5" max="5" width="20.1796875" style="17" customWidth="1"/>
    <col min="6" max="6" width="7.08984375" style="59" customWidth="1"/>
    <col min="7" max="7" width="11.81640625" style="11" customWidth="1"/>
    <col min="8" max="9" width="9.453125" style="11" customWidth="1"/>
    <col min="10" max="10" width="7.81640625" style="11" customWidth="1"/>
    <col min="11" max="14" width="9.453125" style="11" customWidth="1"/>
    <col min="15" max="15" width="9.81640625" style="11" customWidth="1"/>
    <col min="16" max="16" width="7" style="11" customWidth="1"/>
    <col min="17" max="20" width="9.453125" style="11" customWidth="1"/>
    <col min="21" max="21" width="9.81640625" style="11" customWidth="1"/>
    <col min="22" max="22" width="12.453125" style="56" bestFit="1" customWidth="1"/>
    <col min="23" max="23" width="12.453125" style="11" bestFit="1" customWidth="1"/>
    <col min="24" max="24" width="8.54296875" style="11" bestFit="1" customWidth="1"/>
    <col min="25" max="16384" width="8.90625" style="11"/>
  </cols>
  <sheetData>
    <row r="1" spans="1:23" ht="18.5" x14ac:dyDescent="0.45">
      <c r="A1" s="138" t="s">
        <v>6918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1:23" ht="16" thickBot="1" x14ac:dyDescent="0.4">
      <c r="A2" s="57"/>
      <c r="B2" s="57"/>
      <c r="C2" s="55"/>
      <c r="D2" s="55"/>
      <c r="E2" s="55"/>
      <c r="F2" s="58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3" ht="39" customHeight="1" thickBot="1" x14ac:dyDescent="0.6">
      <c r="A3" s="57"/>
      <c r="B3" s="57"/>
      <c r="C3" s="55"/>
      <c r="D3" s="55"/>
      <c r="E3" s="32" t="str">
        <f ca="1">IF(OR(T5&amp;F7&amp;F8&amp;J10&amp;'Listy punktów styku'!$B$8&lt;&gt;"",SUM($G$15:$G$4967)=0),"UWAGA! W arkuszach są błędy lub są one niewypełnione.","")</f>
        <v>UWAGA! W arkuszach są błędy lub są one niewypełnione.</v>
      </c>
      <c r="M3" s="60" t="s">
        <v>51</v>
      </c>
      <c r="N3" s="139"/>
      <c r="O3" s="140"/>
      <c r="P3" s="140"/>
      <c r="Q3" s="140"/>
      <c r="R3" s="140"/>
      <c r="S3" s="140"/>
      <c r="T3" s="141"/>
      <c r="U3" s="61" t="s">
        <v>52</v>
      </c>
    </row>
    <row r="4" spans="1:23" ht="39" customHeight="1" thickBot="1" x14ac:dyDescent="0.4">
      <c r="A4" s="57"/>
      <c r="B4" s="57"/>
      <c r="C4" s="55"/>
      <c r="D4" s="55"/>
      <c r="E4" s="55"/>
      <c r="M4" s="57"/>
      <c r="N4" s="139"/>
      <c r="O4" s="140"/>
      <c r="P4" s="140"/>
      <c r="Q4" s="140"/>
      <c r="R4" s="140"/>
      <c r="S4" s="140"/>
      <c r="T4" s="141"/>
      <c r="U4" s="61" t="s">
        <v>53</v>
      </c>
    </row>
    <row r="5" spans="1:23" ht="21.5" thickBot="1" x14ac:dyDescent="0.55000000000000004">
      <c r="C5" s="63"/>
      <c r="N5" s="64" t="str">
        <f ca="1">IF(E3="","Arkusz wypełniony poprawnie","")</f>
        <v/>
      </c>
      <c r="T5" s="65" t="str">
        <f>IF(OR(N3="",N4=""),"Brak danych Wykonawcy","")</f>
        <v>Brak danych Wykonawcy</v>
      </c>
    </row>
    <row r="6" spans="1:23" ht="21.5" thickBot="1" x14ac:dyDescent="0.4">
      <c r="A6" s="145" t="s">
        <v>14</v>
      </c>
      <c r="B6" s="149"/>
      <c r="C6" s="66" t="s">
        <v>13</v>
      </c>
      <c r="D6" s="67" t="s">
        <v>45</v>
      </c>
      <c r="E6" s="67" t="s">
        <v>1227</v>
      </c>
      <c r="N6" s="153" t="s">
        <v>1233</v>
      </c>
      <c r="O6" s="154"/>
      <c r="P6" s="154"/>
      <c r="Q6" s="154"/>
      <c r="R6" s="154"/>
      <c r="S6" s="154"/>
      <c r="T6" s="155"/>
      <c r="U6" s="68"/>
    </row>
    <row r="7" spans="1:23" ht="32" thickBot="1" x14ac:dyDescent="0.4">
      <c r="A7" s="145" t="s">
        <v>8</v>
      </c>
      <c r="B7" s="146"/>
      <c r="C7" s="69" t="str">
        <f>"nie może przekroczyć wartości "&amp;TEXT(Limity!D3,"0 000,00")&amp;" zł netto"</f>
        <v>nie może przekroczyć wartości 2 876,64 zł netto</v>
      </c>
      <c r="D7" s="125"/>
      <c r="E7" s="70">
        <f t="shared" ref="E7:E8" si="0">ROUND(D7*(1+$C$10),2)</f>
        <v>0</v>
      </c>
      <c r="F7" s="33" t="str">
        <f>IF(OR(D7="",NOT(ISNUMBER(D7)),ROUND(D7,2)&lt;=0),"Brak lub zła wartość.",
IF(D7&gt;Limity!D3,"Wartość przekracza limit.",""))</f>
        <v>Brak lub zła wartość.</v>
      </c>
      <c r="N7" s="156" t="s">
        <v>15</v>
      </c>
      <c r="O7" s="156"/>
      <c r="P7" s="158"/>
      <c r="Q7" s="158"/>
      <c r="R7" s="158"/>
      <c r="S7" s="158"/>
      <c r="T7" s="159"/>
      <c r="U7" s="68"/>
    </row>
    <row r="8" spans="1:23" ht="32" thickBot="1" x14ac:dyDescent="0.4">
      <c r="A8" s="147" t="s">
        <v>9</v>
      </c>
      <c r="B8" s="148"/>
      <c r="C8" s="69" t="str">
        <f>"nie może przekroczyć wartości "&amp;TEXT(Limity!D4,"0 000,00")&amp;" zł netto"</f>
        <v>nie może przekroczyć wartości 12 590,99 zł netto</v>
      </c>
      <c r="D8" s="125"/>
      <c r="E8" s="70">
        <f t="shared" si="0"/>
        <v>0</v>
      </c>
      <c r="F8" s="33" t="str">
        <f>IF(OR(D8="",NOT(ISNUMBER(D8)),ROUND(D8,2)&lt;=0),"Brak lub zła wartość.",
IF(D8&gt;Limity!D4,"Wartość przekracza limit.",""))</f>
        <v>Brak lub zła wartość.</v>
      </c>
      <c r="N8" s="157"/>
      <c r="O8" s="157"/>
      <c r="P8" s="160"/>
      <c r="Q8" s="160"/>
      <c r="R8" s="160"/>
      <c r="S8" s="160"/>
      <c r="T8" s="161"/>
      <c r="U8" s="71"/>
    </row>
    <row r="9" spans="1:23" ht="15" thickBot="1" x14ac:dyDescent="0.4">
      <c r="M9" s="135" t="s">
        <v>6921</v>
      </c>
      <c r="W9" s="72"/>
    </row>
    <row r="10" spans="1:23" ht="19" thickBot="1" x14ac:dyDescent="0.5">
      <c r="A10" s="73" t="s">
        <v>46</v>
      </c>
      <c r="B10" s="74"/>
      <c r="C10" s="75">
        <v>0.23</v>
      </c>
      <c r="J10" s="9" t="str">
        <f ca="1">IF(COUNTIF($V$15:$V$4967,"")&lt;&gt;ROW($V$4967)-ROW($V$14),"Tabela poniżej zawiera jeden lub więcej błędów. Pierwszy błąd dla części "&amp;INDIRECT("a"&amp;TEXT(MATCH(VLOOKUP(" *",$V$15:$V$4967,1,FALSE),$V$15:$V$4967,0),"0")+ROW(V14))&amp;".","")</f>
        <v/>
      </c>
    </row>
    <row r="11" spans="1:23" ht="29" customHeight="1" thickBot="1" x14ac:dyDescent="0.4">
      <c r="J11" s="150" t="s">
        <v>0</v>
      </c>
      <c r="K11" s="151"/>
      <c r="L11" s="151"/>
      <c r="M11" s="151"/>
      <c r="N11" s="151"/>
      <c r="O11" s="152"/>
      <c r="P11" s="142" t="s">
        <v>1</v>
      </c>
      <c r="Q11" s="143"/>
      <c r="R11" s="143"/>
      <c r="S11" s="143"/>
      <c r="T11" s="143"/>
      <c r="U11" s="144"/>
    </row>
    <row r="12" spans="1:23" ht="322" customHeight="1" thickBot="1" x14ac:dyDescent="0.4">
      <c r="A12" s="136" t="s">
        <v>6922</v>
      </c>
      <c r="B12" s="137"/>
      <c r="C12" s="137"/>
      <c r="D12" s="137"/>
      <c r="E12" s="137"/>
      <c r="G12" s="76" t="s">
        <v>44</v>
      </c>
      <c r="H12" s="77" t="s">
        <v>58</v>
      </c>
      <c r="I12" s="78" t="s">
        <v>57</v>
      </c>
      <c r="J12" s="79" t="s">
        <v>47</v>
      </c>
      <c r="K12" s="80" t="s">
        <v>5</v>
      </c>
      <c r="L12" s="80" t="s">
        <v>59</v>
      </c>
      <c r="M12" s="81" t="s">
        <v>50</v>
      </c>
      <c r="N12" s="81" t="s">
        <v>60</v>
      </c>
      <c r="O12" s="82" t="s">
        <v>48</v>
      </c>
      <c r="P12" s="83" t="s">
        <v>6</v>
      </c>
      <c r="Q12" s="84" t="s">
        <v>49</v>
      </c>
      <c r="R12" s="84" t="s">
        <v>61</v>
      </c>
      <c r="S12" s="85" t="s">
        <v>50</v>
      </c>
      <c r="T12" s="85" t="s">
        <v>60</v>
      </c>
      <c r="U12" s="86" t="s">
        <v>1234</v>
      </c>
    </row>
    <row r="13" spans="1:23" ht="105.5" thickBot="1" x14ac:dyDescent="0.4">
      <c r="A13" s="87" t="s">
        <v>7</v>
      </c>
      <c r="B13" s="88" t="s">
        <v>2</v>
      </c>
      <c r="C13" s="133" t="s">
        <v>3</v>
      </c>
      <c r="D13" s="89" t="s">
        <v>1228</v>
      </c>
      <c r="E13" s="90" t="s">
        <v>1229</v>
      </c>
      <c r="F13" s="132" t="s">
        <v>4</v>
      </c>
      <c r="G13" s="91" t="str">
        <f>"od "&amp;TEXT(Limity!C5,"rrrr-mm-dd")&amp;" do "&amp;TEXT(Limity!D5,"rrrr-mm-dd")</f>
        <v>od 2020-04-17 do 2020-05-31</v>
      </c>
      <c r="H13" s="92" t="str">
        <f>"nie może przekroczyć wartości "&amp;TEXT(Limity!D11,"0,00")&amp;" zł netto"</f>
        <v>nie może przekroczyć wartości 406,50 zł netto</v>
      </c>
      <c r="I13" s="93"/>
      <c r="J13" s="94"/>
      <c r="K13" s="95" t="str">
        <f>"nie może przekroczyć wartości "&amp;TEXT(Limity!D6,"0,00")&amp;" zł netto"</f>
        <v>nie może przekroczyć wartości 227,00 zł netto</v>
      </c>
      <c r="L13" s="95"/>
      <c r="M13" s="96" t="str">
        <f>"nie może przekroczyć wartości "&amp;TEXT(Limity!D9,"0,00")&amp;" zł netto"</f>
        <v>nie może przekroczyć wartości 70,00 zł netto</v>
      </c>
      <c r="N13" s="97"/>
      <c r="O13" s="98"/>
      <c r="P13" s="99"/>
      <c r="Q13" s="100" t="str">
        <f>"nie może przekroczyć wartości "&amp;TEXT(Limity!D7,"0,00")&amp;" zł netto oraz być większa od ceny w Wariancie A o więcej niż "&amp;TEXT(Limity!D8,"0,00")&amp;" zł netto"</f>
        <v>nie może przekroczyć wartości 250,00 zł netto oraz być większa od ceny w Wariancie A o więcej niż 23,00 zł netto</v>
      </c>
      <c r="R13" s="100"/>
      <c r="S13" s="101" t="str">
        <f>"nie może przekroczyć wartości "&amp;TEXT(Limity!D10,"0,00")&amp;" zł netto"</f>
        <v>nie może przekroczyć wartości 80,00 zł netto</v>
      </c>
      <c r="T13" s="102"/>
      <c r="U13" s="103"/>
    </row>
    <row r="14" spans="1:23" ht="15" thickBot="1" x14ac:dyDescent="0.4">
      <c r="A14" s="104">
        <v>1</v>
      </c>
      <c r="B14" s="105">
        <v>2</v>
      </c>
      <c r="C14" s="106">
        <v>3</v>
      </c>
      <c r="D14" s="107">
        <v>4</v>
      </c>
      <c r="E14" s="108">
        <v>5</v>
      </c>
      <c r="F14" s="108">
        <v>6</v>
      </c>
      <c r="G14" s="134">
        <v>7</v>
      </c>
      <c r="H14" s="92">
        <v>8</v>
      </c>
      <c r="I14" s="109">
        <v>9</v>
      </c>
      <c r="J14" s="110">
        <v>10</v>
      </c>
      <c r="K14" s="111">
        <v>11</v>
      </c>
      <c r="L14" s="111">
        <v>12</v>
      </c>
      <c r="M14" s="111">
        <v>13</v>
      </c>
      <c r="N14" s="111">
        <v>14</v>
      </c>
      <c r="O14" s="112">
        <v>15</v>
      </c>
      <c r="P14" s="113">
        <v>16</v>
      </c>
      <c r="Q14" s="100">
        <v>17</v>
      </c>
      <c r="R14" s="100">
        <v>18</v>
      </c>
      <c r="S14" s="101">
        <v>19</v>
      </c>
      <c r="T14" s="102">
        <v>20</v>
      </c>
      <c r="U14" s="114">
        <v>21</v>
      </c>
    </row>
    <row r="15" spans="1:23" x14ac:dyDescent="0.35">
      <c r="A15" s="115">
        <v>1</v>
      </c>
      <c r="B15" s="116">
        <v>4254</v>
      </c>
      <c r="C15" s="117" t="s">
        <v>488</v>
      </c>
      <c r="D15" s="118" t="s">
        <v>479</v>
      </c>
      <c r="E15" s="118" t="s">
        <v>490</v>
      </c>
      <c r="F15" s="119">
        <v>5</v>
      </c>
      <c r="G15" s="28"/>
      <c r="H15" s="4"/>
      <c r="I15" s="120">
        <f t="shared" ref="I15:I77" si="1">ROUND(H15*(1+$C$10),2)</f>
        <v>0</v>
      </c>
      <c r="J15" s="2"/>
      <c r="K15" s="4"/>
      <c r="L15" s="121">
        <f t="shared" ref="L15:L77" si="2">ROUND(K15*(1+$C$10),2)</f>
        <v>0</v>
      </c>
      <c r="M15" s="5"/>
      <c r="N15" s="121">
        <f t="shared" ref="N15:N77" si="3">ROUND(M15*(1+$C$10),2)</f>
        <v>0</v>
      </c>
      <c r="O15" s="121">
        <f t="shared" ref="O15:O77" si="4">60*ROUND(K15*(1+$C$10),2)</f>
        <v>0</v>
      </c>
      <c r="P15" s="2"/>
      <c r="Q15" s="4"/>
      <c r="R15" s="121">
        <f t="shared" ref="R15:R77" si="5">ROUND(Q15*(1+$C$10),2)</f>
        <v>0</v>
      </c>
      <c r="S15" s="4"/>
      <c r="T15" s="121">
        <f t="shared" ref="T15:T77" si="6">ROUND(S15*(1+$C$10),2)</f>
        <v>0</v>
      </c>
      <c r="U15" s="120">
        <f t="shared" ref="U15:U77" si="7">60*ROUND(Q15*(1+$C$10),2)</f>
        <v>0</v>
      </c>
      <c r="V15" s="8" t="str">
        <f>IF(COUNTBLANK(G15:H15)+COUNTBLANK(J15:K15)+COUNTBLANK(M15:M15)+COUNTBLANK(P15:Q15)+COUNTBLANK(S15:S15)=8,"",
IF(G15&lt;Limity!$C$5," Data gotowości zbyt wczesna lub nie uzupełniona.","")&amp;
IF(G15&gt;Limity!$D$5," Data gotowości zbyt późna lub wypełnona nieprawidłowo.","")&amp;
IF(OR(ROUND(K15,2)&lt;=0,ROUND(Q15,2)&lt;=0,ROUND(M15,2)&lt;=0,ROUND(S15,2)&lt;=0,ROUND(H15,2)&lt;=0)," Co najmniej jedna wartość nie jest większa od zera.","")&amp;
IF(K15&gt;Limity!$D$6," Abonament za Usługę TD w Wariancie A ponad limit.","")&amp;
IF(Q15&gt;Limity!$D$7," Abonament za Usługę TD w Wariancie B ponad limit.","")&amp;
IF(Q15-K15&gt;Limity!$D$8," Różnica wartości abonamentów za Usługę TD wariantów A i B ponad limit.","")&amp;
IF(M15&gt;Limity!$D$9," Abonament za zwiększenie przepustowości w Wariancie A ponad limit.","")&amp;
IF(S15&gt;Limity!$D$10," Abonament za zwiększenie przepustowości w Wariancie B ponad limit.","")&amp;
IF(H15&gt;Limity!$D$11," Opłata za zestawienie łącza ponad limit.","")&amp;
IF(J15=""," Nie wskazano PWR. ",IF(ISERROR(VLOOKUP(J15,'Listy punktów styku'!$B$11:$B$41,1,FALSE))," Nie wskazano PWR z listy.",""))&amp;
IF(P15=""," Nie wskazano FPS. ",IF(ISERROR(VLOOKUP(P15,'Listy punktów styku'!$B$44:$B$61,1,FALSE))," Nie wskazano FPS z listy.",""))
)</f>
        <v/>
      </c>
    </row>
    <row r="16" spans="1:23" x14ac:dyDescent="0.35">
      <c r="A16" s="115">
        <v>2</v>
      </c>
      <c r="B16" s="116">
        <v>4414</v>
      </c>
      <c r="C16" s="117" t="s">
        <v>492</v>
      </c>
      <c r="D16" s="118" t="s">
        <v>479</v>
      </c>
      <c r="E16" s="118" t="s">
        <v>494</v>
      </c>
      <c r="F16" s="119" t="s">
        <v>495</v>
      </c>
      <c r="G16" s="28"/>
      <c r="H16" s="4"/>
      <c r="I16" s="122">
        <f t="shared" si="1"/>
        <v>0</v>
      </c>
      <c r="J16" s="3"/>
      <c r="K16" s="6"/>
      <c r="L16" s="123">
        <f t="shared" si="2"/>
        <v>0</v>
      </c>
      <c r="M16" s="7"/>
      <c r="N16" s="123">
        <f t="shared" si="3"/>
        <v>0</v>
      </c>
      <c r="O16" s="123">
        <f t="shared" si="4"/>
        <v>0</v>
      </c>
      <c r="P16" s="3"/>
      <c r="Q16" s="6"/>
      <c r="R16" s="123">
        <f t="shared" si="5"/>
        <v>0</v>
      </c>
      <c r="S16" s="6"/>
      <c r="T16" s="123">
        <f t="shared" si="6"/>
        <v>0</v>
      </c>
      <c r="U16" s="122">
        <f t="shared" si="7"/>
        <v>0</v>
      </c>
      <c r="V16" s="8" t="str">
        <f>IF(COUNTBLANK(G16:H16)+COUNTBLANK(J16:K16)+COUNTBLANK(M16:M16)+COUNTBLANK(P16:Q16)+COUNTBLANK(S16:S16)=8,"",
IF(G16&lt;Limity!$C$5," Data gotowości zbyt wczesna lub nie uzupełniona.","")&amp;
IF(G16&gt;Limity!$D$5," Data gotowości zbyt późna lub wypełnona nieprawidłowo.","")&amp;
IF(OR(ROUND(K16,2)&lt;=0,ROUND(Q16,2)&lt;=0,ROUND(M16,2)&lt;=0,ROUND(S16,2)&lt;=0,ROUND(H16,2)&lt;=0)," Co najmniej jedna wartość nie jest większa od zera.","")&amp;
IF(K16&gt;Limity!$D$6," Abonament za Usługę TD w Wariancie A ponad limit.","")&amp;
IF(Q16&gt;Limity!$D$7," Abonament za Usługę TD w Wariancie B ponad limit.","")&amp;
IF(Q16-K16&gt;Limity!$D$8," Różnica wartości abonamentów za Usługę TD wariantów A i B ponad limit.","")&amp;
IF(M16&gt;Limity!$D$9," Abonament za zwiększenie przepustowości w Wariancie A ponad limit.","")&amp;
IF(S16&gt;Limity!$D$10," Abonament za zwiększenie przepustowości w Wariancie B ponad limit.","")&amp;
IF(H16&gt;Limity!$D$11," Opłata za zestawienie łącza ponad limit.","")&amp;
IF(J16=""," Nie wskazano PWR. ",IF(ISERROR(VLOOKUP(J16,'Listy punktów styku'!$B$11:$B$41,1,FALSE))," Nie wskazano PWR z listy.",""))&amp;
IF(P16=""," Nie wskazano FPS. ",IF(ISERROR(VLOOKUP(P16,'Listy punktów styku'!$B$44:$B$61,1,FALSE))," Nie wskazano FPS z listy.",""))
)</f>
        <v/>
      </c>
    </row>
    <row r="17" spans="1:22" x14ac:dyDescent="0.35">
      <c r="A17" s="115">
        <v>3</v>
      </c>
      <c r="B17" s="116">
        <v>4238</v>
      </c>
      <c r="C17" s="117" t="s">
        <v>484</v>
      </c>
      <c r="D17" s="118" t="s">
        <v>479</v>
      </c>
      <c r="E17" s="118" t="s">
        <v>486</v>
      </c>
      <c r="F17" s="119">
        <v>12</v>
      </c>
      <c r="G17" s="28"/>
      <c r="H17" s="4"/>
      <c r="I17" s="122">
        <f t="shared" si="1"/>
        <v>0</v>
      </c>
      <c r="J17" s="3"/>
      <c r="K17" s="6"/>
      <c r="L17" s="123">
        <f t="shared" si="2"/>
        <v>0</v>
      </c>
      <c r="M17" s="7"/>
      <c r="N17" s="123">
        <f t="shared" si="3"/>
        <v>0</v>
      </c>
      <c r="O17" s="123">
        <f t="shared" si="4"/>
        <v>0</v>
      </c>
      <c r="P17" s="3"/>
      <c r="Q17" s="6"/>
      <c r="R17" s="123">
        <f t="shared" si="5"/>
        <v>0</v>
      </c>
      <c r="S17" s="6"/>
      <c r="T17" s="123">
        <f t="shared" si="6"/>
        <v>0</v>
      </c>
      <c r="U17" s="122">
        <f t="shared" si="7"/>
        <v>0</v>
      </c>
      <c r="V17" s="8" t="str">
        <f>IF(COUNTBLANK(G17:H17)+COUNTBLANK(J17:K17)+COUNTBLANK(M17:M17)+COUNTBLANK(P17:Q17)+COUNTBLANK(S17:S17)=8,"",
IF(G17&lt;Limity!$C$5," Data gotowości zbyt wczesna lub nie uzupełniona.","")&amp;
IF(G17&gt;Limity!$D$5," Data gotowości zbyt późna lub wypełnona nieprawidłowo.","")&amp;
IF(OR(ROUND(K17,2)&lt;=0,ROUND(Q17,2)&lt;=0,ROUND(M17,2)&lt;=0,ROUND(S17,2)&lt;=0,ROUND(H17,2)&lt;=0)," Co najmniej jedna wartość nie jest większa od zera.","")&amp;
IF(K17&gt;Limity!$D$6," Abonament za Usługę TD w Wariancie A ponad limit.","")&amp;
IF(Q17&gt;Limity!$D$7," Abonament za Usługę TD w Wariancie B ponad limit.","")&amp;
IF(Q17-K17&gt;Limity!$D$8," Różnica wartości abonamentów za Usługę TD wariantów A i B ponad limit.","")&amp;
IF(M17&gt;Limity!$D$9," Abonament za zwiększenie przepustowości w Wariancie A ponad limit.","")&amp;
IF(S17&gt;Limity!$D$10," Abonament za zwiększenie przepustowości w Wariancie B ponad limit.","")&amp;
IF(H17&gt;Limity!$D$11," Opłata za zestawienie łącza ponad limit.","")&amp;
IF(J17=""," Nie wskazano PWR. ",IF(ISERROR(VLOOKUP(J17,'Listy punktów styku'!$B$11:$B$41,1,FALSE))," Nie wskazano PWR z listy.",""))&amp;
IF(P17=""," Nie wskazano FPS. ",IF(ISERROR(VLOOKUP(P17,'Listy punktów styku'!$B$44:$B$61,1,FALSE))," Nie wskazano FPS z listy.",""))
)</f>
        <v/>
      </c>
    </row>
    <row r="18" spans="1:22" x14ac:dyDescent="0.35">
      <c r="A18" s="115">
        <v>4</v>
      </c>
      <c r="B18" s="116">
        <v>13285</v>
      </c>
      <c r="C18" s="117" t="s">
        <v>1241</v>
      </c>
      <c r="D18" s="118" t="s">
        <v>1245</v>
      </c>
      <c r="E18" s="118" t="s">
        <v>1141</v>
      </c>
      <c r="F18" s="119">
        <v>108</v>
      </c>
      <c r="G18" s="28"/>
      <c r="H18" s="4"/>
      <c r="I18" s="122">
        <f t="shared" si="1"/>
        <v>0</v>
      </c>
      <c r="J18" s="3"/>
      <c r="K18" s="6"/>
      <c r="L18" s="123">
        <f t="shared" si="2"/>
        <v>0</v>
      </c>
      <c r="M18" s="7"/>
      <c r="N18" s="123">
        <f t="shared" si="3"/>
        <v>0</v>
      </c>
      <c r="O18" s="123">
        <f t="shared" si="4"/>
        <v>0</v>
      </c>
      <c r="P18" s="3"/>
      <c r="Q18" s="6"/>
      <c r="R18" s="123">
        <f t="shared" si="5"/>
        <v>0</v>
      </c>
      <c r="S18" s="6"/>
      <c r="T18" s="123">
        <f t="shared" si="6"/>
        <v>0</v>
      </c>
      <c r="U18" s="122">
        <f t="shared" si="7"/>
        <v>0</v>
      </c>
      <c r="V18" s="8" t="str">
        <f>IF(COUNTBLANK(G18:H18)+COUNTBLANK(J18:K18)+COUNTBLANK(M18:M18)+COUNTBLANK(P18:Q18)+COUNTBLANK(S18:S18)=8,"",
IF(G18&lt;Limity!$C$5," Data gotowości zbyt wczesna lub nie uzupełniona.","")&amp;
IF(G18&gt;Limity!$D$5," Data gotowości zbyt późna lub wypełnona nieprawidłowo.","")&amp;
IF(OR(ROUND(K18,2)&lt;=0,ROUND(Q18,2)&lt;=0,ROUND(M18,2)&lt;=0,ROUND(S18,2)&lt;=0,ROUND(H18,2)&lt;=0)," Co najmniej jedna wartość nie jest większa od zera.","")&amp;
IF(K18&gt;Limity!$D$6," Abonament za Usługę TD w Wariancie A ponad limit.","")&amp;
IF(Q18&gt;Limity!$D$7," Abonament za Usługę TD w Wariancie B ponad limit.","")&amp;
IF(Q18-K18&gt;Limity!$D$8," Różnica wartości abonamentów za Usługę TD wariantów A i B ponad limit.","")&amp;
IF(M18&gt;Limity!$D$9," Abonament za zwiększenie przepustowości w Wariancie A ponad limit.","")&amp;
IF(S18&gt;Limity!$D$10," Abonament za zwiększenie przepustowości w Wariancie B ponad limit.","")&amp;
IF(H18&gt;Limity!$D$11," Opłata za zestawienie łącza ponad limit.","")&amp;
IF(J18=""," Nie wskazano PWR. ",IF(ISERROR(VLOOKUP(J18,'Listy punktów styku'!$B$11:$B$41,1,FALSE))," Nie wskazano PWR z listy.",""))&amp;
IF(P18=""," Nie wskazano FPS. ",IF(ISERROR(VLOOKUP(P18,'Listy punktów styku'!$B$44:$B$61,1,FALSE))," Nie wskazano FPS z listy.",""))
)</f>
        <v/>
      </c>
    </row>
    <row r="19" spans="1:22" x14ac:dyDescent="0.35">
      <c r="A19" s="115">
        <v>5</v>
      </c>
      <c r="B19" s="116">
        <v>127055853</v>
      </c>
      <c r="C19" s="117">
        <v>267687</v>
      </c>
      <c r="D19" s="118" t="s">
        <v>1251</v>
      </c>
      <c r="E19" s="118" t="s">
        <v>381</v>
      </c>
      <c r="F19" s="119" t="s">
        <v>198</v>
      </c>
      <c r="G19" s="28"/>
      <c r="H19" s="4"/>
      <c r="I19" s="122">
        <f t="shared" si="1"/>
        <v>0</v>
      </c>
      <c r="J19" s="3"/>
      <c r="K19" s="6"/>
      <c r="L19" s="123">
        <f t="shared" si="2"/>
        <v>0</v>
      </c>
      <c r="M19" s="7"/>
      <c r="N19" s="123">
        <f t="shared" si="3"/>
        <v>0</v>
      </c>
      <c r="O19" s="123">
        <f t="shared" si="4"/>
        <v>0</v>
      </c>
      <c r="P19" s="3"/>
      <c r="Q19" s="6"/>
      <c r="R19" s="123">
        <f t="shared" si="5"/>
        <v>0</v>
      </c>
      <c r="S19" s="6"/>
      <c r="T19" s="123">
        <f t="shared" si="6"/>
        <v>0</v>
      </c>
      <c r="U19" s="122">
        <f t="shared" si="7"/>
        <v>0</v>
      </c>
      <c r="V19" s="8" t="str">
        <f>IF(COUNTBLANK(G19:H19)+COUNTBLANK(J19:K19)+COUNTBLANK(M19:M19)+COUNTBLANK(P19:Q19)+COUNTBLANK(S19:S19)=8,"",
IF(G19&lt;Limity!$C$5," Data gotowości zbyt wczesna lub nie uzupełniona.","")&amp;
IF(G19&gt;Limity!$D$5," Data gotowości zbyt późna lub wypełnona nieprawidłowo.","")&amp;
IF(OR(ROUND(K19,2)&lt;=0,ROUND(Q19,2)&lt;=0,ROUND(M19,2)&lt;=0,ROUND(S19,2)&lt;=0,ROUND(H19,2)&lt;=0)," Co najmniej jedna wartość nie jest większa od zera.","")&amp;
IF(K19&gt;Limity!$D$6," Abonament za Usługę TD w Wariancie A ponad limit.","")&amp;
IF(Q19&gt;Limity!$D$7," Abonament za Usługę TD w Wariancie B ponad limit.","")&amp;
IF(Q19-K19&gt;Limity!$D$8," Różnica wartości abonamentów za Usługę TD wariantów A i B ponad limit.","")&amp;
IF(M19&gt;Limity!$D$9," Abonament za zwiększenie przepustowości w Wariancie A ponad limit.","")&amp;
IF(S19&gt;Limity!$D$10," Abonament za zwiększenie przepustowości w Wariancie B ponad limit.","")&amp;
IF(H19&gt;Limity!$D$11," Opłata za zestawienie łącza ponad limit.","")&amp;
IF(J19=""," Nie wskazano PWR. ",IF(ISERROR(VLOOKUP(J19,'Listy punktów styku'!$B$11:$B$41,1,FALSE))," Nie wskazano PWR z listy.",""))&amp;
IF(P19=""," Nie wskazano FPS. ",IF(ISERROR(VLOOKUP(P19,'Listy punktów styku'!$B$44:$B$61,1,FALSE))," Nie wskazano FPS z listy.",""))
)</f>
        <v/>
      </c>
    </row>
    <row r="20" spans="1:22" x14ac:dyDescent="0.35">
      <c r="A20" s="115">
        <v>6</v>
      </c>
      <c r="B20" s="116">
        <v>36914</v>
      </c>
      <c r="C20" s="117" t="s">
        <v>1254</v>
      </c>
      <c r="D20" s="118" t="s">
        <v>1257</v>
      </c>
      <c r="E20" s="118" t="s">
        <v>1260</v>
      </c>
      <c r="F20" s="119">
        <v>7</v>
      </c>
      <c r="G20" s="28"/>
      <c r="H20" s="4"/>
      <c r="I20" s="122">
        <f t="shared" si="1"/>
        <v>0</v>
      </c>
      <c r="J20" s="3"/>
      <c r="K20" s="6"/>
      <c r="L20" s="123">
        <f t="shared" si="2"/>
        <v>0</v>
      </c>
      <c r="M20" s="7"/>
      <c r="N20" s="123">
        <f t="shared" si="3"/>
        <v>0</v>
      </c>
      <c r="O20" s="123">
        <f t="shared" si="4"/>
        <v>0</v>
      </c>
      <c r="P20" s="3"/>
      <c r="Q20" s="6"/>
      <c r="R20" s="123">
        <f t="shared" si="5"/>
        <v>0</v>
      </c>
      <c r="S20" s="6"/>
      <c r="T20" s="123">
        <f t="shared" si="6"/>
        <v>0</v>
      </c>
      <c r="U20" s="122">
        <f t="shared" si="7"/>
        <v>0</v>
      </c>
      <c r="V20" s="8" t="str">
        <f>IF(COUNTBLANK(G20:H20)+COUNTBLANK(J20:K20)+COUNTBLANK(M20:M20)+COUNTBLANK(P20:Q20)+COUNTBLANK(S20:S20)=8,"",
IF(G20&lt;Limity!$C$5," Data gotowości zbyt wczesna lub nie uzupełniona.","")&amp;
IF(G20&gt;Limity!$D$5," Data gotowości zbyt późna lub wypełnona nieprawidłowo.","")&amp;
IF(OR(ROUND(K20,2)&lt;=0,ROUND(Q20,2)&lt;=0,ROUND(M20,2)&lt;=0,ROUND(S20,2)&lt;=0,ROUND(H20,2)&lt;=0)," Co najmniej jedna wartość nie jest większa od zera.","")&amp;
IF(K20&gt;Limity!$D$6," Abonament za Usługę TD w Wariancie A ponad limit.","")&amp;
IF(Q20&gt;Limity!$D$7," Abonament za Usługę TD w Wariancie B ponad limit.","")&amp;
IF(Q20-K20&gt;Limity!$D$8," Różnica wartości abonamentów za Usługę TD wariantów A i B ponad limit.","")&amp;
IF(M20&gt;Limity!$D$9," Abonament za zwiększenie przepustowości w Wariancie A ponad limit.","")&amp;
IF(S20&gt;Limity!$D$10," Abonament za zwiększenie przepustowości w Wariancie B ponad limit.","")&amp;
IF(H20&gt;Limity!$D$11," Opłata za zestawienie łącza ponad limit.","")&amp;
IF(J20=""," Nie wskazano PWR. ",IF(ISERROR(VLOOKUP(J20,'Listy punktów styku'!$B$11:$B$41,1,FALSE))," Nie wskazano PWR z listy.",""))&amp;
IF(P20=""," Nie wskazano FPS. ",IF(ISERROR(VLOOKUP(P20,'Listy punktów styku'!$B$44:$B$61,1,FALSE))," Nie wskazano FPS z listy.",""))
)</f>
        <v/>
      </c>
    </row>
    <row r="21" spans="1:22" x14ac:dyDescent="0.35">
      <c r="A21" s="115">
        <v>7</v>
      </c>
      <c r="B21" s="116">
        <v>32674</v>
      </c>
      <c r="C21" s="117" t="s">
        <v>1262</v>
      </c>
      <c r="D21" s="118" t="s">
        <v>1257</v>
      </c>
      <c r="E21" s="118" t="s">
        <v>1264</v>
      </c>
      <c r="F21" s="119">
        <v>10</v>
      </c>
      <c r="G21" s="28"/>
      <c r="H21" s="4"/>
      <c r="I21" s="122">
        <f t="shared" si="1"/>
        <v>0</v>
      </c>
      <c r="J21" s="3"/>
      <c r="K21" s="6"/>
      <c r="L21" s="123">
        <f t="shared" si="2"/>
        <v>0</v>
      </c>
      <c r="M21" s="7"/>
      <c r="N21" s="123">
        <f t="shared" si="3"/>
        <v>0</v>
      </c>
      <c r="O21" s="123">
        <f t="shared" si="4"/>
        <v>0</v>
      </c>
      <c r="P21" s="3"/>
      <c r="Q21" s="6"/>
      <c r="R21" s="123">
        <f t="shared" si="5"/>
        <v>0</v>
      </c>
      <c r="S21" s="6"/>
      <c r="T21" s="123">
        <f t="shared" si="6"/>
        <v>0</v>
      </c>
      <c r="U21" s="122">
        <f t="shared" si="7"/>
        <v>0</v>
      </c>
      <c r="V21" s="8" t="str">
        <f>IF(COUNTBLANK(G21:H21)+COUNTBLANK(J21:K21)+COUNTBLANK(M21:M21)+COUNTBLANK(P21:Q21)+COUNTBLANK(S21:S21)=8,"",
IF(G21&lt;Limity!$C$5," Data gotowości zbyt wczesna lub nie uzupełniona.","")&amp;
IF(G21&gt;Limity!$D$5," Data gotowości zbyt późna lub wypełnona nieprawidłowo.","")&amp;
IF(OR(ROUND(K21,2)&lt;=0,ROUND(Q21,2)&lt;=0,ROUND(M21,2)&lt;=0,ROUND(S21,2)&lt;=0,ROUND(H21,2)&lt;=0)," Co najmniej jedna wartość nie jest większa od zera.","")&amp;
IF(K21&gt;Limity!$D$6," Abonament za Usługę TD w Wariancie A ponad limit.","")&amp;
IF(Q21&gt;Limity!$D$7," Abonament za Usługę TD w Wariancie B ponad limit.","")&amp;
IF(Q21-K21&gt;Limity!$D$8," Różnica wartości abonamentów za Usługę TD wariantów A i B ponad limit.","")&amp;
IF(M21&gt;Limity!$D$9," Abonament za zwiększenie przepustowości w Wariancie A ponad limit.","")&amp;
IF(S21&gt;Limity!$D$10," Abonament za zwiększenie przepustowości w Wariancie B ponad limit.","")&amp;
IF(H21&gt;Limity!$D$11," Opłata za zestawienie łącza ponad limit.","")&amp;
IF(J21=""," Nie wskazano PWR. ",IF(ISERROR(VLOOKUP(J21,'Listy punktów styku'!$B$11:$B$41,1,FALSE))," Nie wskazano PWR z listy.",""))&amp;
IF(P21=""," Nie wskazano FPS. ",IF(ISERROR(VLOOKUP(P21,'Listy punktów styku'!$B$44:$B$61,1,FALSE))," Nie wskazano FPS z listy.",""))
)</f>
        <v/>
      </c>
    </row>
    <row r="22" spans="1:22" x14ac:dyDescent="0.35">
      <c r="A22" s="115">
        <v>8</v>
      </c>
      <c r="B22" s="116">
        <v>36290</v>
      </c>
      <c r="C22" s="117" t="s">
        <v>1266</v>
      </c>
      <c r="D22" s="118" t="s">
        <v>1257</v>
      </c>
      <c r="E22" s="118" t="s">
        <v>525</v>
      </c>
      <c r="F22" s="119">
        <v>1</v>
      </c>
      <c r="G22" s="28"/>
      <c r="H22" s="4"/>
      <c r="I22" s="122">
        <f t="shared" si="1"/>
        <v>0</v>
      </c>
      <c r="J22" s="3"/>
      <c r="K22" s="6"/>
      <c r="L22" s="123">
        <f t="shared" si="2"/>
        <v>0</v>
      </c>
      <c r="M22" s="7"/>
      <c r="N22" s="123">
        <f t="shared" si="3"/>
        <v>0</v>
      </c>
      <c r="O22" s="123">
        <f t="shared" si="4"/>
        <v>0</v>
      </c>
      <c r="P22" s="3"/>
      <c r="Q22" s="6"/>
      <c r="R22" s="123">
        <f t="shared" si="5"/>
        <v>0</v>
      </c>
      <c r="S22" s="6"/>
      <c r="T22" s="123">
        <f t="shared" si="6"/>
        <v>0</v>
      </c>
      <c r="U22" s="122">
        <f t="shared" si="7"/>
        <v>0</v>
      </c>
      <c r="V22" s="8" t="str">
        <f>IF(COUNTBLANK(G22:H22)+COUNTBLANK(J22:K22)+COUNTBLANK(M22:M22)+COUNTBLANK(P22:Q22)+COUNTBLANK(S22:S22)=8,"",
IF(G22&lt;Limity!$C$5," Data gotowości zbyt wczesna lub nie uzupełniona.","")&amp;
IF(G22&gt;Limity!$D$5," Data gotowości zbyt późna lub wypełnona nieprawidłowo.","")&amp;
IF(OR(ROUND(K22,2)&lt;=0,ROUND(Q22,2)&lt;=0,ROUND(M22,2)&lt;=0,ROUND(S22,2)&lt;=0,ROUND(H22,2)&lt;=0)," Co najmniej jedna wartość nie jest większa od zera.","")&amp;
IF(K22&gt;Limity!$D$6," Abonament za Usługę TD w Wariancie A ponad limit.","")&amp;
IF(Q22&gt;Limity!$D$7," Abonament za Usługę TD w Wariancie B ponad limit.","")&amp;
IF(Q22-K22&gt;Limity!$D$8," Różnica wartości abonamentów za Usługę TD wariantów A i B ponad limit.","")&amp;
IF(M22&gt;Limity!$D$9," Abonament za zwiększenie przepustowości w Wariancie A ponad limit.","")&amp;
IF(S22&gt;Limity!$D$10," Abonament za zwiększenie przepustowości w Wariancie B ponad limit.","")&amp;
IF(H22&gt;Limity!$D$11," Opłata za zestawienie łącza ponad limit.","")&amp;
IF(J22=""," Nie wskazano PWR. ",IF(ISERROR(VLOOKUP(J22,'Listy punktów styku'!$B$11:$B$41,1,FALSE))," Nie wskazano PWR z listy.",""))&amp;
IF(P22=""," Nie wskazano FPS. ",IF(ISERROR(VLOOKUP(P22,'Listy punktów styku'!$B$44:$B$61,1,FALSE))," Nie wskazano FPS z listy.",""))
)</f>
        <v/>
      </c>
    </row>
    <row r="23" spans="1:22" ht="29" x14ac:dyDescent="0.35">
      <c r="A23" s="115">
        <v>9</v>
      </c>
      <c r="B23" s="116">
        <v>31523</v>
      </c>
      <c r="C23" s="117" t="s">
        <v>1268</v>
      </c>
      <c r="D23" s="118" t="s">
        <v>1257</v>
      </c>
      <c r="E23" s="118" t="s">
        <v>1270</v>
      </c>
      <c r="F23" s="119">
        <v>3</v>
      </c>
      <c r="G23" s="28"/>
      <c r="H23" s="4"/>
      <c r="I23" s="122">
        <f t="shared" si="1"/>
        <v>0</v>
      </c>
      <c r="J23" s="3"/>
      <c r="K23" s="6"/>
      <c r="L23" s="123">
        <f t="shared" si="2"/>
        <v>0</v>
      </c>
      <c r="M23" s="7"/>
      <c r="N23" s="123">
        <f t="shared" si="3"/>
        <v>0</v>
      </c>
      <c r="O23" s="123">
        <f t="shared" si="4"/>
        <v>0</v>
      </c>
      <c r="P23" s="3"/>
      <c r="Q23" s="6"/>
      <c r="R23" s="123">
        <f t="shared" si="5"/>
        <v>0</v>
      </c>
      <c r="S23" s="6"/>
      <c r="T23" s="123">
        <f t="shared" si="6"/>
        <v>0</v>
      </c>
      <c r="U23" s="122">
        <f t="shared" si="7"/>
        <v>0</v>
      </c>
      <c r="V23" s="8" t="str">
        <f>IF(COUNTBLANK(G23:H23)+COUNTBLANK(J23:K23)+COUNTBLANK(M23:M23)+COUNTBLANK(P23:Q23)+COUNTBLANK(S23:S23)=8,"",
IF(G23&lt;Limity!$C$5," Data gotowości zbyt wczesna lub nie uzupełniona.","")&amp;
IF(G23&gt;Limity!$D$5," Data gotowości zbyt późna lub wypełnona nieprawidłowo.","")&amp;
IF(OR(ROUND(K23,2)&lt;=0,ROUND(Q23,2)&lt;=0,ROUND(M23,2)&lt;=0,ROUND(S23,2)&lt;=0,ROUND(H23,2)&lt;=0)," Co najmniej jedna wartość nie jest większa od zera.","")&amp;
IF(K23&gt;Limity!$D$6," Abonament za Usługę TD w Wariancie A ponad limit.","")&amp;
IF(Q23&gt;Limity!$D$7," Abonament za Usługę TD w Wariancie B ponad limit.","")&amp;
IF(Q23-K23&gt;Limity!$D$8," Różnica wartości abonamentów za Usługę TD wariantów A i B ponad limit.","")&amp;
IF(M23&gt;Limity!$D$9," Abonament za zwiększenie przepustowości w Wariancie A ponad limit.","")&amp;
IF(S23&gt;Limity!$D$10," Abonament za zwiększenie przepustowości w Wariancie B ponad limit.","")&amp;
IF(H23&gt;Limity!$D$11," Opłata za zestawienie łącza ponad limit.","")&amp;
IF(J23=""," Nie wskazano PWR. ",IF(ISERROR(VLOOKUP(J23,'Listy punktów styku'!$B$11:$B$41,1,FALSE))," Nie wskazano PWR z listy.",""))&amp;
IF(P23=""," Nie wskazano FPS. ",IF(ISERROR(VLOOKUP(P23,'Listy punktów styku'!$B$44:$B$61,1,FALSE))," Nie wskazano FPS z listy.",""))
)</f>
        <v/>
      </c>
    </row>
    <row r="24" spans="1:22" x14ac:dyDescent="0.35">
      <c r="A24" s="115">
        <v>10</v>
      </c>
      <c r="B24" s="116">
        <v>36726</v>
      </c>
      <c r="C24" s="117" t="s">
        <v>1272</v>
      </c>
      <c r="D24" s="118" t="s">
        <v>1257</v>
      </c>
      <c r="E24" s="118" t="s">
        <v>1274</v>
      </c>
      <c r="F24" s="119" t="s">
        <v>377</v>
      </c>
      <c r="G24" s="28"/>
      <c r="H24" s="4"/>
      <c r="I24" s="122">
        <f t="shared" si="1"/>
        <v>0</v>
      </c>
      <c r="J24" s="3"/>
      <c r="K24" s="6"/>
      <c r="L24" s="123">
        <f t="shared" si="2"/>
        <v>0</v>
      </c>
      <c r="M24" s="7"/>
      <c r="N24" s="123">
        <f t="shared" si="3"/>
        <v>0</v>
      </c>
      <c r="O24" s="123">
        <f t="shared" si="4"/>
        <v>0</v>
      </c>
      <c r="P24" s="3"/>
      <c r="Q24" s="6"/>
      <c r="R24" s="123">
        <f t="shared" si="5"/>
        <v>0</v>
      </c>
      <c r="S24" s="6"/>
      <c r="T24" s="123">
        <f t="shared" si="6"/>
        <v>0</v>
      </c>
      <c r="U24" s="122">
        <f t="shared" si="7"/>
        <v>0</v>
      </c>
      <c r="V24" s="8" t="str">
        <f>IF(COUNTBLANK(G24:H24)+COUNTBLANK(J24:K24)+COUNTBLANK(M24:M24)+COUNTBLANK(P24:Q24)+COUNTBLANK(S24:S24)=8,"",
IF(G24&lt;Limity!$C$5," Data gotowości zbyt wczesna lub nie uzupełniona.","")&amp;
IF(G24&gt;Limity!$D$5," Data gotowości zbyt późna lub wypełnona nieprawidłowo.","")&amp;
IF(OR(ROUND(K24,2)&lt;=0,ROUND(Q24,2)&lt;=0,ROUND(M24,2)&lt;=0,ROUND(S24,2)&lt;=0,ROUND(H24,2)&lt;=0)," Co najmniej jedna wartość nie jest większa od zera.","")&amp;
IF(K24&gt;Limity!$D$6," Abonament za Usługę TD w Wariancie A ponad limit.","")&amp;
IF(Q24&gt;Limity!$D$7," Abonament za Usługę TD w Wariancie B ponad limit.","")&amp;
IF(Q24-K24&gt;Limity!$D$8," Różnica wartości abonamentów za Usługę TD wariantów A i B ponad limit.","")&amp;
IF(M24&gt;Limity!$D$9," Abonament za zwiększenie przepustowości w Wariancie A ponad limit.","")&amp;
IF(S24&gt;Limity!$D$10," Abonament za zwiększenie przepustowości w Wariancie B ponad limit.","")&amp;
IF(H24&gt;Limity!$D$11," Opłata za zestawienie łącza ponad limit.","")&amp;
IF(J24=""," Nie wskazano PWR. ",IF(ISERROR(VLOOKUP(J24,'Listy punktów styku'!$B$11:$B$41,1,FALSE))," Nie wskazano PWR z listy.",""))&amp;
IF(P24=""," Nie wskazano FPS. ",IF(ISERROR(VLOOKUP(P24,'Listy punktów styku'!$B$44:$B$61,1,FALSE))," Nie wskazano FPS z listy.",""))
)</f>
        <v/>
      </c>
    </row>
    <row r="25" spans="1:22" x14ac:dyDescent="0.35">
      <c r="A25" s="115">
        <v>11</v>
      </c>
      <c r="B25" s="116">
        <v>40830</v>
      </c>
      <c r="C25" s="117" t="s">
        <v>1276</v>
      </c>
      <c r="D25" s="118" t="s">
        <v>1280</v>
      </c>
      <c r="E25" s="118"/>
      <c r="F25" s="119">
        <v>23</v>
      </c>
      <c r="G25" s="28"/>
      <c r="H25" s="4"/>
      <c r="I25" s="122">
        <f t="shared" si="1"/>
        <v>0</v>
      </c>
      <c r="J25" s="3"/>
      <c r="K25" s="6"/>
      <c r="L25" s="123">
        <f t="shared" si="2"/>
        <v>0</v>
      </c>
      <c r="M25" s="7"/>
      <c r="N25" s="123">
        <f t="shared" si="3"/>
        <v>0</v>
      </c>
      <c r="O25" s="123">
        <f t="shared" si="4"/>
        <v>0</v>
      </c>
      <c r="P25" s="3"/>
      <c r="Q25" s="6"/>
      <c r="R25" s="123">
        <f t="shared" si="5"/>
        <v>0</v>
      </c>
      <c r="S25" s="6"/>
      <c r="T25" s="123">
        <f t="shared" si="6"/>
        <v>0</v>
      </c>
      <c r="U25" s="122">
        <f t="shared" si="7"/>
        <v>0</v>
      </c>
      <c r="V25" s="8" t="str">
        <f>IF(COUNTBLANK(G25:H25)+COUNTBLANK(J25:K25)+COUNTBLANK(M25:M25)+COUNTBLANK(P25:Q25)+COUNTBLANK(S25:S25)=8,"",
IF(G25&lt;Limity!$C$5," Data gotowości zbyt wczesna lub nie uzupełniona.","")&amp;
IF(G25&gt;Limity!$D$5," Data gotowości zbyt późna lub wypełnona nieprawidłowo.","")&amp;
IF(OR(ROUND(K25,2)&lt;=0,ROUND(Q25,2)&lt;=0,ROUND(M25,2)&lt;=0,ROUND(S25,2)&lt;=0,ROUND(H25,2)&lt;=0)," Co najmniej jedna wartość nie jest większa od zera.","")&amp;
IF(K25&gt;Limity!$D$6," Abonament za Usługę TD w Wariancie A ponad limit.","")&amp;
IF(Q25&gt;Limity!$D$7," Abonament za Usługę TD w Wariancie B ponad limit.","")&amp;
IF(Q25-K25&gt;Limity!$D$8," Różnica wartości abonamentów za Usługę TD wariantów A i B ponad limit.","")&amp;
IF(M25&gt;Limity!$D$9," Abonament za zwiększenie przepustowości w Wariancie A ponad limit.","")&amp;
IF(S25&gt;Limity!$D$10," Abonament za zwiększenie przepustowości w Wariancie B ponad limit.","")&amp;
IF(H25&gt;Limity!$D$11," Opłata za zestawienie łącza ponad limit.","")&amp;
IF(J25=""," Nie wskazano PWR. ",IF(ISERROR(VLOOKUP(J25,'Listy punktów styku'!$B$11:$B$41,1,FALSE))," Nie wskazano PWR z listy.",""))&amp;
IF(P25=""," Nie wskazano FPS. ",IF(ISERROR(VLOOKUP(P25,'Listy punktów styku'!$B$44:$B$61,1,FALSE))," Nie wskazano FPS z listy.",""))
)</f>
        <v/>
      </c>
    </row>
    <row r="26" spans="1:22" x14ac:dyDescent="0.35">
      <c r="A26" s="115">
        <v>12</v>
      </c>
      <c r="B26" s="116">
        <v>42507</v>
      </c>
      <c r="C26" s="117" t="s">
        <v>1282</v>
      </c>
      <c r="D26" s="118" t="s">
        <v>1286</v>
      </c>
      <c r="E26" s="118"/>
      <c r="F26" s="119">
        <v>27</v>
      </c>
      <c r="G26" s="28"/>
      <c r="H26" s="4"/>
      <c r="I26" s="122">
        <f t="shared" si="1"/>
        <v>0</v>
      </c>
      <c r="J26" s="3"/>
      <c r="K26" s="6"/>
      <c r="L26" s="123">
        <f t="shared" si="2"/>
        <v>0</v>
      </c>
      <c r="M26" s="7"/>
      <c r="N26" s="123">
        <f t="shared" si="3"/>
        <v>0</v>
      </c>
      <c r="O26" s="123">
        <f t="shared" si="4"/>
        <v>0</v>
      </c>
      <c r="P26" s="3"/>
      <c r="Q26" s="6"/>
      <c r="R26" s="123">
        <f t="shared" si="5"/>
        <v>0</v>
      </c>
      <c r="S26" s="6"/>
      <c r="T26" s="123">
        <f t="shared" si="6"/>
        <v>0</v>
      </c>
      <c r="U26" s="122">
        <f t="shared" si="7"/>
        <v>0</v>
      </c>
      <c r="V26" s="8" t="str">
        <f>IF(COUNTBLANK(G26:H26)+COUNTBLANK(J26:K26)+COUNTBLANK(M26:M26)+COUNTBLANK(P26:Q26)+COUNTBLANK(S26:S26)=8,"",
IF(G26&lt;Limity!$C$5," Data gotowości zbyt wczesna lub nie uzupełniona.","")&amp;
IF(G26&gt;Limity!$D$5," Data gotowości zbyt późna lub wypełnona nieprawidłowo.","")&amp;
IF(OR(ROUND(K26,2)&lt;=0,ROUND(Q26,2)&lt;=0,ROUND(M26,2)&lt;=0,ROUND(S26,2)&lt;=0,ROUND(H26,2)&lt;=0)," Co najmniej jedna wartość nie jest większa od zera.","")&amp;
IF(K26&gt;Limity!$D$6," Abonament za Usługę TD w Wariancie A ponad limit.","")&amp;
IF(Q26&gt;Limity!$D$7," Abonament za Usługę TD w Wariancie B ponad limit.","")&amp;
IF(Q26-K26&gt;Limity!$D$8," Różnica wartości abonamentów za Usługę TD wariantów A i B ponad limit.","")&amp;
IF(M26&gt;Limity!$D$9," Abonament za zwiększenie przepustowości w Wariancie A ponad limit.","")&amp;
IF(S26&gt;Limity!$D$10," Abonament za zwiększenie przepustowości w Wariancie B ponad limit.","")&amp;
IF(H26&gt;Limity!$D$11," Opłata za zestawienie łącza ponad limit.","")&amp;
IF(J26=""," Nie wskazano PWR. ",IF(ISERROR(VLOOKUP(J26,'Listy punktów styku'!$B$11:$B$41,1,FALSE))," Nie wskazano PWR z listy.",""))&amp;
IF(P26=""," Nie wskazano FPS. ",IF(ISERROR(VLOOKUP(P26,'Listy punktów styku'!$B$44:$B$61,1,FALSE))," Nie wskazano FPS z listy.",""))
)</f>
        <v/>
      </c>
    </row>
    <row r="27" spans="1:22" x14ac:dyDescent="0.35">
      <c r="A27" s="115">
        <v>13</v>
      </c>
      <c r="B27" s="116">
        <v>44957</v>
      </c>
      <c r="C27" s="117" t="s">
        <v>1288</v>
      </c>
      <c r="D27" s="118" t="s">
        <v>1291</v>
      </c>
      <c r="E27" s="118" t="s">
        <v>674</v>
      </c>
      <c r="F27" s="119">
        <v>2</v>
      </c>
      <c r="G27" s="28"/>
      <c r="H27" s="4"/>
      <c r="I27" s="122">
        <f t="shared" si="1"/>
        <v>0</v>
      </c>
      <c r="J27" s="3"/>
      <c r="K27" s="6"/>
      <c r="L27" s="123">
        <f t="shared" si="2"/>
        <v>0</v>
      </c>
      <c r="M27" s="7"/>
      <c r="N27" s="123">
        <f t="shared" si="3"/>
        <v>0</v>
      </c>
      <c r="O27" s="123">
        <f t="shared" si="4"/>
        <v>0</v>
      </c>
      <c r="P27" s="3"/>
      <c r="Q27" s="6"/>
      <c r="R27" s="123">
        <f t="shared" si="5"/>
        <v>0</v>
      </c>
      <c r="S27" s="6"/>
      <c r="T27" s="123">
        <f t="shared" si="6"/>
        <v>0</v>
      </c>
      <c r="U27" s="122">
        <f t="shared" si="7"/>
        <v>0</v>
      </c>
      <c r="V27" s="8" t="str">
        <f>IF(COUNTBLANK(G27:H27)+COUNTBLANK(J27:K27)+COUNTBLANK(M27:M27)+COUNTBLANK(P27:Q27)+COUNTBLANK(S27:S27)=8,"",
IF(G27&lt;Limity!$C$5," Data gotowości zbyt wczesna lub nie uzupełniona.","")&amp;
IF(G27&gt;Limity!$D$5," Data gotowości zbyt późna lub wypełnona nieprawidłowo.","")&amp;
IF(OR(ROUND(K27,2)&lt;=0,ROUND(Q27,2)&lt;=0,ROUND(M27,2)&lt;=0,ROUND(S27,2)&lt;=0,ROUND(H27,2)&lt;=0)," Co najmniej jedna wartość nie jest większa od zera.","")&amp;
IF(K27&gt;Limity!$D$6," Abonament za Usługę TD w Wariancie A ponad limit.","")&amp;
IF(Q27&gt;Limity!$D$7," Abonament za Usługę TD w Wariancie B ponad limit.","")&amp;
IF(Q27-K27&gt;Limity!$D$8," Różnica wartości abonamentów za Usługę TD wariantów A i B ponad limit.","")&amp;
IF(M27&gt;Limity!$D$9," Abonament za zwiększenie przepustowości w Wariancie A ponad limit.","")&amp;
IF(S27&gt;Limity!$D$10," Abonament za zwiększenie przepustowości w Wariancie B ponad limit.","")&amp;
IF(H27&gt;Limity!$D$11," Opłata za zestawienie łącza ponad limit.","")&amp;
IF(J27=""," Nie wskazano PWR. ",IF(ISERROR(VLOOKUP(J27,'Listy punktów styku'!$B$11:$B$41,1,FALSE))," Nie wskazano PWR z listy.",""))&amp;
IF(P27=""," Nie wskazano FPS. ",IF(ISERROR(VLOOKUP(P27,'Listy punktów styku'!$B$44:$B$61,1,FALSE))," Nie wskazano FPS z listy.",""))
)</f>
        <v/>
      </c>
    </row>
    <row r="28" spans="1:22" x14ac:dyDescent="0.35">
      <c r="A28" s="115">
        <v>14</v>
      </c>
      <c r="B28" s="116">
        <v>44316</v>
      </c>
      <c r="C28" s="117" t="s">
        <v>1294</v>
      </c>
      <c r="D28" s="118" t="s">
        <v>1291</v>
      </c>
      <c r="E28" s="118" t="s">
        <v>95</v>
      </c>
      <c r="F28" s="119">
        <v>1</v>
      </c>
      <c r="G28" s="28"/>
      <c r="H28" s="4"/>
      <c r="I28" s="122">
        <f t="shared" si="1"/>
        <v>0</v>
      </c>
      <c r="J28" s="3"/>
      <c r="K28" s="6"/>
      <c r="L28" s="123">
        <f t="shared" si="2"/>
        <v>0</v>
      </c>
      <c r="M28" s="7"/>
      <c r="N28" s="123">
        <f t="shared" si="3"/>
        <v>0</v>
      </c>
      <c r="O28" s="123">
        <f t="shared" si="4"/>
        <v>0</v>
      </c>
      <c r="P28" s="3"/>
      <c r="Q28" s="6"/>
      <c r="R28" s="123">
        <f t="shared" si="5"/>
        <v>0</v>
      </c>
      <c r="S28" s="6"/>
      <c r="T28" s="123">
        <f t="shared" si="6"/>
        <v>0</v>
      </c>
      <c r="U28" s="122">
        <f t="shared" si="7"/>
        <v>0</v>
      </c>
      <c r="V28" s="8" t="str">
        <f>IF(COUNTBLANK(G28:H28)+COUNTBLANK(J28:K28)+COUNTBLANK(M28:M28)+COUNTBLANK(P28:Q28)+COUNTBLANK(S28:S28)=8,"",
IF(G28&lt;Limity!$C$5," Data gotowości zbyt wczesna lub nie uzupełniona.","")&amp;
IF(G28&gt;Limity!$D$5," Data gotowości zbyt późna lub wypełnona nieprawidłowo.","")&amp;
IF(OR(ROUND(K28,2)&lt;=0,ROUND(Q28,2)&lt;=0,ROUND(M28,2)&lt;=0,ROUND(S28,2)&lt;=0,ROUND(H28,2)&lt;=0)," Co najmniej jedna wartość nie jest większa od zera.","")&amp;
IF(K28&gt;Limity!$D$6," Abonament za Usługę TD w Wariancie A ponad limit.","")&amp;
IF(Q28&gt;Limity!$D$7," Abonament za Usługę TD w Wariancie B ponad limit.","")&amp;
IF(Q28-K28&gt;Limity!$D$8," Różnica wartości abonamentów za Usługę TD wariantów A i B ponad limit.","")&amp;
IF(M28&gt;Limity!$D$9," Abonament za zwiększenie przepustowości w Wariancie A ponad limit.","")&amp;
IF(S28&gt;Limity!$D$10," Abonament za zwiększenie przepustowości w Wariancie B ponad limit.","")&amp;
IF(H28&gt;Limity!$D$11," Opłata za zestawienie łącza ponad limit.","")&amp;
IF(J28=""," Nie wskazano PWR. ",IF(ISERROR(VLOOKUP(J28,'Listy punktów styku'!$B$11:$B$41,1,FALSE))," Nie wskazano PWR z listy.",""))&amp;
IF(P28=""," Nie wskazano FPS. ",IF(ISERROR(VLOOKUP(P28,'Listy punktów styku'!$B$44:$B$61,1,FALSE))," Nie wskazano FPS z listy.",""))
)</f>
        <v/>
      </c>
    </row>
    <row r="29" spans="1:22" x14ac:dyDescent="0.35">
      <c r="A29" s="115">
        <v>15</v>
      </c>
      <c r="B29" s="116">
        <v>52395</v>
      </c>
      <c r="C29" s="117" t="s">
        <v>1296</v>
      </c>
      <c r="D29" s="118" t="s">
        <v>1299</v>
      </c>
      <c r="E29" s="118" t="s">
        <v>1302</v>
      </c>
      <c r="F29" s="119" t="s">
        <v>1303</v>
      </c>
      <c r="G29" s="28"/>
      <c r="H29" s="4"/>
      <c r="I29" s="122">
        <f t="shared" si="1"/>
        <v>0</v>
      </c>
      <c r="J29" s="3"/>
      <c r="K29" s="6"/>
      <c r="L29" s="123">
        <f t="shared" si="2"/>
        <v>0</v>
      </c>
      <c r="M29" s="7"/>
      <c r="N29" s="123">
        <f t="shared" si="3"/>
        <v>0</v>
      </c>
      <c r="O29" s="123">
        <f t="shared" si="4"/>
        <v>0</v>
      </c>
      <c r="P29" s="3"/>
      <c r="Q29" s="6"/>
      <c r="R29" s="123">
        <f t="shared" si="5"/>
        <v>0</v>
      </c>
      <c r="S29" s="6"/>
      <c r="T29" s="123">
        <f t="shared" si="6"/>
        <v>0</v>
      </c>
      <c r="U29" s="122">
        <f t="shared" si="7"/>
        <v>0</v>
      </c>
      <c r="V29" s="8" t="str">
        <f>IF(COUNTBLANK(G29:H29)+COUNTBLANK(J29:K29)+COUNTBLANK(M29:M29)+COUNTBLANK(P29:Q29)+COUNTBLANK(S29:S29)=8,"",
IF(G29&lt;Limity!$C$5," Data gotowości zbyt wczesna lub nie uzupełniona.","")&amp;
IF(G29&gt;Limity!$D$5," Data gotowości zbyt późna lub wypełnona nieprawidłowo.","")&amp;
IF(OR(ROUND(K29,2)&lt;=0,ROUND(Q29,2)&lt;=0,ROUND(M29,2)&lt;=0,ROUND(S29,2)&lt;=0,ROUND(H29,2)&lt;=0)," Co najmniej jedna wartość nie jest większa od zera.","")&amp;
IF(K29&gt;Limity!$D$6," Abonament za Usługę TD w Wariancie A ponad limit.","")&amp;
IF(Q29&gt;Limity!$D$7," Abonament za Usługę TD w Wariancie B ponad limit.","")&amp;
IF(Q29-K29&gt;Limity!$D$8," Różnica wartości abonamentów za Usługę TD wariantów A i B ponad limit.","")&amp;
IF(M29&gt;Limity!$D$9," Abonament za zwiększenie przepustowości w Wariancie A ponad limit.","")&amp;
IF(S29&gt;Limity!$D$10," Abonament za zwiększenie przepustowości w Wariancie B ponad limit.","")&amp;
IF(H29&gt;Limity!$D$11," Opłata za zestawienie łącza ponad limit.","")&amp;
IF(J29=""," Nie wskazano PWR. ",IF(ISERROR(VLOOKUP(J29,'Listy punktów styku'!$B$11:$B$41,1,FALSE))," Nie wskazano PWR z listy.",""))&amp;
IF(P29=""," Nie wskazano FPS. ",IF(ISERROR(VLOOKUP(P29,'Listy punktów styku'!$B$44:$B$61,1,FALSE))," Nie wskazano FPS z listy.",""))
)</f>
        <v/>
      </c>
    </row>
    <row r="30" spans="1:22" x14ac:dyDescent="0.35">
      <c r="A30" s="115">
        <v>16</v>
      </c>
      <c r="B30" s="116">
        <v>380307</v>
      </c>
      <c r="C30" s="117" t="s">
        <v>1305</v>
      </c>
      <c r="D30" s="118" t="s">
        <v>1306</v>
      </c>
      <c r="E30" s="118" t="s">
        <v>1310</v>
      </c>
      <c r="F30" s="119">
        <v>1</v>
      </c>
      <c r="G30" s="28"/>
      <c r="H30" s="4"/>
      <c r="I30" s="122">
        <f t="shared" si="1"/>
        <v>0</v>
      </c>
      <c r="J30" s="3"/>
      <c r="K30" s="6"/>
      <c r="L30" s="123">
        <f t="shared" si="2"/>
        <v>0</v>
      </c>
      <c r="M30" s="7"/>
      <c r="N30" s="123">
        <f t="shared" si="3"/>
        <v>0</v>
      </c>
      <c r="O30" s="123">
        <f t="shared" si="4"/>
        <v>0</v>
      </c>
      <c r="P30" s="3"/>
      <c r="Q30" s="6"/>
      <c r="R30" s="123">
        <f t="shared" si="5"/>
        <v>0</v>
      </c>
      <c r="S30" s="6"/>
      <c r="T30" s="123">
        <f t="shared" si="6"/>
        <v>0</v>
      </c>
      <c r="U30" s="122">
        <f t="shared" si="7"/>
        <v>0</v>
      </c>
      <c r="V30" s="8" t="str">
        <f>IF(COUNTBLANK(G30:H30)+COUNTBLANK(J30:K30)+COUNTBLANK(M30:M30)+COUNTBLANK(P30:Q30)+COUNTBLANK(S30:S30)=8,"",
IF(G30&lt;Limity!$C$5," Data gotowości zbyt wczesna lub nie uzupełniona.","")&amp;
IF(G30&gt;Limity!$D$5," Data gotowości zbyt późna lub wypełnona nieprawidłowo.","")&amp;
IF(OR(ROUND(K30,2)&lt;=0,ROUND(Q30,2)&lt;=0,ROUND(M30,2)&lt;=0,ROUND(S30,2)&lt;=0,ROUND(H30,2)&lt;=0)," Co najmniej jedna wartość nie jest większa od zera.","")&amp;
IF(K30&gt;Limity!$D$6," Abonament za Usługę TD w Wariancie A ponad limit.","")&amp;
IF(Q30&gt;Limity!$D$7," Abonament za Usługę TD w Wariancie B ponad limit.","")&amp;
IF(Q30-K30&gt;Limity!$D$8," Różnica wartości abonamentów za Usługę TD wariantów A i B ponad limit.","")&amp;
IF(M30&gt;Limity!$D$9," Abonament za zwiększenie przepustowości w Wariancie A ponad limit.","")&amp;
IF(S30&gt;Limity!$D$10," Abonament za zwiększenie przepustowości w Wariancie B ponad limit.","")&amp;
IF(H30&gt;Limity!$D$11," Opłata za zestawienie łącza ponad limit.","")&amp;
IF(J30=""," Nie wskazano PWR. ",IF(ISERROR(VLOOKUP(J30,'Listy punktów styku'!$B$11:$B$41,1,FALSE))," Nie wskazano PWR z listy.",""))&amp;
IF(P30=""," Nie wskazano FPS. ",IF(ISERROR(VLOOKUP(P30,'Listy punktów styku'!$B$44:$B$61,1,FALSE))," Nie wskazano FPS z listy.",""))
)</f>
        <v/>
      </c>
    </row>
    <row r="31" spans="1:22" x14ac:dyDescent="0.35">
      <c r="A31" s="115">
        <v>17</v>
      </c>
      <c r="B31" s="116">
        <v>921732161</v>
      </c>
      <c r="C31" s="117">
        <v>270673</v>
      </c>
      <c r="D31" s="118" t="s">
        <v>1306</v>
      </c>
      <c r="E31" s="118" t="s">
        <v>407</v>
      </c>
      <c r="F31" s="119">
        <v>20</v>
      </c>
      <c r="G31" s="28"/>
      <c r="H31" s="4"/>
      <c r="I31" s="122">
        <f t="shared" si="1"/>
        <v>0</v>
      </c>
      <c r="J31" s="3"/>
      <c r="K31" s="6"/>
      <c r="L31" s="123">
        <f t="shared" si="2"/>
        <v>0</v>
      </c>
      <c r="M31" s="7"/>
      <c r="N31" s="123">
        <f t="shared" si="3"/>
        <v>0</v>
      </c>
      <c r="O31" s="123">
        <f t="shared" si="4"/>
        <v>0</v>
      </c>
      <c r="P31" s="3"/>
      <c r="Q31" s="6"/>
      <c r="R31" s="123">
        <f t="shared" si="5"/>
        <v>0</v>
      </c>
      <c r="S31" s="6"/>
      <c r="T31" s="123">
        <f t="shared" si="6"/>
        <v>0</v>
      </c>
      <c r="U31" s="122">
        <f t="shared" si="7"/>
        <v>0</v>
      </c>
      <c r="V31" s="8" t="str">
        <f>IF(COUNTBLANK(G31:H31)+COUNTBLANK(J31:K31)+COUNTBLANK(M31:M31)+COUNTBLANK(P31:Q31)+COUNTBLANK(S31:S31)=8,"",
IF(G31&lt;Limity!$C$5," Data gotowości zbyt wczesna lub nie uzupełniona.","")&amp;
IF(G31&gt;Limity!$D$5," Data gotowości zbyt późna lub wypełnona nieprawidłowo.","")&amp;
IF(OR(ROUND(K31,2)&lt;=0,ROUND(Q31,2)&lt;=0,ROUND(M31,2)&lt;=0,ROUND(S31,2)&lt;=0,ROUND(H31,2)&lt;=0)," Co najmniej jedna wartość nie jest większa od zera.","")&amp;
IF(K31&gt;Limity!$D$6," Abonament za Usługę TD w Wariancie A ponad limit.","")&amp;
IF(Q31&gt;Limity!$D$7," Abonament za Usługę TD w Wariancie B ponad limit.","")&amp;
IF(Q31-K31&gt;Limity!$D$8," Różnica wartości abonamentów za Usługę TD wariantów A i B ponad limit.","")&amp;
IF(M31&gt;Limity!$D$9," Abonament za zwiększenie przepustowości w Wariancie A ponad limit.","")&amp;
IF(S31&gt;Limity!$D$10," Abonament za zwiększenie przepustowości w Wariancie B ponad limit.","")&amp;
IF(H31&gt;Limity!$D$11," Opłata za zestawienie łącza ponad limit.","")&amp;
IF(J31=""," Nie wskazano PWR. ",IF(ISERROR(VLOOKUP(J31,'Listy punktów styku'!$B$11:$B$41,1,FALSE))," Nie wskazano PWR z listy.",""))&amp;
IF(P31=""," Nie wskazano FPS. ",IF(ISERROR(VLOOKUP(P31,'Listy punktów styku'!$B$44:$B$61,1,FALSE))," Nie wskazano FPS z listy.",""))
)</f>
        <v/>
      </c>
    </row>
    <row r="32" spans="1:22" x14ac:dyDescent="0.35">
      <c r="A32" s="115">
        <v>18</v>
      </c>
      <c r="B32" s="116">
        <v>475070417</v>
      </c>
      <c r="C32" s="117">
        <v>262771</v>
      </c>
      <c r="D32" s="118" t="s">
        <v>1306</v>
      </c>
      <c r="E32" s="118" t="s">
        <v>1312</v>
      </c>
      <c r="F32" s="119">
        <v>23</v>
      </c>
      <c r="G32" s="28"/>
      <c r="H32" s="4"/>
      <c r="I32" s="122">
        <f t="shared" si="1"/>
        <v>0</v>
      </c>
      <c r="J32" s="3"/>
      <c r="K32" s="6"/>
      <c r="L32" s="123">
        <f t="shared" si="2"/>
        <v>0</v>
      </c>
      <c r="M32" s="7"/>
      <c r="N32" s="123">
        <f t="shared" si="3"/>
        <v>0</v>
      </c>
      <c r="O32" s="123">
        <f t="shared" si="4"/>
        <v>0</v>
      </c>
      <c r="P32" s="3"/>
      <c r="Q32" s="6"/>
      <c r="R32" s="123">
        <f t="shared" si="5"/>
        <v>0</v>
      </c>
      <c r="S32" s="6"/>
      <c r="T32" s="123">
        <f t="shared" si="6"/>
        <v>0</v>
      </c>
      <c r="U32" s="122">
        <f t="shared" si="7"/>
        <v>0</v>
      </c>
      <c r="V32" s="8" t="str">
        <f>IF(COUNTBLANK(G32:H32)+COUNTBLANK(J32:K32)+COUNTBLANK(M32:M32)+COUNTBLANK(P32:Q32)+COUNTBLANK(S32:S32)=8,"",
IF(G32&lt;Limity!$C$5," Data gotowości zbyt wczesna lub nie uzupełniona.","")&amp;
IF(G32&gt;Limity!$D$5," Data gotowości zbyt późna lub wypełnona nieprawidłowo.","")&amp;
IF(OR(ROUND(K32,2)&lt;=0,ROUND(Q32,2)&lt;=0,ROUND(M32,2)&lt;=0,ROUND(S32,2)&lt;=0,ROUND(H32,2)&lt;=0)," Co najmniej jedna wartość nie jest większa od zera.","")&amp;
IF(K32&gt;Limity!$D$6," Abonament za Usługę TD w Wariancie A ponad limit.","")&amp;
IF(Q32&gt;Limity!$D$7," Abonament za Usługę TD w Wariancie B ponad limit.","")&amp;
IF(Q32-K32&gt;Limity!$D$8," Różnica wartości abonamentów za Usługę TD wariantów A i B ponad limit.","")&amp;
IF(M32&gt;Limity!$D$9," Abonament za zwiększenie przepustowości w Wariancie A ponad limit.","")&amp;
IF(S32&gt;Limity!$D$10," Abonament za zwiększenie przepustowości w Wariancie B ponad limit.","")&amp;
IF(H32&gt;Limity!$D$11," Opłata za zestawienie łącza ponad limit.","")&amp;
IF(J32=""," Nie wskazano PWR. ",IF(ISERROR(VLOOKUP(J32,'Listy punktów styku'!$B$11:$B$41,1,FALSE))," Nie wskazano PWR z listy.",""))&amp;
IF(P32=""," Nie wskazano FPS. ",IF(ISERROR(VLOOKUP(P32,'Listy punktów styku'!$B$44:$B$61,1,FALSE))," Nie wskazano FPS z listy.",""))
)</f>
        <v/>
      </c>
    </row>
    <row r="33" spans="1:22" x14ac:dyDescent="0.35">
      <c r="A33" s="115">
        <v>19</v>
      </c>
      <c r="B33" s="116">
        <v>65159</v>
      </c>
      <c r="C33" s="117" t="s">
        <v>1314</v>
      </c>
      <c r="D33" s="118" t="s">
        <v>1317</v>
      </c>
      <c r="E33" s="118" t="s">
        <v>569</v>
      </c>
      <c r="F33" s="119">
        <v>4</v>
      </c>
      <c r="G33" s="28"/>
      <c r="H33" s="4"/>
      <c r="I33" s="122">
        <f t="shared" si="1"/>
        <v>0</v>
      </c>
      <c r="J33" s="3"/>
      <c r="K33" s="6"/>
      <c r="L33" s="123">
        <f t="shared" si="2"/>
        <v>0</v>
      </c>
      <c r="M33" s="7"/>
      <c r="N33" s="123">
        <f t="shared" si="3"/>
        <v>0</v>
      </c>
      <c r="O33" s="123">
        <f t="shared" si="4"/>
        <v>0</v>
      </c>
      <c r="P33" s="3"/>
      <c r="Q33" s="6"/>
      <c r="R33" s="123">
        <f t="shared" si="5"/>
        <v>0</v>
      </c>
      <c r="S33" s="6"/>
      <c r="T33" s="123">
        <f t="shared" si="6"/>
        <v>0</v>
      </c>
      <c r="U33" s="122">
        <f t="shared" si="7"/>
        <v>0</v>
      </c>
      <c r="V33" s="8" t="str">
        <f>IF(COUNTBLANK(G33:H33)+COUNTBLANK(J33:K33)+COUNTBLANK(M33:M33)+COUNTBLANK(P33:Q33)+COUNTBLANK(S33:S33)=8,"",
IF(G33&lt;Limity!$C$5," Data gotowości zbyt wczesna lub nie uzupełniona.","")&amp;
IF(G33&gt;Limity!$D$5," Data gotowości zbyt późna lub wypełnona nieprawidłowo.","")&amp;
IF(OR(ROUND(K33,2)&lt;=0,ROUND(Q33,2)&lt;=0,ROUND(M33,2)&lt;=0,ROUND(S33,2)&lt;=0,ROUND(H33,2)&lt;=0)," Co najmniej jedna wartość nie jest większa od zera.","")&amp;
IF(K33&gt;Limity!$D$6," Abonament za Usługę TD w Wariancie A ponad limit.","")&amp;
IF(Q33&gt;Limity!$D$7," Abonament za Usługę TD w Wariancie B ponad limit.","")&amp;
IF(Q33-K33&gt;Limity!$D$8," Różnica wartości abonamentów za Usługę TD wariantów A i B ponad limit.","")&amp;
IF(M33&gt;Limity!$D$9," Abonament za zwiększenie przepustowości w Wariancie A ponad limit.","")&amp;
IF(S33&gt;Limity!$D$10," Abonament za zwiększenie przepustowości w Wariancie B ponad limit.","")&amp;
IF(H33&gt;Limity!$D$11," Opłata za zestawienie łącza ponad limit.","")&amp;
IF(J33=""," Nie wskazano PWR. ",IF(ISERROR(VLOOKUP(J33,'Listy punktów styku'!$B$11:$B$41,1,FALSE))," Nie wskazano PWR z listy.",""))&amp;
IF(P33=""," Nie wskazano FPS. ",IF(ISERROR(VLOOKUP(P33,'Listy punktów styku'!$B$44:$B$61,1,FALSE))," Nie wskazano FPS z listy.",""))
)</f>
        <v/>
      </c>
    </row>
    <row r="34" spans="1:22" x14ac:dyDescent="0.35">
      <c r="A34" s="115">
        <v>20</v>
      </c>
      <c r="B34" s="116">
        <v>66222</v>
      </c>
      <c r="C34" s="117" t="s">
        <v>1320</v>
      </c>
      <c r="D34" s="118" t="s">
        <v>1324</v>
      </c>
      <c r="E34" s="118"/>
      <c r="F34" s="119">
        <v>125</v>
      </c>
      <c r="G34" s="28"/>
      <c r="H34" s="4"/>
      <c r="I34" s="122">
        <f t="shared" si="1"/>
        <v>0</v>
      </c>
      <c r="J34" s="3"/>
      <c r="K34" s="6"/>
      <c r="L34" s="123">
        <f t="shared" si="2"/>
        <v>0</v>
      </c>
      <c r="M34" s="7"/>
      <c r="N34" s="123">
        <f t="shared" si="3"/>
        <v>0</v>
      </c>
      <c r="O34" s="123">
        <f t="shared" si="4"/>
        <v>0</v>
      </c>
      <c r="P34" s="3"/>
      <c r="Q34" s="6"/>
      <c r="R34" s="123">
        <f t="shared" si="5"/>
        <v>0</v>
      </c>
      <c r="S34" s="6"/>
      <c r="T34" s="123">
        <f t="shared" si="6"/>
        <v>0</v>
      </c>
      <c r="U34" s="122">
        <f t="shared" si="7"/>
        <v>0</v>
      </c>
      <c r="V34" s="8" t="str">
        <f>IF(COUNTBLANK(G34:H34)+COUNTBLANK(J34:K34)+COUNTBLANK(M34:M34)+COUNTBLANK(P34:Q34)+COUNTBLANK(S34:S34)=8,"",
IF(G34&lt;Limity!$C$5," Data gotowości zbyt wczesna lub nie uzupełniona.","")&amp;
IF(G34&gt;Limity!$D$5," Data gotowości zbyt późna lub wypełnona nieprawidłowo.","")&amp;
IF(OR(ROUND(K34,2)&lt;=0,ROUND(Q34,2)&lt;=0,ROUND(M34,2)&lt;=0,ROUND(S34,2)&lt;=0,ROUND(H34,2)&lt;=0)," Co najmniej jedna wartość nie jest większa od zera.","")&amp;
IF(K34&gt;Limity!$D$6," Abonament za Usługę TD w Wariancie A ponad limit.","")&amp;
IF(Q34&gt;Limity!$D$7," Abonament za Usługę TD w Wariancie B ponad limit.","")&amp;
IF(Q34-K34&gt;Limity!$D$8," Różnica wartości abonamentów za Usługę TD wariantów A i B ponad limit.","")&amp;
IF(M34&gt;Limity!$D$9," Abonament za zwiększenie przepustowości w Wariancie A ponad limit.","")&amp;
IF(S34&gt;Limity!$D$10," Abonament za zwiększenie przepustowości w Wariancie B ponad limit.","")&amp;
IF(H34&gt;Limity!$D$11," Opłata za zestawienie łącza ponad limit.","")&amp;
IF(J34=""," Nie wskazano PWR. ",IF(ISERROR(VLOOKUP(J34,'Listy punktów styku'!$B$11:$B$41,1,FALSE))," Nie wskazano PWR z listy.",""))&amp;
IF(P34=""," Nie wskazano FPS. ",IF(ISERROR(VLOOKUP(P34,'Listy punktów styku'!$B$44:$B$61,1,FALSE))," Nie wskazano FPS z listy.",""))
)</f>
        <v/>
      </c>
    </row>
    <row r="35" spans="1:22" x14ac:dyDescent="0.35">
      <c r="A35" s="115">
        <v>21</v>
      </c>
      <c r="B35" s="116">
        <v>252941569</v>
      </c>
      <c r="C35" s="117">
        <v>122029</v>
      </c>
      <c r="D35" s="118" t="s">
        <v>1322</v>
      </c>
      <c r="E35" s="118" t="s">
        <v>1327</v>
      </c>
      <c r="F35" s="119" t="s">
        <v>1025</v>
      </c>
      <c r="G35" s="28"/>
      <c r="H35" s="4"/>
      <c r="I35" s="122">
        <f t="shared" si="1"/>
        <v>0</v>
      </c>
      <c r="J35" s="3"/>
      <c r="K35" s="6"/>
      <c r="L35" s="123">
        <f t="shared" si="2"/>
        <v>0</v>
      </c>
      <c r="M35" s="7"/>
      <c r="N35" s="123">
        <f t="shared" si="3"/>
        <v>0</v>
      </c>
      <c r="O35" s="123">
        <f t="shared" si="4"/>
        <v>0</v>
      </c>
      <c r="P35" s="3"/>
      <c r="Q35" s="6"/>
      <c r="R35" s="123">
        <f t="shared" si="5"/>
        <v>0</v>
      </c>
      <c r="S35" s="6"/>
      <c r="T35" s="123">
        <f t="shared" si="6"/>
        <v>0</v>
      </c>
      <c r="U35" s="122">
        <f t="shared" si="7"/>
        <v>0</v>
      </c>
      <c r="V35" s="8" t="str">
        <f>IF(COUNTBLANK(G35:H35)+COUNTBLANK(J35:K35)+COUNTBLANK(M35:M35)+COUNTBLANK(P35:Q35)+COUNTBLANK(S35:S35)=8,"",
IF(G35&lt;Limity!$C$5," Data gotowości zbyt wczesna lub nie uzupełniona.","")&amp;
IF(G35&gt;Limity!$D$5," Data gotowości zbyt późna lub wypełnona nieprawidłowo.","")&amp;
IF(OR(ROUND(K35,2)&lt;=0,ROUND(Q35,2)&lt;=0,ROUND(M35,2)&lt;=0,ROUND(S35,2)&lt;=0,ROUND(H35,2)&lt;=0)," Co najmniej jedna wartość nie jest większa od zera.","")&amp;
IF(K35&gt;Limity!$D$6," Abonament za Usługę TD w Wariancie A ponad limit.","")&amp;
IF(Q35&gt;Limity!$D$7," Abonament za Usługę TD w Wariancie B ponad limit.","")&amp;
IF(Q35-K35&gt;Limity!$D$8," Różnica wartości abonamentów za Usługę TD wariantów A i B ponad limit.","")&amp;
IF(M35&gt;Limity!$D$9," Abonament za zwiększenie przepustowości w Wariancie A ponad limit.","")&amp;
IF(S35&gt;Limity!$D$10," Abonament za zwiększenie przepustowości w Wariancie B ponad limit.","")&amp;
IF(H35&gt;Limity!$D$11," Opłata za zestawienie łącza ponad limit.","")&amp;
IF(J35=""," Nie wskazano PWR. ",IF(ISERROR(VLOOKUP(J35,'Listy punktów styku'!$B$11:$B$41,1,FALSE))," Nie wskazano PWR z listy.",""))&amp;
IF(P35=""," Nie wskazano FPS. ",IF(ISERROR(VLOOKUP(P35,'Listy punktów styku'!$B$44:$B$61,1,FALSE))," Nie wskazano FPS z listy.",""))
)</f>
        <v/>
      </c>
    </row>
    <row r="36" spans="1:22" x14ac:dyDescent="0.35">
      <c r="A36" s="115">
        <v>22</v>
      </c>
      <c r="B36" s="116">
        <v>669368498</v>
      </c>
      <c r="C36" s="117">
        <v>83607</v>
      </c>
      <c r="D36" s="118" t="s">
        <v>1329</v>
      </c>
      <c r="E36" s="118" t="s">
        <v>95</v>
      </c>
      <c r="F36" s="119">
        <v>1</v>
      </c>
      <c r="G36" s="28"/>
      <c r="H36" s="4"/>
      <c r="I36" s="122">
        <f t="shared" si="1"/>
        <v>0</v>
      </c>
      <c r="J36" s="3"/>
      <c r="K36" s="6"/>
      <c r="L36" s="123">
        <f t="shared" si="2"/>
        <v>0</v>
      </c>
      <c r="M36" s="7"/>
      <c r="N36" s="123">
        <f t="shared" si="3"/>
        <v>0</v>
      </c>
      <c r="O36" s="123">
        <f t="shared" si="4"/>
        <v>0</v>
      </c>
      <c r="P36" s="3"/>
      <c r="Q36" s="6"/>
      <c r="R36" s="123">
        <f t="shared" si="5"/>
        <v>0</v>
      </c>
      <c r="S36" s="6"/>
      <c r="T36" s="123">
        <f t="shared" si="6"/>
        <v>0</v>
      </c>
      <c r="U36" s="122">
        <f t="shared" si="7"/>
        <v>0</v>
      </c>
      <c r="V36" s="8" t="str">
        <f>IF(COUNTBLANK(G36:H36)+COUNTBLANK(J36:K36)+COUNTBLANK(M36:M36)+COUNTBLANK(P36:Q36)+COUNTBLANK(S36:S36)=8,"",
IF(G36&lt;Limity!$C$5," Data gotowości zbyt wczesna lub nie uzupełniona.","")&amp;
IF(G36&gt;Limity!$D$5," Data gotowości zbyt późna lub wypełnona nieprawidłowo.","")&amp;
IF(OR(ROUND(K36,2)&lt;=0,ROUND(Q36,2)&lt;=0,ROUND(M36,2)&lt;=0,ROUND(S36,2)&lt;=0,ROUND(H36,2)&lt;=0)," Co najmniej jedna wartość nie jest większa od zera.","")&amp;
IF(K36&gt;Limity!$D$6," Abonament za Usługę TD w Wariancie A ponad limit.","")&amp;
IF(Q36&gt;Limity!$D$7," Abonament za Usługę TD w Wariancie B ponad limit.","")&amp;
IF(Q36-K36&gt;Limity!$D$8," Różnica wartości abonamentów za Usługę TD wariantów A i B ponad limit.","")&amp;
IF(M36&gt;Limity!$D$9," Abonament za zwiększenie przepustowości w Wariancie A ponad limit.","")&amp;
IF(S36&gt;Limity!$D$10," Abonament za zwiększenie przepustowości w Wariancie B ponad limit.","")&amp;
IF(H36&gt;Limity!$D$11," Opłata za zestawienie łącza ponad limit.","")&amp;
IF(J36=""," Nie wskazano PWR. ",IF(ISERROR(VLOOKUP(J36,'Listy punktów styku'!$B$11:$B$41,1,FALSE))," Nie wskazano PWR z listy.",""))&amp;
IF(P36=""," Nie wskazano FPS. ",IF(ISERROR(VLOOKUP(P36,'Listy punktów styku'!$B$44:$B$61,1,FALSE))," Nie wskazano FPS z listy.",""))
)</f>
        <v/>
      </c>
    </row>
    <row r="37" spans="1:22" x14ac:dyDescent="0.35">
      <c r="A37" s="115">
        <v>23</v>
      </c>
      <c r="B37" s="116">
        <v>78467</v>
      </c>
      <c r="C37" s="117" t="s">
        <v>1333</v>
      </c>
      <c r="D37" s="118" t="s">
        <v>1337</v>
      </c>
      <c r="E37" s="118"/>
      <c r="F37" s="119">
        <v>8</v>
      </c>
      <c r="G37" s="28"/>
      <c r="H37" s="4"/>
      <c r="I37" s="122">
        <f t="shared" si="1"/>
        <v>0</v>
      </c>
      <c r="J37" s="3"/>
      <c r="K37" s="6"/>
      <c r="L37" s="123">
        <f t="shared" si="2"/>
        <v>0</v>
      </c>
      <c r="M37" s="7"/>
      <c r="N37" s="123">
        <f t="shared" si="3"/>
        <v>0</v>
      </c>
      <c r="O37" s="123">
        <f t="shared" si="4"/>
        <v>0</v>
      </c>
      <c r="P37" s="3"/>
      <c r="Q37" s="6"/>
      <c r="R37" s="123">
        <f t="shared" si="5"/>
        <v>0</v>
      </c>
      <c r="S37" s="6"/>
      <c r="T37" s="123">
        <f t="shared" si="6"/>
        <v>0</v>
      </c>
      <c r="U37" s="122">
        <f t="shared" si="7"/>
        <v>0</v>
      </c>
      <c r="V37" s="8" t="str">
        <f>IF(COUNTBLANK(G37:H37)+COUNTBLANK(J37:K37)+COUNTBLANK(M37:M37)+COUNTBLANK(P37:Q37)+COUNTBLANK(S37:S37)=8,"",
IF(G37&lt;Limity!$C$5," Data gotowości zbyt wczesna lub nie uzupełniona.","")&amp;
IF(G37&gt;Limity!$D$5," Data gotowości zbyt późna lub wypełnona nieprawidłowo.","")&amp;
IF(OR(ROUND(K37,2)&lt;=0,ROUND(Q37,2)&lt;=0,ROUND(M37,2)&lt;=0,ROUND(S37,2)&lt;=0,ROUND(H37,2)&lt;=0)," Co najmniej jedna wartość nie jest większa od zera.","")&amp;
IF(K37&gt;Limity!$D$6," Abonament za Usługę TD w Wariancie A ponad limit.","")&amp;
IF(Q37&gt;Limity!$D$7," Abonament za Usługę TD w Wariancie B ponad limit.","")&amp;
IF(Q37-K37&gt;Limity!$D$8," Różnica wartości abonamentów za Usługę TD wariantów A i B ponad limit.","")&amp;
IF(M37&gt;Limity!$D$9," Abonament za zwiększenie przepustowości w Wariancie A ponad limit.","")&amp;
IF(S37&gt;Limity!$D$10," Abonament za zwiększenie przepustowości w Wariancie B ponad limit.","")&amp;
IF(H37&gt;Limity!$D$11," Opłata za zestawienie łącza ponad limit.","")&amp;
IF(J37=""," Nie wskazano PWR. ",IF(ISERROR(VLOOKUP(J37,'Listy punktów styku'!$B$11:$B$41,1,FALSE))," Nie wskazano PWR z listy.",""))&amp;
IF(P37=""," Nie wskazano FPS. ",IF(ISERROR(VLOOKUP(P37,'Listy punktów styku'!$B$44:$B$61,1,FALSE))," Nie wskazano FPS z listy.",""))
)</f>
        <v/>
      </c>
    </row>
    <row r="38" spans="1:22" x14ac:dyDescent="0.35">
      <c r="A38" s="115">
        <v>24</v>
      </c>
      <c r="B38" s="116">
        <v>767835663</v>
      </c>
      <c r="C38" s="117">
        <v>268105</v>
      </c>
      <c r="D38" s="118" t="s">
        <v>1342</v>
      </c>
      <c r="E38" s="118"/>
      <c r="F38" s="119">
        <v>53</v>
      </c>
      <c r="G38" s="28"/>
      <c r="H38" s="4"/>
      <c r="I38" s="122">
        <f t="shared" si="1"/>
        <v>0</v>
      </c>
      <c r="J38" s="3"/>
      <c r="K38" s="6"/>
      <c r="L38" s="123">
        <f t="shared" si="2"/>
        <v>0</v>
      </c>
      <c r="M38" s="7"/>
      <c r="N38" s="123">
        <f t="shared" si="3"/>
        <v>0</v>
      </c>
      <c r="O38" s="123">
        <f t="shared" si="4"/>
        <v>0</v>
      </c>
      <c r="P38" s="3"/>
      <c r="Q38" s="6"/>
      <c r="R38" s="123">
        <f t="shared" si="5"/>
        <v>0</v>
      </c>
      <c r="S38" s="6"/>
      <c r="T38" s="123">
        <f t="shared" si="6"/>
        <v>0</v>
      </c>
      <c r="U38" s="122">
        <f t="shared" si="7"/>
        <v>0</v>
      </c>
      <c r="V38" s="8" t="str">
        <f>IF(COUNTBLANK(G38:H38)+COUNTBLANK(J38:K38)+COUNTBLANK(M38:M38)+COUNTBLANK(P38:Q38)+COUNTBLANK(S38:S38)=8,"",
IF(G38&lt;Limity!$C$5," Data gotowości zbyt wczesna lub nie uzupełniona.","")&amp;
IF(G38&gt;Limity!$D$5," Data gotowości zbyt późna lub wypełnona nieprawidłowo.","")&amp;
IF(OR(ROUND(K38,2)&lt;=0,ROUND(Q38,2)&lt;=0,ROUND(M38,2)&lt;=0,ROUND(S38,2)&lt;=0,ROUND(H38,2)&lt;=0)," Co najmniej jedna wartość nie jest większa od zera.","")&amp;
IF(K38&gt;Limity!$D$6," Abonament za Usługę TD w Wariancie A ponad limit.","")&amp;
IF(Q38&gt;Limity!$D$7," Abonament za Usługę TD w Wariancie B ponad limit.","")&amp;
IF(Q38-K38&gt;Limity!$D$8," Różnica wartości abonamentów za Usługę TD wariantów A i B ponad limit.","")&amp;
IF(M38&gt;Limity!$D$9," Abonament za zwiększenie przepustowości w Wariancie A ponad limit.","")&amp;
IF(S38&gt;Limity!$D$10," Abonament za zwiększenie przepustowości w Wariancie B ponad limit.","")&amp;
IF(H38&gt;Limity!$D$11," Opłata za zestawienie łącza ponad limit.","")&amp;
IF(J38=""," Nie wskazano PWR. ",IF(ISERROR(VLOOKUP(J38,'Listy punktów styku'!$B$11:$B$41,1,FALSE))," Nie wskazano PWR z listy.",""))&amp;
IF(P38=""," Nie wskazano FPS. ",IF(ISERROR(VLOOKUP(P38,'Listy punktów styku'!$B$44:$B$61,1,FALSE))," Nie wskazano FPS z listy.",""))
)</f>
        <v/>
      </c>
    </row>
    <row r="39" spans="1:22" x14ac:dyDescent="0.35">
      <c r="A39" s="115">
        <v>25</v>
      </c>
      <c r="B39" s="116">
        <v>98079</v>
      </c>
      <c r="C39" s="117" t="s">
        <v>1345</v>
      </c>
      <c r="D39" s="118" t="s">
        <v>1347</v>
      </c>
      <c r="E39" s="118" t="s">
        <v>112</v>
      </c>
      <c r="F39" s="119">
        <v>2</v>
      </c>
      <c r="G39" s="28"/>
      <c r="H39" s="4"/>
      <c r="I39" s="122">
        <f t="shared" si="1"/>
        <v>0</v>
      </c>
      <c r="J39" s="3"/>
      <c r="K39" s="6"/>
      <c r="L39" s="123">
        <f t="shared" si="2"/>
        <v>0</v>
      </c>
      <c r="M39" s="7"/>
      <c r="N39" s="123">
        <f t="shared" si="3"/>
        <v>0</v>
      </c>
      <c r="O39" s="123">
        <f t="shared" si="4"/>
        <v>0</v>
      </c>
      <c r="P39" s="3"/>
      <c r="Q39" s="6"/>
      <c r="R39" s="123">
        <f t="shared" si="5"/>
        <v>0</v>
      </c>
      <c r="S39" s="6"/>
      <c r="T39" s="123">
        <f t="shared" si="6"/>
        <v>0</v>
      </c>
      <c r="U39" s="122">
        <f t="shared" si="7"/>
        <v>0</v>
      </c>
      <c r="V39" s="8" t="str">
        <f>IF(COUNTBLANK(G39:H39)+COUNTBLANK(J39:K39)+COUNTBLANK(M39:M39)+COUNTBLANK(P39:Q39)+COUNTBLANK(S39:S39)=8,"",
IF(G39&lt;Limity!$C$5," Data gotowości zbyt wczesna lub nie uzupełniona.","")&amp;
IF(G39&gt;Limity!$D$5," Data gotowości zbyt późna lub wypełnona nieprawidłowo.","")&amp;
IF(OR(ROUND(K39,2)&lt;=0,ROUND(Q39,2)&lt;=0,ROUND(M39,2)&lt;=0,ROUND(S39,2)&lt;=0,ROUND(H39,2)&lt;=0)," Co najmniej jedna wartość nie jest większa od zera.","")&amp;
IF(K39&gt;Limity!$D$6," Abonament za Usługę TD w Wariancie A ponad limit.","")&amp;
IF(Q39&gt;Limity!$D$7," Abonament za Usługę TD w Wariancie B ponad limit.","")&amp;
IF(Q39-K39&gt;Limity!$D$8," Różnica wartości abonamentów za Usługę TD wariantów A i B ponad limit.","")&amp;
IF(M39&gt;Limity!$D$9," Abonament za zwiększenie przepustowości w Wariancie A ponad limit.","")&amp;
IF(S39&gt;Limity!$D$10," Abonament za zwiększenie przepustowości w Wariancie B ponad limit.","")&amp;
IF(H39&gt;Limity!$D$11," Opłata za zestawienie łącza ponad limit.","")&amp;
IF(J39=""," Nie wskazano PWR. ",IF(ISERROR(VLOOKUP(J39,'Listy punktów styku'!$B$11:$B$41,1,FALSE))," Nie wskazano PWR z listy.",""))&amp;
IF(P39=""," Nie wskazano FPS. ",IF(ISERROR(VLOOKUP(P39,'Listy punktów styku'!$B$44:$B$61,1,FALSE))," Nie wskazano FPS z listy.",""))
)</f>
        <v/>
      </c>
    </row>
    <row r="40" spans="1:22" x14ac:dyDescent="0.35">
      <c r="A40" s="115">
        <v>26</v>
      </c>
      <c r="B40" s="124">
        <v>743002</v>
      </c>
      <c r="C40" s="117" t="s">
        <v>1349</v>
      </c>
      <c r="D40" s="118" t="s">
        <v>768</v>
      </c>
      <c r="E40" s="118" t="s">
        <v>1352</v>
      </c>
      <c r="F40" s="119" t="s">
        <v>1353</v>
      </c>
      <c r="G40" s="28"/>
      <c r="H40" s="4"/>
      <c r="I40" s="122">
        <f t="shared" si="1"/>
        <v>0</v>
      </c>
      <c r="J40" s="3"/>
      <c r="K40" s="6"/>
      <c r="L40" s="123">
        <f t="shared" si="2"/>
        <v>0</v>
      </c>
      <c r="M40" s="7"/>
      <c r="N40" s="123">
        <f t="shared" si="3"/>
        <v>0</v>
      </c>
      <c r="O40" s="123">
        <f t="shared" si="4"/>
        <v>0</v>
      </c>
      <c r="P40" s="3"/>
      <c r="Q40" s="6"/>
      <c r="R40" s="123">
        <f t="shared" si="5"/>
        <v>0</v>
      </c>
      <c r="S40" s="6"/>
      <c r="T40" s="123">
        <f t="shared" si="6"/>
        <v>0</v>
      </c>
      <c r="U40" s="122">
        <f t="shared" si="7"/>
        <v>0</v>
      </c>
      <c r="V40" s="8" t="str">
        <f>IF(COUNTBLANK(G40:H40)+COUNTBLANK(J40:K40)+COUNTBLANK(M40:M40)+COUNTBLANK(P40:Q40)+COUNTBLANK(S40:S40)=8,"",
IF(G40&lt;Limity!$C$5," Data gotowości zbyt wczesna lub nie uzupełniona.","")&amp;
IF(G40&gt;Limity!$D$5," Data gotowości zbyt późna lub wypełnona nieprawidłowo.","")&amp;
IF(OR(ROUND(K40,2)&lt;=0,ROUND(Q40,2)&lt;=0,ROUND(M40,2)&lt;=0,ROUND(S40,2)&lt;=0,ROUND(H40,2)&lt;=0)," Co najmniej jedna wartość nie jest większa od zera.","")&amp;
IF(K40&gt;Limity!$D$6," Abonament za Usługę TD w Wariancie A ponad limit.","")&amp;
IF(Q40&gt;Limity!$D$7," Abonament za Usługę TD w Wariancie B ponad limit.","")&amp;
IF(Q40-K40&gt;Limity!$D$8," Różnica wartości abonamentów za Usługę TD wariantów A i B ponad limit.","")&amp;
IF(M40&gt;Limity!$D$9," Abonament za zwiększenie przepustowości w Wariancie A ponad limit.","")&amp;
IF(S40&gt;Limity!$D$10," Abonament za zwiększenie przepustowości w Wariancie B ponad limit.","")&amp;
IF(H40&gt;Limity!$D$11," Opłata za zestawienie łącza ponad limit.","")&amp;
IF(J40=""," Nie wskazano PWR. ",IF(ISERROR(VLOOKUP(J40,'Listy punktów styku'!$B$11:$B$41,1,FALSE))," Nie wskazano PWR z listy.",""))&amp;
IF(P40=""," Nie wskazano FPS. ",IF(ISERROR(VLOOKUP(P40,'Listy punktów styku'!$B$44:$B$61,1,FALSE))," Nie wskazano FPS z listy.",""))
)</f>
        <v/>
      </c>
    </row>
    <row r="41" spans="1:22" ht="29" x14ac:dyDescent="0.35">
      <c r="A41" s="115">
        <v>27</v>
      </c>
      <c r="B41" s="116">
        <v>389709</v>
      </c>
      <c r="C41" s="117" t="s">
        <v>767</v>
      </c>
      <c r="D41" s="118" t="s">
        <v>768</v>
      </c>
      <c r="E41" s="118" t="s">
        <v>771</v>
      </c>
      <c r="F41" s="119">
        <v>2</v>
      </c>
      <c r="G41" s="28"/>
      <c r="H41" s="4"/>
      <c r="I41" s="122">
        <f t="shared" si="1"/>
        <v>0</v>
      </c>
      <c r="J41" s="3"/>
      <c r="K41" s="6"/>
      <c r="L41" s="123">
        <f t="shared" si="2"/>
        <v>0</v>
      </c>
      <c r="M41" s="7"/>
      <c r="N41" s="123">
        <f t="shared" si="3"/>
        <v>0</v>
      </c>
      <c r="O41" s="123">
        <f t="shared" si="4"/>
        <v>0</v>
      </c>
      <c r="P41" s="3"/>
      <c r="Q41" s="6"/>
      <c r="R41" s="123">
        <f t="shared" si="5"/>
        <v>0</v>
      </c>
      <c r="S41" s="6"/>
      <c r="T41" s="123">
        <f t="shared" si="6"/>
        <v>0</v>
      </c>
      <c r="U41" s="122">
        <f t="shared" si="7"/>
        <v>0</v>
      </c>
      <c r="V41" s="8" t="str">
        <f>IF(COUNTBLANK(G41:H41)+COUNTBLANK(J41:K41)+COUNTBLANK(M41:M41)+COUNTBLANK(P41:Q41)+COUNTBLANK(S41:S41)=8,"",
IF(G41&lt;Limity!$C$5," Data gotowości zbyt wczesna lub nie uzupełniona.","")&amp;
IF(G41&gt;Limity!$D$5," Data gotowości zbyt późna lub wypełnona nieprawidłowo.","")&amp;
IF(OR(ROUND(K41,2)&lt;=0,ROUND(Q41,2)&lt;=0,ROUND(M41,2)&lt;=0,ROUND(S41,2)&lt;=0,ROUND(H41,2)&lt;=0)," Co najmniej jedna wartość nie jest większa od zera.","")&amp;
IF(K41&gt;Limity!$D$6," Abonament za Usługę TD w Wariancie A ponad limit.","")&amp;
IF(Q41&gt;Limity!$D$7," Abonament za Usługę TD w Wariancie B ponad limit.","")&amp;
IF(Q41-K41&gt;Limity!$D$8," Różnica wartości abonamentów za Usługę TD wariantów A i B ponad limit.","")&amp;
IF(M41&gt;Limity!$D$9," Abonament za zwiększenie przepustowości w Wariancie A ponad limit.","")&amp;
IF(S41&gt;Limity!$D$10," Abonament za zwiększenie przepustowości w Wariancie B ponad limit.","")&amp;
IF(H41&gt;Limity!$D$11," Opłata za zestawienie łącza ponad limit.","")&amp;
IF(J41=""," Nie wskazano PWR. ",IF(ISERROR(VLOOKUP(J41,'Listy punktów styku'!$B$11:$B$41,1,FALSE))," Nie wskazano PWR z listy.",""))&amp;
IF(P41=""," Nie wskazano FPS. ",IF(ISERROR(VLOOKUP(P41,'Listy punktów styku'!$B$44:$B$61,1,FALSE))," Nie wskazano FPS z listy.",""))
)</f>
        <v/>
      </c>
    </row>
    <row r="42" spans="1:22" x14ac:dyDescent="0.35">
      <c r="A42" s="115">
        <v>28</v>
      </c>
      <c r="B42" s="116">
        <v>109830</v>
      </c>
      <c r="C42" s="117" t="s">
        <v>1356</v>
      </c>
      <c r="D42" s="118" t="s">
        <v>1359</v>
      </c>
      <c r="E42" s="118" t="s">
        <v>1362</v>
      </c>
      <c r="F42" s="119">
        <v>2</v>
      </c>
      <c r="G42" s="28"/>
      <c r="H42" s="4"/>
      <c r="I42" s="122">
        <f t="shared" si="1"/>
        <v>0</v>
      </c>
      <c r="J42" s="3"/>
      <c r="K42" s="6"/>
      <c r="L42" s="123">
        <f t="shared" si="2"/>
        <v>0</v>
      </c>
      <c r="M42" s="7"/>
      <c r="N42" s="123">
        <f t="shared" si="3"/>
        <v>0</v>
      </c>
      <c r="O42" s="123">
        <f t="shared" si="4"/>
        <v>0</v>
      </c>
      <c r="P42" s="3"/>
      <c r="Q42" s="6"/>
      <c r="R42" s="123">
        <f t="shared" si="5"/>
        <v>0</v>
      </c>
      <c r="S42" s="6"/>
      <c r="T42" s="123">
        <f t="shared" si="6"/>
        <v>0</v>
      </c>
      <c r="U42" s="122">
        <f t="shared" si="7"/>
        <v>0</v>
      </c>
      <c r="V42" s="8" t="str">
        <f>IF(COUNTBLANK(G42:H42)+COUNTBLANK(J42:K42)+COUNTBLANK(M42:M42)+COUNTBLANK(P42:Q42)+COUNTBLANK(S42:S42)=8,"",
IF(G42&lt;Limity!$C$5," Data gotowości zbyt wczesna lub nie uzupełniona.","")&amp;
IF(G42&gt;Limity!$D$5," Data gotowości zbyt późna lub wypełnona nieprawidłowo.","")&amp;
IF(OR(ROUND(K42,2)&lt;=0,ROUND(Q42,2)&lt;=0,ROUND(M42,2)&lt;=0,ROUND(S42,2)&lt;=0,ROUND(H42,2)&lt;=0)," Co najmniej jedna wartość nie jest większa od zera.","")&amp;
IF(K42&gt;Limity!$D$6," Abonament za Usługę TD w Wariancie A ponad limit.","")&amp;
IF(Q42&gt;Limity!$D$7," Abonament za Usługę TD w Wariancie B ponad limit.","")&amp;
IF(Q42-K42&gt;Limity!$D$8," Różnica wartości abonamentów za Usługę TD wariantów A i B ponad limit.","")&amp;
IF(M42&gt;Limity!$D$9," Abonament za zwiększenie przepustowości w Wariancie A ponad limit.","")&amp;
IF(S42&gt;Limity!$D$10," Abonament za zwiększenie przepustowości w Wariancie B ponad limit.","")&amp;
IF(H42&gt;Limity!$D$11," Opłata za zestawienie łącza ponad limit.","")&amp;
IF(J42=""," Nie wskazano PWR. ",IF(ISERROR(VLOOKUP(J42,'Listy punktów styku'!$B$11:$B$41,1,FALSE))," Nie wskazano PWR z listy.",""))&amp;
IF(P42=""," Nie wskazano FPS. ",IF(ISERROR(VLOOKUP(P42,'Listy punktów styku'!$B$44:$B$61,1,FALSE))," Nie wskazano FPS z listy.",""))
)</f>
        <v/>
      </c>
    </row>
    <row r="43" spans="1:22" x14ac:dyDescent="0.35">
      <c r="A43" s="115">
        <v>29</v>
      </c>
      <c r="B43" s="116">
        <v>109657</v>
      </c>
      <c r="C43" s="117" t="s">
        <v>1364</v>
      </c>
      <c r="D43" s="118" t="s">
        <v>1359</v>
      </c>
      <c r="E43" s="118" t="s">
        <v>562</v>
      </c>
      <c r="F43" s="119">
        <v>23</v>
      </c>
      <c r="G43" s="28"/>
      <c r="H43" s="4"/>
      <c r="I43" s="122">
        <f t="shared" si="1"/>
        <v>0</v>
      </c>
      <c r="J43" s="3"/>
      <c r="K43" s="6"/>
      <c r="L43" s="123">
        <f t="shared" si="2"/>
        <v>0</v>
      </c>
      <c r="M43" s="7"/>
      <c r="N43" s="123">
        <f t="shared" si="3"/>
        <v>0</v>
      </c>
      <c r="O43" s="123">
        <f t="shared" si="4"/>
        <v>0</v>
      </c>
      <c r="P43" s="3"/>
      <c r="Q43" s="6"/>
      <c r="R43" s="123">
        <f t="shared" si="5"/>
        <v>0</v>
      </c>
      <c r="S43" s="6"/>
      <c r="T43" s="123">
        <f t="shared" si="6"/>
        <v>0</v>
      </c>
      <c r="U43" s="122">
        <f t="shared" si="7"/>
        <v>0</v>
      </c>
      <c r="V43" s="8" t="str">
        <f>IF(COUNTBLANK(G43:H43)+COUNTBLANK(J43:K43)+COUNTBLANK(M43:M43)+COUNTBLANK(P43:Q43)+COUNTBLANK(S43:S43)=8,"",
IF(G43&lt;Limity!$C$5," Data gotowości zbyt wczesna lub nie uzupełniona.","")&amp;
IF(G43&gt;Limity!$D$5," Data gotowości zbyt późna lub wypełnona nieprawidłowo.","")&amp;
IF(OR(ROUND(K43,2)&lt;=0,ROUND(Q43,2)&lt;=0,ROUND(M43,2)&lt;=0,ROUND(S43,2)&lt;=0,ROUND(H43,2)&lt;=0)," Co najmniej jedna wartość nie jest większa od zera.","")&amp;
IF(K43&gt;Limity!$D$6," Abonament za Usługę TD w Wariancie A ponad limit.","")&amp;
IF(Q43&gt;Limity!$D$7," Abonament za Usługę TD w Wariancie B ponad limit.","")&amp;
IF(Q43-K43&gt;Limity!$D$8," Różnica wartości abonamentów za Usługę TD wariantów A i B ponad limit.","")&amp;
IF(M43&gt;Limity!$D$9," Abonament za zwiększenie przepustowości w Wariancie A ponad limit.","")&amp;
IF(S43&gt;Limity!$D$10," Abonament za zwiększenie przepustowości w Wariancie B ponad limit.","")&amp;
IF(H43&gt;Limity!$D$11," Opłata za zestawienie łącza ponad limit.","")&amp;
IF(J43=""," Nie wskazano PWR. ",IF(ISERROR(VLOOKUP(J43,'Listy punktów styku'!$B$11:$B$41,1,FALSE))," Nie wskazano PWR z listy.",""))&amp;
IF(P43=""," Nie wskazano FPS. ",IF(ISERROR(VLOOKUP(P43,'Listy punktów styku'!$B$44:$B$61,1,FALSE))," Nie wskazano FPS z listy.",""))
)</f>
        <v/>
      </c>
    </row>
    <row r="44" spans="1:22" x14ac:dyDescent="0.35">
      <c r="A44" s="115">
        <v>30</v>
      </c>
      <c r="B44" s="116">
        <v>109678</v>
      </c>
      <c r="C44" s="117" t="s">
        <v>1366</v>
      </c>
      <c r="D44" s="118" t="s">
        <v>1359</v>
      </c>
      <c r="E44" s="118" t="s">
        <v>988</v>
      </c>
      <c r="F44" s="119">
        <v>4</v>
      </c>
      <c r="G44" s="28"/>
      <c r="H44" s="4"/>
      <c r="I44" s="122">
        <f t="shared" si="1"/>
        <v>0</v>
      </c>
      <c r="J44" s="3"/>
      <c r="K44" s="6"/>
      <c r="L44" s="123">
        <f t="shared" si="2"/>
        <v>0</v>
      </c>
      <c r="M44" s="7"/>
      <c r="N44" s="123">
        <f t="shared" si="3"/>
        <v>0</v>
      </c>
      <c r="O44" s="123">
        <f t="shared" si="4"/>
        <v>0</v>
      </c>
      <c r="P44" s="3"/>
      <c r="Q44" s="6"/>
      <c r="R44" s="123">
        <f t="shared" si="5"/>
        <v>0</v>
      </c>
      <c r="S44" s="6"/>
      <c r="T44" s="123">
        <f t="shared" si="6"/>
        <v>0</v>
      </c>
      <c r="U44" s="122">
        <f t="shared" si="7"/>
        <v>0</v>
      </c>
      <c r="V44" s="8" t="str">
        <f>IF(COUNTBLANK(G44:H44)+COUNTBLANK(J44:K44)+COUNTBLANK(M44:M44)+COUNTBLANK(P44:Q44)+COUNTBLANK(S44:S44)=8,"",
IF(G44&lt;Limity!$C$5," Data gotowości zbyt wczesna lub nie uzupełniona.","")&amp;
IF(G44&gt;Limity!$D$5," Data gotowości zbyt późna lub wypełnona nieprawidłowo.","")&amp;
IF(OR(ROUND(K44,2)&lt;=0,ROUND(Q44,2)&lt;=0,ROUND(M44,2)&lt;=0,ROUND(S44,2)&lt;=0,ROUND(H44,2)&lt;=0)," Co najmniej jedna wartość nie jest większa od zera.","")&amp;
IF(K44&gt;Limity!$D$6," Abonament za Usługę TD w Wariancie A ponad limit.","")&amp;
IF(Q44&gt;Limity!$D$7," Abonament za Usługę TD w Wariancie B ponad limit.","")&amp;
IF(Q44-K44&gt;Limity!$D$8," Różnica wartości abonamentów za Usługę TD wariantów A i B ponad limit.","")&amp;
IF(M44&gt;Limity!$D$9," Abonament za zwiększenie przepustowości w Wariancie A ponad limit.","")&amp;
IF(S44&gt;Limity!$D$10," Abonament za zwiększenie przepustowości w Wariancie B ponad limit.","")&amp;
IF(H44&gt;Limity!$D$11," Opłata za zestawienie łącza ponad limit.","")&amp;
IF(J44=""," Nie wskazano PWR. ",IF(ISERROR(VLOOKUP(J44,'Listy punktów styku'!$B$11:$B$41,1,FALSE))," Nie wskazano PWR z listy.",""))&amp;
IF(P44=""," Nie wskazano FPS. ",IF(ISERROR(VLOOKUP(P44,'Listy punktów styku'!$B$44:$B$61,1,FALSE))," Nie wskazano FPS z listy.",""))
)</f>
        <v/>
      </c>
    </row>
    <row r="45" spans="1:22" x14ac:dyDescent="0.35">
      <c r="A45" s="115">
        <v>31</v>
      </c>
      <c r="B45" s="116">
        <v>109692</v>
      </c>
      <c r="C45" s="117" t="s">
        <v>1368</v>
      </c>
      <c r="D45" s="118" t="s">
        <v>1359</v>
      </c>
      <c r="E45" s="118" t="s">
        <v>615</v>
      </c>
      <c r="F45" s="119">
        <v>30</v>
      </c>
      <c r="G45" s="28"/>
      <c r="H45" s="4"/>
      <c r="I45" s="122">
        <f t="shared" si="1"/>
        <v>0</v>
      </c>
      <c r="J45" s="3"/>
      <c r="K45" s="6"/>
      <c r="L45" s="123">
        <f t="shared" si="2"/>
        <v>0</v>
      </c>
      <c r="M45" s="7"/>
      <c r="N45" s="123">
        <f t="shared" si="3"/>
        <v>0</v>
      </c>
      <c r="O45" s="123">
        <f t="shared" si="4"/>
        <v>0</v>
      </c>
      <c r="P45" s="3"/>
      <c r="Q45" s="6"/>
      <c r="R45" s="123">
        <f t="shared" si="5"/>
        <v>0</v>
      </c>
      <c r="S45" s="6"/>
      <c r="T45" s="123">
        <f t="shared" si="6"/>
        <v>0</v>
      </c>
      <c r="U45" s="122">
        <f t="shared" si="7"/>
        <v>0</v>
      </c>
      <c r="V45" s="8" t="str">
        <f>IF(COUNTBLANK(G45:H45)+COUNTBLANK(J45:K45)+COUNTBLANK(M45:M45)+COUNTBLANK(P45:Q45)+COUNTBLANK(S45:S45)=8,"",
IF(G45&lt;Limity!$C$5," Data gotowości zbyt wczesna lub nie uzupełniona.","")&amp;
IF(G45&gt;Limity!$D$5," Data gotowości zbyt późna lub wypełnona nieprawidłowo.","")&amp;
IF(OR(ROUND(K45,2)&lt;=0,ROUND(Q45,2)&lt;=0,ROUND(M45,2)&lt;=0,ROUND(S45,2)&lt;=0,ROUND(H45,2)&lt;=0)," Co najmniej jedna wartość nie jest większa od zera.","")&amp;
IF(K45&gt;Limity!$D$6," Abonament za Usługę TD w Wariancie A ponad limit.","")&amp;
IF(Q45&gt;Limity!$D$7," Abonament za Usługę TD w Wariancie B ponad limit.","")&amp;
IF(Q45-K45&gt;Limity!$D$8," Różnica wartości abonamentów za Usługę TD wariantów A i B ponad limit.","")&amp;
IF(M45&gt;Limity!$D$9," Abonament za zwiększenie przepustowości w Wariancie A ponad limit.","")&amp;
IF(S45&gt;Limity!$D$10," Abonament za zwiększenie przepustowości w Wariancie B ponad limit.","")&amp;
IF(H45&gt;Limity!$D$11," Opłata za zestawienie łącza ponad limit.","")&amp;
IF(J45=""," Nie wskazano PWR. ",IF(ISERROR(VLOOKUP(J45,'Listy punktów styku'!$B$11:$B$41,1,FALSE))," Nie wskazano PWR z listy.",""))&amp;
IF(P45=""," Nie wskazano FPS. ",IF(ISERROR(VLOOKUP(P45,'Listy punktów styku'!$B$44:$B$61,1,FALSE))," Nie wskazano FPS z listy.",""))
)</f>
        <v/>
      </c>
    </row>
    <row r="46" spans="1:22" x14ac:dyDescent="0.35">
      <c r="A46" s="115">
        <v>32</v>
      </c>
      <c r="B46" s="116">
        <v>108628</v>
      </c>
      <c r="C46" s="117" t="s">
        <v>1370</v>
      </c>
      <c r="D46" s="118" t="s">
        <v>1359</v>
      </c>
      <c r="E46" s="118" t="s">
        <v>539</v>
      </c>
      <c r="F46" s="119">
        <v>1</v>
      </c>
      <c r="G46" s="28"/>
      <c r="H46" s="4"/>
      <c r="I46" s="122">
        <f t="shared" si="1"/>
        <v>0</v>
      </c>
      <c r="J46" s="3"/>
      <c r="K46" s="6"/>
      <c r="L46" s="123">
        <f t="shared" si="2"/>
        <v>0</v>
      </c>
      <c r="M46" s="7"/>
      <c r="N46" s="123">
        <f t="shared" si="3"/>
        <v>0</v>
      </c>
      <c r="O46" s="123">
        <f t="shared" si="4"/>
        <v>0</v>
      </c>
      <c r="P46" s="3"/>
      <c r="Q46" s="6"/>
      <c r="R46" s="123">
        <f t="shared" si="5"/>
        <v>0</v>
      </c>
      <c r="S46" s="6"/>
      <c r="T46" s="123">
        <f t="shared" si="6"/>
        <v>0</v>
      </c>
      <c r="U46" s="122">
        <f t="shared" si="7"/>
        <v>0</v>
      </c>
      <c r="V46" s="8" t="str">
        <f>IF(COUNTBLANK(G46:H46)+COUNTBLANK(J46:K46)+COUNTBLANK(M46:M46)+COUNTBLANK(P46:Q46)+COUNTBLANK(S46:S46)=8,"",
IF(G46&lt;Limity!$C$5," Data gotowości zbyt wczesna lub nie uzupełniona.","")&amp;
IF(G46&gt;Limity!$D$5," Data gotowości zbyt późna lub wypełnona nieprawidłowo.","")&amp;
IF(OR(ROUND(K46,2)&lt;=0,ROUND(Q46,2)&lt;=0,ROUND(M46,2)&lt;=0,ROUND(S46,2)&lt;=0,ROUND(H46,2)&lt;=0)," Co najmniej jedna wartość nie jest większa od zera.","")&amp;
IF(K46&gt;Limity!$D$6," Abonament za Usługę TD w Wariancie A ponad limit.","")&amp;
IF(Q46&gt;Limity!$D$7," Abonament za Usługę TD w Wariancie B ponad limit.","")&amp;
IF(Q46-K46&gt;Limity!$D$8," Różnica wartości abonamentów za Usługę TD wariantów A i B ponad limit.","")&amp;
IF(M46&gt;Limity!$D$9," Abonament za zwiększenie przepustowości w Wariancie A ponad limit.","")&amp;
IF(S46&gt;Limity!$D$10," Abonament za zwiększenie przepustowości w Wariancie B ponad limit.","")&amp;
IF(H46&gt;Limity!$D$11," Opłata za zestawienie łącza ponad limit.","")&amp;
IF(J46=""," Nie wskazano PWR. ",IF(ISERROR(VLOOKUP(J46,'Listy punktów styku'!$B$11:$B$41,1,FALSE))," Nie wskazano PWR z listy.",""))&amp;
IF(P46=""," Nie wskazano FPS. ",IF(ISERROR(VLOOKUP(P46,'Listy punktów styku'!$B$44:$B$61,1,FALSE))," Nie wskazano FPS z listy.",""))
)</f>
        <v/>
      </c>
    </row>
    <row r="47" spans="1:22" x14ac:dyDescent="0.35">
      <c r="A47" s="115">
        <v>33</v>
      </c>
      <c r="B47" s="116">
        <v>109781</v>
      </c>
      <c r="C47" s="117" t="s">
        <v>1372</v>
      </c>
      <c r="D47" s="118" t="s">
        <v>1359</v>
      </c>
      <c r="E47" s="118" t="s">
        <v>577</v>
      </c>
      <c r="F47" s="119">
        <v>1</v>
      </c>
      <c r="G47" s="28"/>
      <c r="H47" s="4"/>
      <c r="I47" s="122">
        <f t="shared" si="1"/>
        <v>0</v>
      </c>
      <c r="J47" s="3"/>
      <c r="K47" s="6"/>
      <c r="L47" s="123">
        <f t="shared" si="2"/>
        <v>0</v>
      </c>
      <c r="M47" s="7"/>
      <c r="N47" s="123">
        <f t="shared" si="3"/>
        <v>0</v>
      </c>
      <c r="O47" s="123">
        <f t="shared" si="4"/>
        <v>0</v>
      </c>
      <c r="P47" s="3"/>
      <c r="Q47" s="6"/>
      <c r="R47" s="123">
        <f t="shared" si="5"/>
        <v>0</v>
      </c>
      <c r="S47" s="6"/>
      <c r="T47" s="123">
        <f t="shared" si="6"/>
        <v>0</v>
      </c>
      <c r="U47" s="122">
        <f t="shared" si="7"/>
        <v>0</v>
      </c>
      <c r="V47" s="8" t="str">
        <f>IF(COUNTBLANK(G47:H47)+COUNTBLANK(J47:K47)+COUNTBLANK(M47:M47)+COUNTBLANK(P47:Q47)+COUNTBLANK(S47:S47)=8,"",
IF(G47&lt;Limity!$C$5," Data gotowości zbyt wczesna lub nie uzupełniona.","")&amp;
IF(G47&gt;Limity!$D$5," Data gotowości zbyt późna lub wypełnona nieprawidłowo.","")&amp;
IF(OR(ROUND(K47,2)&lt;=0,ROUND(Q47,2)&lt;=0,ROUND(M47,2)&lt;=0,ROUND(S47,2)&lt;=0,ROUND(H47,2)&lt;=0)," Co najmniej jedna wartość nie jest większa od zera.","")&amp;
IF(K47&gt;Limity!$D$6," Abonament za Usługę TD w Wariancie A ponad limit.","")&amp;
IF(Q47&gt;Limity!$D$7," Abonament za Usługę TD w Wariancie B ponad limit.","")&amp;
IF(Q47-K47&gt;Limity!$D$8," Różnica wartości abonamentów za Usługę TD wariantów A i B ponad limit.","")&amp;
IF(M47&gt;Limity!$D$9," Abonament za zwiększenie przepustowości w Wariancie A ponad limit.","")&amp;
IF(S47&gt;Limity!$D$10," Abonament za zwiększenie przepustowości w Wariancie B ponad limit.","")&amp;
IF(H47&gt;Limity!$D$11," Opłata za zestawienie łącza ponad limit.","")&amp;
IF(J47=""," Nie wskazano PWR. ",IF(ISERROR(VLOOKUP(J47,'Listy punktów styku'!$B$11:$B$41,1,FALSE))," Nie wskazano PWR z listy.",""))&amp;
IF(P47=""," Nie wskazano FPS. ",IF(ISERROR(VLOOKUP(P47,'Listy punktów styku'!$B$44:$B$61,1,FALSE))," Nie wskazano FPS z listy.",""))
)</f>
        <v/>
      </c>
    </row>
    <row r="48" spans="1:22" x14ac:dyDescent="0.35">
      <c r="A48" s="115">
        <v>34</v>
      </c>
      <c r="B48" s="116">
        <v>109298</v>
      </c>
      <c r="C48" s="117" t="s">
        <v>1374</v>
      </c>
      <c r="D48" s="118" t="s">
        <v>1359</v>
      </c>
      <c r="E48" s="118" t="s">
        <v>659</v>
      </c>
      <c r="F48" s="119">
        <v>16</v>
      </c>
      <c r="G48" s="28"/>
      <c r="H48" s="4"/>
      <c r="I48" s="122">
        <f t="shared" si="1"/>
        <v>0</v>
      </c>
      <c r="J48" s="3"/>
      <c r="K48" s="6"/>
      <c r="L48" s="123">
        <f t="shared" si="2"/>
        <v>0</v>
      </c>
      <c r="M48" s="7"/>
      <c r="N48" s="123">
        <f t="shared" si="3"/>
        <v>0</v>
      </c>
      <c r="O48" s="123">
        <f t="shared" si="4"/>
        <v>0</v>
      </c>
      <c r="P48" s="3"/>
      <c r="Q48" s="6"/>
      <c r="R48" s="123">
        <f t="shared" si="5"/>
        <v>0</v>
      </c>
      <c r="S48" s="6"/>
      <c r="T48" s="123">
        <f t="shared" si="6"/>
        <v>0</v>
      </c>
      <c r="U48" s="122">
        <f t="shared" si="7"/>
        <v>0</v>
      </c>
      <c r="V48" s="8" t="str">
        <f>IF(COUNTBLANK(G48:H48)+COUNTBLANK(J48:K48)+COUNTBLANK(M48:M48)+COUNTBLANK(P48:Q48)+COUNTBLANK(S48:S48)=8,"",
IF(G48&lt;Limity!$C$5," Data gotowości zbyt wczesna lub nie uzupełniona.","")&amp;
IF(G48&gt;Limity!$D$5," Data gotowości zbyt późna lub wypełnona nieprawidłowo.","")&amp;
IF(OR(ROUND(K48,2)&lt;=0,ROUND(Q48,2)&lt;=0,ROUND(M48,2)&lt;=0,ROUND(S48,2)&lt;=0,ROUND(H48,2)&lt;=0)," Co najmniej jedna wartość nie jest większa od zera.","")&amp;
IF(K48&gt;Limity!$D$6," Abonament za Usługę TD w Wariancie A ponad limit.","")&amp;
IF(Q48&gt;Limity!$D$7," Abonament za Usługę TD w Wariancie B ponad limit.","")&amp;
IF(Q48-K48&gt;Limity!$D$8," Różnica wartości abonamentów za Usługę TD wariantów A i B ponad limit.","")&amp;
IF(M48&gt;Limity!$D$9," Abonament za zwiększenie przepustowości w Wariancie A ponad limit.","")&amp;
IF(S48&gt;Limity!$D$10," Abonament za zwiększenie przepustowości w Wariancie B ponad limit.","")&amp;
IF(H48&gt;Limity!$D$11," Opłata za zestawienie łącza ponad limit.","")&amp;
IF(J48=""," Nie wskazano PWR. ",IF(ISERROR(VLOOKUP(J48,'Listy punktów styku'!$B$11:$B$41,1,FALSE))," Nie wskazano PWR z listy.",""))&amp;
IF(P48=""," Nie wskazano FPS. ",IF(ISERROR(VLOOKUP(P48,'Listy punktów styku'!$B$44:$B$61,1,FALSE))," Nie wskazano FPS z listy.",""))
)</f>
        <v/>
      </c>
    </row>
    <row r="49" spans="1:22" x14ac:dyDescent="0.35">
      <c r="A49" s="115">
        <v>35</v>
      </c>
      <c r="B49" s="124">
        <v>18176331</v>
      </c>
      <c r="C49" s="117" t="s">
        <v>1375</v>
      </c>
      <c r="D49" s="118" t="s">
        <v>1379</v>
      </c>
      <c r="E49" s="118"/>
      <c r="F49" s="119" t="s">
        <v>1380</v>
      </c>
      <c r="G49" s="28"/>
      <c r="H49" s="4"/>
      <c r="I49" s="122">
        <f t="shared" si="1"/>
        <v>0</v>
      </c>
      <c r="J49" s="3"/>
      <c r="K49" s="6"/>
      <c r="L49" s="123">
        <f t="shared" si="2"/>
        <v>0</v>
      </c>
      <c r="M49" s="7"/>
      <c r="N49" s="123">
        <f t="shared" si="3"/>
        <v>0</v>
      </c>
      <c r="O49" s="123">
        <f t="shared" si="4"/>
        <v>0</v>
      </c>
      <c r="P49" s="3"/>
      <c r="Q49" s="6"/>
      <c r="R49" s="123">
        <f t="shared" si="5"/>
        <v>0</v>
      </c>
      <c r="S49" s="6"/>
      <c r="T49" s="123">
        <f t="shared" si="6"/>
        <v>0</v>
      </c>
      <c r="U49" s="122">
        <f t="shared" si="7"/>
        <v>0</v>
      </c>
      <c r="V49" s="8" t="str">
        <f>IF(COUNTBLANK(G49:H49)+COUNTBLANK(J49:K49)+COUNTBLANK(M49:M49)+COUNTBLANK(P49:Q49)+COUNTBLANK(S49:S49)=8,"",
IF(G49&lt;Limity!$C$5," Data gotowości zbyt wczesna lub nie uzupełniona.","")&amp;
IF(G49&gt;Limity!$D$5," Data gotowości zbyt późna lub wypełnona nieprawidłowo.","")&amp;
IF(OR(ROUND(K49,2)&lt;=0,ROUND(Q49,2)&lt;=0,ROUND(M49,2)&lt;=0,ROUND(S49,2)&lt;=0,ROUND(H49,2)&lt;=0)," Co najmniej jedna wartość nie jest większa od zera.","")&amp;
IF(K49&gt;Limity!$D$6," Abonament za Usługę TD w Wariancie A ponad limit.","")&amp;
IF(Q49&gt;Limity!$D$7," Abonament za Usługę TD w Wariancie B ponad limit.","")&amp;
IF(Q49-K49&gt;Limity!$D$8," Różnica wartości abonamentów za Usługę TD wariantów A i B ponad limit.","")&amp;
IF(M49&gt;Limity!$D$9," Abonament za zwiększenie przepustowości w Wariancie A ponad limit.","")&amp;
IF(S49&gt;Limity!$D$10," Abonament za zwiększenie przepustowości w Wariancie B ponad limit.","")&amp;
IF(H49&gt;Limity!$D$11," Opłata za zestawienie łącza ponad limit.","")&amp;
IF(J49=""," Nie wskazano PWR. ",IF(ISERROR(VLOOKUP(J49,'Listy punktów styku'!$B$11:$B$41,1,FALSE))," Nie wskazano PWR z listy.",""))&amp;
IF(P49=""," Nie wskazano FPS. ",IF(ISERROR(VLOOKUP(P49,'Listy punktów styku'!$B$44:$B$61,1,FALSE))," Nie wskazano FPS z listy.",""))
)</f>
        <v/>
      </c>
    </row>
    <row r="50" spans="1:22" x14ac:dyDescent="0.35">
      <c r="A50" s="115">
        <v>36</v>
      </c>
      <c r="B50" s="116">
        <v>11312082</v>
      </c>
      <c r="C50" s="117">
        <v>262881</v>
      </c>
      <c r="D50" s="118" t="s">
        <v>1386</v>
      </c>
      <c r="E50" s="118"/>
      <c r="F50" s="119">
        <v>11</v>
      </c>
      <c r="G50" s="28"/>
      <c r="H50" s="4"/>
      <c r="I50" s="122">
        <f t="shared" si="1"/>
        <v>0</v>
      </c>
      <c r="J50" s="3"/>
      <c r="K50" s="6"/>
      <c r="L50" s="123">
        <f t="shared" si="2"/>
        <v>0</v>
      </c>
      <c r="M50" s="7"/>
      <c r="N50" s="123">
        <f t="shared" si="3"/>
        <v>0</v>
      </c>
      <c r="O50" s="123">
        <f t="shared" si="4"/>
        <v>0</v>
      </c>
      <c r="P50" s="3"/>
      <c r="Q50" s="6"/>
      <c r="R50" s="123">
        <f t="shared" si="5"/>
        <v>0</v>
      </c>
      <c r="S50" s="6"/>
      <c r="T50" s="123">
        <f t="shared" si="6"/>
        <v>0</v>
      </c>
      <c r="U50" s="122">
        <f t="shared" si="7"/>
        <v>0</v>
      </c>
      <c r="V50" s="8" t="str">
        <f>IF(COUNTBLANK(G50:H50)+COUNTBLANK(J50:K50)+COUNTBLANK(M50:M50)+COUNTBLANK(P50:Q50)+COUNTBLANK(S50:S50)=8,"",
IF(G50&lt;Limity!$C$5," Data gotowości zbyt wczesna lub nie uzupełniona.","")&amp;
IF(G50&gt;Limity!$D$5," Data gotowości zbyt późna lub wypełnona nieprawidłowo.","")&amp;
IF(OR(ROUND(K50,2)&lt;=0,ROUND(Q50,2)&lt;=0,ROUND(M50,2)&lt;=0,ROUND(S50,2)&lt;=0,ROUND(H50,2)&lt;=0)," Co najmniej jedna wartość nie jest większa od zera.","")&amp;
IF(K50&gt;Limity!$D$6," Abonament za Usługę TD w Wariancie A ponad limit.","")&amp;
IF(Q50&gt;Limity!$D$7," Abonament za Usługę TD w Wariancie B ponad limit.","")&amp;
IF(Q50-K50&gt;Limity!$D$8," Różnica wartości abonamentów za Usługę TD wariantów A i B ponad limit.","")&amp;
IF(M50&gt;Limity!$D$9," Abonament za zwiększenie przepustowości w Wariancie A ponad limit.","")&amp;
IF(S50&gt;Limity!$D$10," Abonament za zwiększenie przepustowości w Wariancie B ponad limit.","")&amp;
IF(H50&gt;Limity!$D$11," Opłata za zestawienie łącza ponad limit.","")&amp;
IF(J50=""," Nie wskazano PWR. ",IF(ISERROR(VLOOKUP(J50,'Listy punktów styku'!$B$11:$B$41,1,FALSE))," Nie wskazano PWR z listy.",""))&amp;
IF(P50=""," Nie wskazano FPS. ",IF(ISERROR(VLOOKUP(P50,'Listy punktów styku'!$B$44:$B$61,1,FALSE))," Nie wskazano FPS z listy.",""))
)</f>
        <v/>
      </c>
    </row>
    <row r="51" spans="1:22" ht="29" x14ac:dyDescent="0.35">
      <c r="A51" s="115">
        <v>37</v>
      </c>
      <c r="B51" s="116">
        <v>463059945</v>
      </c>
      <c r="C51" s="117" t="s">
        <v>1387</v>
      </c>
      <c r="D51" s="118" t="s">
        <v>774</v>
      </c>
      <c r="E51" s="118" t="s">
        <v>1390</v>
      </c>
      <c r="F51" s="119">
        <v>6</v>
      </c>
      <c r="G51" s="28"/>
      <c r="H51" s="4"/>
      <c r="I51" s="122">
        <f t="shared" si="1"/>
        <v>0</v>
      </c>
      <c r="J51" s="3"/>
      <c r="K51" s="6"/>
      <c r="L51" s="123">
        <f t="shared" si="2"/>
        <v>0</v>
      </c>
      <c r="M51" s="7"/>
      <c r="N51" s="123">
        <f t="shared" si="3"/>
        <v>0</v>
      </c>
      <c r="O51" s="123">
        <f t="shared" si="4"/>
        <v>0</v>
      </c>
      <c r="P51" s="3"/>
      <c r="Q51" s="6"/>
      <c r="R51" s="123">
        <f t="shared" si="5"/>
        <v>0</v>
      </c>
      <c r="S51" s="6"/>
      <c r="T51" s="123">
        <f t="shared" si="6"/>
        <v>0</v>
      </c>
      <c r="U51" s="122">
        <f t="shared" si="7"/>
        <v>0</v>
      </c>
      <c r="V51" s="8" t="str">
        <f>IF(COUNTBLANK(G51:H51)+COUNTBLANK(J51:K51)+COUNTBLANK(M51:M51)+COUNTBLANK(P51:Q51)+COUNTBLANK(S51:S51)=8,"",
IF(G51&lt;Limity!$C$5," Data gotowości zbyt wczesna lub nie uzupełniona.","")&amp;
IF(G51&gt;Limity!$D$5," Data gotowości zbyt późna lub wypełnona nieprawidłowo.","")&amp;
IF(OR(ROUND(K51,2)&lt;=0,ROUND(Q51,2)&lt;=0,ROUND(M51,2)&lt;=0,ROUND(S51,2)&lt;=0,ROUND(H51,2)&lt;=0)," Co najmniej jedna wartość nie jest większa od zera.","")&amp;
IF(K51&gt;Limity!$D$6," Abonament za Usługę TD w Wariancie A ponad limit.","")&amp;
IF(Q51&gt;Limity!$D$7," Abonament za Usługę TD w Wariancie B ponad limit.","")&amp;
IF(Q51-K51&gt;Limity!$D$8," Różnica wartości abonamentów za Usługę TD wariantów A i B ponad limit.","")&amp;
IF(M51&gt;Limity!$D$9," Abonament za zwiększenie przepustowości w Wariancie A ponad limit.","")&amp;
IF(S51&gt;Limity!$D$10," Abonament za zwiększenie przepustowości w Wariancie B ponad limit.","")&amp;
IF(H51&gt;Limity!$D$11," Opłata za zestawienie łącza ponad limit.","")&amp;
IF(J51=""," Nie wskazano PWR. ",IF(ISERROR(VLOOKUP(J51,'Listy punktów styku'!$B$11:$B$41,1,FALSE))," Nie wskazano PWR z listy.",""))&amp;
IF(P51=""," Nie wskazano FPS. ",IF(ISERROR(VLOOKUP(P51,'Listy punktów styku'!$B$44:$B$61,1,FALSE))," Nie wskazano FPS z listy.",""))
)</f>
        <v/>
      </c>
    </row>
    <row r="52" spans="1:22" x14ac:dyDescent="0.35">
      <c r="A52" s="115">
        <v>38</v>
      </c>
      <c r="B52" s="116">
        <v>134200</v>
      </c>
      <c r="C52" s="117" t="s">
        <v>779</v>
      </c>
      <c r="D52" s="118" t="s">
        <v>774</v>
      </c>
      <c r="E52" s="118" t="s">
        <v>781</v>
      </c>
      <c r="F52" s="119">
        <v>31</v>
      </c>
      <c r="G52" s="28"/>
      <c r="H52" s="4"/>
      <c r="I52" s="122">
        <f t="shared" si="1"/>
        <v>0</v>
      </c>
      <c r="J52" s="3"/>
      <c r="K52" s="6"/>
      <c r="L52" s="123">
        <f t="shared" si="2"/>
        <v>0</v>
      </c>
      <c r="M52" s="7"/>
      <c r="N52" s="123">
        <f t="shared" si="3"/>
        <v>0</v>
      </c>
      <c r="O52" s="123">
        <f t="shared" si="4"/>
        <v>0</v>
      </c>
      <c r="P52" s="3"/>
      <c r="Q52" s="6"/>
      <c r="R52" s="123">
        <f t="shared" si="5"/>
        <v>0</v>
      </c>
      <c r="S52" s="6"/>
      <c r="T52" s="123">
        <f t="shared" si="6"/>
        <v>0</v>
      </c>
      <c r="U52" s="122">
        <f t="shared" si="7"/>
        <v>0</v>
      </c>
      <c r="V52" s="8" t="str">
        <f>IF(COUNTBLANK(G52:H52)+COUNTBLANK(J52:K52)+COUNTBLANK(M52:M52)+COUNTBLANK(P52:Q52)+COUNTBLANK(S52:S52)=8,"",
IF(G52&lt;Limity!$C$5," Data gotowości zbyt wczesna lub nie uzupełniona.","")&amp;
IF(G52&gt;Limity!$D$5," Data gotowości zbyt późna lub wypełnona nieprawidłowo.","")&amp;
IF(OR(ROUND(K52,2)&lt;=0,ROUND(Q52,2)&lt;=0,ROUND(M52,2)&lt;=0,ROUND(S52,2)&lt;=0,ROUND(H52,2)&lt;=0)," Co najmniej jedna wartość nie jest większa od zera.","")&amp;
IF(K52&gt;Limity!$D$6," Abonament za Usługę TD w Wariancie A ponad limit.","")&amp;
IF(Q52&gt;Limity!$D$7," Abonament za Usługę TD w Wariancie B ponad limit.","")&amp;
IF(Q52-K52&gt;Limity!$D$8," Różnica wartości abonamentów za Usługę TD wariantów A i B ponad limit.","")&amp;
IF(M52&gt;Limity!$D$9," Abonament za zwiększenie przepustowości w Wariancie A ponad limit.","")&amp;
IF(S52&gt;Limity!$D$10," Abonament za zwiększenie przepustowości w Wariancie B ponad limit.","")&amp;
IF(H52&gt;Limity!$D$11," Opłata za zestawienie łącza ponad limit.","")&amp;
IF(J52=""," Nie wskazano PWR. ",IF(ISERROR(VLOOKUP(J52,'Listy punktów styku'!$B$11:$B$41,1,FALSE))," Nie wskazano PWR z listy.",""))&amp;
IF(P52=""," Nie wskazano FPS. ",IF(ISERROR(VLOOKUP(P52,'Listy punktów styku'!$B$44:$B$61,1,FALSE))," Nie wskazano FPS z listy.",""))
)</f>
        <v/>
      </c>
    </row>
    <row r="53" spans="1:22" ht="29" x14ac:dyDescent="0.35">
      <c r="A53" s="115">
        <v>39</v>
      </c>
      <c r="B53" s="116">
        <v>7873162</v>
      </c>
      <c r="C53" s="117" t="s">
        <v>773</v>
      </c>
      <c r="D53" s="118" t="s">
        <v>774</v>
      </c>
      <c r="E53" s="118" t="s">
        <v>777</v>
      </c>
      <c r="F53" s="119">
        <v>93</v>
      </c>
      <c r="G53" s="28"/>
      <c r="H53" s="4"/>
      <c r="I53" s="122">
        <f t="shared" si="1"/>
        <v>0</v>
      </c>
      <c r="J53" s="3"/>
      <c r="K53" s="6"/>
      <c r="L53" s="123">
        <f t="shared" si="2"/>
        <v>0</v>
      </c>
      <c r="M53" s="7"/>
      <c r="N53" s="123">
        <f t="shared" si="3"/>
        <v>0</v>
      </c>
      <c r="O53" s="123">
        <f t="shared" si="4"/>
        <v>0</v>
      </c>
      <c r="P53" s="3"/>
      <c r="Q53" s="6"/>
      <c r="R53" s="123">
        <f t="shared" si="5"/>
        <v>0</v>
      </c>
      <c r="S53" s="6"/>
      <c r="T53" s="123">
        <f t="shared" si="6"/>
        <v>0</v>
      </c>
      <c r="U53" s="122">
        <f t="shared" si="7"/>
        <v>0</v>
      </c>
      <c r="V53" s="8" t="str">
        <f>IF(COUNTBLANK(G53:H53)+COUNTBLANK(J53:K53)+COUNTBLANK(M53:M53)+COUNTBLANK(P53:Q53)+COUNTBLANK(S53:S53)=8,"",
IF(G53&lt;Limity!$C$5," Data gotowości zbyt wczesna lub nie uzupełniona.","")&amp;
IF(G53&gt;Limity!$D$5," Data gotowości zbyt późna lub wypełnona nieprawidłowo.","")&amp;
IF(OR(ROUND(K53,2)&lt;=0,ROUND(Q53,2)&lt;=0,ROUND(M53,2)&lt;=0,ROUND(S53,2)&lt;=0,ROUND(H53,2)&lt;=0)," Co najmniej jedna wartość nie jest większa od zera.","")&amp;
IF(K53&gt;Limity!$D$6," Abonament za Usługę TD w Wariancie A ponad limit.","")&amp;
IF(Q53&gt;Limity!$D$7," Abonament za Usługę TD w Wariancie B ponad limit.","")&amp;
IF(Q53-K53&gt;Limity!$D$8," Różnica wartości abonamentów za Usługę TD wariantów A i B ponad limit.","")&amp;
IF(M53&gt;Limity!$D$9," Abonament za zwiększenie przepustowości w Wariancie A ponad limit.","")&amp;
IF(S53&gt;Limity!$D$10," Abonament za zwiększenie przepustowości w Wariancie B ponad limit.","")&amp;
IF(H53&gt;Limity!$D$11," Opłata za zestawienie łącza ponad limit.","")&amp;
IF(J53=""," Nie wskazano PWR. ",IF(ISERROR(VLOOKUP(J53,'Listy punktów styku'!$B$11:$B$41,1,FALSE))," Nie wskazano PWR z listy.",""))&amp;
IF(P53=""," Nie wskazano FPS. ",IF(ISERROR(VLOOKUP(P53,'Listy punktów styku'!$B$44:$B$61,1,FALSE))," Nie wskazano FPS z listy.",""))
)</f>
        <v/>
      </c>
    </row>
    <row r="54" spans="1:22" x14ac:dyDescent="0.35">
      <c r="A54" s="115">
        <v>40</v>
      </c>
      <c r="B54" s="116">
        <v>325060354</v>
      </c>
      <c r="C54" s="117">
        <v>119997</v>
      </c>
      <c r="D54" s="118" t="s">
        <v>774</v>
      </c>
      <c r="E54" s="118" t="s">
        <v>1392</v>
      </c>
      <c r="F54" s="119">
        <v>3</v>
      </c>
      <c r="G54" s="28"/>
      <c r="H54" s="4"/>
      <c r="I54" s="122">
        <f t="shared" si="1"/>
        <v>0</v>
      </c>
      <c r="J54" s="3"/>
      <c r="K54" s="6"/>
      <c r="L54" s="123">
        <f t="shared" si="2"/>
        <v>0</v>
      </c>
      <c r="M54" s="7"/>
      <c r="N54" s="123">
        <f t="shared" si="3"/>
        <v>0</v>
      </c>
      <c r="O54" s="123">
        <f t="shared" si="4"/>
        <v>0</v>
      </c>
      <c r="P54" s="3"/>
      <c r="Q54" s="6"/>
      <c r="R54" s="123">
        <f t="shared" si="5"/>
        <v>0</v>
      </c>
      <c r="S54" s="6"/>
      <c r="T54" s="123">
        <f t="shared" si="6"/>
        <v>0</v>
      </c>
      <c r="U54" s="122">
        <f t="shared" si="7"/>
        <v>0</v>
      </c>
      <c r="V54" s="8" t="str">
        <f>IF(COUNTBLANK(G54:H54)+COUNTBLANK(J54:K54)+COUNTBLANK(M54:M54)+COUNTBLANK(P54:Q54)+COUNTBLANK(S54:S54)=8,"",
IF(G54&lt;Limity!$C$5," Data gotowości zbyt wczesna lub nie uzupełniona.","")&amp;
IF(G54&gt;Limity!$D$5," Data gotowości zbyt późna lub wypełnona nieprawidłowo.","")&amp;
IF(OR(ROUND(K54,2)&lt;=0,ROUND(Q54,2)&lt;=0,ROUND(M54,2)&lt;=0,ROUND(S54,2)&lt;=0,ROUND(H54,2)&lt;=0)," Co najmniej jedna wartość nie jest większa od zera.","")&amp;
IF(K54&gt;Limity!$D$6," Abonament za Usługę TD w Wariancie A ponad limit.","")&amp;
IF(Q54&gt;Limity!$D$7," Abonament za Usługę TD w Wariancie B ponad limit.","")&amp;
IF(Q54-K54&gt;Limity!$D$8," Różnica wartości abonamentów za Usługę TD wariantów A i B ponad limit.","")&amp;
IF(M54&gt;Limity!$D$9," Abonament za zwiększenie przepustowości w Wariancie A ponad limit.","")&amp;
IF(S54&gt;Limity!$D$10," Abonament za zwiększenie przepustowości w Wariancie B ponad limit.","")&amp;
IF(H54&gt;Limity!$D$11," Opłata za zestawienie łącza ponad limit.","")&amp;
IF(J54=""," Nie wskazano PWR. ",IF(ISERROR(VLOOKUP(J54,'Listy punktów styku'!$B$11:$B$41,1,FALSE))," Nie wskazano PWR z listy.",""))&amp;
IF(P54=""," Nie wskazano FPS. ",IF(ISERROR(VLOOKUP(P54,'Listy punktów styku'!$B$44:$B$61,1,FALSE))," Nie wskazano FPS z listy.",""))
)</f>
        <v/>
      </c>
    </row>
    <row r="55" spans="1:22" ht="29" x14ac:dyDescent="0.35">
      <c r="A55" s="115">
        <v>41</v>
      </c>
      <c r="B55" s="116">
        <v>282412627</v>
      </c>
      <c r="C55" s="117" t="s">
        <v>1393</v>
      </c>
      <c r="D55" s="118" t="s">
        <v>774</v>
      </c>
      <c r="E55" s="118" t="s">
        <v>347</v>
      </c>
      <c r="F55" s="119" t="s">
        <v>1394</v>
      </c>
      <c r="G55" s="28"/>
      <c r="H55" s="4"/>
      <c r="I55" s="122">
        <f t="shared" si="1"/>
        <v>0</v>
      </c>
      <c r="J55" s="3"/>
      <c r="K55" s="6"/>
      <c r="L55" s="123">
        <f t="shared" si="2"/>
        <v>0</v>
      </c>
      <c r="M55" s="7"/>
      <c r="N55" s="123">
        <f t="shared" si="3"/>
        <v>0</v>
      </c>
      <c r="O55" s="123">
        <f t="shared" si="4"/>
        <v>0</v>
      </c>
      <c r="P55" s="3"/>
      <c r="Q55" s="6"/>
      <c r="R55" s="123">
        <f t="shared" si="5"/>
        <v>0</v>
      </c>
      <c r="S55" s="6"/>
      <c r="T55" s="123">
        <f t="shared" si="6"/>
        <v>0</v>
      </c>
      <c r="U55" s="122">
        <f t="shared" si="7"/>
        <v>0</v>
      </c>
      <c r="V55" s="8" t="str">
        <f>IF(COUNTBLANK(G55:H55)+COUNTBLANK(J55:K55)+COUNTBLANK(M55:M55)+COUNTBLANK(P55:Q55)+COUNTBLANK(S55:S55)=8,"",
IF(G55&lt;Limity!$C$5," Data gotowości zbyt wczesna lub nie uzupełniona.","")&amp;
IF(G55&gt;Limity!$D$5," Data gotowości zbyt późna lub wypełnona nieprawidłowo.","")&amp;
IF(OR(ROUND(K55,2)&lt;=0,ROUND(Q55,2)&lt;=0,ROUND(M55,2)&lt;=0,ROUND(S55,2)&lt;=0,ROUND(H55,2)&lt;=0)," Co najmniej jedna wartość nie jest większa od zera.","")&amp;
IF(K55&gt;Limity!$D$6," Abonament za Usługę TD w Wariancie A ponad limit.","")&amp;
IF(Q55&gt;Limity!$D$7," Abonament za Usługę TD w Wariancie B ponad limit.","")&amp;
IF(Q55-K55&gt;Limity!$D$8," Różnica wartości abonamentów za Usługę TD wariantów A i B ponad limit.","")&amp;
IF(M55&gt;Limity!$D$9," Abonament za zwiększenie przepustowości w Wariancie A ponad limit.","")&amp;
IF(S55&gt;Limity!$D$10," Abonament za zwiększenie przepustowości w Wariancie B ponad limit.","")&amp;
IF(H55&gt;Limity!$D$11," Opłata za zestawienie łącza ponad limit.","")&amp;
IF(J55=""," Nie wskazano PWR. ",IF(ISERROR(VLOOKUP(J55,'Listy punktów styku'!$B$11:$B$41,1,FALSE))," Nie wskazano PWR z listy.",""))&amp;
IF(P55=""," Nie wskazano FPS. ",IF(ISERROR(VLOOKUP(P55,'Listy punktów styku'!$B$44:$B$61,1,FALSE))," Nie wskazano FPS z listy.",""))
)</f>
        <v/>
      </c>
    </row>
    <row r="56" spans="1:22" ht="29" x14ac:dyDescent="0.35">
      <c r="A56" s="115">
        <v>42</v>
      </c>
      <c r="B56" s="116">
        <v>368427061</v>
      </c>
      <c r="C56" s="117" t="s">
        <v>1393</v>
      </c>
      <c r="D56" s="118" t="s">
        <v>774</v>
      </c>
      <c r="E56" s="118" t="s">
        <v>1396</v>
      </c>
      <c r="F56" s="119" t="s">
        <v>1397</v>
      </c>
      <c r="G56" s="28"/>
      <c r="H56" s="4"/>
      <c r="I56" s="122">
        <f t="shared" si="1"/>
        <v>0</v>
      </c>
      <c r="J56" s="3"/>
      <c r="K56" s="6"/>
      <c r="L56" s="123">
        <f t="shared" si="2"/>
        <v>0</v>
      </c>
      <c r="M56" s="7"/>
      <c r="N56" s="123">
        <f t="shared" si="3"/>
        <v>0</v>
      </c>
      <c r="O56" s="123">
        <f t="shared" si="4"/>
        <v>0</v>
      </c>
      <c r="P56" s="3"/>
      <c r="Q56" s="6"/>
      <c r="R56" s="123">
        <f t="shared" si="5"/>
        <v>0</v>
      </c>
      <c r="S56" s="6"/>
      <c r="T56" s="123">
        <f t="shared" si="6"/>
        <v>0</v>
      </c>
      <c r="U56" s="122">
        <f t="shared" si="7"/>
        <v>0</v>
      </c>
      <c r="V56" s="8" t="str">
        <f>IF(COUNTBLANK(G56:H56)+COUNTBLANK(J56:K56)+COUNTBLANK(M56:M56)+COUNTBLANK(P56:Q56)+COUNTBLANK(S56:S56)=8,"",
IF(G56&lt;Limity!$C$5," Data gotowości zbyt wczesna lub nie uzupełniona.","")&amp;
IF(G56&gt;Limity!$D$5," Data gotowości zbyt późna lub wypełnona nieprawidłowo.","")&amp;
IF(OR(ROUND(K56,2)&lt;=0,ROUND(Q56,2)&lt;=0,ROUND(M56,2)&lt;=0,ROUND(S56,2)&lt;=0,ROUND(H56,2)&lt;=0)," Co najmniej jedna wartość nie jest większa od zera.","")&amp;
IF(K56&gt;Limity!$D$6," Abonament za Usługę TD w Wariancie A ponad limit.","")&amp;
IF(Q56&gt;Limity!$D$7," Abonament za Usługę TD w Wariancie B ponad limit.","")&amp;
IF(Q56-K56&gt;Limity!$D$8," Różnica wartości abonamentów za Usługę TD wariantów A i B ponad limit.","")&amp;
IF(M56&gt;Limity!$D$9," Abonament za zwiększenie przepustowości w Wariancie A ponad limit.","")&amp;
IF(S56&gt;Limity!$D$10," Abonament za zwiększenie przepustowości w Wariancie B ponad limit.","")&amp;
IF(H56&gt;Limity!$D$11," Opłata za zestawienie łącza ponad limit.","")&amp;
IF(J56=""," Nie wskazano PWR. ",IF(ISERROR(VLOOKUP(J56,'Listy punktów styku'!$B$11:$B$41,1,FALSE))," Nie wskazano PWR z listy.",""))&amp;
IF(P56=""," Nie wskazano FPS. ",IF(ISERROR(VLOOKUP(P56,'Listy punktów styku'!$B$44:$B$61,1,FALSE))," Nie wskazano FPS z listy.",""))
)</f>
        <v/>
      </c>
    </row>
    <row r="57" spans="1:22" x14ac:dyDescent="0.35">
      <c r="A57" s="115">
        <v>43</v>
      </c>
      <c r="B57" s="116">
        <v>719913971</v>
      </c>
      <c r="C57" s="117">
        <v>271647</v>
      </c>
      <c r="D57" s="118" t="s">
        <v>774</v>
      </c>
      <c r="E57" s="118" t="s">
        <v>1396</v>
      </c>
      <c r="F57" s="119">
        <v>15</v>
      </c>
      <c r="G57" s="28"/>
      <c r="H57" s="4"/>
      <c r="I57" s="122">
        <f t="shared" si="1"/>
        <v>0</v>
      </c>
      <c r="J57" s="3"/>
      <c r="K57" s="6"/>
      <c r="L57" s="123">
        <f t="shared" si="2"/>
        <v>0</v>
      </c>
      <c r="M57" s="7"/>
      <c r="N57" s="123">
        <f t="shared" si="3"/>
        <v>0</v>
      </c>
      <c r="O57" s="123">
        <f t="shared" si="4"/>
        <v>0</v>
      </c>
      <c r="P57" s="3"/>
      <c r="Q57" s="6"/>
      <c r="R57" s="123">
        <f t="shared" si="5"/>
        <v>0</v>
      </c>
      <c r="S57" s="6"/>
      <c r="T57" s="123">
        <f t="shared" si="6"/>
        <v>0</v>
      </c>
      <c r="U57" s="122">
        <f t="shared" si="7"/>
        <v>0</v>
      </c>
      <c r="V57" s="8" t="str">
        <f>IF(COUNTBLANK(G57:H57)+COUNTBLANK(J57:K57)+COUNTBLANK(M57:M57)+COUNTBLANK(P57:Q57)+COUNTBLANK(S57:S57)=8,"",
IF(G57&lt;Limity!$C$5," Data gotowości zbyt wczesna lub nie uzupełniona.","")&amp;
IF(G57&gt;Limity!$D$5," Data gotowości zbyt późna lub wypełnona nieprawidłowo.","")&amp;
IF(OR(ROUND(K57,2)&lt;=0,ROUND(Q57,2)&lt;=0,ROUND(M57,2)&lt;=0,ROUND(S57,2)&lt;=0,ROUND(H57,2)&lt;=0)," Co najmniej jedna wartość nie jest większa od zera.","")&amp;
IF(K57&gt;Limity!$D$6," Abonament za Usługę TD w Wariancie A ponad limit.","")&amp;
IF(Q57&gt;Limity!$D$7," Abonament za Usługę TD w Wariancie B ponad limit.","")&amp;
IF(Q57-K57&gt;Limity!$D$8," Różnica wartości abonamentów za Usługę TD wariantów A i B ponad limit.","")&amp;
IF(M57&gt;Limity!$D$9," Abonament za zwiększenie przepustowości w Wariancie A ponad limit.","")&amp;
IF(S57&gt;Limity!$D$10," Abonament za zwiększenie przepustowości w Wariancie B ponad limit.","")&amp;
IF(H57&gt;Limity!$D$11," Opłata za zestawienie łącza ponad limit.","")&amp;
IF(J57=""," Nie wskazano PWR. ",IF(ISERROR(VLOOKUP(J57,'Listy punktów styku'!$B$11:$B$41,1,FALSE))," Nie wskazano PWR z listy.",""))&amp;
IF(P57=""," Nie wskazano FPS. ",IF(ISERROR(VLOOKUP(P57,'Listy punktów styku'!$B$44:$B$61,1,FALSE))," Nie wskazano FPS z listy.",""))
)</f>
        <v/>
      </c>
    </row>
    <row r="58" spans="1:22" ht="29" x14ac:dyDescent="0.35">
      <c r="A58" s="115">
        <v>44</v>
      </c>
      <c r="B58" s="116">
        <v>532918610</v>
      </c>
      <c r="C58" s="117" t="s">
        <v>1393</v>
      </c>
      <c r="D58" s="118" t="s">
        <v>774</v>
      </c>
      <c r="E58" s="118" t="s">
        <v>1399</v>
      </c>
      <c r="F58" s="119" t="s">
        <v>1400</v>
      </c>
      <c r="G58" s="28"/>
      <c r="H58" s="4"/>
      <c r="I58" s="122">
        <f t="shared" si="1"/>
        <v>0</v>
      </c>
      <c r="J58" s="3"/>
      <c r="K58" s="6"/>
      <c r="L58" s="123">
        <f t="shared" si="2"/>
        <v>0</v>
      </c>
      <c r="M58" s="7"/>
      <c r="N58" s="123">
        <f t="shared" si="3"/>
        <v>0</v>
      </c>
      <c r="O58" s="123">
        <f t="shared" si="4"/>
        <v>0</v>
      </c>
      <c r="P58" s="3"/>
      <c r="Q58" s="6"/>
      <c r="R58" s="123">
        <f t="shared" si="5"/>
        <v>0</v>
      </c>
      <c r="S58" s="6"/>
      <c r="T58" s="123">
        <f t="shared" si="6"/>
        <v>0</v>
      </c>
      <c r="U58" s="122">
        <f t="shared" si="7"/>
        <v>0</v>
      </c>
      <c r="V58" s="8" t="str">
        <f>IF(COUNTBLANK(G58:H58)+COUNTBLANK(J58:K58)+COUNTBLANK(M58:M58)+COUNTBLANK(P58:Q58)+COUNTBLANK(S58:S58)=8,"",
IF(G58&lt;Limity!$C$5," Data gotowości zbyt wczesna lub nie uzupełniona.","")&amp;
IF(G58&gt;Limity!$D$5," Data gotowości zbyt późna lub wypełnona nieprawidłowo.","")&amp;
IF(OR(ROUND(K58,2)&lt;=0,ROUND(Q58,2)&lt;=0,ROUND(M58,2)&lt;=0,ROUND(S58,2)&lt;=0,ROUND(H58,2)&lt;=0)," Co najmniej jedna wartość nie jest większa od zera.","")&amp;
IF(K58&gt;Limity!$D$6," Abonament za Usługę TD w Wariancie A ponad limit.","")&amp;
IF(Q58&gt;Limity!$D$7," Abonament za Usługę TD w Wariancie B ponad limit.","")&amp;
IF(Q58-K58&gt;Limity!$D$8," Różnica wartości abonamentów za Usługę TD wariantów A i B ponad limit.","")&amp;
IF(M58&gt;Limity!$D$9," Abonament za zwiększenie przepustowości w Wariancie A ponad limit.","")&amp;
IF(S58&gt;Limity!$D$10," Abonament za zwiększenie przepustowości w Wariancie B ponad limit.","")&amp;
IF(H58&gt;Limity!$D$11," Opłata za zestawienie łącza ponad limit.","")&amp;
IF(J58=""," Nie wskazano PWR. ",IF(ISERROR(VLOOKUP(J58,'Listy punktów styku'!$B$11:$B$41,1,FALSE))," Nie wskazano PWR z listy.",""))&amp;
IF(P58=""," Nie wskazano FPS. ",IF(ISERROR(VLOOKUP(P58,'Listy punktów styku'!$B$44:$B$61,1,FALSE))," Nie wskazano FPS z listy.",""))
)</f>
        <v/>
      </c>
    </row>
    <row r="59" spans="1:22" x14ac:dyDescent="0.35">
      <c r="A59" s="115">
        <v>45</v>
      </c>
      <c r="B59" s="116">
        <v>141974</v>
      </c>
      <c r="C59" s="117" t="s">
        <v>177</v>
      </c>
      <c r="D59" s="118" t="s">
        <v>182</v>
      </c>
      <c r="E59" s="118" t="s">
        <v>95</v>
      </c>
      <c r="F59" s="119">
        <v>2</v>
      </c>
      <c r="G59" s="28"/>
      <c r="H59" s="4"/>
      <c r="I59" s="122">
        <f t="shared" si="1"/>
        <v>0</v>
      </c>
      <c r="J59" s="3"/>
      <c r="K59" s="6"/>
      <c r="L59" s="123">
        <f t="shared" si="2"/>
        <v>0</v>
      </c>
      <c r="M59" s="7"/>
      <c r="N59" s="123">
        <f t="shared" si="3"/>
        <v>0</v>
      </c>
      <c r="O59" s="123">
        <f t="shared" si="4"/>
        <v>0</v>
      </c>
      <c r="P59" s="3"/>
      <c r="Q59" s="6"/>
      <c r="R59" s="123">
        <f t="shared" si="5"/>
        <v>0</v>
      </c>
      <c r="S59" s="6"/>
      <c r="T59" s="123">
        <f t="shared" si="6"/>
        <v>0</v>
      </c>
      <c r="U59" s="122">
        <f t="shared" si="7"/>
        <v>0</v>
      </c>
      <c r="V59" s="8" t="str">
        <f>IF(COUNTBLANK(G59:H59)+COUNTBLANK(J59:K59)+COUNTBLANK(M59:M59)+COUNTBLANK(P59:Q59)+COUNTBLANK(S59:S59)=8,"",
IF(G59&lt;Limity!$C$5," Data gotowości zbyt wczesna lub nie uzupełniona.","")&amp;
IF(G59&gt;Limity!$D$5," Data gotowości zbyt późna lub wypełnona nieprawidłowo.","")&amp;
IF(OR(ROUND(K59,2)&lt;=0,ROUND(Q59,2)&lt;=0,ROUND(M59,2)&lt;=0,ROUND(S59,2)&lt;=0,ROUND(H59,2)&lt;=0)," Co najmniej jedna wartość nie jest większa od zera.","")&amp;
IF(K59&gt;Limity!$D$6," Abonament za Usługę TD w Wariancie A ponad limit.","")&amp;
IF(Q59&gt;Limity!$D$7," Abonament za Usługę TD w Wariancie B ponad limit.","")&amp;
IF(Q59-K59&gt;Limity!$D$8," Różnica wartości abonamentów za Usługę TD wariantów A i B ponad limit.","")&amp;
IF(M59&gt;Limity!$D$9," Abonament za zwiększenie przepustowości w Wariancie A ponad limit.","")&amp;
IF(S59&gt;Limity!$D$10," Abonament za zwiększenie przepustowości w Wariancie B ponad limit.","")&amp;
IF(H59&gt;Limity!$D$11," Opłata za zestawienie łącza ponad limit.","")&amp;
IF(J59=""," Nie wskazano PWR. ",IF(ISERROR(VLOOKUP(J59,'Listy punktów styku'!$B$11:$B$41,1,FALSE))," Nie wskazano PWR z listy.",""))&amp;
IF(P59=""," Nie wskazano FPS. ",IF(ISERROR(VLOOKUP(P59,'Listy punktów styku'!$B$44:$B$61,1,FALSE))," Nie wskazano FPS z listy.",""))
)</f>
        <v/>
      </c>
    </row>
    <row r="60" spans="1:22" x14ac:dyDescent="0.35">
      <c r="A60" s="115">
        <v>46</v>
      </c>
      <c r="B60" s="116">
        <v>143189</v>
      </c>
      <c r="C60" s="117" t="s">
        <v>184</v>
      </c>
      <c r="D60" s="118" t="s">
        <v>180</v>
      </c>
      <c r="E60" s="118" t="s">
        <v>187</v>
      </c>
      <c r="F60" s="119">
        <v>3</v>
      </c>
      <c r="G60" s="28"/>
      <c r="H60" s="4"/>
      <c r="I60" s="122">
        <f t="shared" si="1"/>
        <v>0</v>
      </c>
      <c r="J60" s="3"/>
      <c r="K60" s="6"/>
      <c r="L60" s="123">
        <f t="shared" si="2"/>
        <v>0</v>
      </c>
      <c r="M60" s="7"/>
      <c r="N60" s="123">
        <f t="shared" si="3"/>
        <v>0</v>
      </c>
      <c r="O60" s="123">
        <f t="shared" si="4"/>
        <v>0</v>
      </c>
      <c r="P60" s="3"/>
      <c r="Q60" s="6"/>
      <c r="R60" s="123">
        <f t="shared" si="5"/>
        <v>0</v>
      </c>
      <c r="S60" s="6"/>
      <c r="T60" s="123">
        <f t="shared" si="6"/>
        <v>0</v>
      </c>
      <c r="U60" s="122">
        <f t="shared" si="7"/>
        <v>0</v>
      </c>
      <c r="V60" s="8" t="str">
        <f>IF(COUNTBLANK(G60:H60)+COUNTBLANK(J60:K60)+COUNTBLANK(M60:M60)+COUNTBLANK(P60:Q60)+COUNTBLANK(S60:S60)=8,"",
IF(G60&lt;Limity!$C$5," Data gotowości zbyt wczesna lub nie uzupełniona.","")&amp;
IF(G60&gt;Limity!$D$5," Data gotowości zbyt późna lub wypełnona nieprawidłowo.","")&amp;
IF(OR(ROUND(K60,2)&lt;=0,ROUND(Q60,2)&lt;=0,ROUND(M60,2)&lt;=0,ROUND(S60,2)&lt;=0,ROUND(H60,2)&lt;=0)," Co najmniej jedna wartość nie jest większa od zera.","")&amp;
IF(K60&gt;Limity!$D$6," Abonament za Usługę TD w Wariancie A ponad limit.","")&amp;
IF(Q60&gt;Limity!$D$7," Abonament za Usługę TD w Wariancie B ponad limit.","")&amp;
IF(Q60-K60&gt;Limity!$D$8," Różnica wartości abonamentów za Usługę TD wariantów A i B ponad limit.","")&amp;
IF(M60&gt;Limity!$D$9," Abonament za zwiększenie przepustowości w Wariancie A ponad limit.","")&amp;
IF(S60&gt;Limity!$D$10," Abonament za zwiększenie przepustowości w Wariancie B ponad limit.","")&amp;
IF(H60&gt;Limity!$D$11," Opłata za zestawienie łącza ponad limit.","")&amp;
IF(J60=""," Nie wskazano PWR. ",IF(ISERROR(VLOOKUP(J60,'Listy punktów styku'!$B$11:$B$41,1,FALSE))," Nie wskazano PWR z listy.",""))&amp;
IF(P60=""," Nie wskazano FPS. ",IF(ISERROR(VLOOKUP(P60,'Listy punktów styku'!$B$44:$B$61,1,FALSE))," Nie wskazano FPS z listy.",""))
)</f>
        <v/>
      </c>
    </row>
    <row r="61" spans="1:22" ht="29" x14ac:dyDescent="0.35">
      <c r="A61" s="115">
        <v>47</v>
      </c>
      <c r="B61" s="124">
        <v>12288242</v>
      </c>
      <c r="C61" s="117" t="s">
        <v>1402</v>
      </c>
      <c r="D61" s="118" t="s">
        <v>1405</v>
      </c>
      <c r="E61" s="118" t="s">
        <v>659</v>
      </c>
      <c r="F61" s="119" t="s">
        <v>1407</v>
      </c>
      <c r="G61" s="28"/>
      <c r="H61" s="4"/>
      <c r="I61" s="122">
        <f t="shared" si="1"/>
        <v>0</v>
      </c>
      <c r="J61" s="3"/>
      <c r="K61" s="6"/>
      <c r="L61" s="123">
        <f t="shared" si="2"/>
        <v>0</v>
      </c>
      <c r="M61" s="7"/>
      <c r="N61" s="123">
        <f t="shared" si="3"/>
        <v>0</v>
      </c>
      <c r="O61" s="123">
        <f t="shared" si="4"/>
        <v>0</v>
      </c>
      <c r="P61" s="3"/>
      <c r="Q61" s="6"/>
      <c r="R61" s="123">
        <f t="shared" si="5"/>
        <v>0</v>
      </c>
      <c r="S61" s="6"/>
      <c r="T61" s="123">
        <f t="shared" si="6"/>
        <v>0</v>
      </c>
      <c r="U61" s="122">
        <f t="shared" si="7"/>
        <v>0</v>
      </c>
      <c r="V61" s="8" t="str">
        <f>IF(COUNTBLANK(G61:H61)+COUNTBLANK(J61:K61)+COUNTBLANK(M61:M61)+COUNTBLANK(P61:Q61)+COUNTBLANK(S61:S61)=8,"",
IF(G61&lt;Limity!$C$5," Data gotowości zbyt wczesna lub nie uzupełniona.","")&amp;
IF(G61&gt;Limity!$D$5," Data gotowości zbyt późna lub wypełnona nieprawidłowo.","")&amp;
IF(OR(ROUND(K61,2)&lt;=0,ROUND(Q61,2)&lt;=0,ROUND(M61,2)&lt;=0,ROUND(S61,2)&lt;=0,ROUND(H61,2)&lt;=0)," Co najmniej jedna wartość nie jest większa od zera.","")&amp;
IF(K61&gt;Limity!$D$6," Abonament za Usługę TD w Wariancie A ponad limit.","")&amp;
IF(Q61&gt;Limity!$D$7," Abonament za Usługę TD w Wariancie B ponad limit.","")&amp;
IF(Q61-K61&gt;Limity!$D$8," Różnica wartości abonamentów za Usługę TD wariantów A i B ponad limit.","")&amp;
IF(M61&gt;Limity!$D$9," Abonament za zwiększenie przepustowości w Wariancie A ponad limit.","")&amp;
IF(S61&gt;Limity!$D$10," Abonament za zwiększenie przepustowości w Wariancie B ponad limit.","")&amp;
IF(H61&gt;Limity!$D$11," Opłata za zestawienie łącza ponad limit.","")&amp;
IF(J61=""," Nie wskazano PWR. ",IF(ISERROR(VLOOKUP(J61,'Listy punktów styku'!$B$11:$B$41,1,FALSE))," Nie wskazano PWR z listy.",""))&amp;
IF(P61=""," Nie wskazano FPS. ",IF(ISERROR(VLOOKUP(P61,'Listy punktów styku'!$B$44:$B$61,1,FALSE))," Nie wskazano FPS z listy.",""))
)</f>
        <v/>
      </c>
    </row>
    <row r="62" spans="1:22" x14ac:dyDescent="0.35">
      <c r="A62" s="115">
        <v>48</v>
      </c>
      <c r="B62" s="116">
        <v>756375955</v>
      </c>
      <c r="C62" s="117">
        <v>92722</v>
      </c>
      <c r="D62" s="118" t="s">
        <v>1411</v>
      </c>
      <c r="E62" s="118" t="s">
        <v>615</v>
      </c>
      <c r="F62" s="119">
        <v>2</v>
      </c>
      <c r="G62" s="28"/>
      <c r="H62" s="4"/>
      <c r="I62" s="122">
        <f t="shared" si="1"/>
        <v>0</v>
      </c>
      <c r="J62" s="3"/>
      <c r="K62" s="6"/>
      <c r="L62" s="123">
        <f t="shared" si="2"/>
        <v>0</v>
      </c>
      <c r="M62" s="7"/>
      <c r="N62" s="123">
        <f t="shared" si="3"/>
        <v>0</v>
      </c>
      <c r="O62" s="123">
        <f t="shared" si="4"/>
        <v>0</v>
      </c>
      <c r="P62" s="3"/>
      <c r="Q62" s="6"/>
      <c r="R62" s="123">
        <f t="shared" si="5"/>
        <v>0</v>
      </c>
      <c r="S62" s="6"/>
      <c r="T62" s="123">
        <f t="shared" si="6"/>
        <v>0</v>
      </c>
      <c r="U62" s="122">
        <f t="shared" si="7"/>
        <v>0</v>
      </c>
      <c r="V62" s="8" t="str">
        <f>IF(COUNTBLANK(G62:H62)+COUNTBLANK(J62:K62)+COUNTBLANK(M62:M62)+COUNTBLANK(P62:Q62)+COUNTBLANK(S62:S62)=8,"",
IF(G62&lt;Limity!$C$5," Data gotowości zbyt wczesna lub nie uzupełniona.","")&amp;
IF(G62&gt;Limity!$D$5," Data gotowości zbyt późna lub wypełnona nieprawidłowo.","")&amp;
IF(OR(ROUND(K62,2)&lt;=0,ROUND(Q62,2)&lt;=0,ROUND(M62,2)&lt;=0,ROUND(S62,2)&lt;=0,ROUND(H62,2)&lt;=0)," Co najmniej jedna wartość nie jest większa od zera.","")&amp;
IF(K62&gt;Limity!$D$6," Abonament za Usługę TD w Wariancie A ponad limit.","")&amp;
IF(Q62&gt;Limity!$D$7," Abonament za Usługę TD w Wariancie B ponad limit.","")&amp;
IF(Q62-K62&gt;Limity!$D$8," Różnica wartości abonamentów za Usługę TD wariantów A i B ponad limit.","")&amp;
IF(M62&gt;Limity!$D$9," Abonament za zwiększenie przepustowości w Wariancie A ponad limit.","")&amp;
IF(S62&gt;Limity!$D$10," Abonament za zwiększenie przepustowości w Wariancie B ponad limit.","")&amp;
IF(H62&gt;Limity!$D$11," Opłata za zestawienie łącza ponad limit.","")&amp;
IF(J62=""," Nie wskazano PWR. ",IF(ISERROR(VLOOKUP(J62,'Listy punktów styku'!$B$11:$B$41,1,FALSE))," Nie wskazano PWR z listy.",""))&amp;
IF(P62=""," Nie wskazano FPS. ",IF(ISERROR(VLOOKUP(P62,'Listy punktów styku'!$B$44:$B$61,1,FALSE))," Nie wskazano FPS z listy.",""))
)</f>
        <v/>
      </c>
    </row>
    <row r="63" spans="1:22" ht="43.5" x14ac:dyDescent="0.35">
      <c r="A63" s="115">
        <v>49</v>
      </c>
      <c r="B63" s="116">
        <v>7681298</v>
      </c>
      <c r="C63" s="117" t="s">
        <v>1414</v>
      </c>
      <c r="D63" s="118" t="s">
        <v>1416</v>
      </c>
      <c r="E63" s="118" t="s">
        <v>1419</v>
      </c>
      <c r="F63" s="119">
        <v>1</v>
      </c>
      <c r="G63" s="28"/>
      <c r="H63" s="4"/>
      <c r="I63" s="122">
        <f t="shared" si="1"/>
        <v>0</v>
      </c>
      <c r="J63" s="3"/>
      <c r="K63" s="6"/>
      <c r="L63" s="123">
        <f t="shared" si="2"/>
        <v>0</v>
      </c>
      <c r="M63" s="7"/>
      <c r="N63" s="123">
        <f t="shared" si="3"/>
        <v>0</v>
      </c>
      <c r="O63" s="123">
        <f t="shared" si="4"/>
        <v>0</v>
      </c>
      <c r="P63" s="3"/>
      <c r="Q63" s="6"/>
      <c r="R63" s="123">
        <f t="shared" si="5"/>
        <v>0</v>
      </c>
      <c r="S63" s="6"/>
      <c r="T63" s="123">
        <f t="shared" si="6"/>
        <v>0</v>
      </c>
      <c r="U63" s="122">
        <f t="shared" si="7"/>
        <v>0</v>
      </c>
      <c r="V63" s="8" t="str">
        <f>IF(COUNTBLANK(G63:H63)+COUNTBLANK(J63:K63)+COUNTBLANK(M63:M63)+COUNTBLANK(P63:Q63)+COUNTBLANK(S63:S63)=8,"",
IF(G63&lt;Limity!$C$5," Data gotowości zbyt wczesna lub nie uzupełniona.","")&amp;
IF(G63&gt;Limity!$D$5," Data gotowości zbyt późna lub wypełnona nieprawidłowo.","")&amp;
IF(OR(ROUND(K63,2)&lt;=0,ROUND(Q63,2)&lt;=0,ROUND(M63,2)&lt;=0,ROUND(S63,2)&lt;=0,ROUND(H63,2)&lt;=0)," Co najmniej jedna wartość nie jest większa od zera.","")&amp;
IF(K63&gt;Limity!$D$6," Abonament za Usługę TD w Wariancie A ponad limit.","")&amp;
IF(Q63&gt;Limity!$D$7," Abonament za Usługę TD w Wariancie B ponad limit.","")&amp;
IF(Q63-K63&gt;Limity!$D$8," Różnica wartości abonamentów za Usługę TD wariantów A i B ponad limit.","")&amp;
IF(M63&gt;Limity!$D$9," Abonament za zwiększenie przepustowości w Wariancie A ponad limit.","")&amp;
IF(S63&gt;Limity!$D$10," Abonament za zwiększenie przepustowości w Wariancie B ponad limit.","")&amp;
IF(H63&gt;Limity!$D$11," Opłata za zestawienie łącza ponad limit.","")&amp;
IF(J63=""," Nie wskazano PWR. ",IF(ISERROR(VLOOKUP(J63,'Listy punktów styku'!$B$11:$B$41,1,FALSE))," Nie wskazano PWR z listy.",""))&amp;
IF(P63=""," Nie wskazano FPS. ",IF(ISERROR(VLOOKUP(P63,'Listy punktów styku'!$B$44:$B$61,1,FALSE))," Nie wskazano FPS z listy.",""))
)</f>
        <v/>
      </c>
    </row>
    <row r="64" spans="1:22" x14ac:dyDescent="0.35">
      <c r="A64" s="115">
        <v>50</v>
      </c>
      <c r="B64" s="116">
        <v>149186</v>
      </c>
      <c r="C64" s="117" t="s">
        <v>1421</v>
      </c>
      <c r="D64" s="118" t="s">
        <v>1416</v>
      </c>
      <c r="E64" s="118" t="s">
        <v>494</v>
      </c>
      <c r="F64" s="119">
        <v>35</v>
      </c>
      <c r="G64" s="28"/>
      <c r="H64" s="4"/>
      <c r="I64" s="122">
        <f t="shared" si="1"/>
        <v>0</v>
      </c>
      <c r="J64" s="3"/>
      <c r="K64" s="6"/>
      <c r="L64" s="123">
        <f t="shared" si="2"/>
        <v>0</v>
      </c>
      <c r="M64" s="7"/>
      <c r="N64" s="123">
        <f t="shared" si="3"/>
        <v>0</v>
      </c>
      <c r="O64" s="123">
        <f t="shared" si="4"/>
        <v>0</v>
      </c>
      <c r="P64" s="3"/>
      <c r="Q64" s="6"/>
      <c r="R64" s="123">
        <f t="shared" si="5"/>
        <v>0</v>
      </c>
      <c r="S64" s="6"/>
      <c r="T64" s="123">
        <f t="shared" si="6"/>
        <v>0</v>
      </c>
      <c r="U64" s="122">
        <f t="shared" si="7"/>
        <v>0</v>
      </c>
      <c r="V64" s="8" t="str">
        <f>IF(COUNTBLANK(G64:H64)+COUNTBLANK(J64:K64)+COUNTBLANK(M64:M64)+COUNTBLANK(P64:Q64)+COUNTBLANK(S64:S64)=8,"",
IF(G64&lt;Limity!$C$5," Data gotowości zbyt wczesna lub nie uzupełniona.","")&amp;
IF(G64&gt;Limity!$D$5," Data gotowości zbyt późna lub wypełnona nieprawidłowo.","")&amp;
IF(OR(ROUND(K64,2)&lt;=0,ROUND(Q64,2)&lt;=0,ROUND(M64,2)&lt;=0,ROUND(S64,2)&lt;=0,ROUND(H64,2)&lt;=0)," Co najmniej jedna wartość nie jest większa od zera.","")&amp;
IF(K64&gt;Limity!$D$6," Abonament za Usługę TD w Wariancie A ponad limit.","")&amp;
IF(Q64&gt;Limity!$D$7," Abonament za Usługę TD w Wariancie B ponad limit.","")&amp;
IF(Q64-K64&gt;Limity!$D$8," Różnica wartości abonamentów za Usługę TD wariantów A i B ponad limit.","")&amp;
IF(M64&gt;Limity!$D$9," Abonament za zwiększenie przepustowości w Wariancie A ponad limit.","")&amp;
IF(S64&gt;Limity!$D$10," Abonament za zwiększenie przepustowości w Wariancie B ponad limit.","")&amp;
IF(H64&gt;Limity!$D$11," Opłata za zestawienie łącza ponad limit.","")&amp;
IF(J64=""," Nie wskazano PWR. ",IF(ISERROR(VLOOKUP(J64,'Listy punktów styku'!$B$11:$B$41,1,FALSE))," Nie wskazano PWR z listy.",""))&amp;
IF(P64=""," Nie wskazano FPS. ",IF(ISERROR(VLOOKUP(P64,'Listy punktów styku'!$B$44:$B$61,1,FALSE))," Nie wskazano FPS z listy.",""))
)</f>
        <v/>
      </c>
    </row>
    <row r="65" spans="1:22" x14ac:dyDescent="0.35">
      <c r="A65" s="115">
        <v>51</v>
      </c>
      <c r="B65" s="116">
        <v>171848</v>
      </c>
      <c r="C65" s="117" t="s">
        <v>1423</v>
      </c>
      <c r="D65" s="118" t="s">
        <v>1428</v>
      </c>
      <c r="E65" s="118"/>
      <c r="F65" s="119" t="s">
        <v>594</v>
      </c>
      <c r="G65" s="28"/>
      <c r="H65" s="4"/>
      <c r="I65" s="122">
        <f t="shared" si="1"/>
        <v>0</v>
      </c>
      <c r="J65" s="3"/>
      <c r="K65" s="6"/>
      <c r="L65" s="123">
        <f t="shared" si="2"/>
        <v>0</v>
      </c>
      <c r="M65" s="7"/>
      <c r="N65" s="123">
        <f t="shared" si="3"/>
        <v>0</v>
      </c>
      <c r="O65" s="123">
        <f t="shared" si="4"/>
        <v>0</v>
      </c>
      <c r="P65" s="3"/>
      <c r="Q65" s="6"/>
      <c r="R65" s="123">
        <f t="shared" si="5"/>
        <v>0</v>
      </c>
      <c r="S65" s="6"/>
      <c r="T65" s="123">
        <f t="shared" si="6"/>
        <v>0</v>
      </c>
      <c r="U65" s="122">
        <f t="shared" si="7"/>
        <v>0</v>
      </c>
      <c r="V65" s="8" t="str">
        <f>IF(COUNTBLANK(G65:H65)+COUNTBLANK(J65:K65)+COUNTBLANK(M65:M65)+COUNTBLANK(P65:Q65)+COUNTBLANK(S65:S65)=8,"",
IF(G65&lt;Limity!$C$5," Data gotowości zbyt wczesna lub nie uzupełniona.","")&amp;
IF(G65&gt;Limity!$D$5," Data gotowości zbyt późna lub wypełnona nieprawidłowo.","")&amp;
IF(OR(ROUND(K65,2)&lt;=0,ROUND(Q65,2)&lt;=0,ROUND(M65,2)&lt;=0,ROUND(S65,2)&lt;=0,ROUND(H65,2)&lt;=0)," Co najmniej jedna wartość nie jest większa od zera.","")&amp;
IF(K65&gt;Limity!$D$6," Abonament za Usługę TD w Wariancie A ponad limit.","")&amp;
IF(Q65&gt;Limity!$D$7," Abonament za Usługę TD w Wariancie B ponad limit.","")&amp;
IF(Q65-K65&gt;Limity!$D$8," Różnica wartości abonamentów za Usługę TD wariantów A i B ponad limit.","")&amp;
IF(M65&gt;Limity!$D$9," Abonament za zwiększenie przepustowości w Wariancie A ponad limit.","")&amp;
IF(S65&gt;Limity!$D$10," Abonament za zwiększenie przepustowości w Wariancie B ponad limit.","")&amp;
IF(H65&gt;Limity!$D$11," Opłata za zestawienie łącza ponad limit.","")&amp;
IF(J65=""," Nie wskazano PWR. ",IF(ISERROR(VLOOKUP(J65,'Listy punktów styku'!$B$11:$B$41,1,FALSE))," Nie wskazano PWR z listy.",""))&amp;
IF(P65=""," Nie wskazano FPS. ",IF(ISERROR(VLOOKUP(P65,'Listy punktów styku'!$B$44:$B$61,1,FALSE))," Nie wskazano FPS z listy.",""))
)</f>
        <v/>
      </c>
    </row>
    <row r="66" spans="1:22" x14ac:dyDescent="0.35">
      <c r="A66" s="115">
        <v>52</v>
      </c>
      <c r="B66" s="116">
        <v>180443</v>
      </c>
      <c r="C66" s="117" t="s">
        <v>1430</v>
      </c>
      <c r="D66" s="118" t="s">
        <v>1432</v>
      </c>
      <c r="E66" s="118" t="s">
        <v>143</v>
      </c>
      <c r="F66" s="119">
        <v>12</v>
      </c>
      <c r="G66" s="28"/>
      <c r="H66" s="4"/>
      <c r="I66" s="122">
        <f t="shared" si="1"/>
        <v>0</v>
      </c>
      <c r="J66" s="3"/>
      <c r="K66" s="6"/>
      <c r="L66" s="123">
        <f t="shared" si="2"/>
        <v>0</v>
      </c>
      <c r="M66" s="7"/>
      <c r="N66" s="123">
        <f t="shared" si="3"/>
        <v>0</v>
      </c>
      <c r="O66" s="123">
        <f t="shared" si="4"/>
        <v>0</v>
      </c>
      <c r="P66" s="3"/>
      <c r="Q66" s="6"/>
      <c r="R66" s="123">
        <f t="shared" si="5"/>
        <v>0</v>
      </c>
      <c r="S66" s="6"/>
      <c r="T66" s="123">
        <f t="shared" si="6"/>
        <v>0</v>
      </c>
      <c r="U66" s="122">
        <f t="shared" si="7"/>
        <v>0</v>
      </c>
      <c r="V66" s="8" t="str">
        <f>IF(COUNTBLANK(G66:H66)+COUNTBLANK(J66:K66)+COUNTBLANK(M66:M66)+COUNTBLANK(P66:Q66)+COUNTBLANK(S66:S66)=8,"",
IF(G66&lt;Limity!$C$5," Data gotowości zbyt wczesna lub nie uzupełniona.","")&amp;
IF(G66&gt;Limity!$D$5," Data gotowości zbyt późna lub wypełnona nieprawidłowo.","")&amp;
IF(OR(ROUND(K66,2)&lt;=0,ROUND(Q66,2)&lt;=0,ROUND(M66,2)&lt;=0,ROUND(S66,2)&lt;=0,ROUND(H66,2)&lt;=0)," Co najmniej jedna wartość nie jest większa od zera.","")&amp;
IF(K66&gt;Limity!$D$6," Abonament za Usługę TD w Wariancie A ponad limit.","")&amp;
IF(Q66&gt;Limity!$D$7," Abonament za Usługę TD w Wariancie B ponad limit.","")&amp;
IF(Q66-K66&gt;Limity!$D$8," Różnica wartości abonamentów za Usługę TD wariantów A i B ponad limit.","")&amp;
IF(M66&gt;Limity!$D$9," Abonament za zwiększenie przepustowości w Wariancie A ponad limit.","")&amp;
IF(S66&gt;Limity!$D$10," Abonament za zwiększenie przepustowości w Wariancie B ponad limit.","")&amp;
IF(H66&gt;Limity!$D$11," Opłata za zestawienie łącza ponad limit.","")&amp;
IF(J66=""," Nie wskazano PWR. ",IF(ISERROR(VLOOKUP(J66,'Listy punktów styku'!$B$11:$B$41,1,FALSE))," Nie wskazano PWR z listy.",""))&amp;
IF(P66=""," Nie wskazano FPS. ",IF(ISERROR(VLOOKUP(P66,'Listy punktów styku'!$B$44:$B$61,1,FALSE))," Nie wskazano FPS z listy.",""))
)</f>
        <v/>
      </c>
    </row>
    <row r="67" spans="1:22" x14ac:dyDescent="0.35">
      <c r="A67" s="115">
        <v>53</v>
      </c>
      <c r="B67" s="116">
        <v>191990</v>
      </c>
      <c r="C67" s="117" t="s">
        <v>1435</v>
      </c>
      <c r="D67" s="118" t="s">
        <v>1438</v>
      </c>
      <c r="E67" s="118" t="s">
        <v>1441</v>
      </c>
      <c r="F67" s="119">
        <v>1</v>
      </c>
      <c r="G67" s="28"/>
      <c r="H67" s="4"/>
      <c r="I67" s="122">
        <f t="shared" si="1"/>
        <v>0</v>
      </c>
      <c r="J67" s="3"/>
      <c r="K67" s="6"/>
      <c r="L67" s="123">
        <f t="shared" si="2"/>
        <v>0</v>
      </c>
      <c r="M67" s="7"/>
      <c r="N67" s="123">
        <f t="shared" si="3"/>
        <v>0</v>
      </c>
      <c r="O67" s="123">
        <f t="shared" si="4"/>
        <v>0</v>
      </c>
      <c r="P67" s="3"/>
      <c r="Q67" s="6"/>
      <c r="R67" s="123">
        <f t="shared" si="5"/>
        <v>0</v>
      </c>
      <c r="S67" s="6"/>
      <c r="T67" s="123">
        <f t="shared" si="6"/>
        <v>0</v>
      </c>
      <c r="U67" s="122">
        <f t="shared" si="7"/>
        <v>0</v>
      </c>
      <c r="V67" s="8" t="str">
        <f>IF(COUNTBLANK(G67:H67)+COUNTBLANK(J67:K67)+COUNTBLANK(M67:M67)+COUNTBLANK(P67:Q67)+COUNTBLANK(S67:S67)=8,"",
IF(G67&lt;Limity!$C$5," Data gotowości zbyt wczesna lub nie uzupełniona.","")&amp;
IF(G67&gt;Limity!$D$5," Data gotowości zbyt późna lub wypełnona nieprawidłowo.","")&amp;
IF(OR(ROUND(K67,2)&lt;=0,ROUND(Q67,2)&lt;=0,ROUND(M67,2)&lt;=0,ROUND(S67,2)&lt;=0,ROUND(H67,2)&lt;=0)," Co najmniej jedna wartość nie jest większa od zera.","")&amp;
IF(K67&gt;Limity!$D$6," Abonament za Usługę TD w Wariancie A ponad limit.","")&amp;
IF(Q67&gt;Limity!$D$7," Abonament za Usługę TD w Wariancie B ponad limit.","")&amp;
IF(Q67-K67&gt;Limity!$D$8," Różnica wartości abonamentów za Usługę TD wariantów A i B ponad limit.","")&amp;
IF(M67&gt;Limity!$D$9," Abonament za zwiększenie przepustowości w Wariancie A ponad limit.","")&amp;
IF(S67&gt;Limity!$D$10," Abonament za zwiększenie przepustowości w Wariancie B ponad limit.","")&amp;
IF(H67&gt;Limity!$D$11," Opłata za zestawienie łącza ponad limit.","")&amp;
IF(J67=""," Nie wskazano PWR. ",IF(ISERROR(VLOOKUP(J67,'Listy punktów styku'!$B$11:$B$41,1,FALSE))," Nie wskazano PWR z listy.",""))&amp;
IF(P67=""," Nie wskazano FPS. ",IF(ISERROR(VLOOKUP(P67,'Listy punktów styku'!$B$44:$B$61,1,FALSE))," Nie wskazano FPS z listy.",""))
)</f>
        <v/>
      </c>
    </row>
    <row r="68" spans="1:22" x14ac:dyDescent="0.35">
      <c r="A68" s="115">
        <v>54</v>
      </c>
      <c r="B68" s="116">
        <v>194484</v>
      </c>
      <c r="C68" s="117" t="s">
        <v>1443</v>
      </c>
      <c r="D68" s="118" t="s">
        <v>1445</v>
      </c>
      <c r="E68" s="118" t="s">
        <v>1141</v>
      </c>
      <c r="F68" s="119">
        <v>87</v>
      </c>
      <c r="G68" s="28"/>
      <c r="H68" s="4"/>
      <c r="I68" s="122">
        <f t="shared" si="1"/>
        <v>0</v>
      </c>
      <c r="J68" s="3"/>
      <c r="K68" s="6"/>
      <c r="L68" s="123">
        <f t="shared" si="2"/>
        <v>0</v>
      </c>
      <c r="M68" s="7"/>
      <c r="N68" s="123">
        <f t="shared" si="3"/>
        <v>0</v>
      </c>
      <c r="O68" s="123">
        <f t="shared" si="4"/>
        <v>0</v>
      </c>
      <c r="P68" s="3"/>
      <c r="Q68" s="6"/>
      <c r="R68" s="123">
        <f t="shared" si="5"/>
        <v>0</v>
      </c>
      <c r="S68" s="6"/>
      <c r="T68" s="123">
        <f t="shared" si="6"/>
        <v>0</v>
      </c>
      <c r="U68" s="122">
        <f t="shared" si="7"/>
        <v>0</v>
      </c>
      <c r="V68" s="8" t="str">
        <f>IF(COUNTBLANK(G68:H68)+COUNTBLANK(J68:K68)+COUNTBLANK(M68:M68)+COUNTBLANK(P68:Q68)+COUNTBLANK(S68:S68)=8,"",
IF(G68&lt;Limity!$C$5," Data gotowości zbyt wczesna lub nie uzupełniona.","")&amp;
IF(G68&gt;Limity!$D$5," Data gotowości zbyt późna lub wypełnona nieprawidłowo.","")&amp;
IF(OR(ROUND(K68,2)&lt;=0,ROUND(Q68,2)&lt;=0,ROUND(M68,2)&lt;=0,ROUND(S68,2)&lt;=0,ROUND(H68,2)&lt;=0)," Co najmniej jedna wartość nie jest większa od zera.","")&amp;
IF(K68&gt;Limity!$D$6," Abonament za Usługę TD w Wariancie A ponad limit.","")&amp;
IF(Q68&gt;Limity!$D$7," Abonament za Usługę TD w Wariancie B ponad limit.","")&amp;
IF(Q68-K68&gt;Limity!$D$8," Różnica wartości abonamentów za Usługę TD wariantów A i B ponad limit.","")&amp;
IF(M68&gt;Limity!$D$9," Abonament za zwiększenie przepustowości w Wariancie A ponad limit.","")&amp;
IF(S68&gt;Limity!$D$10," Abonament za zwiększenie przepustowości w Wariancie B ponad limit.","")&amp;
IF(H68&gt;Limity!$D$11," Opłata za zestawienie łącza ponad limit.","")&amp;
IF(J68=""," Nie wskazano PWR. ",IF(ISERROR(VLOOKUP(J68,'Listy punktów styku'!$B$11:$B$41,1,FALSE))," Nie wskazano PWR z listy.",""))&amp;
IF(P68=""," Nie wskazano FPS. ",IF(ISERROR(VLOOKUP(P68,'Listy punktów styku'!$B$44:$B$61,1,FALSE))," Nie wskazano FPS z listy.",""))
)</f>
        <v/>
      </c>
    </row>
    <row r="69" spans="1:22" x14ac:dyDescent="0.35">
      <c r="A69" s="115">
        <v>55</v>
      </c>
      <c r="B69" s="116">
        <v>195151</v>
      </c>
      <c r="C69" s="117" t="s">
        <v>1447</v>
      </c>
      <c r="D69" s="118" t="s">
        <v>1451</v>
      </c>
      <c r="E69" s="118"/>
      <c r="F69" s="119" t="s">
        <v>1452</v>
      </c>
      <c r="G69" s="28"/>
      <c r="H69" s="4"/>
      <c r="I69" s="122">
        <f t="shared" si="1"/>
        <v>0</v>
      </c>
      <c r="J69" s="3"/>
      <c r="K69" s="6"/>
      <c r="L69" s="123">
        <f t="shared" si="2"/>
        <v>0</v>
      </c>
      <c r="M69" s="7"/>
      <c r="N69" s="123">
        <f t="shared" si="3"/>
        <v>0</v>
      </c>
      <c r="O69" s="123">
        <f t="shared" si="4"/>
        <v>0</v>
      </c>
      <c r="P69" s="3"/>
      <c r="Q69" s="6"/>
      <c r="R69" s="123">
        <f t="shared" si="5"/>
        <v>0</v>
      </c>
      <c r="S69" s="6"/>
      <c r="T69" s="123">
        <f t="shared" si="6"/>
        <v>0</v>
      </c>
      <c r="U69" s="122">
        <f t="shared" si="7"/>
        <v>0</v>
      </c>
      <c r="V69" s="8" t="str">
        <f>IF(COUNTBLANK(G69:H69)+COUNTBLANK(J69:K69)+COUNTBLANK(M69:M69)+COUNTBLANK(P69:Q69)+COUNTBLANK(S69:S69)=8,"",
IF(G69&lt;Limity!$C$5," Data gotowości zbyt wczesna lub nie uzupełniona.","")&amp;
IF(G69&gt;Limity!$D$5," Data gotowości zbyt późna lub wypełnona nieprawidłowo.","")&amp;
IF(OR(ROUND(K69,2)&lt;=0,ROUND(Q69,2)&lt;=0,ROUND(M69,2)&lt;=0,ROUND(S69,2)&lt;=0,ROUND(H69,2)&lt;=0)," Co najmniej jedna wartość nie jest większa od zera.","")&amp;
IF(K69&gt;Limity!$D$6," Abonament za Usługę TD w Wariancie A ponad limit.","")&amp;
IF(Q69&gt;Limity!$D$7," Abonament za Usługę TD w Wariancie B ponad limit.","")&amp;
IF(Q69-K69&gt;Limity!$D$8," Różnica wartości abonamentów za Usługę TD wariantów A i B ponad limit.","")&amp;
IF(M69&gt;Limity!$D$9," Abonament za zwiększenie przepustowości w Wariancie A ponad limit.","")&amp;
IF(S69&gt;Limity!$D$10," Abonament za zwiększenie przepustowości w Wariancie B ponad limit.","")&amp;
IF(H69&gt;Limity!$D$11," Opłata za zestawienie łącza ponad limit.","")&amp;
IF(J69=""," Nie wskazano PWR. ",IF(ISERROR(VLOOKUP(J69,'Listy punktów styku'!$B$11:$B$41,1,FALSE))," Nie wskazano PWR z listy.",""))&amp;
IF(P69=""," Nie wskazano FPS. ",IF(ISERROR(VLOOKUP(P69,'Listy punktów styku'!$B$44:$B$61,1,FALSE))," Nie wskazano FPS z listy.",""))
)</f>
        <v/>
      </c>
    </row>
    <row r="70" spans="1:22" x14ac:dyDescent="0.35">
      <c r="A70" s="115">
        <v>56</v>
      </c>
      <c r="B70" s="116">
        <v>189071</v>
      </c>
      <c r="C70" s="117" t="s">
        <v>1454</v>
      </c>
      <c r="D70" s="118" t="s">
        <v>1449</v>
      </c>
      <c r="E70" s="118" t="s">
        <v>1458</v>
      </c>
      <c r="F70" s="119">
        <v>10</v>
      </c>
      <c r="G70" s="28"/>
      <c r="H70" s="4"/>
      <c r="I70" s="122">
        <f t="shared" si="1"/>
        <v>0</v>
      </c>
      <c r="J70" s="3"/>
      <c r="K70" s="6"/>
      <c r="L70" s="123">
        <f t="shared" si="2"/>
        <v>0</v>
      </c>
      <c r="M70" s="7"/>
      <c r="N70" s="123">
        <f t="shared" si="3"/>
        <v>0</v>
      </c>
      <c r="O70" s="123">
        <f t="shared" si="4"/>
        <v>0</v>
      </c>
      <c r="P70" s="3"/>
      <c r="Q70" s="6"/>
      <c r="R70" s="123">
        <f t="shared" si="5"/>
        <v>0</v>
      </c>
      <c r="S70" s="6"/>
      <c r="T70" s="123">
        <f t="shared" si="6"/>
        <v>0</v>
      </c>
      <c r="U70" s="122">
        <f t="shared" si="7"/>
        <v>0</v>
      </c>
      <c r="V70" s="8" t="str">
        <f>IF(COUNTBLANK(G70:H70)+COUNTBLANK(J70:K70)+COUNTBLANK(M70:M70)+COUNTBLANK(P70:Q70)+COUNTBLANK(S70:S70)=8,"",
IF(G70&lt;Limity!$C$5," Data gotowości zbyt wczesna lub nie uzupełniona.","")&amp;
IF(G70&gt;Limity!$D$5," Data gotowości zbyt późna lub wypełnona nieprawidłowo.","")&amp;
IF(OR(ROUND(K70,2)&lt;=0,ROUND(Q70,2)&lt;=0,ROUND(M70,2)&lt;=0,ROUND(S70,2)&lt;=0,ROUND(H70,2)&lt;=0)," Co najmniej jedna wartość nie jest większa od zera.","")&amp;
IF(K70&gt;Limity!$D$6," Abonament za Usługę TD w Wariancie A ponad limit.","")&amp;
IF(Q70&gt;Limity!$D$7," Abonament za Usługę TD w Wariancie B ponad limit.","")&amp;
IF(Q70-K70&gt;Limity!$D$8," Różnica wartości abonamentów za Usługę TD wariantów A i B ponad limit.","")&amp;
IF(M70&gt;Limity!$D$9," Abonament za zwiększenie przepustowości w Wariancie A ponad limit.","")&amp;
IF(S70&gt;Limity!$D$10," Abonament za zwiększenie przepustowości w Wariancie B ponad limit.","")&amp;
IF(H70&gt;Limity!$D$11," Opłata za zestawienie łącza ponad limit.","")&amp;
IF(J70=""," Nie wskazano PWR. ",IF(ISERROR(VLOOKUP(J70,'Listy punktów styku'!$B$11:$B$41,1,FALSE))," Nie wskazano PWR z listy.",""))&amp;
IF(P70=""," Nie wskazano FPS. ",IF(ISERROR(VLOOKUP(P70,'Listy punktów styku'!$B$44:$B$61,1,FALSE))," Nie wskazano FPS z listy.",""))
)</f>
        <v/>
      </c>
    </row>
    <row r="71" spans="1:22" x14ac:dyDescent="0.35">
      <c r="A71" s="115">
        <v>57</v>
      </c>
      <c r="B71" s="116">
        <v>188988</v>
      </c>
      <c r="C71" s="117" t="s">
        <v>1460</v>
      </c>
      <c r="D71" s="118" t="s">
        <v>1449</v>
      </c>
      <c r="E71" s="118" t="s">
        <v>1462</v>
      </c>
      <c r="F71" s="119">
        <v>12</v>
      </c>
      <c r="G71" s="28"/>
      <c r="H71" s="4"/>
      <c r="I71" s="122">
        <f t="shared" si="1"/>
        <v>0</v>
      </c>
      <c r="J71" s="3"/>
      <c r="K71" s="6"/>
      <c r="L71" s="123">
        <f t="shared" si="2"/>
        <v>0</v>
      </c>
      <c r="M71" s="7"/>
      <c r="N71" s="123">
        <f t="shared" si="3"/>
        <v>0</v>
      </c>
      <c r="O71" s="123">
        <f t="shared" si="4"/>
        <v>0</v>
      </c>
      <c r="P71" s="3"/>
      <c r="Q71" s="6"/>
      <c r="R71" s="123">
        <f t="shared" si="5"/>
        <v>0</v>
      </c>
      <c r="S71" s="6"/>
      <c r="T71" s="123">
        <f t="shared" si="6"/>
        <v>0</v>
      </c>
      <c r="U71" s="122">
        <f t="shared" si="7"/>
        <v>0</v>
      </c>
      <c r="V71" s="8" t="str">
        <f>IF(COUNTBLANK(G71:H71)+COUNTBLANK(J71:K71)+COUNTBLANK(M71:M71)+COUNTBLANK(P71:Q71)+COUNTBLANK(S71:S71)=8,"",
IF(G71&lt;Limity!$C$5," Data gotowości zbyt wczesna lub nie uzupełniona.","")&amp;
IF(G71&gt;Limity!$D$5," Data gotowości zbyt późna lub wypełnona nieprawidłowo.","")&amp;
IF(OR(ROUND(K71,2)&lt;=0,ROUND(Q71,2)&lt;=0,ROUND(M71,2)&lt;=0,ROUND(S71,2)&lt;=0,ROUND(H71,2)&lt;=0)," Co najmniej jedna wartość nie jest większa od zera.","")&amp;
IF(K71&gt;Limity!$D$6," Abonament za Usługę TD w Wariancie A ponad limit.","")&amp;
IF(Q71&gt;Limity!$D$7," Abonament za Usługę TD w Wariancie B ponad limit.","")&amp;
IF(Q71-K71&gt;Limity!$D$8," Różnica wartości abonamentów za Usługę TD wariantów A i B ponad limit.","")&amp;
IF(M71&gt;Limity!$D$9," Abonament za zwiększenie przepustowości w Wariancie A ponad limit.","")&amp;
IF(S71&gt;Limity!$D$10," Abonament za zwiększenie przepustowości w Wariancie B ponad limit.","")&amp;
IF(H71&gt;Limity!$D$11," Opłata za zestawienie łącza ponad limit.","")&amp;
IF(J71=""," Nie wskazano PWR. ",IF(ISERROR(VLOOKUP(J71,'Listy punktów styku'!$B$11:$B$41,1,FALSE))," Nie wskazano PWR z listy.",""))&amp;
IF(P71=""," Nie wskazano FPS. ",IF(ISERROR(VLOOKUP(P71,'Listy punktów styku'!$B$44:$B$61,1,FALSE))," Nie wskazano FPS z listy.",""))
)</f>
        <v/>
      </c>
    </row>
    <row r="72" spans="1:22" x14ac:dyDescent="0.35">
      <c r="A72" s="115">
        <v>58</v>
      </c>
      <c r="B72" s="124">
        <v>56134145</v>
      </c>
      <c r="C72" s="117" t="s">
        <v>1463</v>
      </c>
      <c r="D72" s="118" t="s">
        <v>1449</v>
      </c>
      <c r="E72" s="118" t="s">
        <v>521</v>
      </c>
      <c r="F72" s="119" t="s">
        <v>1464</v>
      </c>
      <c r="G72" s="28"/>
      <c r="H72" s="4"/>
      <c r="I72" s="122">
        <f t="shared" si="1"/>
        <v>0</v>
      </c>
      <c r="J72" s="3"/>
      <c r="K72" s="6"/>
      <c r="L72" s="123">
        <f t="shared" si="2"/>
        <v>0</v>
      </c>
      <c r="M72" s="7"/>
      <c r="N72" s="123">
        <f t="shared" si="3"/>
        <v>0</v>
      </c>
      <c r="O72" s="123">
        <f t="shared" si="4"/>
        <v>0</v>
      </c>
      <c r="P72" s="3"/>
      <c r="Q72" s="6"/>
      <c r="R72" s="123">
        <f t="shared" si="5"/>
        <v>0</v>
      </c>
      <c r="S72" s="6"/>
      <c r="T72" s="123">
        <f t="shared" si="6"/>
        <v>0</v>
      </c>
      <c r="U72" s="122">
        <f t="shared" si="7"/>
        <v>0</v>
      </c>
      <c r="V72" s="8" t="str">
        <f>IF(COUNTBLANK(G72:H72)+COUNTBLANK(J72:K72)+COUNTBLANK(M72:M72)+COUNTBLANK(P72:Q72)+COUNTBLANK(S72:S72)=8,"",
IF(G72&lt;Limity!$C$5," Data gotowości zbyt wczesna lub nie uzupełniona.","")&amp;
IF(G72&gt;Limity!$D$5," Data gotowości zbyt późna lub wypełnona nieprawidłowo.","")&amp;
IF(OR(ROUND(K72,2)&lt;=0,ROUND(Q72,2)&lt;=0,ROUND(M72,2)&lt;=0,ROUND(S72,2)&lt;=0,ROUND(H72,2)&lt;=0)," Co najmniej jedna wartość nie jest większa od zera.","")&amp;
IF(K72&gt;Limity!$D$6," Abonament za Usługę TD w Wariancie A ponad limit.","")&amp;
IF(Q72&gt;Limity!$D$7," Abonament za Usługę TD w Wariancie B ponad limit.","")&amp;
IF(Q72-K72&gt;Limity!$D$8," Różnica wartości abonamentów za Usługę TD wariantów A i B ponad limit.","")&amp;
IF(M72&gt;Limity!$D$9," Abonament za zwiększenie przepustowości w Wariancie A ponad limit.","")&amp;
IF(S72&gt;Limity!$D$10," Abonament za zwiększenie przepustowości w Wariancie B ponad limit.","")&amp;
IF(H72&gt;Limity!$D$11," Opłata za zestawienie łącza ponad limit.","")&amp;
IF(J72=""," Nie wskazano PWR. ",IF(ISERROR(VLOOKUP(J72,'Listy punktów styku'!$B$11:$B$41,1,FALSE))," Nie wskazano PWR z listy.",""))&amp;
IF(P72=""," Nie wskazano FPS. ",IF(ISERROR(VLOOKUP(P72,'Listy punktów styku'!$B$44:$B$61,1,FALSE))," Nie wskazano FPS z listy.",""))
)</f>
        <v/>
      </c>
    </row>
    <row r="73" spans="1:22" ht="29" x14ac:dyDescent="0.35">
      <c r="A73" s="115">
        <v>59</v>
      </c>
      <c r="B73" s="116">
        <v>188776</v>
      </c>
      <c r="C73" s="117" t="s">
        <v>1468</v>
      </c>
      <c r="D73" s="118" t="s">
        <v>1449</v>
      </c>
      <c r="E73" s="118" t="s">
        <v>521</v>
      </c>
      <c r="F73" s="119" t="s">
        <v>1469</v>
      </c>
      <c r="G73" s="28"/>
      <c r="H73" s="4"/>
      <c r="I73" s="122">
        <f t="shared" si="1"/>
        <v>0</v>
      </c>
      <c r="J73" s="3"/>
      <c r="K73" s="6"/>
      <c r="L73" s="123">
        <f t="shared" si="2"/>
        <v>0</v>
      </c>
      <c r="M73" s="7"/>
      <c r="N73" s="123">
        <f t="shared" si="3"/>
        <v>0</v>
      </c>
      <c r="O73" s="123">
        <f t="shared" si="4"/>
        <v>0</v>
      </c>
      <c r="P73" s="3"/>
      <c r="Q73" s="6"/>
      <c r="R73" s="123">
        <f t="shared" si="5"/>
        <v>0</v>
      </c>
      <c r="S73" s="6"/>
      <c r="T73" s="123">
        <f t="shared" si="6"/>
        <v>0</v>
      </c>
      <c r="U73" s="122">
        <f t="shared" si="7"/>
        <v>0</v>
      </c>
      <c r="V73" s="8" t="str">
        <f>IF(COUNTBLANK(G73:H73)+COUNTBLANK(J73:K73)+COUNTBLANK(M73:M73)+COUNTBLANK(P73:Q73)+COUNTBLANK(S73:S73)=8,"",
IF(G73&lt;Limity!$C$5," Data gotowości zbyt wczesna lub nie uzupełniona.","")&amp;
IF(G73&gt;Limity!$D$5," Data gotowości zbyt późna lub wypełnona nieprawidłowo.","")&amp;
IF(OR(ROUND(K73,2)&lt;=0,ROUND(Q73,2)&lt;=0,ROUND(M73,2)&lt;=0,ROUND(S73,2)&lt;=0,ROUND(H73,2)&lt;=0)," Co najmniej jedna wartość nie jest większa od zera.","")&amp;
IF(K73&gt;Limity!$D$6," Abonament za Usługę TD w Wariancie A ponad limit.","")&amp;
IF(Q73&gt;Limity!$D$7," Abonament za Usługę TD w Wariancie B ponad limit.","")&amp;
IF(Q73-K73&gt;Limity!$D$8," Różnica wartości abonamentów za Usługę TD wariantów A i B ponad limit.","")&amp;
IF(M73&gt;Limity!$D$9," Abonament za zwiększenie przepustowości w Wariancie A ponad limit.","")&amp;
IF(S73&gt;Limity!$D$10," Abonament za zwiększenie przepustowości w Wariancie B ponad limit.","")&amp;
IF(H73&gt;Limity!$D$11," Opłata za zestawienie łącza ponad limit.","")&amp;
IF(J73=""," Nie wskazano PWR. ",IF(ISERROR(VLOOKUP(J73,'Listy punktów styku'!$B$11:$B$41,1,FALSE))," Nie wskazano PWR z listy.",""))&amp;
IF(P73=""," Nie wskazano FPS. ",IF(ISERROR(VLOOKUP(P73,'Listy punktów styku'!$B$44:$B$61,1,FALSE))," Nie wskazano FPS z listy.",""))
)</f>
        <v/>
      </c>
    </row>
    <row r="74" spans="1:22" x14ac:dyDescent="0.35">
      <c r="A74" s="115">
        <v>60</v>
      </c>
      <c r="B74" s="116">
        <v>186557</v>
      </c>
      <c r="C74" s="117" t="s">
        <v>1471</v>
      </c>
      <c r="D74" s="118" t="s">
        <v>1449</v>
      </c>
      <c r="E74" s="118" t="s">
        <v>1473</v>
      </c>
      <c r="F74" s="119">
        <v>11</v>
      </c>
      <c r="G74" s="28"/>
      <c r="H74" s="4"/>
      <c r="I74" s="122">
        <f t="shared" si="1"/>
        <v>0</v>
      </c>
      <c r="J74" s="3"/>
      <c r="K74" s="6"/>
      <c r="L74" s="123">
        <f t="shared" si="2"/>
        <v>0</v>
      </c>
      <c r="M74" s="7"/>
      <c r="N74" s="123">
        <f t="shared" si="3"/>
        <v>0</v>
      </c>
      <c r="O74" s="123">
        <f t="shared" si="4"/>
        <v>0</v>
      </c>
      <c r="P74" s="3"/>
      <c r="Q74" s="6"/>
      <c r="R74" s="123">
        <f t="shared" si="5"/>
        <v>0</v>
      </c>
      <c r="S74" s="6"/>
      <c r="T74" s="123">
        <f t="shared" si="6"/>
        <v>0</v>
      </c>
      <c r="U74" s="122">
        <f t="shared" si="7"/>
        <v>0</v>
      </c>
      <c r="V74" s="8" t="str">
        <f>IF(COUNTBLANK(G74:H74)+COUNTBLANK(J74:K74)+COUNTBLANK(M74:M74)+COUNTBLANK(P74:Q74)+COUNTBLANK(S74:S74)=8,"",
IF(G74&lt;Limity!$C$5," Data gotowości zbyt wczesna lub nie uzupełniona.","")&amp;
IF(G74&gt;Limity!$D$5," Data gotowości zbyt późna lub wypełnona nieprawidłowo.","")&amp;
IF(OR(ROUND(K74,2)&lt;=0,ROUND(Q74,2)&lt;=0,ROUND(M74,2)&lt;=0,ROUND(S74,2)&lt;=0,ROUND(H74,2)&lt;=0)," Co najmniej jedna wartość nie jest większa od zera.","")&amp;
IF(K74&gt;Limity!$D$6," Abonament za Usługę TD w Wariancie A ponad limit.","")&amp;
IF(Q74&gt;Limity!$D$7," Abonament za Usługę TD w Wariancie B ponad limit.","")&amp;
IF(Q74-K74&gt;Limity!$D$8," Różnica wartości abonamentów za Usługę TD wariantów A i B ponad limit.","")&amp;
IF(M74&gt;Limity!$D$9," Abonament za zwiększenie przepustowości w Wariancie A ponad limit.","")&amp;
IF(S74&gt;Limity!$D$10," Abonament za zwiększenie przepustowości w Wariancie B ponad limit.","")&amp;
IF(H74&gt;Limity!$D$11," Opłata za zestawienie łącza ponad limit.","")&amp;
IF(J74=""," Nie wskazano PWR. ",IF(ISERROR(VLOOKUP(J74,'Listy punktów styku'!$B$11:$B$41,1,FALSE))," Nie wskazano PWR z listy.",""))&amp;
IF(P74=""," Nie wskazano FPS. ",IF(ISERROR(VLOOKUP(P74,'Listy punktów styku'!$B$44:$B$61,1,FALSE))," Nie wskazano FPS z listy.",""))
)</f>
        <v/>
      </c>
    </row>
    <row r="75" spans="1:22" x14ac:dyDescent="0.35">
      <c r="A75" s="115">
        <v>61</v>
      </c>
      <c r="B75" s="116">
        <v>188694</v>
      </c>
      <c r="C75" s="117" t="s">
        <v>1475</v>
      </c>
      <c r="D75" s="118" t="s">
        <v>1449</v>
      </c>
      <c r="E75" s="118" t="s">
        <v>1096</v>
      </c>
      <c r="F75" s="119">
        <v>8</v>
      </c>
      <c r="G75" s="28"/>
      <c r="H75" s="4"/>
      <c r="I75" s="122">
        <f t="shared" si="1"/>
        <v>0</v>
      </c>
      <c r="J75" s="3"/>
      <c r="K75" s="6"/>
      <c r="L75" s="123">
        <f t="shared" si="2"/>
        <v>0</v>
      </c>
      <c r="M75" s="7"/>
      <c r="N75" s="123">
        <f t="shared" si="3"/>
        <v>0</v>
      </c>
      <c r="O75" s="123">
        <f t="shared" si="4"/>
        <v>0</v>
      </c>
      <c r="P75" s="3"/>
      <c r="Q75" s="6"/>
      <c r="R75" s="123">
        <f t="shared" si="5"/>
        <v>0</v>
      </c>
      <c r="S75" s="6"/>
      <c r="T75" s="123">
        <f t="shared" si="6"/>
        <v>0</v>
      </c>
      <c r="U75" s="122">
        <f t="shared" si="7"/>
        <v>0</v>
      </c>
      <c r="V75" s="8" t="str">
        <f>IF(COUNTBLANK(G75:H75)+COUNTBLANK(J75:K75)+COUNTBLANK(M75:M75)+COUNTBLANK(P75:Q75)+COUNTBLANK(S75:S75)=8,"",
IF(G75&lt;Limity!$C$5," Data gotowości zbyt wczesna lub nie uzupełniona.","")&amp;
IF(G75&gt;Limity!$D$5," Data gotowości zbyt późna lub wypełnona nieprawidłowo.","")&amp;
IF(OR(ROUND(K75,2)&lt;=0,ROUND(Q75,2)&lt;=0,ROUND(M75,2)&lt;=0,ROUND(S75,2)&lt;=0,ROUND(H75,2)&lt;=0)," Co najmniej jedna wartość nie jest większa od zera.","")&amp;
IF(K75&gt;Limity!$D$6," Abonament za Usługę TD w Wariancie A ponad limit.","")&amp;
IF(Q75&gt;Limity!$D$7," Abonament za Usługę TD w Wariancie B ponad limit.","")&amp;
IF(Q75-K75&gt;Limity!$D$8," Różnica wartości abonamentów za Usługę TD wariantów A i B ponad limit.","")&amp;
IF(M75&gt;Limity!$D$9," Abonament za zwiększenie przepustowości w Wariancie A ponad limit.","")&amp;
IF(S75&gt;Limity!$D$10," Abonament za zwiększenie przepustowości w Wariancie B ponad limit.","")&amp;
IF(H75&gt;Limity!$D$11," Opłata za zestawienie łącza ponad limit.","")&amp;
IF(J75=""," Nie wskazano PWR. ",IF(ISERROR(VLOOKUP(J75,'Listy punktów styku'!$B$11:$B$41,1,FALSE))," Nie wskazano PWR z listy.",""))&amp;
IF(P75=""," Nie wskazano FPS. ",IF(ISERROR(VLOOKUP(P75,'Listy punktów styku'!$B$44:$B$61,1,FALSE))," Nie wskazano FPS z listy.",""))
)</f>
        <v/>
      </c>
    </row>
    <row r="76" spans="1:22" x14ac:dyDescent="0.35">
      <c r="A76" s="115">
        <v>62</v>
      </c>
      <c r="B76" s="116">
        <v>185502</v>
      </c>
      <c r="C76" s="117" t="s">
        <v>1477</v>
      </c>
      <c r="D76" s="118" t="s">
        <v>1449</v>
      </c>
      <c r="E76" s="118" t="s">
        <v>360</v>
      </c>
      <c r="F76" s="119">
        <v>1</v>
      </c>
      <c r="G76" s="28"/>
      <c r="H76" s="4"/>
      <c r="I76" s="122">
        <f t="shared" si="1"/>
        <v>0</v>
      </c>
      <c r="J76" s="3"/>
      <c r="K76" s="6"/>
      <c r="L76" s="123">
        <f t="shared" si="2"/>
        <v>0</v>
      </c>
      <c r="M76" s="7"/>
      <c r="N76" s="123">
        <f t="shared" si="3"/>
        <v>0</v>
      </c>
      <c r="O76" s="123">
        <f t="shared" si="4"/>
        <v>0</v>
      </c>
      <c r="P76" s="3"/>
      <c r="Q76" s="6"/>
      <c r="R76" s="123">
        <f t="shared" si="5"/>
        <v>0</v>
      </c>
      <c r="S76" s="6"/>
      <c r="T76" s="123">
        <f t="shared" si="6"/>
        <v>0</v>
      </c>
      <c r="U76" s="122">
        <f t="shared" si="7"/>
        <v>0</v>
      </c>
      <c r="V76" s="8" t="str">
        <f>IF(COUNTBLANK(G76:H76)+COUNTBLANK(J76:K76)+COUNTBLANK(M76:M76)+COUNTBLANK(P76:Q76)+COUNTBLANK(S76:S76)=8,"",
IF(G76&lt;Limity!$C$5," Data gotowości zbyt wczesna lub nie uzupełniona.","")&amp;
IF(G76&gt;Limity!$D$5," Data gotowości zbyt późna lub wypełnona nieprawidłowo.","")&amp;
IF(OR(ROUND(K76,2)&lt;=0,ROUND(Q76,2)&lt;=0,ROUND(M76,2)&lt;=0,ROUND(S76,2)&lt;=0,ROUND(H76,2)&lt;=0)," Co najmniej jedna wartość nie jest większa od zera.","")&amp;
IF(K76&gt;Limity!$D$6," Abonament za Usługę TD w Wariancie A ponad limit.","")&amp;
IF(Q76&gt;Limity!$D$7," Abonament za Usługę TD w Wariancie B ponad limit.","")&amp;
IF(Q76-K76&gt;Limity!$D$8," Różnica wartości abonamentów za Usługę TD wariantów A i B ponad limit.","")&amp;
IF(M76&gt;Limity!$D$9," Abonament za zwiększenie przepustowości w Wariancie A ponad limit.","")&amp;
IF(S76&gt;Limity!$D$10," Abonament za zwiększenie przepustowości w Wariancie B ponad limit.","")&amp;
IF(H76&gt;Limity!$D$11," Opłata za zestawienie łącza ponad limit.","")&amp;
IF(J76=""," Nie wskazano PWR. ",IF(ISERROR(VLOOKUP(J76,'Listy punktów styku'!$B$11:$B$41,1,FALSE))," Nie wskazano PWR z listy.",""))&amp;
IF(P76=""," Nie wskazano FPS. ",IF(ISERROR(VLOOKUP(P76,'Listy punktów styku'!$B$44:$B$61,1,FALSE))," Nie wskazano FPS z listy.",""))
)</f>
        <v/>
      </c>
    </row>
    <row r="77" spans="1:22" ht="29" x14ac:dyDescent="0.35">
      <c r="A77" s="115">
        <v>63</v>
      </c>
      <c r="B77" s="116">
        <v>185648</v>
      </c>
      <c r="C77" s="117" t="s">
        <v>1479</v>
      </c>
      <c r="D77" s="118" t="s">
        <v>1449</v>
      </c>
      <c r="E77" s="118" t="s">
        <v>1481</v>
      </c>
      <c r="F77" s="119">
        <v>31</v>
      </c>
      <c r="G77" s="28"/>
      <c r="H77" s="4"/>
      <c r="I77" s="122">
        <f t="shared" si="1"/>
        <v>0</v>
      </c>
      <c r="J77" s="3"/>
      <c r="K77" s="6"/>
      <c r="L77" s="123">
        <f t="shared" si="2"/>
        <v>0</v>
      </c>
      <c r="M77" s="7"/>
      <c r="N77" s="123">
        <f t="shared" si="3"/>
        <v>0</v>
      </c>
      <c r="O77" s="123">
        <f t="shared" si="4"/>
        <v>0</v>
      </c>
      <c r="P77" s="3"/>
      <c r="Q77" s="6"/>
      <c r="R77" s="123">
        <f t="shared" si="5"/>
        <v>0</v>
      </c>
      <c r="S77" s="6"/>
      <c r="T77" s="123">
        <f t="shared" si="6"/>
        <v>0</v>
      </c>
      <c r="U77" s="122">
        <f t="shared" si="7"/>
        <v>0</v>
      </c>
      <c r="V77" s="8" t="str">
        <f>IF(COUNTBLANK(G77:H77)+COUNTBLANK(J77:K77)+COUNTBLANK(M77:M77)+COUNTBLANK(P77:Q77)+COUNTBLANK(S77:S77)=8,"",
IF(G77&lt;Limity!$C$5," Data gotowości zbyt wczesna lub nie uzupełniona.","")&amp;
IF(G77&gt;Limity!$D$5," Data gotowości zbyt późna lub wypełnona nieprawidłowo.","")&amp;
IF(OR(ROUND(K77,2)&lt;=0,ROUND(Q77,2)&lt;=0,ROUND(M77,2)&lt;=0,ROUND(S77,2)&lt;=0,ROUND(H77,2)&lt;=0)," Co najmniej jedna wartość nie jest większa od zera.","")&amp;
IF(K77&gt;Limity!$D$6," Abonament za Usługę TD w Wariancie A ponad limit.","")&amp;
IF(Q77&gt;Limity!$D$7," Abonament za Usługę TD w Wariancie B ponad limit.","")&amp;
IF(Q77-K77&gt;Limity!$D$8," Różnica wartości abonamentów za Usługę TD wariantów A i B ponad limit.","")&amp;
IF(M77&gt;Limity!$D$9," Abonament za zwiększenie przepustowości w Wariancie A ponad limit.","")&amp;
IF(S77&gt;Limity!$D$10," Abonament za zwiększenie przepustowości w Wariancie B ponad limit.","")&amp;
IF(H77&gt;Limity!$D$11," Opłata za zestawienie łącza ponad limit.","")&amp;
IF(J77=""," Nie wskazano PWR. ",IF(ISERROR(VLOOKUP(J77,'Listy punktów styku'!$B$11:$B$41,1,FALSE))," Nie wskazano PWR z listy.",""))&amp;
IF(P77=""," Nie wskazano FPS. ",IF(ISERROR(VLOOKUP(P77,'Listy punktów styku'!$B$44:$B$61,1,FALSE))," Nie wskazano FPS z listy.",""))
)</f>
        <v/>
      </c>
    </row>
    <row r="78" spans="1:22" ht="29" x14ac:dyDescent="0.35">
      <c r="A78" s="115">
        <v>64</v>
      </c>
      <c r="B78" s="116">
        <v>185649</v>
      </c>
      <c r="C78" s="117" t="s">
        <v>1483</v>
      </c>
      <c r="D78" s="118" t="s">
        <v>1449</v>
      </c>
      <c r="E78" s="118" t="s">
        <v>1481</v>
      </c>
      <c r="F78" s="119" t="s">
        <v>1484</v>
      </c>
      <c r="G78" s="28"/>
      <c r="H78" s="4"/>
      <c r="I78" s="122">
        <f t="shared" ref="I78:I139" si="8">ROUND(H78*(1+$C$10),2)</f>
        <v>0</v>
      </c>
      <c r="J78" s="3"/>
      <c r="K78" s="6"/>
      <c r="L78" s="123">
        <f t="shared" ref="L78:L139" si="9">ROUND(K78*(1+$C$10),2)</f>
        <v>0</v>
      </c>
      <c r="M78" s="7"/>
      <c r="N78" s="123">
        <f t="shared" ref="N78:N139" si="10">ROUND(M78*(1+$C$10),2)</f>
        <v>0</v>
      </c>
      <c r="O78" s="123">
        <f t="shared" ref="O78:O139" si="11">60*ROUND(K78*(1+$C$10),2)</f>
        <v>0</v>
      </c>
      <c r="P78" s="3"/>
      <c r="Q78" s="6"/>
      <c r="R78" s="123">
        <f t="shared" ref="R78:R139" si="12">ROUND(Q78*(1+$C$10),2)</f>
        <v>0</v>
      </c>
      <c r="S78" s="6"/>
      <c r="T78" s="123">
        <f t="shared" ref="T78:T139" si="13">ROUND(S78*(1+$C$10),2)</f>
        <v>0</v>
      </c>
      <c r="U78" s="122">
        <f t="shared" ref="U78:U139" si="14">60*ROUND(Q78*(1+$C$10),2)</f>
        <v>0</v>
      </c>
      <c r="V78" s="8" t="str">
        <f>IF(COUNTBLANK(G78:H78)+COUNTBLANK(J78:K78)+COUNTBLANK(M78:M78)+COUNTBLANK(P78:Q78)+COUNTBLANK(S78:S78)=8,"",
IF(G78&lt;Limity!$C$5," Data gotowości zbyt wczesna lub nie uzupełniona.","")&amp;
IF(G78&gt;Limity!$D$5," Data gotowości zbyt późna lub wypełnona nieprawidłowo.","")&amp;
IF(OR(ROUND(K78,2)&lt;=0,ROUND(Q78,2)&lt;=0,ROUND(M78,2)&lt;=0,ROUND(S78,2)&lt;=0,ROUND(H78,2)&lt;=0)," Co najmniej jedna wartość nie jest większa od zera.","")&amp;
IF(K78&gt;Limity!$D$6," Abonament za Usługę TD w Wariancie A ponad limit.","")&amp;
IF(Q78&gt;Limity!$D$7," Abonament za Usługę TD w Wariancie B ponad limit.","")&amp;
IF(Q78-K78&gt;Limity!$D$8," Różnica wartości abonamentów za Usługę TD wariantów A i B ponad limit.","")&amp;
IF(M78&gt;Limity!$D$9," Abonament za zwiększenie przepustowości w Wariancie A ponad limit.","")&amp;
IF(S78&gt;Limity!$D$10," Abonament za zwiększenie przepustowości w Wariancie B ponad limit.","")&amp;
IF(H78&gt;Limity!$D$11," Opłata za zestawienie łącza ponad limit.","")&amp;
IF(J78=""," Nie wskazano PWR. ",IF(ISERROR(VLOOKUP(J78,'Listy punktów styku'!$B$11:$B$41,1,FALSE))," Nie wskazano PWR z listy.",""))&amp;
IF(P78=""," Nie wskazano FPS. ",IF(ISERROR(VLOOKUP(P78,'Listy punktów styku'!$B$44:$B$61,1,FALSE))," Nie wskazano FPS z listy.",""))
)</f>
        <v/>
      </c>
    </row>
    <row r="79" spans="1:22" x14ac:dyDescent="0.35">
      <c r="A79" s="115">
        <v>65</v>
      </c>
      <c r="B79" s="116">
        <v>188747</v>
      </c>
      <c r="C79" s="117" t="s">
        <v>1486</v>
      </c>
      <c r="D79" s="118" t="s">
        <v>1449</v>
      </c>
      <c r="E79" s="118" t="s">
        <v>519</v>
      </c>
      <c r="F79" s="119">
        <v>10</v>
      </c>
      <c r="G79" s="28"/>
      <c r="H79" s="4"/>
      <c r="I79" s="122">
        <f t="shared" si="8"/>
        <v>0</v>
      </c>
      <c r="J79" s="3"/>
      <c r="K79" s="6"/>
      <c r="L79" s="123">
        <f t="shared" si="9"/>
        <v>0</v>
      </c>
      <c r="M79" s="7"/>
      <c r="N79" s="123">
        <f t="shared" si="10"/>
        <v>0</v>
      </c>
      <c r="O79" s="123">
        <f t="shared" si="11"/>
        <v>0</v>
      </c>
      <c r="P79" s="3"/>
      <c r="Q79" s="6"/>
      <c r="R79" s="123">
        <f t="shared" si="12"/>
        <v>0</v>
      </c>
      <c r="S79" s="6"/>
      <c r="T79" s="123">
        <f t="shared" si="13"/>
        <v>0</v>
      </c>
      <c r="U79" s="122">
        <f t="shared" si="14"/>
        <v>0</v>
      </c>
      <c r="V79" s="8" t="str">
        <f>IF(COUNTBLANK(G79:H79)+COUNTBLANK(J79:K79)+COUNTBLANK(M79:M79)+COUNTBLANK(P79:Q79)+COUNTBLANK(S79:S79)=8,"",
IF(G79&lt;Limity!$C$5," Data gotowości zbyt wczesna lub nie uzupełniona.","")&amp;
IF(G79&gt;Limity!$D$5," Data gotowości zbyt późna lub wypełnona nieprawidłowo.","")&amp;
IF(OR(ROUND(K79,2)&lt;=0,ROUND(Q79,2)&lt;=0,ROUND(M79,2)&lt;=0,ROUND(S79,2)&lt;=0,ROUND(H79,2)&lt;=0)," Co najmniej jedna wartość nie jest większa od zera.","")&amp;
IF(K79&gt;Limity!$D$6," Abonament za Usługę TD w Wariancie A ponad limit.","")&amp;
IF(Q79&gt;Limity!$D$7," Abonament za Usługę TD w Wariancie B ponad limit.","")&amp;
IF(Q79-K79&gt;Limity!$D$8," Różnica wartości abonamentów za Usługę TD wariantów A i B ponad limit.","")&amp;
IF(M79&gt;Limity!$D$9," Abonament za zwiększenie przepustowości w Wariancie A ponad limit.","")&amp;
IF(S79&gt;Limity!$D$10," Abonament za zwiększenie przepustowości w Wariancie B ponad limit.","")&amp;
IF(H79&gt;Limity!$D$11," Opłata za zestawienie łącza ponad limit.","")&amp;
IF(J79=""," Nie wskazano PWR. ",IF(ISERROR(VLOOKUP(J79,'Listy punktów styku'!$B$11:$B$41,1,FALSE))," Nie wskazano PWR z listy.",""))&amp;
IF(P79=""," Nie wskazano FPS. ",IF(ISERROR(VLOOKUP(P79,'Listy punktów styku'!$B$44:$B$61,1,FALSE))," Nie wskazano FPS z listy.",""))
)</f>
        <v/>
      </c>
    </row>
    <row r="80" spans="1:22" x14ac:dyDescent="0.35">
      <c r="A80" s="115">
        <v>66</v>
      </c>
      <c r="B80" s="116">
        <v>188751</v>
      </c>
      <c r="C80" s="117" t="s">
        <v>1488</v>
      </c>
      <c r="D80" s="118" t="s">
        <v>1449</v>
      </c>
      <c r="E80" s="118" t="s">
        <v>519</v>
      </c>
      <c r="F80" s="119">
        <v>3</v>
      </c>
      <c r="G80" s="28"/>
      <c r="H80" s="4"/>
      <c r="I80" s="122">
        <f t="shared" si="8"/>
        <v>0</v>
      </c>
      <c r="J80" s="3"/>
      <c r="K80" s="6"/>
      <c r="L80" s="123">
        <f t="shared" si="9"/>
        <v>0</v>
      </c>
      <c r="M80" s="7"/>
      <c r="N80" s="123">
        <f t="shared" si="10"/>
        <v>0</v>
      </c>
      <c r="O80" s="123">
        <f t="shared" si="11"/>
        <v>0</v>
      </c>
      <c r="P80" s="3"/>
      <c r="Q80" s="6"/>
      <c r="R80" s="123">
        <f t="shared" si="12"/>
        <v>0</v>
      </c>
      <c r="S80" s="6"/>
      <c r="T80" s="123">
        <f t="shared" si="13"/>
        <v>0</v>
      </c>
      <c r="U80" s="122">
        <f t="shared" si="14"/>
        <v>0</v>
      </c>
      <c r="V80" s="8" t="str">
        <f>IF(COUNTBLANK(G80:H80)+COUNTBLANK(J80:K80)+COUNTBLANK(M80:M80)+COUNTBLANK(P80:Q80)+COUNTBLANK(S80:S80)=8,"",
IF(G80&lt;Limity!$C$5," Data gotowości zbyt wczesna lub nie uzupełniona.","")&amp;
IF(G80&gt;Limity!$D$5," Data gotowości zbyt późna lub wypełnona nieprawidłowo.","")&amp;
IF(OR(ROUND(K80,2)&lt;=0,ROUND(Q80,2)&lt;=0,ROUND(M80,2)&lt;=0,ROUND(S80,2)&lt;=0,ROUND(H80,2)&lt;=0)," Co najmniej jedna wartość nie jest większa od zera.","")&amp;
IF(K80&gt;Limity!$D$6," Abonament za Usługę TD w Wariancie A ponad limit.","")&amp;
IF(Q80&gt;Limity!$D$7," Abonament za Usługę TD w Wariancie B ponad limit.","")&amp;
IF(Q80-K80&gt;Limity!$D$8," Różnica wartości abonamentów za Usługę TD wariantów A i B ponad limit.","")&amp;
IF(M80&gt;Limity!$D$9," Abonament za zwiększenie przepustowości w Wariancie A ponad limit.","")&amp;
IF(S80&gt;Limity!$D$10," Abonament za zwiększenie przepustowości w Wariancie B ponad limit.","")&amp;
IF(H80&gt;Limity!$D$11," Opłata za zestawienie łącza ponad limit.","")&amp;
IF(J80=""," Nie wskazano PWR. ",IF(ISERROR(VLOOKUP(J80,'Listy punktów styku'!$B$11:$B$41,1,FALSE))," Nie wskazano PWR z listy.",""))&amp;
IF(P80=""," Nie wskazano FPS. ",IF(ISERROR(VLOOKUP(P80,'Listy punktów styku'!$B$44:$B$61,1,FALSE))," Nie wskazano FPS z listy.",""))
)</f>
        <v/>
      </c>
    </row>
    <row r="81" spans="1:22" x14ac:dyDescent="0.35">
      <c r="A81" s="115">
        <v>67</v>
      </c>
      <c r="B81" s="116">
        <v>186955</v>
      </c>
      <c r="C81" s="117" t="s">
        <v>1490</v>
      </c>
      <c r="D81" s="118" t="s">
        <v>1449</v>
      </c>
      <c r="E81" s="118" t="s">
        <v>1492</v>
      </c>
      <c r="F81" s="119" t="s">
        <v>801</v>
      </c>
      <c r="G81" s="28"/>
      <c r="H81" s="4"/>
      <c r="I81" s="122">
        <f t="shared" si="8"/>
        <v>0</v>
      </c>
      <c r="J81" s="3"/>
      <c r="K81" s="6"/>
      <c r="L81" s="123">
        <f t="shared" si="9"/>
        <v>0</v>
      </c>
      <c r="M81" s="7"/>
      <c r="N81" s="123">
        <f t="shared" si="10"/>
        <v>0</v>
      </c>
      <c r="O81" s="123">
        <f t="shared" si="11"/>
        <v>0</v>
      </c>
      <c r="P81" s="3"/>
      <c r="Q81" s="6"/>
      <c r="R81" s="123">
        <f t="shared" si="12"/>
        <v>0</v>
      </c>
      <c r="S81" s="6"/>
      <c r="T81" s="123">
        <f t="shared" si="13"/>
        <v>0</v>
      </c>
      <c r="U81" s="122">
        <f t="shared" si="14"/>
        <v>0</v>
      </c>
      <c r="V81" s="8" t="str">
        <f>IF(COUNTBLANK(G81:H81)+COUNTBLANK(J81:K81)+COUNTBLANK(M81:M81)+COUNTBLANK(P81:Q81)+COUNTBLANK(S81:S81)=8,"",
IF(G81&lt;Limity!$C$5," Data gotowości zbyt wczesna lub nie uzupełniona.","")&amp;
IF(G81&gt;Limity!$D$5," Data gotowości zbyt późna lub wypełnona nieprawidłowo.","")&amp;
IF(OR(ROUND(K81,2)&lt;=0,ROUND(Q81,2)&lt;=0,ROUND(M81,2)&lt;=0,ROUND(S81,2)&lt;=0,ROUND(H81,2)&lt;=0)," Co najmniej jedna wartość nie jest większa od zera.","")&amp;
IF(K81&gt;Limity!$D$6," Abonament za Usługę TD w Wariancie A ponad limit.","")&amp;
IF(Q81&gt;Limity!$D$7," Abonament za Usługę TD w Wariancie B ponad limit.","")&amp;
IF(Q81-K81&gt;Limity!$D$8," Różnica wartości abonamentów za Usługę TD wariantów A i B ponad limit.","")&amp;
IF(M81&gt;Limity!$D$9," Abonament za zwiększenie przepustowości w Wariancie A ponad limit.","")&amp;
IF(S81&gt;Limity!$D$10," Abonament za zwiększenie przepustowości w Wariancie B ponad limit.","")&amp;
IF(H81&gt;Limity!$D$11," Opłata za zestawienie łącza ponad limit.","")&amp;
IF(J81=""," Nie wskazano PWR. ",IF(ISERROR(VLOOKUP(J81,'Listy punktów styku'!$B$11:$B$41,1,FALSE))," Nie wskazano PWR z listy.",""))&amp;
IF(P81=""," Nie wskazano FPS. ",IF(ISERROR(VLOOKUP(P81,'Listy punktów styku'!$B$44:$B$61,1,FALSE))," Nie wskazano FPS z listy.",""))
)</f>
        <v/>
      </c>
    </row>
    <row r="82" spans="1:22" x14ac:dyDescent="0.35">
      <c r="A82" s="115">
        <v>68</v>
      </c>
      <c r="B82" s="116">
        <v>186781</v>
      </c>
      <c r="C82" s="117" t="s">
        <v>1494</v>
      </c>
      <c r="D82" s="118" t="s">
        <v>1449</v>
      </c>
      <c r="E82" s="118" t="s">
        <v>536</v>
      </c>
      <c r="F82" s="119">
        <v>6</v>
      </c>
      <c r="G82" s="28"/>
      <c r="H82" s="4"/>
      <c r="I82" s="122">
        <f t="shared" si="8"/>
        <v>0</v>
      </c>
      <c r="J82" s="3"/>
      <c r="K82" s="6"/>
      <c r="L82" s="123">
        <f t="shared" si="9"/>
        <v>0</v>
      </c>
      <c r="M82" s="7"/>
      <c r="N82" s="123">
        <f t="shared" si="10"/>
        <v>0</v>
      </c>
      <c r="O82" s="123">
        <f t="shared" si="11"/>
        <v>0</v>
      </c>
      <c r="P82" s="3"/>
      <c r="Q82" s="6"/>
      <c r="R82" s="123">
        <f t="shared" si="12"/>
        <v>0</v>
      </c>
      <c r="S82" s="6"/>
      <c r="T82" s="123">
        <f t="shared" si="13"/>
        <v>0</v>
      </c>
      <c r="U82" s="122">
        <f t="shared" si="14"/>
        <v>0</v>
      </c>
      <c r="V82" s="8" t="str">
        <f>IF(COUNTBLANK(G82:H82)+COUNTBLANK(J82:K82)+COUNTBLANK(M82:M82)+COUNTBLANK(P82:Q82)+COUNTBLANK(S82:S82)=8,"",
IF(G82&lt;Limity!$C$5," Data gotowości zbyt wczesna lub nie uzupełniona.","")&amp;
IF(G82&gt;Limity!$D$5," Data gotowości zbyt późna lub wypełnona nieprawidłowo.","")&amp;
IF(OR(ROUND(K82,2)&lt;=0,ROUND(Q82,2)&lt;=0,ROUND(M82,2)&lt;=0,ROUND(S82,2)&lt;=0,ROUND(H82,2)&lt;=0)," Co najmniej jedna wartość nie jest większa od zera.","")&amp;
IF(K82&gt;Limity!$D$6," Abonament za Usługę TD w Wariancie A ponad limit.","")&amp;
IF(Q82&gt;Limity!$D$7," Abonament za Usługę TD w Wariancie B ponad limit.","")&amp;
IF(Q82-K82&gt;Limity!$D$8," Różnica wartości abonamentów za Usługę TD wariantów A i B ponad limit.","")&amp;
IF(M82&gt;Limity!$D$9," Abonament za zwiększenie przepustowości w Wariancie A ponad limit.","")&amp;
IF(S82&gt;Limity!$D$10," Abonament za zwiększenie przepustowości w Wariancie B ponad limit.","")&amp;
IF(H82&gt;Limity!$D$11," Opłata za zestawienie łącza ponad limit.","")&amp;
IF(J82=""," Nie wskazano PWR. ",IF(ISERROR(VLOOKUP(J82,'Listy punktów styku'!$B$11:$B$41,1,FALSE))," Nie wskazano PWR z listy.",""))&amp;
IF(P82=""," Nie wskazano FPS. ",IF(ISERROR(VLOOKUP(P82,'Listy punktów styku'!$B$44:$B$61,1,FALSE))," Nie wskazano FPS z listy.",""))
)</f>
        <v/>
      </c>
    </row>
    <row r="83" spans="1:22" ht="29" x14ac:dyDescent="0.35">
      <c r="A83" s="115">
        <v>69</v>
      </c>
      <c r="B83" s="116">
        <v>188626</v>
      </c>
      <c r="C83" s="117" t="s">
        <v>1496</v>
      </c>
      <c r="D83" s="118" t="s">
        <v>1449</v>
      </c>
      <c r="E83" s="118" t="s">
        <v>1498</v>
      </c>
      <c r="F83" s="119">
        <v>6</v>
      </c>
      <c r="G83" s="28"/>
      <c r="H83" s="4"/>
      <c r="I83" s="122">
        <f t="shared" si="8"/>
        <v>0</v>
      </c>
      <c r="J83" s="3"/>
      <c r="K83" s="6"/>
      <c r="L83" s="123">
        <f t="shared" si="9"/>
        <v>0</v>
      </c>
      <c r="M83" s="7"/>
      <c r="N83" s="123">
        <f t="shared" si="10"/>
        <v>0</v>
      </c>
      <c r="O83" s="123">
        <f t="shared" si="11"/>
        <v>0</v>
      </c>
      <c r="P83" s="3"/>
      <c r="Q83" s="6"/>
      <c r="R83" s="123">
        <f t="shared" si="12"/>
        <v>0</v>
      </c>
      <c r="S83" s="6"/>
      <c r="T83" s="123">
        <f t="shared" si="13"/>
        <v>0</v>
      </c>
      <c r="U83" s="122">
        <f t="shared" si="14"/>
        <v>0</v>
      </c>
      <c r="V83" s="8" t="str">
        <f>IF(COUNTBLANK(G83:H83)+COUNTBLANK(J83:K83)+COUNTBLANK(M83:M83)+COUNTBLANK(P83:Q83)+COUNTBLANK(S83:S83)=8,"",
IF(G83&lt;Limity!$C$5," Data gotowości zbyt wczesna lub nie uzupełniona.","")&amp;
IF(G83&gt;Limity!$D$5," Data gotowości zbyt późna lub wypełnona nieprawidłowo.","")&amp;
IF(OR(ROUND(K83,2)&lt;=0,ROUND(Q83,2)&lt;=0,ROUND(M83,2)&lt;=0,ROUND(S83,2)&lt;=0,ROUND(H83,2)&lt;=0)," Co najmniej jedna wartość nie jest większa od zera.","")&amp;
IF(K83&gt;Limity!$D$6," Abonament za Usługę TD w Wariancie A ponad limit.","")&amp;
IF(Q83&gt;Limity!$D$7," Abonament za Usługę TD w Wariancie B ponad limit.","")&amp;
IF(Q83-K83&gt;Limity!$D$8," Różnica wartości abonamentów za Usługę TD wariantów A i B ponad limit.","")&amp;
IF(M83&gt;Limity!$D$9," Abonament za zwiększenie przepustowości w Wariancie A ponad limit.","")&amp;
IF(S83&gt;Limity!$D$10," Abonament za zwiększenie przepustowości w Wariancie B ponad limit.","")&amp;
IF(H83&gt;Limity!$D$11," Opłata za zestawienie łącza ponad limit.","")&amp;
IF(J83=""," Nie wskazano PWR. ",IF(ISERROR(VLOOKUP(J83,'Listy punktów styku'!$B$11:$B$41,1,FALSE))," Nie wskazano PWR z listy.",""))&amp;
IF(P83=""," Nie wskazano FPS. ",IF(ISERROR(VLOOKUP(P83,'Listy punktów styku'!$B$44:$B$61,1,FALSE))," Nie wskazano FPS z listy.",""))
)</f>
        <v/>
      </c>
    </row>
    <row r="84" spans="1:22" x14ac:dyDescent="0.35">
      <c r="A84" s="115">
        <v>70</v>
      </c>
      <c r="B84" s="116">
        <v>189113</v>
      </c>
      <c r="C84" s="117" t="s">
        <v>1500</v>
      </c>
      <c r="D84" s="118" t="s">
        <v>1449</v>
      </c>
      <c r="E84" s="118" t="s">
        <v>1502</v>
      </c>
      <c r="F84" s="119">
        <v>21</v>
      </c>
      <c r="G84" s="28"/>
      <c r="H84" s="4"/>
      <c r="I84" s="122">
        <f t="shared" si="8"/>
        <v>0</v>
      </c>
      <c r="J84" s="3"/>
      <c r="K84" s="6"/>
      <c r="L84" s="123">
        <f t="shared" si="9"/>
        <v>0</v>
      </c>
      <c r="M84" s="7"/>
      <c r="N84" s="123">
        <f t="shared" si="10"/>
        <v>0</v>
      </c>
      <c r="O84" s="123">
        <f t="shared" si="11"/>
        <v>0</v>
      </c>
      <c r="P84" s="3"/>
      <c r="Q84" s="6"/>
      <c r="R84" s="123">
        <f t="shared" si="12"/>
        <v>0</v>
      </c>
      <c r="S84" s="6"/>
      <c r="T84" s="123">
        <f t="shared" si="13"/>
        <v>0</v>
      </c>
      <c r="U84" s="122">
        <f t="shared" si="14"/>
        <v>0</v>
      </c>
      <c r="V84" s="8" t="str">
        <f>IF(COUNTBLANK(G84:H84)+COUNTBLANK(J84:K84)+COUNTBLANK(M84:M84)+COUNTBLANK(P84:Q84)+COUNTBLANK(S84:S84)=8,"",
IF(G84&lt;Limity!$C$5," Data gotowości zbyt wczesna lub nie uzupełniona.","")&amp;
IF(G84&gt;Limity!$D$5," Data gotowości zbyt późna lub wypełnona nieprawidłowo.","")&amp;
IF(OR(ROUND(K84,2)&lt;=0,ROUND(Q84,2)&lt;=0,ROUND(M84,2)&lt;=0,ROUND(S84,2)&lt;=0,ROUND(H84,2)&lt;=0)," Co najmniej jedna wartość nie jest większa od zera.","")&amp;
IF(K84&gt;Limity!$D$6," Abonament za Usługę TD w Wariancie A ponad limit.","")&amp;
IF(Q84&gt;Limity!$D$7," Abonament za Usługę TD w Wariancie B ponad limit.","")&amp;
IF(Q84-K84&gt;Limity!$D$8," Różnica wartości abonamentów za Usługę TD wariantów A i B ponad limit.","")&amp;
IF(M84&gt;Limity!$D$9," Abonament za zwiększenie przepustowości w Wariancie A ponad limit.","")&amp;
IF(S84&gt;Limity!$D$10," Abonament za zwiększenie przepustowości w Wariancie B ponad limit.","")&amp;
IF(H84&gt;Limity!$D$11," Opłata za zestawienie łącza ponad limit.","")&amp;
IF(J84=""," Nie wskazano PWR. ",IF(ISERROR(VLOOKUP(J84,'Listy punktów styku'!$B$11:$B$41,1,FALSE))," Nie wskazano PWR z listy.",""))&amp;
IF(P84=""," Nie wskazano FPS. ",IF(ISERROR(VLOOKUP(P84,'Listy punktów styku'!$B$44:$B$61,1,FALSE))," Nie wskazano FPS z listy.",""))
)</f>
        <v/>
      </c>
    </row>
    <row r="85" spans="1:22" x14ac:dyDescent="0.35">
      <c r="A85" s="115">
        <v>71</v>
      </c>
      <c r="B85" s="116">
        <v>198275</v>
      </c>
      <c r="C85" s="117" t="s">
        <v>1504</v>
      </c>
      <c r="D85" s="118" t="s">
        <v>1506</v>
      </c>
      <c r="E85" s="118"/>
      <c r="F85" s="119">
        <v>26</v>
      </c>
      <c r="G85" s="28"/>
      <c r="H85" s="4"/>
      <c r="I85" s="122">
        <f t="shared" si="8"/>
        <v>0</v>
      </c>
      <c r="J85" s="3"/>
      <c r="K85" s="6"/>
      <c r="L85" s="123">
        <f t="shared" si="9"/>
        <v>0</v>
      </c>
      <c r="M85" s="7"/>
      <c r="N85" s="123">
        <f t="shared" si="10"/>
        <v>0</v>
      </c>
      <c r="O85" s="123">
        <f t="shared" si="11"/>
        <v>0</v>
      </c>
      <c r="P85" s="3"/>
      <c r="Q85" s="6"/>
      <c r="R85" s="123">
        <f t="shared" si="12"/>
        <v>0</v>
      </c>
      <c r="S85" s="6"/>
      <c r="T85" s="123">
        <f t="shared" si="13"/>
        <v>0</v>
      </c>
      <c r="U85" s="122">
        <f t="shared" si="14"/>
        <v>0</v>
      </c>
      <c r="V85" s="8" t="str">
        <f>IF(COUNTBLANK(G85:H85)+COUNTBLANK(J85:K85)+COUNTBLANK(M85:M85)+COUNTBLANK(P85:Q85)+COUNTBLANK(S85:S85)=8,"",
IF(G85&lt;Limity!$C$5," Data gotowości zbyt wczesna lub nie uzupełniona.","")&amp;
IF(G85&gt;Limity!$D$5," Data gotowości zbyt późna lub wypełnona nieprawidłowo.","")&amp;
IF(OR(ROUND(K85,2)&lt;=0,ROUND(Q85,2)&lt;=0,ROUND(M85,2)&lt;=0,ROUND(S85,2)&lt;=0,ROUND(H85,2)&lt;=0)," Co najmniej jedna wartość nie jest większa od zera.","")&amp;
IF(K85&gt;Limity!$D$6," Abonament za Usługę TD w Wariancie A ponad limit.","")&amp;
IF(Q85&gt;Limity!$D$7," Abonament za Usługę TD w Wariancie B ponad limit.","")&amp;
IF(Q85-K85&gt;Limity!$D$8," Różnica wartości abonamentów za Usługę TD wariantów A i B ponad limit.","")&amp;
IF(M85&gt;Limity!$D$9," Abonament za zwiększenie przepustowości w Wariancie A ponad limit.","")&amp;
IF(S85&gt;Limity!$D$10," Abonament za zwiększenie przepustowości w Wariancie B ponad limit.","")&amp;
IF(H85&gt;Limity!$D$11," Opłata za zestawienie łącza ponad limit.","")&amp;
IF(J85=""," Nie wskazano PWR. ",IF(ISERROR(VLOOKUP(J85,'Listy punktów styku'!$B$11:$B$41,1,FALSE))," Nie wskazano PWR z listy.",""))&amp;
IF(P85=""," Nie wskazano FPS. ",IF(ISERROR(VLOOKUP(P85,'Listy punktów styku'!$B$44:$B$61,1,FALSE))," Nie wskazano FPS z listy.",""))
)</f>
        <v/>
      </c>
    </row>
    <row r="86" spans="1:22" x14ac:dyDescent="0.35">
      <c r="A86" s="115">
        <v>72</v>
      </c>
      <c r="B86" s="116">
        <v>980894255</v>
      </c>
      <c r="C86" s="117">
        <v>114365</v>
      </c>
      <c r="D86" s="118" t="s">
        <v>1511</v>
      </c>
      <c r="E86" s="118"/>
      <c r="F86" s="119">
        <v>52</v>
      </c>
      <c r="G86" s="28"/>
      <c r="H86" s="4"/>
      <c r="I86" s="122">
        <f t="shared" si="8"/>
        <v>0</v>
      </c>
      <c r="J86" s="3"/>
      <c r="K86" s="6"/>
      <c r="L86" s="123">
        <f t="shared" si="9"/>
        <v>0</v>
      </c>
      <c r="M86" s="7"/>
      <c r="N86" s="123">
        <f t="shared" si="10"/>
        <v>0</v>
      </c>
      <c r="O86" s="123">
        <f t="shared" si="11"/>
        <v>0</v>
      </c>
      <c r="P86" s="3"/>
      <c r="Q86" s="6"/>
      <c r="R86" s="123">
        <f t="shared" si="12"/>
        <v>0</v>
      </c>
      <c r="S86" s="6"/>
      <c r="T86" s="123">
        <f t="shared" si="13"/>
        <v>0</v>
      </c>
      <c r="U86" s="122">
        <f t="shared" si="14"/>
        <v>0</v>
      </c>
      <c r="V86" s="8" t="str">
        <f>IF(COUNTBLANK(G86:H86)+COUNTBLANK(J86:K86)+COUNTBLANK(M86:M86)+COUNTBLANK(P86:Q86)+COUNTBLANK(S86:S86)=8,"",
IF(G86&lt;Limity!$C$5," Data gotowości zbyt wczesna lub nie uzupełniona.","")&amp;
IF(G86&gt;Limity!$D$5," Data gotowości zbyt późna lub wypełnona nieprawidłowo.","")&amp;
IF(OR(ROUND(K86,2)&lt;=0,ROUND(Q86,2)&lt;=0,ROUND(M86,2)&lt;=0,ROUND(S86,2)&lt;=0,ROUND(H86,2)&lt;=0)," Co najmniej jedna wartość nie jest większa od zera.","")&amp;
IF(K86&gt;Limity!$D$6," Abonament za Usługę TD w Wariancie A ponad limit.","")&amp;
IF(Q86&gt;Limity!$D$7," Abonament za Usługę TD w Wariancie B ponad limit.","")&amp;
IF(Q86-K86&gt;Limity!$D$8," Różnica wartości abonamentów za Usługę TD wariantów A i B ponad limit.","")&amp;
IF(M86&gt;Limity!$D$9," Abonament za zwiększenie przepustowości w Wariancie A ponad limit.","")&amp;
IF(S86&gt;Limity!$D$10," Abonament za zwiększenie przepustowości w Wariancie B ponad limit.","")&amp;
IF(H86&gt;Limity!$D$11," Opłata za zestawienie łącza ponad limit.","")&amp;
IF(J86=""," Nie wskazano PWR. ",IF(ISERROR(VLOOKUP(J86,'Listy punktów styku'!$B$11:$B$41,1,FALSE))," Nie wskazano PWR z listy.",""))&amp;
IF(P86=""," Nie wskazano FPS. ",IF(ISERROR(VLOOKUP(P86,'Listy punktów styku'!$B$44:$B$61,1,FALSE))," Nie wskazano FPS z listy.",""))
)</f>
        <v/>
      </c>
    </row>
    <row r="87" spans="1:22" ht="29" x14ac:dyDescent="0.35">
      <c r="A87" s="115">
        <v>73</v>
      </c>
      <c r="B87" s="116">
        <v>217722</v>
      </c>
      <c r="C87" s="117" t="s">
        <v>1513</v>
      </c>
      <c r="D87" s="118" t="s">
        <v>1517</v>
      </c>
      <c r="E87" s="118"/>
      <c r="F87" s="119">
        <v>27</v>
      </c>
      <c r="G87" s="28"/>
      <c r="H87" s="4"/>
      <c r="I87" s="122">
        <f t="shared" si="8"/>
        <v>0</v>
      </c>
      <c r="J87" s="3"/>
      <c r="K87" s="6"/>
      <c r="L87" s="123">
        <f t="shared" si="9"/>
        <v>0</v>
      </c>
      <c r="M87" s="7"/>
      <c r="N87" s="123">
        <f t="shared" si="10"/>
        <v>0</v>
      </c>
      <c r="O87" s="123">
        <f t="shared" si="11"/>
        <v>0</v>
      </c>
      <c r="P87" s="3"/>
      <c r="Q87" s="6"/>
      <c r="R87" s="123">
        <f t="shared" si="12"/>
        <v>0</v>
      </c>
      <c r="S87" s="6"/>
      <c r="T87" s="123">
        <f t="shared" si="13"/>
        <v>0</v>
      </c>
      <c r="U87" s="122">
        <f t="shared" si="14"/>
        <v>0</v>
      </c>
      <c r="V87" s="8" t="str">
        <f>IF(COUNTBLANK(G87:H87)+COUNTBLANK(J87:K87)+COUNTBLANK(M87:M87)+COUNTBLANK(P87:Q87)+COUNTBLANK(S87:S87)=8,"",
IF(G87&lt;Limity!$C$5," Data gotowości zbyt wczesna lub nie uzupełniona.","")&amp;
IF(G87&gt;Limity!$D$5," Data gotowości zbyt późna lub wypełnona nieprawidłowo.","")&amp;
IF(OR(ROUND(K87,2)&lt;=0,ROUND(Q87,2)&lt;=0,ROUND(M87,2)&lt;=0,ROUND(S87,2)&lt;=0,ROUND(H87,2)&lt;=0)," Co najmniej jedna wartość nie jest większa od zera.","")&amp;
IF(K87&gt;Limity!$D$6," Abonament za Usługę TD w Wariancie A ponad limit.","")&amp;
IF(Q87&gt;Limity!$D$7," Abonament za Usługę TD w Wariancie B ponad limit.","")&amp;
IF(Q87-K87&gt;Limity!$D$8," Różnica wartości abonamentów za Usługę TD wariantów A i B ponad limit.","")&amp;
IF(M87&gt;Limity!$D$9," Abonament za zwiększenie przepustowości w Wariancie A ponad limit.","")&amp;
IF(S87&gt;Limity!$D$10," Abonament za zwiększenie przepustowości w Wariancie B ponad limit.","")&amp;
IF(H87&gt;Limity!$D$11," Opłata za zestawienie łącza ponad limit.","")&amp;
IF(J87=""," Nie wskazano PWR. ",IF(ISERROR(VLOOKUP(J87,'Listy punktów styku'!$B$11:$B$41,1,FALSE))," Nie wskazano PWR z listy.",""))&amp;
IF(P87=""," Nie wskazano FPS. ",IF(ISERROR(VLOOKUP(P87,'Listy punktów styku'!$B$44:$B$61,1,FALSE))," Nie wskazano FPS z listy.",""))
)</f>
        <v/>
      </c>
    </row>
    <row r="88" spans="1:22" x14ac:dyDescent="0.35">
      <c r="A88" s="115">
        <v>74</v>
      </c>
      <c r="B88" s="116">
        <v>214943</v>
      </c>
      <c r="C88" s="117" t="s">
        <v>1519</v>
      </c>
      <c r="D88" s="118" t="s">
        <v>1515</v>
      </c>
      <c r="E88" s="118" t="s">
        <v>1522</v>
      </c>
      <c r="F88" s="119">
        <v>67</v>
      </c>
      <c r="G88" s="28"/>
      <c r="H88" s="4"/>
      <c r="I88" s="122">
        <f t="shared" si="8"/>
        <v>0</v>
      </c>
      <c r="J88" s="3"/>
      <c r="K88" s="6"/>
      <c r="L88" s="123">
        <f t="shared" si="9"/>
        <v>0</v>
      </c>
      <c r="M88" s="7"/>
      <c r="N88" s="123">
        <f t="shared" si="10"/>
        <v>0</v>
      </c>
      <c r="O88" s="123">
        <f t="shared" si="11"/>
        <v>0</v>
      </c>
      <c r="P88" s="3"/>
      <c r="Q88" s="6"/>
      <c r="R88" s="123">
        <f t="shared" si="12"/>
        <v>0</v>
      </c>
      <c r="S88" s="6"/>
      <c r="T88" s="123">
        <f t="shared" si="13"/>
        <v>0</v>
      </c>
      <c r="U88" s="122">
        <f t="shared" si="14"/>
        <v>0</v>
      </c>
      <c r="V88" s="8" t="str">
        <f>IF(COUNTBLANK(G88:H88)+COUNTBLANK(J88:K88)+COUNTBLANK(M88:M88)+COUNTBLANK(P88:Q88)+COUNTBLANK(S88:S88)=8,"",
IF(G88&lt;Limity!$C$5," Data gotowości zbyt wczesna lub nie uzupełniona.","")&amp;
IF(G88&gt;Limity!$D$5," Data gotowości zbyt późna lub wypełnona nieprawidłowo.","")&amp;
IF(OR(ROUND(K88,2)&lt;=0,ROUND(Q88,2)&lt;=0,ROUND(M88,2)&lt;=0,ROUND(S88,2)&lt;=0,ROUND(H88,2)&lt;=0)," Co najmniej jedna wartość nie jest większa od zera.","")&amp;
IF(K88&gt;Limity!$D$6," Abonament za Usługę TD w Wariancie A ponad limit.","")&amp;
IF(Q88&gt;Limity!$D$7," Abonament za Usługę TD w Wariancie B ponad limit.","")&amp;
IF(Q88-K88&gt;Limity!$D$8," Różnica wartości abonamentów za Usługę TD wariantów A i B ponad limit.","")&amp;
IF(M88&gt;Limity!$D$9," Abonament za zwiększenie przepustowości w Wariancie A ponad limit.","")&amp;
IF(S88&gt;Limity!$D$10," Abonament za zwiększenie przepustowości w Wariancie B ponad limit.","")&amp;
IF(H88&gt;Limity!$D$11," Opłata za zestawienie łącza ponad limit.","")&amp;
IF(J88=""," Nie wskazano PWR. ",IF(ISERROR(VLOOKUP(J88,'Listy punktów styku'!$B$11:$B$41,1,FALSE))," Nie wskazano PWR z listy.",""))&amp;
IF(P88=""," Nie wskazano FPS. ",IF(ISERROR(VLOOKUP(P88,'Listy punktów styku'!$B$44:$B$61,1,FALSE))," Nie wskazano FPS z listy.",""))
)</f>
        <v/>
      </c>
    </row>
    <row r="89" spans="1:22" x14ac:dyDescent="0.35">
      <c r="A89" s="115">
        <v>75</v>
      </c>
      <c r="B89" s="116">
        <v>215187</v>
      </c>
      <c r="C89" s="117" t="s">
        <v>1524</v>
      </c>
      <c r="D89" s="118" t="s">
        <v>1515</v>
      </c>
      <c r="E89" s="118" t="s">
        <v>532</v>
      </c>
      <c r="F89" s="119">
        <v>41</v>
      </c>
      <c r="G89" s="28"/>
      <c r="H89" s="4"/>
      <c r="I89" s="122">
        <f t="shared" si="8"/>
        <v>0</v>
      </c>
      <c r="J89" s="3"/>
      <c r="K89" s="6"/>
      <c r="L89" s="123">
        <f t="shared" si="9"/>
        <v>0</v>
      </c>
      <c r="M89" s="7"/>
      <c r="N89" s="123">
        <f t="shared" si="10"/>
        <v>0</v>
      </c>
      <c r="O89" s="123">
        <f t="shared" si="11"/>
        <v>0</v>
      </c>
      <c r="P89" s="3"/>
      <c r="Q89" s="6"/>
      <c r="R89" s="123">
        <f t="shared" si="12"/>
        <v>0</v>
      </c>
      <c r="S89" s="6"/>
      <c r="T89" s="123">
        <f t="shared" si="13"/>
        <v>0</v>
      </c>
      <c r="U89" s="122">
        <f t="shared" si="14"/>
        <v>0</v>
      </c>
      <c r="V89" s="8" t="str">
        <f>IF(COUNTBLANK(G89:H89)+COUNTBLANK(J89:K89)+COUNTBLANK(M89:M89)+COUNTBLANK(P89:Q89)+COUNTBLANK(S89:S89)=8,"",
IF(G89&lt;Limity!$C$5," Data gotowości zbyt wczesna lub nie uzupełniona.","")&amp;
IF(G89&gt;Limity!$D$5," Data gotowości zbyt późna lub wypełnona nieprawidłowo.","")&amp;
IF(OR(ROUND(K89,2)&lt;=0,ROUND(Q89,2)&lt;=0,ROUND(M89,2)&lt;=0,ROUND(S89,2)&lt;=0,ROUND(H89,2)&lt;=0)," Co najmniej jedna wartość nie jest większa od zera.","")&amp;
IF(K89&gt;Limity!$D$6," Abonament za Usługę TD w Wariancie A ponad limit.","")&amp;
IF(Q89&gt;Limity!$D$7," Abonament za Usługę TD w Wariancie B ponad limit.","")&amp;
IF(Q89-K89&gt;Limity!$D$8," Różnica wartości abonamentów za Usługę TD wariantów A i B ponad limit.","")&amp;
IF(M89&gt;Limity!$D$9," Abonament za zwiększenie przepustowości w Wariancie A ponad limit.","")&amp;
IF(S89&gt;Limity!$D$10," Abonament za zwiększenie przepustowości w Wariancie B ponad limit.","")&amp;
IF(H89&gt;Limity!$D$11," Opłata za zestawienie łącza ponad limit.","")&amp;
IF(J89=""," Nie wskazano PWR. ",IF(ISERROR(VLOOKUP(J89,'Listy punktów styku'!$B$11:$B$41,1,FALSE))," Nie wskazano PWR z listy.",""))&amp;
IF(P89=""," Nie wskazano FPS. ",IF(ISERROR(VLOOKUP(P89,'Listy punktów styku'!$B$44:$B$61,1,FALSE))," Nie wskazano FPS z listy.",""))
)</f>
        <v/>
      </c>
    </row>
    <row r="90" spans="1:22" x14ac:dyDescent="0.35">
      <c r="A90" s="115">
        <v>76</v>
      </c>
      <c r="B90" s="116">
        <v>26863653</v>
      </c>
      <c r="C90" s="117">
        <v>131630</v>
      </c>
      <c r="D90" s="118" t="s">
        <v>1515</v>
      </c>
      <c r="E90" s="118" t="s">
        <v>1096</v>
      </c>
      <c r="F90" s="119" t="s">
        <v>1525</v>
      </c>
      <c r="G90" s="28"/>
      <c r="H90" s="4"/>
      <c r="I90" s="122">
        <f t="shared" si="8"/>
        <v>0</v>
      </c>
      <c r="J90" s="3"/>
      <c r="K90" s="6"/>
      <c r="L90" s="123">
        <f t="shared" si="9"/>
        <v>0</v>
      </c>
      <c r="M90" s="7"/>
      <c r="N90" s="123">
        <f t="shared" si="10"/>
        <v>0</v>
      </c>
      <c r="O90" s="123">
        <f t="shared" si="11"/>
        <v>0</v>
      </c>
      <c r="P90" s="3"/>
      <c r="Q90" s="6"/>
      <c r="R90" s="123">
        <f t="shared" si="12"/>
        <v>0</v>
      </c>
      <c r="S90" s="6"/>
      <c r="T90" s="123">
        <f t="shared" si="13"/>
        <v>0</v>
      </c>
      <c r="U90" s="122">
        <f t="shared" si="14"/>
        <v>0</v>
      </c>
      <c r="V90" s="8" t="str">
        <f>IF(COUNTBLANK(G90:H90)+COUNTBLANK(J90:K90)+COUNTBLANK(M90:M90)+COUNTBLANK(P90:Q90)+COUNTBLANK(S90:S90)=8,"",
IF(G90&lt;Limity!$C$5," Data gotowości zbyt wczesna lub nie uzupełniona.","")&amp;
IF(G90&gt;Limity!$D$5," Data gotowości zbyt późna lub wypełnona nieprawidłowo.","")&amp;
IF(OR(ROUND(K90,2)&lt;=0,ROUND(Q90,2)&lt;=0,ROUND(M90,2)&lt;=0,ROUND(S90,2)&lt;=0,ROUND(H90,2)&lt;=0)," Co najmniej jedna wartość nie jest większa od zera.","")&amp;
IF(K90&gt;Limity!$D$6," Abonament za Usługę TD w Wariancie A ponad limit.","")&amp;
IF(Q90&gt;Limity!$D$7," Abonament za Usługę TD w Wariancie B ponad limit.","")&amp;
IF(Q90-K90&gt;Limity!$D$8," Różnica wartości abonamentów za Usługę TD wariantów A i B ponad limit.","")&amp;
IF(M90&gt;Limity!$D$9," Abonament za zwiększenie przepustowości w Wariancie A ponad limit.","")&amp;
IF(S90&gt;Limity!$D$10," Abonament za zwiększenie przepustowości w Wariancie B ponad limit.","")&amp;
IF(H90&gt;Limity!$D$11," Opłata za zestawienie łącza ponad limit.","")&amp;
IF(J90=""," Nie wskazano PWR. ",IF(ISERROR(VLOOKUP(J90,'Listy punktów styku'!$B$11:$B$41,1,FALSE))," Nie wskazano PWR z listy.",""))&amp;
IF(P90=""," Nie wskazano FPS. ",IF(ISERROR(VLOOKUP(P90,'Listy punktów styku'!$B$44:$B$61,1,FALSE))," Nie wskazano FPS z listy.",""))
)</f>
        <v/>
      </c>
    </row>
    <row r="91" spans="1:22" x14ac:dyDescent="0.35">
      <c r="A91" s="115">
        <v>77</v>
      </c>
      <c r="B91" s="124">
        <v>56469517</v>
      </c>
      <c r="C91" s="117" t="s">
        <v>1526</v>
      </c>
      <c r="D91" s="118" t="s">
        <v>1529</v>
      </c>
      <c r="E91" s="118" t="s">
        <v>1014</v>
      </c>
      <c r="F91" s="119" t="s">
        <v>1531</v>
      </c>
      <c r="G91" s="28"/>
      <c r="H91" s="4"/>
      <c r="I91" s="122">
        <f t="shared" si="8"/>
        <v>0</v>
      </c>
      <c r="J91" s="3"/>
      <c r="K91" s="6"/>
      <c r="L91" s="123">
        <f t="shared" si="9"/>
        <v>0</v>
      </c>
      <c r="M91" s="7"/>
      <c r="N91" s="123">
        <f t="shared" si="10"/>
        <v>0</v>
      </c>
      <c r="O91" s="123">
        <f t="shared" si="11"/>
        <v>0</v>
      </c>
      <c r="P91" s="3"/>
      <c r="Q91" s="6"/>
      <c r="R91" s="123">
        <f t="shared" si="12"/>
        <v>0</v>
      </c>
      <c r="S91" s="6"/>
      <c r="T91" s="123">
        <f t="shared" si="13"/>
        <v>0</v>
      </c>
      <c r="U91" s="122">
        <f t="shared" si="14"/>
        <v>0</v>
      </c>
      <c r="V91" s="8" t="str">
        <f>IF(COUNTBLANK(G91:H91)+COUNTBLANK(J91:K91)+COUNTBLANK(M91:M91)+COUNTBLANK(P91:Q91)+COUNTBLANK(S91:S91)=8,"",
IF(G91&lt;Limity!$C$5," Data gotowości zbyt wczesna lub nie uzupełniona.","")&amp;
IF(G91&gt;Limity!$D$5," Data gotowości zbyt późna lub wypełnona nieprawidłowo.","")&amp;
IF(OR(ROUND(K91,2)&lt;=0,ROUND(Q91,2)&lt;=0,ROUND(M91,2)&lt;=0,ROUND(S91,2)&lt;=0,ROUND(H91,2)&lt;=0)," Co najmniej jedna wartość nie jest większa od zera.","")&amp;
IF(K91&gt;Limity!$D$6," Abonament za Usługę TD w Wariancie A ponad limit.","")&amp;
IF(Q91&gt;Limity!$D$7," Abonament za Usługę TD w Wariancie B ponad limit.","")&amp;
IF(Q91-K91&gt;Limity!$D$8," Różnica wartości abonamentów za Usługę TD wariantów A i B ponad limit.","")&amp;
IF(M91&gt;Limity!$D$9," Abonament za zwiększenie przepustowości w Wariancie A ponad limit.","")&amp;
IF(S91&gt;Limity!$D$10," Abonament za zwiększenie przepustowości w Wariancie B ponad limit.","")&amp;
IF(H91&gt;Limity!$D$11," Opłata za zestawienie łącza ponad limit.","")&amp;
IF(J91=""," Nie wskazano PWR. ",IF(ISERROR(VLOOKUP(J91,'Listy punktów styku'!$B$11:$B$41,1,FALSE))," Nie wskazano PWR z listy.",""))&amp;
IF(P91=""," Nie wskazano FPS. ",IF(ISERROR(VLOOKUP(P91,'Listy punktów styku'!$B$44:$B$61,1,FALSE))," Nie wskazano FPS z listy.",""))
)</f>
        <v/>
      </c>
    </row>
    <row r="92" spans="1:22" x14ac:dyDescent="0.35">
      <c r="A92" s="115">
        <v>78</v>
      </c>
      <c r="B92" s="116">
        <v>275814638</v>
      </c>
      <c r="C92" s="117">
        <v>64793</v>
      </c>
      <c r="D92" s="118" t="s">
        <v>1536</v>
      </c>
      <c r="E92" s="118" t="s">
        <v>761</v>
      </c>
      <c r="F92" s="119">
        <v>15</v>
      </c>
      <c r="G92" s="28"/>
      <c r="H92" s="4"/>
      <c r="I92" s="122">
        <f t="shared" si="8"/>
        <v>0</v>
      </c>
      <c r="J92" s="3"/>
      <c r="K92" s="6"/>
      <c r="L92" s="123">
        <f t="shared" si="9"/>
        <v>0</v>
      </c>
      <c r="M92" s="7"/>
      <c r="N92" s="123">
        <f t="shared" si="10"/>
        <v>0</v>
      </c>
      <c r="O92" s="123">
        <f t="shared" si="11"/>
        <v>0</v>
      </c>
      <c r="P92" s="3"/>
      <c r="Q92" s="6"/>
      <c r="R92" s="123">
        <f t="shared" si="12"/>
        <v>0</v>
      </c>
      <c r="S92" s="6"/>
      <c r="T92" s="123">
        <f t="shared" si="13"/>
        <v>0</v>
      </c>
      <c r="U92" s="122">
        <f t="shared" si="14"/>
        <v>0</v>
      </c>
      <c r="V92" s="8" t="str">
        <f>IF(COUNTBLANK(G92:H92)+COUNTBLANK(J92:K92)+COUNTBLANK(M92:M92)+COUNTBLANK(P92:Q92)+COUNTBLANK(S92:S92)=8,"",
IF(G92&lt;Limity!$C$5," Data gotowości zbyt wczesna lub nie uzupełniona.","")&amp;
IF(G92&gt;Limity!$D$5," Data gotowości zbyt późna lub wypełnona nieprawidłowo.","")&amp;
IF(OR(ROUND(K92,2)&lt;=0,ROUND(Q92,2)&lt;=0,ROUND(M92,2)&lt;=0,ROUND(S92,2)&lt;=0,ROUND(H92,2)&lt;=0)," Co najmniej jedna wartość nie jest większa od zera.","")&amp;
IF(K92&gt;Limity!$D$6," Abonament za Usługę TD w Wariancie A ponad limit.","")&amp;
IF(Q92&gt;Limity!$D$7," Abonament za Usługę TD w Wariancie B ponad limit.","")&amp;
IF(Q92-K92&gt;Limity!$D$8," Różnica wartości abonamentów za Usługę TD wariantów A i B ponad limit.","")&amp;
IF(M92&gt;Limity!$D$9," Abonament za zwiększenie przepustowości w Wariancie A ponad limit.","")&amp;
IF(S92&gt;Limity!$D$10," Abonament za zwiększenie przepustowości w Wariancie B ponad limit.","")&amp;
IF(H92&gt;Limity!$D$11," Opłata za zestawienie łącza ponad limit.","")&amp;
IF(J92=""," Nie wskazano PWR. ",IF(ISERROR(VLOOKUP(J92,'Listy punktów styku'!$B$11:$B$41,1,FALSE))," Nie wskazano PWR z listy.",""))&amp;
IF(P92=""," Nie wskazano FPS. ",IF(ISERROR(VLOOKUP(P92,'Listy punktów styku'!$B$44:$B$61,1,FALSE))," Nie wskazano FPS z listy.",""))
)</f>
        <v/>
      </c>
    </row>
    <row r="93" spans="1:22" x14ac:dyDescent="0.35">
      <c r="A93" s="115">
        <v>79</v>
      </c>
      <c r="B93" s="116">
        <v>262178</v>
      </c>
      <c r="C93" s="117" t="s">
        <v>1539</v>
      </c>
      <c r="D93" s="118" t="s">
        <v>1542</v>
      </c>
      <c r="E93" s="118" t="s">
        <v>1302</v>
      </c>
      <c r="F93" s="119">
        <v>9</v>
      </c>
      <c r="G93" s="28"/>
      <c r="H93" s="4"/>
      <c r="I93" s="122">
        <f t="shared" si="8"/>
        <v>0</v>
      </c>
      <c r="J93" s="3"/>
      <c r="K93" s="6"/>
      <c r="L93" s="123">
        <f t="shared" si="9"/>
        <v>0</v>
      </c>
      <c r="M93" s="7"/>
      <c r="N93" s="123">
        <f t="shared" si="10"/>
        <v>0</v>
      </c>
      <c r="O93" s="123">
        <f t="shared" si="11"/>
        <v>0</v>
      </c>
      <c r="P93" s="3"/>
      <c r="Q93" s="6"/>
      <c r="R93" s="123">
        <f t="shared" si="12"/>
        <v>0</v>
      </c>
      <c r="S93" s="6"/>
      <c r="T93" s="123">
        <f t="shared" si="13"/>
        <v>0</v>
      </c>
      <c r="U93" s="122">
        <f t="shared" si="14"/>
        <v>0</v>
      </c>
      <c r="V93" s="8" t="str">
        <f>IF(COUNTBLANK(G93:H93)+COUNTBLANK(J93:K93)+COUNTBLANK(M93:M93)+COUNTBLANK(P93:Q93)+COUNTBLANK(S93:S93)=8,"",
IF(G93&lt;Limity!$C$5," Data gotowości zbyt wczesna lub nie uzupełniona.","")&amp;
IF(G93&gt;Limity!$D$5," Data gotowości zbyt późna lub wypełnona nieprawidłowo.","")&amp;
IF(OR(ROUND(K93,2)&lt;=0,ROUND(Q93,2)&lt;=0,ROUND(M93,2)&lt;=0,ROUND(S93,2)&lt;=0,ROUND(H93,2)&lt;=0)," Co najmniej jedna wartość nie jest większa od zera.","")&amp;
IF(K93&gt;Limity!$D$6," Abonament za Usługę TD w Wariancie A ponad limit.","")&amp;
IF(Q93&gt;Limity!$D$7," Abonament za Usługę TD w Wariancie B ponad limit.","")&amp;
IF(Q93-K93&gt;Limity!$D$8," Różnica wartości abonamentów za Usługę TD wariantów A i B ponad limit.","")&amp;
IF(M93&gt;Limity!$D$9," Abonament za zwiększenie przepustowości w Wariancie A ponad limit.","")&amp;
IF(S93&gt;Limity!$D$10," Abonament za zwiększenie przepustowości w Wariancie B ponad limit.","")&amp;
IF(H93&gt;Limity!$D$11," Opłata za zestawienie łącza ponad limit.","")&amp;
IF(J93=""," Nie wskazano PWR. ",IF(ISERROR(VLOOKUP(J93,'Listy punktów styku'!$B$11:$B$41,1,FALSE))," Nie wskazano PWR z listy.",""))&amp;
IF(P93=""," Nie wskazano FPS. ",IF(ISERROR(VLOOKUP(P93,'Listy punktów styku'!$B$44:$B$61,1,FALSE))," Nie wskazano FPS z listy.",""))
)</f>
        <v/>
      </c>
    </row>
    <row r="94" spans="1:22" x14ac:dyDescent="0.35">
      <c r="A94" s="115">
        <v>80</v>
      </c>
      <c r="B94" s="116">
        <v>271899</v>
      </c>
      <c r="C94" s="117" t="s">
        <v>1544</v>
      </c>
      <c r="D94" s="118" t="s">
        <v>1548</v>
      </c>
      <c r="E94" s="118" t="s">
        <v>1550</v>
      </c>
      <c r="F94" s="119">
        <v>7</v>
      </c>
      <c r="G94" s="28"/>
      <c r="H94" s="4"/>
      <c r="I94" s="122">
        <f t="shared" si="8"/>
        <v>0</v>
      </c>
      <c r="J94" s="3"/>
      <c r="K94" s="6"/>
      <c r="L94" s="123">
        <f t="shared" si="9"/>
        <v>0</v>
      </c>
      <c r="M94" s="7"/>
      <c r="N94" s="123">
        <f t="shared" si="10"/>
        <v>0</v>
      </c>
      <c r="O94" s="123">
        <f t="shared" si="11"/>
        <v>0</v>
      </c>
      <c r="P94" s="3"/>
      <c r="Q94" s="6"/>
      <c r="R94" s="123">
        <f t="shared" si="12"/>
        <v>0</v>
      </c>
      <c r="S94" s="6"/>
      <c r="T94" s="123">
        <f t="shared" si="13"/>
        <v>0</v>
      </c>
      <c r="U94" s="122">
        <f t="shared" si="14"/>
        <v>0</v>
      </c>
      <c r="V94" s="8" t="str">
        <f>IF(COUNTBLANK(G94:H94)+COUNTBLANK(J94:K94)+COUNTBLANK(M94:M94)+COUNTBLANK(P94:Q94)+COUNTBLANK(S94:S94)=8,"",
IF(G94&lt;Limity!$C$5," Data gotowości zbyt wczesna lub nie uzupełniona.","")&amp;
IF(G94&gt;Limity!$D$5," Data gotowości zbyt późna lub wypełnona nieprawidłowo.","")&amp;
IF(OR(ROUND(K94,2)&lt;=0,ROUND(Q94,2)&lt;=0,ROUND(M94,2)&lt;=0,ROUND(S94,2)&lt;=0,ROUND(H94,2)&lt;=0)," Co najmniej jedna wartość nie jest większa od zera.","")&amp;
IF(K94&gt;Limity!$D$6," Abonament za Usługę TD w Wariancie A ponad limit.","")&amp;
IF(Q94&gt;Limity!$D$7," Abonament za Usługę TD w Wariancie B ponad limit.","")&amp;
IF(Q94-K94&gt;Limity!$D$8," Różnica wartości abonamentów za Usługę TD wariantów A i B ponad limit.","")&amp;
IF(M94&gt;Limity!$D$9," Abonament za zwiększenie przepustowości w Wariancie A ponad limit.","")&amp;
IF(S94&gt;Limity!$D$10," Abonament za zwiększenie przepustowości w Wariancie B ponad limit.","")&amp;
IF(H94&gt;Limity!$D$11," Opłata za zestawienie łącza ponad limit.","")&amp;
IF(J94=""," Nie wskazano PWR. ",IF(ISERROR(VLOOKUP(J94,'Listy punktów styku'!$B$11:$B$41,1,FALSE))," Nie wskazano PWR z listy.",""))&amp;
IF(P94=""," Nie wskazano FPS. ",IF(ISERROR(VLOOKUP(P94,'Listy punktów styku'!$B$44:$B$61,1,FALSE))," Nie wskazano FPS z listy.",""))
)</f>
        <v/>
      </c>
    </row>
    <row r="95" spans="1:22" x14ac:dyDescent="0.35">
      <c r="A95" s="115">
        <v>81</v>
      </c>
      <c r="B95" s="124">
        <v>88146884</v>
      </c>
      <c r="C95" s="117" t="s">
        <v>1551</v>
      </c>
      <c r="D95" s="118" t="s">
        <v>1553</v>
      </c>
      <c r="E95" s="118" t="s">
        <v>587</v>
      </c>
      <c r="F95" s="119" t="s">
        <v>1555</v>
      </c>
      <c r="G95" s="28"/>
      <c r="H95" s="4"/>
      <c r="I95" s="122">
        <f t="shared" si="8"/>
        <v>0</v>
      </c>
      <c r="J95" s="3"/>
      <c r="K95" s="6"/>
      <c r="L95" s="123">
        <f t="shared" si="9"/>
        <v>0</v>
      </c>
      <c r="M95" s="7"/>
      <c r="N95" s="123">
        <f t="shared" si="10"/>
        <v>0</v>
      </c>
      <c r="O95" s="123">
        <f t="shared" si="11"/>
        <v>0</v>
      </c>
      <c r="P95" s="3"/>
      <c r="Q95" s="6"/>
      <c r="R95" s="123">
        <f t="shared" si="12"/>
        <v>0</v>
      </c>
      <c r="S95" s="6"/>
      <c r="T95" s="123">
        <f t="shared" si="13"/>
        <v>0</v>
      </c>
      <c r="U95" s="122">
        <f t="shared" si="14"/>
        <v>0</v>
      </c>
      <c r="V95" s="8" t="str">
        <f>IF(COUNTBLANK(G95:H95)+COUNTBLANK(J95:K95)+COUNTBLANK(M95:M95)+COUNTBLANK(P95:Q95)+COUNTBLANK(S95:S95)=8,"",
IF(G95&lt;Limity!$C$5," Data gotowości zbyt wczesna lub nie uzupełniona.","")&amp;
IF(G95&gt;Limity!$D$5," Data gotowości zbyt późna lub wypełnona nieprawidłowo.","")&amp;
IF(OR(ROUND(K95,2)&lt;=0,ROUND(Q95,2)&lt;=0,ROUND(M95,2)&lt;=0,ROUND(S95,2)&lt;=0,ROUND(H95,2)&lt;=0)," Co najmniej jedna wartość nie jest większa od zera.","")&amp;
IF(K95&gt;Limity!$D$6," Abonament za Usługę TD w Wariancie A ponad limit.","")&amp;
IF(Q95&gt;Limity!$D$7," Abonament za Usługę TD w Wariancie B ponad limit.","")&amp;
IF(Q95-K95&gt;Limity!$D$8," Różnica wartości abonamentów za Usługę TD wariantów A i B ponad limit.","")&amp;
IF(M95&gt;Limity!$D$9," Abonament za zwiększenie przepustowości w Wariancie A ponad limit.","")&amp;
IF(S95&gt;Limity!$D$10," Abonament za zwiększenie przepustowości w Wariancie B ponad limit.","")&amp;
IF(H95&gt;Limity!$D$11," Opłata za zestawienie łącza ponad limit.","")&amp;
IF(J95=""," Nie wskazano PWR. ",IF(ISERROR(VLOOKUP(J95,'Listy punktów styku'!$B$11:$B$41,1,FALSE))," Nie wskazano PWR z listy.",""))&amp;
IF(P95=""," Nie wskazano FPS. ",IF(ISERROR(VLOOKUP(P95,'Listy punktów styku'!$B$44:$B$61,1,FALSE))," Nie wskazano FPS z listy.",""))
)</f>
        <v/>
      </c>
    </row>
    <row r="96" spans="1:22" x14ac:dyDescent="0.35">
      <c r="A96" s="115">
        <v>82</v>
      </c>
      <c r="B96" s="116">
        <v>464985</v>
      </c>
      <c r="C96" s="117" t="s">
        <v>1559</v>
      </c>
      <c r="D96" s="118" t="s">
        <v>1560</v>
      </c>
      <c r="E96" s="118" t="s">
        <v>1564</v>
      </c>
      <c r="F96" s="119">
        <v>34</v>
      </c>
      <c r="G96" s="28"/>
      <c r="H96" s="4"/>
      <c r="I96" s="122">
        <f t="shared" si="8"/>
        <v>0</v>
      </c>
      <c r="J96" s="3"/>
      <c r="K96" s="6"/>
      <c r="L96" s="123">
        <f t="shared" si="9"/>
        <v>0</v>
      </c>
      <c r="M96" s="7"/>
      <c r="N96" s="123">
        <f t="shared" si="10"/>
        <v>0</v>
      </c>
      <c r="O96" s="123">
        <f t="shared" si="11"/>
        <v>0</v>
      </c>
      <c r="P96" s="3"/>
      <c r="Q96" s="6"/>
      <c r="R96" s="123">
        <f t="shared" si="12"/>
        <v>0</v>
      </c>
      <c r="S96" s="6"/>
      <c r="T96" s="123">
        <f t="shared" si="13"/>
        <v>0</v>
      </c>
      <c r="U96" s="122">
        <f t="shared" si="14"/>
        <v>0</v>
      </c>
      <c r="V96" s="8" t="str">
        <f>IF(COUNTBLANK(G96:H96)+COUNTBLANK(J96:K96)+COUNTBLANK(M96:M96)+COUNTBLANK(P96:Q96)+COUNTBLANK(S96:S96)=8,"",
IF(G96&lt;Limity!$C$5," Data gotowości zbyt wczesna lub nie uzupełniona.","")&amp;
IF(G96&gt;Limity!$D$5," Data gotowości zbyt późna lub wypełnona nieprawidłowo.","")&amp;
IF(OR(ROUND(K96,2)&lt;=0,ROUND(Q96,2)&lt;=0,ROUND(M96,2)&lt;=0,ROUND(S96,2)&lt;=0,ROUND(H96,2)&lt;=0)," Co najmniej jedna wartość nie jest większa od zera.","")&amp;
IF(K96&gt;Limity!$D$6," Abonament za Usługę TD w Wariancie A ponad limit.","")&amp;
IF(Q96&gt;Limity!$D$7," Abonament za Usługę TD w Wariancie B ponad limit.","")&amp;
IF(Q96-K96&gt;Limity!$D$8," Różnica wartości abonamentów za Usługę TD wariantów A i B ponad limit.","")&amp;
IF(M96&gt;Limity!$D$9," Abonament za zwiększenie przepustowości w Wariancie A ponad limit.","")&amp;
IF(S96&gt;Limity!$D$10," Abonament za zwiększenie przepustowości w Wariancie B ponad limit.","")&amp;
IF(H96&gt;Limity!$D$11," Opłata za zestawienie łącza ponad limit.","")&amp;
IF(J96=""," Nie wskazano PWR. ",IF(ISERROR(VLOOKUP(J96,'Listy punktów styku'!$B$11:$B$41,1,FALSE))," Nie wskazano PWR z listy.",""))&amp;
IF(P96=""," Nie wskazano FPS. ",IF(ISERROR(VLOOKUP(P96,'Listy punktów styku'!$B$44:$B$61,1,FALSE))," Nie wskazano FPS z listy.",""))
)</f>
        <v/>
      </c>
    </row>
    <row r="97" spans="1:22" x14ac:dyDescent="0.35">
      <c r="A97" s="115">
        <v>83</v>
      </c>
      <c r="B97" s="116">
        <v>464991</v>
      </c>
      <c r="C97" s="117" t="s">
        <v>1566</v>
      </c>
      <c r="D97" s="118" t="s">
        <v>1560</v>
      </c>
      <c r="E97" s="118" t="s">
        <v>1564</v>
      </c>
      <c r="F97" s="119">
        <v>43</v>
      </c>
      <c r="G97" s="28"/>
      <c r="H97" s="4"/>
      <c r="I97" s="122">
        <f t="shared" si="8"/>
        <v>0</v>
      </c>
      <c r="J97" s="3"/>
      <c r="K97" s="6"/>
      <c r="L97" s="123">
        <f t="shared" si="9"/>
        <v>0</v>
      </c>
      <c r="M97" s="7"/>
      <c r="N97" s="123">
        <f t="shared" si="10"/>
        <v>0</v>
      </c>
      <c r="O97" s="123">
        <f t="shared" si="11"/>
        <v>0</v>
      </c>
      <c r="P97" s="3"/>
      <c r="Q97" s="6"/>
      <c r="R97" s="123">
        <f t="shared" si="12"/>
        <v>0</v>
      </c>
      <c r="S97" s="6"/>
      <c r="T97" s="123">
        <f t="shared" si="13"/>
        <v>0</v>
      </c>
      <c r="U97" s="122">
        <f t="shared" si="14"/>
        <v>0</v>
      </c>
      <c r="V97" s="8" t="str">
        <f>IF(COUNTBLANK(G97:H97)+COUNTBLANK(J97:K97)+COUNTBLANK(M97:M97)+COUNTBLANK(P97:Q97)+COUNTBLANK(S97:S97)=8,"",
IF(G97&lt;Limity!$C$5," Data gotowości zbyt wczesna lub nie uzupełniona.","")&amp;
IF(G97&gt;Limity!$D$5," Data gotowości zbyt późna lub wypełnona nieprawidłowo.","")&amp;
IF(OR(ROUND(K97,2)&lt;=0,ROUND(Q97,2)&lt;=0,ROUND(M97,2)&lt;=0,ROUND(S97,2)&lt;=0,ROUND(H97,2)&lt;=0)," Co najmniej jedna wartość nie jest większa od zera.","")&amp;
IF(K97&gt;Limity!$D$6," Abonament za Usługę TD w Wariancie A ponad limit.","")&amp;
IF(Q97&gt;Limity!$D$7," Abonament za Usługę TD w Wariancie B ponad limit.","")&amp;
IF(Q97-K97&gt;Limity!$D$8," Różnica wartości abonamentów za Usługę TD wariantów A i B ponad limit.","")&amp;
IF(M97&gt;Limity!$D$9," Abonament za zwiększenie przepustowości w Wariancie A ponad limit.","")&amp;
IF(S97&gt;Limity!$D$10," Abonament za zwiększenie przepustowości w Wariancie B ponad limit.","")&amp;
IF(H97&gt;Limity!$D$11," Opłata za zestawienie łącza ponad limit.","")&amp;
IF(J97=""," Nie wskazano PWR. ",IF(ISERROR(VLOOKUP(J97,'Listy punktów styku'!$B$11:$B$41,1,FALSE))," Nie wskazano PWR z listy.",""))&amp;
IF(P97=""," Nie wskazano FPS. ",IF(ISERROR(VLOOKUP(P97,'Listy punktów styku'!$B$44:$B$61,1,FALSE))," Nie wskazano FPS z listy.",""))
)</f>
        <v/>
      </c>
    </row>
    <row r="98" spans="1:22" ht="29" x14ac:dyDescent="0.35">
      <c r="A98" s="115">
        <v>84</v>
      </c>
      <c r="B98" s="116">
        <v>464993</v>
      </c>
      <c r="C98" s="117" t="s">
        <v>1568</v>
      </c>
      <c r="D98" s="118" t="s">
        <v>1560</v>
      </c>
      <c r="E98" s="118" t="s">
        <v>1564</v>
      </c>
      <c r="F98" s="119">
        <v>5</v>
      </c>
      <c r="G98" s="28"/>
      <c r="H98" s="4"/>
      <c r="I98" s="122">
        <f t="shared" si="8"/>
        <v>0</v>
      </c>
      <c r="J98" s="3"/>
      <c r="K98" s="6"/>
      <c r="L98" s="123">
        <f t="shared" si="9"/>
        <v>0</v>
      </c>
      <c r="M98" s="7"/>
      <c r="N98" s="123">
        <f t="shared" si="10"/>
        <v>0</v>
      </c>
      <c r="O98" s="123">
        <f t="shared" si="11"/>
        <v>0</v>
      </c>
      <c r="P98" s="3"/>
      <c r="Q98" s="6"/>
      <c r="R98" s="123">
        <f t="shared" si="12"/>
        <v>0</v>
      </c>
      <c r="S98" s="6"/>
      <c r="T98" s="123">
        <f t="shared" si="13"/>
        <v>0</v>
      </c>
      <c r="U98" s="122">
        <f t="shared" si="14"/>
        <v>0</v>
      </c>
      <c r="V98" s="8" t="str">
        <f>IF(COUNTBLANK(G98:H98)+COUNTBLANK(J98:K98)+COUNTBLANK(M98:M98)+COUNTBLANK(P98:Q98)+COUNTBLANK(S98:S98)=8,"",
IF(G98&lt;Limity!$C$5," Data gotowości zbyt wczesna lub nie uzupełniona.","")&amp;
IF(G98&gt;Limity!$D$5," Data gotowości zbyt późna lub wypełnona nieprawidłowo.","")&amp;
IF(OR(ROUND(K98,2)&lt;=0,ROUND(Q98,2)&lt;=0,ROUND(M98,2)&lt;=0,ROUND(S98,2)&lt;=0,ROUND(H98,2)&lt;=0)," Co najmniej jedna wartość nie jest większa od zera.","")&amp;
IF(K98&gt;Limity!$D$6," Abonament za Usługę TD w Wariancie A ponad limit.","")&amp;
IF(Q98&gt;Limity!$D$7," Abonament za Usługę TD w Wariancie B ponad limit.","")&amp;
IF(Q98-K98&gt;Limity!$D$8," Różnica wartości abonamentów za Usługę TD wariantów A i B ponad limit.","")&amp;
IF(M98&gt;Limity!$D$9," Abonament za zwiększenie przepustowości w Wariancie A ponad limit.","")&amp;
IF(S98&gt;Limity!$D$10," Abonament za zwiększenie przepustowości w Wariancie B ponad limit.","")&amp;
IF(H98&gt;Limity!$D$11," Opłata za zestawienie łącza ponad limit.","")&amp;
IF(J98=""," Nie wskazano PWR. ",IF(ISERROR(VLOOKUP(J98,'Listy punktów styku'!$B$11:$B$41,1,FALSE))," Nie wskazano PWR z listy.",""))&amp;
IF(P98=""," Nie wskazano FPS. ",IF(ISERROR(VLOOKUP(P98,'Listy punktów styku'!$B$44:$B$61,1,FALSE))," Nie wskazano FPS z listy.",""))
)</f>
        <v/>
      </c>
    </row>
    <row r="99" spans="1:22" x14ac:dyDescent="0.35">
      <c r="A99" s="115">
        <v>85</v>
      </c>
      <c r="B99" s="116">
        <v>459358</v>
      </c>
      <c r="C99" s="117" t="s">
        <v>1570</v>
      </c>
      <c r="D99" s="118" t="s">
        <v>1560</v>
      </c>
      <c r="E99" s="118" t="s">
        <v>1572</v>
      </c>
      <c r="F99" s="119">
        <v>1</v>
      </c>
      <c r="G99" s="28"/>
      <c r="H99" s="4"/>
      <c r="I99" s="122">
        <f t="shared" si="8"/>
        <v>0</v>
      </c>
      <c r="J99" s="3"/>
      <c r="K99" s="6"/>
      <c r="L99" s="123">
        <f t="shared" si="9"/>
        <v>0</v>
      </c>
      <c r="M99" s="7"/>
      <c r="N99" s="123">
        <f t="shared" si="10"/>
        <v>0</v>
      </c>
      <c r="O99" s="123">
        <f t="shared" si="11"/>
        <v>0</v>
      </c>
      <c r="P99" s="3"/>
      <c r="Q99" s="6"/>
      <c r="R99" s="123">
        <f t="shared" si="12"/>
        <v>0</v>
      </c>
      <c r="S99" s="6"/>
      <c r="T99" s="123">
        <f t="shared" si="13"/>
        <v>0</v>
      </c>
      <c r="U99" s="122">
        <f t="shared" si="14"/>
        <v>0</v>
      </c>
      <c r="V99" s="8" t="str">
        <f>IF(COUNTBLANK(G99:H99)+COUNTBLANK(J99:K99)+COUNTBLANK(M99:M99)+COUNTBLANK(P99:Q99)+COUNTBLANK(S99:S99)=8,"",
IF(G99&lt;Limity!$C$5," Data gotowości zbyt wczesna lub nie uzupełniona.","")&amp;
IF(G99&gt;Limity!$D$5," Data gotowości zbyt późna lub wypełnona nieprawidłowo.","")&amp;
IF(OR(ROUND(K99,2)&lt;=0,ROUND(Q99,2)&lt;=0,ROUND(M99,2)&lt;=0,ROUND(S99,2)&lt;=0,ROUND(H99,2)&lt;=0)," Co najmniej jedna wartość nie jest większa od zera.","")&amp;
IF(K99&gt;Limity!$D$6," Abonament za Usługę TD w Wariancie A ponad limit.","")&amp;
IF(Q99&gt;Limity!$D$7," Abonament za Usługę TD w Wariancie B ponad limit.","")&amp;
IF(Q99-K99&gt;Limity!$D$8," Różnica wartości abonamentów za Usługę TD wariantów A i B ponad limit.","")&amp;
IF(M99&gt;Limity!$D$9," Abonament za zwiększenie przepustowości w Wariancie A ponad limit.","")&amp;
IF(S99&gt;Limity!$D$10," Abonament za zwiększenie przepustowości w Wariancie B ponad limit.","")&amp;
IF(H99&gt;Limity!$D$11," Opłata za zestawienie łącza ponad limit.","")&amp;
IF(J99=""," Nie wskazano PWR. ",IF(ISERROR(VLOOKUP(J99,'Listy punktów styku'!$B$11:$B$41,1,FALSE))," Nie wskazano PWR z listy.",""))&amp;
IF(P99=""," Nie wskazano FPS. ",IF(ISERROR(VLOOKUP(P99,'Listy punktów styku'!$B$44:$B$61,1,FALSE))," Nie wskazano FPS z listy.",""))
)</f>
        <v/>
      </c>
    </row>
    <row r="100" spans="1:22" x14ac:dyDescent="0.35">
      <c r="A100" s="115">
        <v>86</v>
      </c>
      <c r="B100" s="116">
        <v>459555</v>
      </c>
      <c r="C100" s="117" t="s">
        <v>1574</v>
      </c>
      <c r="D100" s="118" t="s">
        <v>1560</v>
      </c>
      <c r="E100" s="118" t="s">
        <v>310</v>
      </c>
      <c r="F100" s="119">
        <v>105</v>
      </c>
      <c r="G100" s="28"/>
      <c r="H100" s="4"/>
      <c r="I100" s="122">
        <f t="shared" si="8"/>
        <v>0</v>
      </c>
      <c r="J100" s="3"/>
      <c r="K100" s="6"/>
      <c r="L100" s="123">
        <f t="shared" si="9"/>
        <v>0</v>
      </c>
      <c r="M100" s="7"/>
      <c r="N100" s="123">
        <f t="shared" si="10"/>
        <v>0</v>
      </c>
      <c r="O100" s="123">
        <f t="shared" si="11"/>
        <v>0</v>
      </c>
      <c r="P100" s="3"/>
      <c r="Q100" s="6"/>
      <c r="R100" s="123">
        <f t="shared" si="12"/>
        <v>0</v>
      </c>
      <c r="S100" s="6"/>
      <c r="T100" s="123">
        <f t="shared" si="13"/>
        <v>0</v>
      </c>
      <c r="U100" s="122">
        <f t="shared" si="14"/>
        <v>0</v>
      </c>
      <c r="V100" s="8" t="str">
        <f>IF(COUNTBLANK(G100:H100)+COUNTBLANK(J100:K100)+COUNTBLANK(M100:M100)+COUNTBLANK(P100:Q100)+COUNTBLANK(S100:S100)=8,"",
IF(G100&lt;Limity!$C$5," Data gotowości zbyt wczesna lub nie uzupełniona.","")&amp;
IF(G100&gt;Limity!$D$5," Data gotowości zbyt późna lub wypełnona nieprawidłowo.","")&amp;
IF(OR(ROUND(K100,2)&lt;=0,ROUND(Q100,2)&lt;=0,ROUND(M100,2)&lt;=0,ROUND(S100,2)&lt;=0,ROUND(H100,2)&lt;=0)," Co najmniej jedna wartość nie jest większa od zera.","")&amp;
IF(K100&gt;Limity!$D$6," Abonament za Usługę TD w Wariancie A ponad limit.","")&amp;
IF(Q100&gt;Limity!$D$7," Abonament za Usługę TD w Wariancie B ponad limit.","")&amp;
IF(Q100-K100&gt;Limity!$D$8," Różnica wartości abonamentów za Usługę TD wariantów A i B ponad limit.","")&amp;
IF(M100&gt;Limity!$D$9," Abonament za zwiększenie przepustowości w Wariancie A ponad limit.","")&amp;
IF(S100&gt;Limity!$D$10," Abonament za zwiększenie przepustowości w Wariancie B ponad limit.","")&amp;
IF(H100&gt;Limity!$D$11," Opłata za zestawienie łącza ponad limit.","")&amp;
IF(J100=""," Nie wskazano PWR. ",IF(ISERROR(VLOOKUP(J100,'Listy punktów styku'!$B$11:$B$41,1,FALSE))," Nie wskazano PWR z listy.",""))&amp;
IF(P100=""," Nie wskazano FPS. ",IF(ISERROR(VLOOKUP(P100,'Listy punktów styku'!$B$44:$B$61,1,FALSE))," Nie wskazano FPS z listy.",""))
)</f>
        <v/>
      </c>
    </row>
    <row r="101" spans="1:22" x14ac:dyDescent="0.35">
      <c r="A101" s="115">
        <v>87</v>
      </c>
      <c r="B101" s="116">
        <v>463890</v>
      </c>
      <c r="C101" s="117" t="s">
        <v>1576</v>
      </c>
      <c r="D101" s="118" t="s">
        <v>1560</v>
      </c>
      <c r="E101" s="118" t="s">
        <v>384</v>
      </c>
      <c r="F101" s="119">
        <v>75</v>
      </c>
      <c r="G101" s="28"/>
      <c r="H101" s="4"/>
      <c r="I101" s="122">
        <f t="shared" si="8"/>
        <v>0</v>
      </c>
      <c r="J101" s="3"/>
      <c r="K101" s="6"/>
      <c r="L101" s="123">
        <f t="shared" si="9"/>
        <v>0</v>
      </c>
      <c r="M101" s="7"/>
      <c r="N101" s="123">
        <f t="shared" si="10"/>
        <v>0</v>
      </c>
      <c r="O101" s="123">
        <f t="shared" si="11"/>
        <v>0</v>
      </c>
      <c r="P101" s="3"/>
      <c r="Q101" s="6"/>
      <c r="R101" s="123">
        <f t="shared" si="12"/>
        <v>0</v>
      </c>
      <c r="S101" s="6"/>
      <c r="T101" s="123">
        <f t="shared" si="13"/>
        <v>0</v>
      </c>
      <c r="U101" s="122">
        <f t="shared" si="14"/>
        <v>0</v>
      </c>
      <c r="V101" s="8" t="str">
        <f>IF(COUNTBLANK(G101:H101)+COUNTBLANK(J101:K101)+COUNTBLANK(M101:M101)+COUNTBLANK(P101:Q101)+COUNTBLANK(S101:S101)=8,"",
IF(G101&lt;Limity!$C$5," Data gotowości zbyt wczesna lub nie uzupełniona.","")&amp;
IF(G101&gt;Limity!$D$5," Data gotowości zbyt późna lub wypełnona nieprawidłowo.","")&amp;
IF(OR(ROUND(K101,2)&lt;=0,ROUND(Q101,2)&lt;=0,ROUND(M101,2)&lt;=0,ROUND(S101,2)&lt;=0,ROUND(H101,2)&lt;=0)," Co najmniej jedna wartość nie jest większa od zera.","")&amp;
IF(K101&gt;Limity!$D$6," Abonament za Usługę TD w Wariancie A ponad limit.","")&amp;
IF(Q101&gt;Limity!$D$7," Abonament za Usługę TD w Wariancie B ponad limit.","")&amp;
IF(Q101-K101&gt;Limity!$D$8," Różnica wartości abonamentów za Usługę TD wariantów A i B ponad limit.","")&amp;
IF(M101&gt;Limity!$D$9," Abonament za zwiększenie przepustowości w Wariancie A ponad limit.","")&amp;
IF(S101&gt;Limity!$D$10," Abonament za zwiększenie przepustowości w Wariancie B ponad limit.","")&amp;
IF(H101&gt;Limity!$D$11," Opłata za zestawienie łącza ponad limit.","")&amp;
IF(J101=""," Nie wskazano PWR. ",IF(ISERROR(VLOOKUP(J101,'Listy punktów styku'!$B$11:$B$41,1,FALSE))," Nie wskazano PWR z listy.",""))&amp;
IF(P101=""," Nie wskazano FPS. ",IF(ISERROR(VLOOKUP(P101,'Listy punktów styku'!$B$44:$B$61,1,FALSE))," Nie wskazano FPS z listy.",""))
)</f>
        <v/>
      </c>
    </row>
    <row r="102" spans="1:22" x14ac:dyDescent="0.35">
      <c r="A102" s="115">
        <v>88</v>
      </c>
      <c r="B102" s="116">
        <v>464040</v>
      </c>
      <c r="C102" s="117" t="s">
        <v>1578</v>
      </c>
      <c r="D102" s="118" t="s">
        <v>1560</v>
      </c>
      <c r="E102" s="118" t="s">
        <v>527</v>
      </c>
      <c r="F102" s="119" t="s">
        <v>1579</v>
      </c>
      <c r="G102" s="28"/>
      <c r="H102" s="4"/>
      <c r="I102" s="122">
        <f t="shared" si="8"/>
        <v>0</v>
      </c>
      <c r="J102" s="3"/>
      <c r="K102" s="6"/>
      <c r="L102" s="123">
        <f t="shared" si="9"/>
        <v>0</v>
      </c>
      <c r="M102" s="7"/>
      <c r="N102" s="123">
        <f t="shared" si="10"/>
        <v>0</v>
      </c>
      <c r="O102" s="123">
        <f t="shared" si="11"/>
        <v>0</v>
      </c>
      <c r="P102" s="3"/>
      <c r="Q102" s="6"/>
      <c r="R102" s="123">
        <f t="shared" si="12"/>
        <v>0</v>
      </c>
      <c r="S102" s="6"/>
      <c r="T102" s="123">
        <f t="shared" si="13"/>
        <v>0</v>
      </c>
      <c r="U102" s="122">
        <f t="shared" si="14"/>
        <v>0</v>
      </c>
      <c r="V102" s="8" t="str">
        <f>IF(COUNTBLANK(G102:H102)+COUNTBLANK(J102:K102)+COUNTBLANK(M102:M102)+COUNTBLANK(P102:Q102)+COUNTBLANK(S102:S102)=8,"",
IF(G102&lt;Limity!$C$5," Data gotowości zbyt wczesna lub nie uzupełniona.","")&amp;
IF(G102&gt;Limity!$D$5," Data gotowości zbyt późna lub wypełnona nieprawidłowo.","")&amp;
IF(OR(ROUND(K102,2)&lt;=0,ROUND(Q102,2)&lt;=0,ROUND(M102,2)&lt;=0,ROUND(S102,2)&lt;=0,ROUND(H102,2)&lt;=0)," Co najmniej jedna wartość nie jest większa od zera.","")&amp;
IF(K102&gt;Limity!$D$6," Abonament za Usługę TD w Wariancie A ponad limit.","")&amp;
IF(Q102&gt;Limity!$D$7," Abonament za Usługę TD w Wariancie B ponad limit.","")&amp;
IF(Q102-K102&gt;Limity!$D$8," Różnica wartości abonamentów za Usługę TD wariantów A i B ponad limit.","")&amp;
IF(M102&gt;Limity!$D$9," Abonament za zwiększenie przepustowości w Wariancie A ponad limit.","")&amp;
IF(S102&gt;Limity!$D$10," Abonament za zwiększenie przepustowości w Wariancie B ponad limit.","")&amp;
IF(H102&gt;Limity!$D$11," Opłata za zestawienie łącza ponad limit.","")&amp;
IF(J102=""," Nie wskazano PWR. ",IF(ISERROR(VLOOKUP(J102,'Listy punktów styku'!$B$11:$B$41,1,FALSE))," Nie wskazano PWR z listy.",""))&amp;
IF(P102=""," Nie wskazano FPS. ",IF(ISERROR(VLOOKUP(P102,'Listy punktów styku'!$B$44:$B$61,1,FALSE))," Nie wskazano FPS z listy.",""))
)</f>
        <v/>
      </c>
    </row>
    <row r="103" spans="1:22" x14ac:dyDescent="0.35">
      <c r="A103" s="115">
        <v>89</v>
      </c>
      <c r="B103" s="116">
        <v>460479</v>
      </c>
      <c r="C103" s="117" t="s">
        <v>1581</v>
      </c>
      <c r="D103" s="118" t="s">
        <v>1560</v>
      </c>
      <c r="E103" s="118" t="s">
        <v>527</v>
      </c>
      <c r="F103" s="119">
        <v>24</v>
      </c>
      <c r="G103" s="28"/>
      <c r="H103" s="4"/>
      <c r="I103" s="122">
        <f t="shared" si="8"/>
        <v>0</v>
      </c>
      <c r="J103" s="3"/>
      <c r="K103" s="6"/>
      <c r="L103" s="123">
        <f t="shared" si="9"/>
        <v>0</v>
      </c>
      <c r="M103" s="7"/>
      <c r="N103" s="123">
        <f t="shared" si="10"/>
        <v>0</v>
      </c>
      <c r="O103" s="123">
        <f t="shared" si="11"/>
        <v>0</v>
      </c>
      <c r="P103" s="3"/>
      <c r="Q103" s="6"/>
      <c r="R103" s="123">
        <f t="shared" si="12"/>
        <v>0</v>
      </c>
      <c r="S103" s="6"/>
      <c r="T103" s="123">
        <f t="shared" si="13"/>
        <v>0</v>
      </c>
      <c r="U103" s="122">
        <f t="shared" si="14"/>
        <v>0</v>
      </c>
      <c r="V103" s="8" t="str">
        <f>IF(COUNTBLANK(G103:H103)+COUNTBLANK(J103:K103)+COUNTBLANK(M103:M103)+COUNTBLANK(P103:Q103)+COUNTBLANK(S103:S103)=8,"",
IF(G103&lt;Limity!$C$5," Data gotowości zbyt wczesna lub nie uzupełniona.","")&amp;
IF(G103&gt;Limity!$D$5," Data gotowości zbyt późna lub wypełnona nieprawidłowo.","")&amp;
IF(OR(ROUND(K103,2)&lt;=0,ROUND(Q103,2)&lt;=0,ROUND(M103,2)&lt;=0,ROUND(S103,2)&lt;=0,ROUND(H103,2)&lt;=0)," Co najmniej jedna wartość nie jest większa od zera.","")&amp;
IF(K103&gt;Limity!$D$6," Abonament za Usługę TD w Wariancie A ponad limit.","")&amp;
IF(Q103&gt;Limity!$D$7," Abonament za Usługę TD w Wariancie B ponad limit.","")&amp;
IF(Q103-K103&gt;Limity!$D$8," Różnica wartości abonamentów za Usługę TD wariantów A i B ponad limit.","")&amp;
IF(M103&gt;Limity!$D$9," Abonament za zwiększenie przepustowości w Wariancie A ponad limit.","")&amp;
IF(S103&gt;Limity!$D$10," Abonament za zwiększenie przepustowości w Wariancie B ponad limit.","")&amp;
IF(H103&gt;Limity!$D$11," Opłata za zestawienie łącza ponad limit.","")&amp;
IF(J103=""," Nie wskazano PWR. ",IF(ISERROR(VLOOKUP(J103,'Listy punktów styku'!$B$11:$B$41,1,FALSE))," Nie wskazano PWR z listy.",""))&amp;
IF(P103=""," Nie wskazano FPS. ",IF(ISERROR(VLOOKUP(P103,'Listy punktów styku'!$B$44:$B$61,1,FALSE))," Nie wskazano FPS z listy.",""))
)</f>
        <v/>
      </c>
    </row>
    <row r="104" spans="1:22" x14ac:dyDescent="0.35">
      <c r="A104" s="115">
        <v>90</v>
      </c>
      <c r="B104" s="116">
        <v>464643</v>
      </c>
      <c r="C104" s="117" t="s">
        <v>1583</v>
      </c>
      <c r="D104" s="118" t="s">
        <v>1560</v>
      </c>
      <c r="E104" s="118" t="s">
        <v>800</v>
      </c>
      <c r="F104" s="119">
        <v>3</v>
      </c>
      <c r="G104" s="28"/>
      <c r="H104" s="4"/>
      <c r="I104" s="122">
        <f t="shared" si="8"/>
        <v>0</v>
      </c>
      <c r="J104" s="3"/>
      <c r="K104" s="6"/>
      <c r="L104" s="123">
        <f t="shared" si="9"/>
        <v>0</v>
      </c>
      <c r="M104" s="7"/>
      <c r="N104" s="123">
        <f t="shared" si="10"/>
        <v>0</v>
      </c>
      <c r="O104" s="123">
        <f t="shared" si="11"/>
        <v>0</v>
      </c>
      <c r="P104" s="3"/>
      <c r="Q104" s="6"/>
      <c r="R104" s="123">
        <f t="shared" si="12"/>
        <v>0</v>
      </c>
      <c r="S104" s="6"/>
      <c r="T104" s="123">
        <f t="shared" si="13"/>
        <v>0</v>
      </c>
      <c r="U104" s="122">
        <f t="shared" si="14"/>
        <v>0</v>
      </c>
      <c r="V104" s="8" t="str">
        <f>IF(COUNTBLANK(G104:H104)+COUNTBLANK(J104:K104)+COUNTBLANK(M104:M104)+COUNTBLANK(P104:Q104)+COUNTBLANK(S104:S104)=8,"",
IF(G104&lt;Limity!$C$5," Data gotowości zbyt wczesna lub nie uzupełniona.","")&amp;
IF(G104&gt;Limity!$D$5," Data gotowości zbyt późna lub wypełnona nieprawidłowo.","")&amp;
IF(OR(ROUND(K104,2)&lt;=0,ROUND(Q104,2)&lt;=0,ROUND(M104,2)&lt;=0,ROUND(S104,2)&lt;=0,ROUND(H104,2)&lt;=0)," Co najmniej jedna wartość nie jest większa od zera.","")&amp;
IF(K104&gt;Limity!$D$6," Abonament za Usługę TD w Wariancie A ponad limit.","")&amp;
IF(Q104&gt;Limity!$D$7," Abonament za Usługę TD w Wariancie B ponad limit.","")&amp;
IF(Q104-K104&gt;Limity!$D$8," Różnica wartości abonamentów za Usługę TD wariantów A i B ponad limit.","")&amp;
IF(M104&gt;Limity!$D$9," Abonament za zwiększenie przepustowości w Wariancie A ponad limit.","")&amp;
IF(S104&gt;Limity!$D$10," Abonament za zwiększenie przepustowości w Wariancie B ponad limit.","")&amp;
IF(H104&gt;Limity!$D$11," Opłata za zestawienie łącza ponad limit.","")&amp;
IF(J104=""," Nie wskazano PWR. ",IF(ISERROR(VLOOKUP(J104,'Listy punktów styku'!$B$11:$B$41,1,FALSE))," Nie wskazano PWR z listy.",""))&amp;
IF(P104=""," Nie wskazano FPS. ",IF(ISERROR(VLOOKUP(P104,'Listy punktów styku'!$B$44:$B$61,1,FALSE))," Nie wskazano FPS z listy.",""))
)</f>
        <v/>
      </c>
    </row>
    <row r="105" spans="1:22" x14ac:dyDescent="0.35">
      <c r="A105" s="115">
        <v>91</v>
      </c>
      <c r="B105" s="116">
        <v>463336</v>
      </c>
      <c r="C105" s="117" t="s">
        <v>1585</v>
      </c>
      <c r="D105" s="118" t="s">
        <v>1560</v>
      </c>
      <c r="E105" s="118" t="s">
        <v>506</v>
      </c>
      <c r="F105" s="119" t="s">
        <v>1586</v>
      </c>
      <c r="G105" s="28"/>
      <c r="H105" s="4"/>
      <c r="I105" s="122">
        <f t="shared" si="8"/>
        <v>0</v>
      </c>
      <c r="J105" s="3"/>
      <c r="K105" s="6"/>
      <c r="L105" s="123">
        <f t="shared" si="9"/>
        <v>0</v>
      </c>
      <c r="M105" s="7"/>
      <c r="N105" s="123">
        <f t="shared" si="10"/>
        <v>0</v>
      </c>
      <c r="O105" s="123">
        <f t="shared" si="11"/>
        <v>0</v>
      </c>
      <c r="P105" s="3"/>
      <c r="Q105" s="6"/>
      <c r="R105" s="123">
        <f t="shared" si="12"/>
        <v>0</v>
      </c>
      <c r="S105" s="6"/>
      <c r="T105" s="123">
        <f t="shared" si="13"/>
        <v>0</v>
      </c>
      <c r="U105" s="122">
        <f t="shared" si="14"/>
        <v>0</v>
      </c>
      <c r="V105" s="8" t="str">
        <f>IF(COUNTBLANK(G105:H105)+COUNTBLANK(J105:K105)+COUNTBLANK(M105:M105)+COUNTBLANK(P105:Q105)+COUNTBLANK(S105:S105)=8,"",
IF(G105&lt;Limity!$C$5," Data gotowości zbyt wczesna lub nie uzupełniona.","")&amp;
IF(G105&gt;Limity!$D$5," Data gotowości zbyt późna lub wypełnona nieprawidłowo.","")&amp;
IF(OR(ROUND(K105,2)&lt;=0,ROUND(Q105,2)&lt;=0,ROUND(M105,2)&lt;=0,ROUND(S105,2)&lt;=0,ROUND(H105,2)&lt;=0)," Co najmniej jedna wartość nie jest większa od zera.","")&amp;
IF(K105&gt;Limity!$D$6," Abonament za Usługę TD w Wariancie A ponad limit.","")&amp;
IF(Q105&gt;Limity!$D$7," Abonament za Usługę TD w Wariancie B ponad limit.","")&amp;
IF(Q105-K105&gt;Limity!$D$8," Różnica wartości abonamentów za Usługę TD wariantów A i B ponad limit.","")&amp;
IF(M105&gt;Limity!$D$9," Abonament za zwiększenie przepustowości w Wariancie A ponad limit.","")&amp;
IF(S105&gt;Limity!$D$10," Abonament za zwiększenie przepustowości w Wariancie B ponad limit.","")&amp;
IF(H105&gt;Limity!$D$11," Opłata za zestawienie łącza ponad limit.","")&amp;
IF(J105=""," Nie wskazano PWR. ",IF(ISERROR(VLOOKUP(J105,'Listy punktów styku'!$B$11:$B$41,1,FALSE))," Nie wskazano PWR z listy.",""))&amp;
IF(P105=""," Nie wskazano FPS. ",IF(ISERROR(VLOOKUP(P105,'Listy punktów styku'!$B$44:$B$61,1,FALSE))," Nie wskazano FPS z listy.",""))
)</f>
        <v/>
      </c>
    </row>
    <row r="106" spans="1:22" x14ac:dyDescent="0.35">
      <c r="A106" s="115">
        <v>92</v>
      </c>
      <c r="B106" s="116">
        <v>460273</v>
      </c>
      <c r="C106" s="117" t="s">
        <v>1588</v>
      </c>
      <c r="D106" s="118" t="s">
        <v>1560</v>
      </c>
      <c r="E106" s="118" t="s">
        <v>1590</v>
      </c>
      <c r="F106" s="119">
        <v>12</v>
      </c>
      <c r="G106" s="28"/>
      <c r="H106" s="4"/>
      <c r="I106" s="122">
        <f t="shared" si="8"/>
        <v>0</v>
      </c>
      <c r="J106" s="3"/>
      <c r="K106" s="6"/>
      <c r="L106" s="123">
        <f t="shared" si="9"/>
        <v>0</v>
      </c>
      <c r="M106" s="7"/>
      <c r="N106" s="123">
        <f t="shared" si="10"/>
        <v>0</v>
      </c>
      <c r="O106" s="123">
        <f t="shared" si="11"/>
        <v>0</v>
      </c>
      <c r="P106" s="3"/>
      <c r="Q106" s="6"/>
      <c r="R106" s="123">
        <f t="shared" si="12"/>
        <v>0</v>
      </c>
      <c r="S106" s="6"/>
      <c r="T106" s="123">
        <f t="shared" si="13"/>
        <v>0</v>
      </c>
      <c r="U106" s="122">
        <f t="shared" si="14"/>
        <v>0</v>
      </c>
      <c r="V106" s="8" t="str">
        <f>IF(COUNTBLANK(G106:H106)+COUNTBLANK(J106:K106)+COUNTBLANK(M106:M106)+COUNTBLANK(P106:Q106)+COUNTBLANK(S106:S106)=8,"",
IF(G106&lt;Limity!$C$5," Data gotowości zbyt wczesna lub nie uzupełniona.","")&amp;
IF(G106&gt;Limity!$D$5," Data gotowości zbyt późna lub wypełnona nieprawidłowo.","")&amp;
IF(OR(ROUND(K106,2)&lt;=0,ROUND(Q106,2)&lt;=0,ROUND(M106,2)&lt;=0,ROUND(S106,2)&lt;=0,ROUND(H106,2)&lt;=0)," Co najmniej jedna wartość nie jest większa od zera.","")&amp;
IF(K106&gt;Limity!$D$6," Abonament za Usługę TD w Wariancie A ponad limit.","")&amp;
IF(Q106&gt;Limity!$D$7," Abonament za Usługę TD w Wariancie B ponad limit.","")&amp;
IF(Q106-K106&gt;Limity!$D$8," Różnica wartości abonamentów za Usługę TD wariantów A i B ponad limit.","")&amp;
IF(M106&gt;Limity!$D$9," Abonament za zwiększenie przepustowości w Wariancie A ponad limit.","")&amp;
IF(S106&gt;Limity!$D$10," Abonament za zwiększenie przepustowości w Wariancie B ponad limit.","")&amp;
IF(H106&gt;Limity!$D$11," Opłata za zestawienie łącza ponad limit.","")&amp;
IF(J106=""," Nie wskazano PWR. ",IF(ISERROR(VLOOKUP(J106,'Listy punktów styku'!$B$11:$B$41,1,FALSE))," Nie wskazano PWR z listy.",""))&amp;
IF(P106=""," Nie wskazano FPS. ",IF(ISERROR(VLOOKUP(P106,'Listy punktów styku'!$B$44:$B$61,1,FALSE))," Nie wskazano FPS z listy.",""))
)</f>
        <v/>
      </c>
    </row>
    <row r="107" spans="1:22" x14ac:dyDescent="0.35">
      <c r="A107" s="115">
        <v>93</v>
      </c>
      <c r="B107" s="116">
        <v>459252</v>
      </c>
      <c r="C107" s="117" t="s">
        <v>1592</v>
      </c>
      <c r="D107" s="118" t="s">
        <v>1560</v>
      </c>
      <c r="E107" s="118" t="s">
        <v>623</v>
      </c>
      <c r="F107" s="119">
        <v>50</v>
      </c>
      <c r="G107" s="28"/>
      <c r="H107" s="4"/>
      <c r="I107" s="122">
        <f t="shared" si="8"/>
        <v>0</v>
      </c>
      <c r="J107" s="3"/>
      <c r="K107" s="6"/>
      <c r="L107" s="123">
        <f t="shared" si="9"/>
        <v>0</v>
      </c>
      <c r="M107" s="7"/>
      <c r="N107" s="123">
        <f t="shared" si="10"/>
        <v>0</v>
      </c>
      <c r="O107" s="123">
        <f t="shared" si="11"/>
        <v>0</v>
      </c>
      <c r="P107" s="3"/>
      <c r="Q107" s="6"/>
      <c r="R107" s="123">
        <f t="shared" si="12"/>
        <v>0</v>
      </c>
      <c r="S107" s="6"/>
      <c r="T107" s="123">
        <f t="shared" si="13"/>
        <v>0</v>
      </c>
      <c r="U107" s="122">
        <f t="shared" si="14"/>
        <v>0</v>
      </c>
      <c r="V107" s="8" t="str">
        <f>IF(COUNTBLANK(G107:H107)+COUNTBLANK(J107:K107)+COUNTBLANK(M107:M107)+COUNTBLANK(P107:Q107)+COUNTBLANK(S107:S107)=8,"",
IF(G107&lt;Limity!$C$5," Data gotowości zbyt wczesna lub nie uzupełniona.","")&amp;
IF(G107&gt;Limity!$D$5," Data gotowości zbyt późna lub wypełnona nieprawidłowo.","")&amp;
IF(OR(ROUND(K107,2)&lt;=0,ROUND(Q107,2)&lt;=0,ROUND(M107,2)&lt;=0,ROUND(S107,2)&lt;=0,ROUND(H107,2)&lt;=0)," Co najmniej jedna wartość nie jest większa od zera.","")&amp;
IF(K107&gt;Limity!$D$6," Abonament za Usługę TD w Wariancie A ponad limit.","")&amp;
IF(Q107&gt;Limity!$D$7," Abonament za Usługę TD w Wariancie B ponad limit.","")&amp;
IF(Q107-K107&gt;Limity!$D$8," Różnica wartości abonamentów za Usługę TD wariantów A i B ponad limit.","")&amp;
IF(M107&gt;Limity!$D$9," Abonament za zwiększenie przepustowości w Wariancie A ponad limit.","")&amp;
IF(S107&gt;Limity!$D$10," Abonament za zwiększenie przepustowości w Wariancie B ponad limit.","")&amp;
IF(H107&gt;Limity!$D$11," Opłata za zestawienie łącza ponad limit.","")&amp;
IF(J107=""," Nie wskazano PWR. ",IF(ISERROR(VLOOKUP(J107,'Listy punktów styku'!$B$11:$B$41,1,FALSE))," Nie wskazano PWR z listy.",""))&amp;
IF(P107=""," Nie wskazano FPS. ",IF(ISERROR(VLOOKUP(P107,'Listy punktów styku'!$B$44:$B$61,1,FALSE))," Nie wskazano FPS z listy.",""))
)</f>
        <v/>
      </c>
    </row>
    <row r="108" spans="1:22" x14ac:dyDescent="0.35">
      <c r="A108" s="115">
        <v>94</v>
      </c>
      <c r="B108" s="116">
        <v>455138</v>
      </c>
      <c r="C108" s="117" t="s">
        <v>1594</v>
      </c>
      <c r="D108" s="118" t="s">
        <v>1560</v>
      </c>
      <c r="E108" s="118" t="s">
        <v>1010</v>
      </c>
      <c r="F108" s="119">
        <v>71</v>
      </c>
      <c r="G108" s="28"/>
      <c r="H108" s="4"/>
      <c r="I108" s="122">
        <f t="shared" si="8"/>
        <v>0</v>
      </c>
      <c r="J108" s="3"/>
      <c r="K108" s="6"/>
      <c r="L108" s="123">
        <f t="shared" si="9"/>
        <v>0</v>
      </c>
      <c r="M108" s="7"/>
      <c r="N108" s="123">
        <f t="shared" si="10"/>
        <v>0</v>
      </c>
      <c r="O108" s="123">
        <f t="shared" si="11"/>
        <v>0</v>
      </c>
      <c r="P108" s="3"/>
      <c r="Q108" s="6"/>
      <c r="R108" s="123">
        <f t="shared" si="12"/>
        <v>0</v>
      </c>
      <c r="S108" s="6"/>
      <c r="T108" s="123">
        <f t="shared" si="13"/>
        <v>0</v>
      </c>
      <c r="U108" s="122">
        <f t="shared" si="14"/>
        <v>0</v>
      </c>
      <c r="V108" s="8" t="str">
        <f>IF(COUNTBLANK(G108:H108)+COUNTBLANK(J108:K108)+COUNTBLANK(M108:M108)+COUNTBLANK(P108:Q108)+COUNTBLANK(S108:S108)=8,"",
IF(G108&lt;Limity!$C$5," Data gotowości zbyt wczesna lub nie uzupełniona.","")&amp;
IF(G108&gt;Limity!$D$5," Data gotowości zbyt późna lub wypełnona nieprawidłowo.","")&amp;
IF(OR(ROUND(K108,2)&lt;=0,ROUND(Q108,2)&lt;=0,ROUND(M108,2)&lt;=0,ROUND(S108,2)&lt;=0,ROUND(H108,2)&lt;=0)," Co najmniej jedna wartość nie jest większa od zera.","")&amp;
IF(K108&gt;Limity!$D$6," Abonament za Usługę TD w Wariancie A ponad limit.","")&amp;
IF(Q108&gt;Limity!$D$7," Abonament za Usługę TD w Wariancie B ponad limit.","")&amp;
IF(Q108-K108&gt;Limity!$D$8," Różnica wartości abonamentów za Usługę TD wariantów A i B ponad limit.","")&amp;
IF(M108&gt;Limity!$D$9," Abonament za zwiększenie przepustowości w Wariancie A ponad limit.","")&amp;
IF(S108&gt;Limity!$D$10," Abonament za zwiększenie przepustowości w Wariancie B ponad limit.","")&amp;
IF(H108&gt;Limity!$D$11," Opłata za zestawienie łącza ponad limit.","")&amp;
IF(J108=""," Nie wskazano PWR. ",IF(ISERROR(VLOOKUP(J108,'Listy punktów styku'!$B$11:$B$41,1,FALSE))," Nie wskazano PWR z listy.",""))&amp;
IF(P108=""," Nie wskazano FPS. ",IF(ISERROR(VLOOKUP(P108,'Listy punktów styku'!$B$44:$B$61,1,FALSE))," Nie wskazano FPS z listy.",""))
)</f>
        <v/>
      </c>
    </row>
    <row r="109" spans="1:22" x14ac:dyDescent="0.35">
      <c r="A109" s="115">
        <v>95</v>
      </c>
      <c r="B109" s="116">
        <v>459521</v>
      </c>
      <c r="C109" s="117" t="s">
        <v>1596</v>
      </c>
      <c r="D109" s="118" t="s">
        <v>1560</v>
      </c>
      <c r="E109" s="118" t="s">
        <v>1598</v>
      </c>
      <c r="F109" s="119">
        <v>4</v>
      </c>
      <c r="G109" s="28"/>
      <c r="H109" s="4"/>
      <c r="I109" s="122">
        <f t="shared" si="8"/>
        <v>0</v>
      </c>
      <c r="J109" s="3"/>
      <c r="K109" s="6"/>
      <c r="L109" s="123">
        <f t="shared" si="9"/>
        <v>0</v>
      </c>
      <c r="M109" s="7"/>
      <c r="N109" s="123">
        <f t="shared" si="10"/>
        <v>0</v>
      </c>
      <c r="O109" s="123">
        <f t="shared" si="11"/>
        <v>0</v>
      </c>
      <c r="P109" s="3"/>
      <c r="Q109" s="6"/>
      <c r="R109" s="123">
        <f t="shared" si="12"/>
        <v>0</v>
      </c>
      <c r="S109" s="6"/>
      <c r="T109" s="123">
        <f t="shared" si="13"/>
        <v>0</v>
      </c>
      <c r="U109" s="122">
        <f t="shared" si="14"/>
        <v>0</v>
      </c>
      <c r="V109" s="8" t="str">
        <f>IF(COUNTBLANK(G109:H109)+COUNTBLANK(J109:K109)+COUNTBLANK(M109:M109)+COUNTBLANK(P109:Q109)+COUNTBLANK(S109:S109)=8,"",
IF(G109&lt;Limity!$C$5," Data gotowości zbyt wczesna lub nie uzupełniona.","")&amp;
IF(G109&gt;Limity!$D$5," Data gotowości zbyt późna lub wypełnona nieprawidłowo.","")&amp;
IF(OR(ROUND(K109,2)&lt;=0,ROUND(Q109,2)&lt;=0,ROUND(M109,2)&lt;=0,ROUND(S109,2)&lt;=0,ROUND(H109,2)&lt;=0)," Co najmniej jedna wartość nie jest większa od zera.","")&amp;
IF(K109&gt;Limity!$D$6," Abonament za Usługę TD w Wariancie A ponad limit.","")&amp;
IF(Q109&gt;Limity!$D$7," Abonament za Usługę TD w Wariancie B ponad limit.","")&amp;
IF(Q109-K109&gt;Limity!$D$8," Różnica wartości abonamentów za Usługę TD wariantów A i B ponad limit.","")&amp;
IF(M109&gt;Limity!$D$9," Abonament za zwiększenie przepustowości w Wariancie A ponad limit.","")&amp;
IF(S109&gt;Limity!$D$10," Abonament za zwiększenie przepustowości w Wariancie B ponad limit.","")&amp;
IF(H109&gt;Limity!$D$11," Opłata za zestawienie łącza ponad limit.","")&amp;
IF(J109=""," Nie wskazano PWR. ",IF(ISERROR(VLOOKUP(J109,'Listy punktów styku'!$B$11:$B$41,1,FALSE))," Nie wskazano PWR z listy.",""))&amp;
IF(P109=""," Nie wskazano FPS. ",IF(ISERROR(VLOOKUP(P109,'Listy punktów styku'!$B$44:$B$61,1,FALSE))," Nie wskazano FPS z listy.",""))
)</f>
        <v/>
      </c>
    </row>
    <row r="110" spans="1:22" x14ac:dyDescent="0.35">
      <c r="A110" s="115">
        <v>96</v>
      </c>
      <c r="B110" s="116">
        <v>464340</v>
      </c>
      <c r="C110" s="117" t="s">
        <v>1600</v>
      </c>
      <c r="D110" s="118" t="s">
        <v>1560</v>
      </c>
      <c r="E110" s="118" t="s">
        <v>529</v>
      </c>
      <c r="F110" s="119">
        <v>17</v>
      </c>
      <c r="G110" s="28"/>
      <c r="H110" s="4"/>
      <c r="I110" s="122">
        <f t="shared" si="8"/>
        <v>0</v>
      </c>
      <c r="J110" s="3"/>
      <c r="K110" s="6"/>
      <c r="L110" s="123">
        <f t="shared" si="9"/>
        <v>0</v>
      </c>
      <c r="M110" s="7"/>
      <c r="N110" s="123">
        <f t="shared" si="10"/>
        <v>0</v>
      </c>
      <c r="O110" s="123">
        <f t="shared" si="11"/>
        <v>0</v>
      </c>
      <c r="P110" s="3"/>
      <c r="Q110" s="6"/>
      <c r="R110" s="123">
        <f t="shared" si="12"/>
        <v>0</v>
      </c>
      <c r="S110" s="6"/>
      <c r="T110" s="123">
        <f t="shared" si="13"/>
        <v>0</v>
      </c>
      <c r="U110" s="122">
        <f t="shared" si="14"/>
        <v>0</v>
      </c>
      <c r="V110" s="8" t="str">
        <f>IF(COUNTBLANK(G110:H110)+COUNTBLANK(J110:K110)+COUNTBLANK(M110:M110)+COUNTBLANK(P110:Q110)+COUNTBLANK(S110:S110)=8,"",
IF(G110&lt;Limity!$C$5," Data gotowości zbyt wczesna lub nie uzupełniona.","")&amp;
IF(G110&gt;Limity!$D$5," Data gotowości zbyt późna lub wypełnona nieprawidłowo.","")&amp;
IF(OR(ROUND(K110,2)&lt;=0,ROUND(Q110,2)&lt;=0,ROUND(M110,2)&lt;=0,ROUND(S110,2)&lt;=0,ROUND(H110,2)&lt;=0)," Co najmniej jedna wartość nie jest większa od zera.","")&amp;
IF(K110&gt;Limity!$D$6," Abonament za Usługę TD w Wariancie A ponad limit.","")&amp;
IF(Q110&gt;Limity!$D$7," Abonament za Usługę TD w Wariancie B ponad limit.","")&amp;
IF(Q110-K110&gt;Limity!$D$8," Różnica wartości abonamentów za Usługę TD wariantów A i B ponad limit.","")&amp;
IF(M110&gt;Limity!$D$9," Abonament za zwiększenie przepustowości w Wariancie A ponad limit.","")&amp;
IF(S110&gt;Limity!$D$10," Abonament za zwiększenie przepustowości w Wariancie B ponad limit.","")&amp;
IF(H110&gt;Limity!$D$11," Opłata za zestawienie łącza ponad limit.","")&amp;
IF(J110=""," Nie wskazano PWR. ",IF(ISERROR(VLOOKUP(J110,'Listy punktów styku'!$B$11:$B$41,1,FALSE))," Nie wskazano PWR z listy.",""))&amp;
IF(P110=""," Nie wskazano FPS. ",IF(ISERROR(VLOOKUP(P110,'Listy punktów styku'!$B$44:$B$61,1,FALSE))," Nie wskazano FPS z listy.",""))
)</f>
        <v/>
      </c>
    </row>
    <row r="111" spans="1:22" x14ac:dyDescent="0.35">
      <c r="A111" s="115">
        <v>97</v>
      </c>
      <c r="B111" s="116">
        <v>464016</v>
      </c>
      <c r="C111" s="117" t="s">
        <v>1602</v>
      </c>
      <c r="D111" s="118" t="s">
        <v>1560</v>
      </c>
      <c r="E111" s="118" t="s">
        <v>523</v>
      </c>
      <c r="F111" s="119">
        <v>22</v>
      </c>
      <c r="G111" s="28"/>
      <c r="H111" s="4"/>
      <c r="I111" s="122">
        <f t="shared" si="8"/>
        <v>0</v>
      </c>
      <c r="J111" s="3"/>
      <c r="K111" s="6"/>
      <c r="L111" s="123">
        <f t="shared" si="9"/>
        <v>0</v>
      </c>
      <c r="M111" s="7"/>
      <c r="N111" s="123">
        <f t="shared" si="10"/>
        <v>0</v>
      </c>
      <c r="O111" s="123">
        <f t="shared" si="11"/>
        <v>0</v>
      </c>
      <c r="P111" s="3"/>
      <c r="Q111" s="6"/>
      <c r="R111" s="123">
        <f t="shared" si="12"/>
        <v>0</v>
      </c>
      <c r="S111" s="6"/>
      <c r="T111" s="123">
        <f t="shared" si="13"/>
        <v>0</v>
      </c>
      <c r="U111" s="122">
        <f t="shared" si="14"/>
        <v>0</v>
      </c>
      <c r="V111" s="8" t="str">
        <f>IF(COUNTBLANK(G111:H111)+COUNTBLANK(J111:K111)+COUNTBLANK(M111:M111)+COUNTBLANK(P111:Q111)+COUNTBLANK(S111:S111)=8,"",
IF(G111&lt;Limity!$C$5," Data gotowości zbyt wczesna lub nie uzupełniona.","")&amp;
IF(G111&gt;Limity!$D$5," Data gotowości zbyt późna lub wypełnona nieprawidłowo.","")&amp;
IF(OR(ROUND(K111,2)&lt;=0,ROUND(Q111,2)&lt;=0,ROUND(M111,2)&lt;=0,ROUND(S111,2)&lt;=0,ROUND(H111,2)&lt;=0)," Co najmniej jedna wartość nie jest większa od zera.","")&amp;
IF(K111&gt;Limity!$D$6," Abonament za Usługę TD w Wariancie A ponad limit.","")&amp;
IF(Q111&gt;Limity!$D$7," Abonament za Usługę TD w Wariancie B ponad limit.","")&amp;
IF(Q111-K111&gt;Limity!$D$8," Różnica wartości abonamentów za Usługę TD wariantów A i B ponad limit.","")&amp;
IF(M111&gt;Limity!$D$9," Abonament za zwiększenie przepustowości w Wariancie A ponad limit.","")&amp;
IF(S111&gt;Limity!$D$10," Abonament za zwiększenie przepustowości w Wariancie B ponad limit.","")&amp;
IF(H111&gt;Limity!$D$11," Opłata za zestawienie łącza ponad limit.","")&amp;
IF(J111=""," Nie wskazano PWR. ",IF(ISERROR(VLOOKUP(J111,'Listy punktów styku'!$B$11:$B$41,1,FALSE))," Nie wskazano PWR z listy.",""))&amp;
IF(P111=""," Nie wskazano FPS. ",IF(ISERROR(VLOOKUP(P111,'Listy punktów styku'!$B$44:$B$61,1,FALSE))," Nie wskazano FPS z listy.",""))
)</f>
        <v/>
      </c>
    </row>
    <row r="112" spans="1:22" x14ac:dyDescent="0.35">
      <c r="A112" s="115">
        <v>98</v>
      </c>
      <c r="B112" s="116">
        <v>10081743</v>
      </c>
      <c r="C112" s="117">
        <v>132173</v>
      </c>
      <c r="D112" s="118" t="s">
        <v>1560</v>
      </c>
      <c r="E112" s="118" t="s">
        <v>295</v>
      </c>
      <c r="F112" s="119">
        <v>7</v>
      </c>
      <c r="G112" s="28"/>
      <c r="H112" s="4"/>
      <c r="I112" s="122">
        <f t="shared" si="8"/>
        <v>0</v>
      </c>
      <c r="J112" s="3"/>
      <c r="K112" s="6"/>
      <c r="L112" s="123">
        <f t="shared" si="9"/>
        <v>0</v>
      </c>
      <c r="M112" s="7"/>
      <c r="N112" s="123">
        <f t="shared" si="10"/>
        <v>0</v>
      </c>
      <c r="O112" s="123">
        <f t="shared" si="11"/>
        <v>0</v>
      </c>
      <c r="P112" s="3"/>
      <c r="Q112" s="6"/>
      <c r="R112" s="123">
        <f t="shared" si="12"/>
        <v>0</v>
      </c>
      <c r="S112" s="6"/>
      <c r="T112" s="123">
        <f t="shared" si="13"/>
        <v>0</v>
      </c>
      <c r="U112" s="122">
        <f t="shared" si="14"/>
        <v>0</v>
      </c>
      <c r="V112" s="8" t="str">
        <f>IF(COUNTBLANK(G112:H112)+COUNTBLANK(J112:K112)+COUNTBLANK(M112:M112)+COUNTBLANK(P112:Q112)+COUNTBLANK(S112:S112)=8,"",
IF(G112&lt;Limity!$C$5," Data gotowości zbyt wczesna lub nie uzupełniona.","")&amp;
IF(G112&gt;Limity!$D$5," Data gotowości zbyt późna lub wypełnona nieprawidłowo.","")&amp;
IF(OR(ROUND(K112,2)&lt;=0,ROUND(Q112,2)&lt;=0,ROUND(M112,2)&lt;=0,ROUND(S112,2)&lt;=0,ROUND(H112,2)&lt;=0)," Co najmniej jedna wartość nie jest większa od zera.","")&amp;
IF(K112&gt;Limity!$D$6," Abonament za Usługę TD w Wariancie A ponad limit.","")&amp;
IF(Q112&gt;Limity!$D$7," Abonament za Usługę TD w Wariancie B ponad limit.","")&amp;
IF(Q112-K112&gt;Limity!$D$8," Różnica wartości abonamentów za Usługę TD wariantów A i B ponad limit.","")&amp;
IF(M112&gt;Limity!$D$9," Abonament za zwiększenie przepustowości w Wariancie A ponad limit.","")&amp;
IF(S112&gt;Limity!$D$10," Abonament za zwiększenie przepustowości w Wariancie B ponad limit.","")&amp;
IF(H112&gt;Limity!$D$11," Opłata za zestawienie łącza ponad limit.","")&amp;
IF(J112=""," Nie wskazano PWR. ",IF(ISERROR(VLOOKUP(J112,'Listy punktów styku'!$B$11:$B$41,1,FALSE))," Nie wskazano PWR z listy.",""))&amp;
IF(P112=""," Nie wskazano FPS. ",IF(ISERROR(VLOOKUP(P112,'Listy punktów styku'!$B$44:$B$61,1,FALSE))," Nie wskazano FPS z listy.",""))
)</f>
        <v/>
      </c>
    </row>
    <row r="113" spans="1:22" x14ac:dyDescent="0.35">
      <c r="A113" s="115">
        <v>99</v>
      </c>
      <c r="B113" s="116">
        <v>461755</v>
      </c>
      <c r="C113" s="117" t="s">
        <v>1604</v>
      </c>
      <c r="D113" s="118" t="s">
        <v>1560</v>
      </c>
      <c r="E113" s="118" t="s">
        <v>1606</v>
      </c>
      <c r="F113" s="119">
        <v>29</v>
      </c>
      <c r="G113" s="28"/>
      <c r="H113" s="4"/>
      <c r="I113" s="122">
        <f t="shared" si="8"/>
        <v>0</v>
      </c>
      <c r="J113" s="3"/>
      <c r="K113" s="6"/>
      <c r="L113" s="123">
        <f t="shared" si="9"/>
        <v>0</v>
      </c>
      <c r="M113" s="7"/>
      <c r="N113" s="123">
        <f t="shared" si="10"/>
        <v>0</v>
      </c>
      <c r="O113" s="123">
        <f t="shared" si="11"/>
        <v>0</v>
      </c>
      <c r="P113" s="3"/>
      <c r="Q113" s="6"/>
      <c r="R113" s="123">
        <f t="shared" si="12"/>
        <v>0</v>
      </c>
      <c r="S113" s="6"/>
      <c r="T113" s="123">
        <f t="shared" si="13"/>
        <v>0</v>
      </c>
      <c r="U113" s="122">
        <f t="shared" si="14"/>
        <v>0</v>
      </c>
      <c r="V113" s="8" t="str">
        <f>IF(COUNTBLANK(G113:H113)+COUNTBLANK(J113:K113)+COUNTBLANK(M113:M113)+COUNTBLANK(P113:Q113)+COUNTBLANK(S113:S113)=8,"",
IF(G113&lt;Limity!$C$5," Data gotowości zbyt wczesna lub nie uzupełniona.","")&amp;
IF(G113&gt;Limity!$D$5," Data gotowości zbyt późna lub wypełnona nieprawidłowo.","")&amp;
IF(OR(ROUND(K113,2)&lt;=0,ROUND(Q113,2)&lt;=0,ROUND(M113,2)&lt;=0,ROUND(S113,2)&lt;=0,ROUND(H113,2)&lt;=0)," Co najmniej jedna wartość nie jest większa od zera.","")&amp;
IF(K113&gt;Limity!$D$6," Abonament za Usługę TD w Wariancie A ponad limit.","")&amp;
IF(Q113&gt;Limity!$D$7," Abonament za Usługę TD w Wariancie B ponad limit.","")&amp;
IF(Q113-K113&gt;Limity!$D$8," Różnica wartości abonamentów za Usługę TD wariantów A i B ponad limit.","")&amp;
IF(M113&gt;Limity!$D$9," Abonament za zwiększenie przepustowości w Wariancie A ponad limit.","")&amp;
IF(S113&gt;Limity!$D$10," Abonament za zwiększenie przepustowości w Wariancie B ponad limit.","")&amp;
IF(H113&gt;Limity!$D$11," Opłata za zestawienie łącza ponad limit.","")&amp;
IF(J113=""," Nie wskazano PWR. ",IF(ISERROR(VLOOKUP(J113,'Listy punktów styku'!$B$11:$B$41,1,FALSE))," Nie wskazano PWR z listy.",""))&amp;
IF(P113=""," Nie wskazano FPS. ",IF(ISERROR(VLOOKUP(P113,'Listy punktów styku'!$B$44:$B$61,1,FALSE))," Nie wskazano FPS z listy.",""))
)</f>
        <v/>
      </c>
    </row>
    <row r="114" spans="1:22" x14ac:dyDescent="0.35">
      <c r="A114" s="115">
        <v>100</v>
      </c>
      <c r="B114" s="116">
        <v>456464</v>
      </c>
      <c r="C114" s="117" t="s">
        <v>1608</v>
      </c>
      <c r="D114" s="118" t="s">
        <v>1560</v>
      </c>
      <c r="E114" s="118" t="s">
        <v>1610</v>
      </c>
      <c r="F114" s="119">
        <v>39</v>
      </c>
      <c r="G114" s="28"/>
      <c r="H114" s="4"/>
      <c r="I114" s="122">
        <f t="shared" si="8"/>
        <v>0</v>
      </c>
      <c r="J114" s="3"/>
      <c r="K114" s="6"/>
      <c r="L114" s="123">
        <f t="shared" si="9"/>
        <v>0</v>
      </c>
      <c r="M114" s="7"/>
      <c r="N114" s="123">
        <f t="shared" si="10"/>
        <v>0</v>
      </c>
      <c r="O114" s="123">
        <f t="shared" si="11"/>
        <v>0</v>
      </c>
      <c r="P114" s="3"/>
      <c r="Q114" s="6"/>
      <c r="R114" s="123">
        <f t="shared" si="12"/>
        <v>0</v>
      </c>
      <c r="S114" s="6"/>
      <c r="T114" s="123">
        <f t="shared" si="13"/>
        <v>0</v>
      </c>
      <c r="U114" s="122">
        <f t="shared" si="14"/>
        <v>0</v>
      </c>
      <c r="V114" s="8" t="str">
        <f>IF(COUNTBLANK(G114:H114)+COUNTBLANK(J114:K114)+COUNTBLANK(M114:M114)+COUNTBLANK(P114:Q114)+COUNTBLANK(S114:S114)=8,"",
IF(G114&lt;Limity!$C$5," Data gotowości zbyt wczesna lub nie uzupełniona.","")&amp;
IF(G114&gt;Limity!$D$5," Data gotowości zbyt późna lub wypełnona nieprawidłowo.","")&amp;
IF(OR(ROUND(K114,2)&lt;=0,ROUND(Q114,2)&lt;=0,ROUND(M114,2)&lt;=0,ROUND(S114,2)&lt;=0,ROUND(H114,2)&lt;=0)," Co najmniej jedna wartość nie jest większa od zera.","")&amp;
IF(K114&gt;Limity!$D$6," Abonament za Usługę TD w Wariancie A ponad limit.","")&amp;
IF(Q114&gt;Limity!$D$7," Abonament za Usługę TD w Wariancie B ponad limit.","")&amp;
IF(Q114-K114&gt;Limity!$D$8," Różnica wartości abonamentów za Usługę TD wariantów A i B ponad limit.","")&amp;
IF(M114&gt;Limity!$D$9," Abonament za zwiększenie przepustowości w Wariancie A ponad limit.","")&amp;
IF(S114&gt;Limity!$D$10," Abonament za zwiększenie przepustowości w Wariancie B ponad limit.","")&amp;
IF(H114&gt;Limity!$D$11," Opłata za zestawienie łącza ponad limit.","")&amp;
IF(J114=""," Nie wskazano PWR. ",IF(ISERROR(VLOOKUP(J114,'Listy punktów styku'!$B$11:$B$41,1,FALSE))," Nie wskazano PWR z listy.",""))&amp;
IF(P114=""," Nie wskazano FPS. ",IF(ISERROR(VLOOKUP(P114,'Listy punktów styku'!$B$44:$B$61,1,FALSE))," Nie wskazano FPS z listy.",""))
)</f>
        <v/>
      </c>
    </row>
    <row r="115" spans="1:22" x14ac:dyDescent="0.35">
      <c r="A115" s="115">
        <v>101</v>
      </c>
      <c r="B115" s="116">
        <v>456238</v>
      </c>
      <c r="C115" s="117" t="s">
        <v>1612</v>
      </c>
      <c r="D115" s="118" t="s">
        <v>1560</v>
      </c>
      <c r="E115" s="118" t="s">
        <v>786</v>
      </c>
      <c r="F115" s="119">
        <v>1</v>
      </c>
      <c r="G115" s="28"/>
      <c r="H115" s="4"/>
      <c r="I115" s="122">
        <f t="shared" si="8"/>
        <v>0</v>
      </c>
      <c r="J115" s="3"/>
      <c r="K115" s="6"/>
      <c r="L115" s="123">
        <f t="shared" si="9"/>
        <v>0</v>
      </c>
      <c r="M115" s="7"/>
      <c r="N115" s="123">
        <f t="shared" si="10"/>
        <v>0</v>
      </c>
      <c r="O115" s="123">
        <f t="shared" si="11"/>
        <v>0</v>
      </c>
      <c r="P115" s="3"/>
      <c r="Q115" s="6"/>
      <c r="R115" s="123">
        <f t="shared" si="12"/>
        <v>0</v>
      </c>
      <c r="S115" s="6"/>
      <c r="T115" s="123">
        <f t="shared" si="13"/>
        <v>0</v>
      </c>
      <c r="U115" s="122">
        <f t="shared" si="14"/>
        <v>0</v>
      </c>
      <c r="V115" s="8" t="str">
        <f>IF(COUNTBLANK(G115:H115)+COUNTBLANK(J115:K115)+COUNTBLANK(M115:M115)+COUNTBLANK(P115:Q115)+COUNTBLANK(S115:S115)=8,"",
IF(G115&lt;Limity!$C$5," Data gotowości zbyt wczesna lub nie uzupełniona.","")&amp;
IF(G115&gt;Limity!$D$5," Data gotowości zbyt późna lub wypełnona nieprawidłowo.","")&amp;
IF(OR(ROUND(K115,2)&lt;=0,ROUND(Q115,2)&lt;=0,ROUND(M115,2)&lt;=0,ROUND(S115,2)&lt;=0,ROUND(H115,2)&lt;=0)," Co najmniej jedna wartość nie jest większa od zera.","")&amp;
IF(K115&gt;Limity!$D$6," Abonament za Usługę TD w Wariancie A ponad limit.","")&amp;
IF(Q115&gt;Limity!$D$7," Abonament za Usługę TD w Wariancie B ponad limit.","")&amp;
IF(Q115-K115&gt;Limity!$D$8," Różnica wartości abonamentów za Usługę TD wariantów A i B ponad limit.","")&amp;
IF(M115&gt;Limity!$D$9," Abonament za zwiększenie przepustowości w Wariancie A ponad limit.","")&amp;
IF(S115&gt;Limity!$D$10," Abonament za zwiększenie przepustowości w Wariancie B ponad limit.","")&amp;
IF(H115&gt;Limity!$D$11," Opłata za zestawienie łącza ponad limit.","")&amp;
IF(J115=""," Nie wskazano PWR. ",IF(ISERROR(VLOOKUP(J115,'Listy punktów styku'!$B$11:$B$41,1,FALSE))," Nie wskazano PWR z listy.",""))&amp;
IF(P115=""," Nie wskazano FPS. ",IF(ISERROR(VLOOKUP(P115,'Listy punktów styku'!$B$44:$B$61,1,FALSE))," Nie wskazano FPS z listy.",""))
)</f>
        <v/>
      </c>
    </row>
    <row r="116" spans="1:22" x14ac:dyDescent="0.35">
      <c r="A116" s="115">
        <v>102</v>
      </c>
      <c r="B116" s="116">
        <v>464770</v>
      </c>
      <c r="C116" s="117" t="s">
        <v>1614</v>
      </c>
      <c r="D116" s="118" t="s">
        <v>1560</v>
      </c>
      <c r="E116" s="118" t="s">
        <v>1616</v>
      </c>
      <c r="F116" s="119">
        <v>13</v>
      </c>
      <c r="G116" s="28"/>
      <c r="H116" s="4"/>
      <c r="I116" s="122">
        <f t="shared" si="8"/>
        <v>0</v>
      </c>
      <c r="J116" s="3"/>
      <c r="K116" s="6"/>
      <c r="L116" s="123">
        <f t="shared" si="9"/>
        <v>0</v>
      </c>
      <c r="M116" s="7"/>
      <c r="N116" s="123">
        <f t="shared" si="10"/>
        <v>0</v>
      </c>
      <c r="O116" s="123">
        <f t="shared" si="11"/>
        <v>0</v>
      </c>
      <c r="P116" s="3"/>
      <c r="Q116" s="6"/>
      <c r="R116" s="123">
        <f t="shared" si="12"/>
        <v>0</v>
      </c>
      <c r="S116" s="6"/>
      <c r="T116" s="123">
        <f t="shared" si="13"/>
        <v>0</v>
      </c>
      <c r="U116" s="122">
        <f t="shared" si="14"/>
        <v>0</v>
      </c>
      <c r="V116" s="8" t="str">
        <f>IF(COUNTBLANK(G116:H116)+COUNTBLANK(J116:K116)+COUNTBLANK(M116:M116)+COUNTBLANK(P116:Q116)+COUNTBLANK(S116:S116)=8,"",
IF(G116&lt;Limity!$C$5," Data gotowości zbyt wczesna lub nie uzupełniona.","")&amp;
IF(G116&gt;Limity!$D$5," Data gotowości zbyt późna lub wypełnona nieprawidłowo.","")&amp;
IF(OR(ROUND(K116,2)&lt;=0,ROUND(Q116,2)&lt;=0,ROUND(M116,2)&lt;=0,ROUND(S116,2)&lt;=0,ROUND(H116,2)&lt;=0)," Co najmniej jedna wartość nie jest większa od zera.","")&amp;
IF(K116&gt;Limity!$D$6," Abonament za Usługę TD w Wariancie A ponad limit.","")&amp;
IF(Q116&gt;Limity!$D$7," Abonament za Usługę TD w Wariancie B ponad limit.","")&amp;
IF(Q116-K116&gt;Limity!$D$8," Różnica wartości abonamentów za Usługę TD wariantów A i B ponad limit.","")&amp;
IF(M116&gt;Limity!$D$9," Abonament za zwiększenie przepustowości w Wariancie A ponad limit.","")&amp;
IF(S116&gt;Limity!$D$10," Abonament za zwiększenie przepustowości w Wariancie B ponad limit.","")&amp;
IF(H116&gt;Limity!$D$11," Opłata za zestawienie łącza ponad limit.","")&amp;
IF(J116=""," Nie wskazano PWR. ",IF(ISERROR(VLOOKUP(J116,'Listy punktów styku'!$B$11:$B$41,1,FALSE))," Nie wskazano PWR z listy.",""))&amp;
IF(P116=""," Nie wskazano FPS. ",IF(ISERROR(VLOOKUP(P116,'Listy punktów styku'!$B$44:$B$61,1,FALSE))," Nie wskazano FPS z listy.",""))
)</f>
        <v/>
      </c>
    </row>
    <row r="117" spans="1:22" x14ac:dyDescent="0.35">
      <c r="A117" s="115">
        <v>103</v>
      </c>
      <c r="B117" s="116">
        <v>456274</v>
      </c>
      <c r="C117" s="117" t="s">
        <v>1618</v>
      </c>
      <c r="D117" s="118" t="s">
        <v>1560</v>
      </c>
      <c r="E117" s="118" t="s">
        <v>1620</v>
      </c>
      <c r="F117" s="119">
        <v>39</v>
      </c>
      <c r="G117" s="28"/>
      <c r="H117" s="4"/>
      <c r="I117" s="122">
        <f t="shared" si="8"/>
        <v>0</v>
      </c>
      <c r="J117" s="3"/>
      <c r="K117" s="6"/>
      <c r="L117" s="123">
        <f t="shared" si="9"/>
        <v>0</v>
      </c>
      <c r="M117" s="7"/>
      <c r="N117" s="123">
        <f t="shared" si="10"/>
        <v>0</v>
      </c>
      <c r="O117" s="123">
        <f t="shared" si="11"/>
        <v>0</v>
      </c>
      <c r="P117" s="3"/>
      <c r="Q117" s="6"/>
      <c r="R117" s="123">
        <f t="shared" si="12"/>
        <v>0</v>
      </c>
      <c r="S117" s="6"/>
      <c r="T117" s="123">
        <f t="shared" si="13"/>
        <v>0</v>
      </c>
      <c r="U117" s="122">
        <f t="shared" si="14"/>
        <v>0</v>
      </c>
      <c r="V117" s="8" t="str">
        <f>IF(COUNTBLANK(G117:H117)+COUNTBLANK(J117:K117)+COUNTBLANK(M117:M117)+COUNTBLANK(P117:Q117)+COUNTBLANK(S117:S117)=8,"",
IF(G117&lt;Limity!$C$5," Data gotowości zbyt wczesna lub nie uzupełniona.","")&amp;
IF(G117&gt;Limity!$D$5," Data gotowości zbyt późna lub wypełnona nieprawidłowo.","")&amp;
IF(OR(ROUND(K117,2)&lt;=0,ROUND(Q117,2)&lt;=0,ROUND(M117,2)&lt;=0,ROUND(S117,2)&lt;=0,ROUND(H117,2)&lt;=0)," Co najmniej jedna wartość nie jest większa od zera.","")&amp;
IF(K117&gt;Limity!$D$6," Abonament za Usługę TD w Wariancie A ponad limit.","")&amp;
IF(Q117&gt;Limity!$D$7," Abonament za Usługę TD w Wariancie B ponad limit.","")&amp;
IF(Q117-K117&gt;Limity!$D$8," Różnica wartości abonamentów za Usługę TD wariantów A i B ponad limit.","")&amp;
IF(M117&gt;Limity!$D$9," Abonament za zwiększenie przepustowości w Wariancie A ponad limit.","")&amp;
IF(S117&gt;Limity!$D$10," Abonament za zwiększenie przepustowości w Wariancie B ponad limit.","")&amp;
IF(H117&gt;Limity!$D$11," Opłata za zestawienie łącza ponad limit.","")&amp;
IF(J117=""," Nie wskazano PWR. ",IF(ISERROR(VLOOKUP(J117,'Listy punktów styku'!$B$11:$B$41,1,FALSE))," Nie wskazano PWR z listy.",""))&amp;
IF(P117=""," Nie wskazano FPS. ",IF(ISERROR(VLOOKUP(P117,'Listy punktów styku'!$B$44:$B$61,1,FALSE))," Nie wskazano FPS z listy.",""))
)</f>
        <v/>
      </c>
    </row>
    <row r="118" spans="1:22" x14ac:dyDescent="0.35">
      <c r="A118" s="115">
        <v>104</v>
      </c>
      <c r="B118" s="116">
        <v>464336</v>
      </c>
      <c r="C118" s="117" t="s">
        <v>1622</v>
      </c>
      <c r="D118" s="118" t="s">
        <v>1560</v>
      </c>
      <c r="E118" s="118" t="s">
        <v>1624</v>
      </c>
      <c r="F118" s="119">
        <v>29</v>
      </c>
      <c r="G118" s="28"/>
      <c r="H118" s="4"/>
      <c r="I118" s="122">
        <f t="shared" si="8"/>
        <v>0</v>
      </c>
      <c r="J118" s="3"/>
      <c r="K118" s="6"/>
      <c r="L118" s="123">
        <f t="shared" si="9"/>
        <v>0</v>
      </c>
      <c r="M118" s="7"/>
      <c r="N118" s="123">
        <f t="shared" si="10"/>
        <v>0</v>
      </c>
      <c r="O118" s="123">
        <f t="shared" si="11"/>
        <v>0</v>
      </c>
      <c r="P118" s="3"/>
      <c r="Q118" s="6"/>
      <c r="R118" s="123">
        <f t="shared" si="12"/>
        <v>0</v>
      </c>
      <c r="S118" s="6"/>
      <c r="T118" s="123">
        <f t="shared" si="13"/>
        <v>0</v>
      </c>
      <c r="U118" s="122">
        <f t="shared" si="14"/>
        <v>0</v>
      </c>
      <c r="V118" s="8" t="str">
        <f>IF(COUNTBLANK(G118:H118)+COUNTBLANK(J118:K118)+COUNTBLANK(M118:M118)+COUNTBLANK(P118:Q118)+COUNTBLANK(S118:S118)=8,"",
IF(G118&lt;Limity!$C$5," Data gotowości zbyt wczesna lub nie uzupełniona.","")&amp;
IF(G118&gt;Limity!$D$5," Data gotowości zbyt późna lub wypełnona nieprawidłowo.","")&amp;
IF(OR(ROUND(K118,2)&lt;=0,ROUND(Q118,2)&lt;=0,ROUND(M118,2)&lt;=0,ROUND(S118,2)&lt;=0,ROUND(H118,2)&lt;=0)," Co najmniej jedna wartość nie jest większa od zera.","")&amp;
IF(K118&gt;Limity!$D$6," Abonament za Usługę TD w Wariancie A ponad limit.","")&amp;
IF(Q118&gt;Limity!$D$7," Abonament za Usługę TD w Wariancie B ponad limit.","")&amp;
IF(Q118-K118&gt;Limity!$D$8," Różnica wartości abonamentów za Usługę TD wariantów A i B ponad limit.","")&amp;
IF(M118&gt;Limity!$D$9," Abonament za zwiększenie przepustowości w Wariancie A ponad limit.","")&amp;
IF(S118&gt;Limity!$D$10," Abonament za zwiększenie przepustowości w Wariancie B ponad limit.","")&amp;
IF(H118&gt;Limity!$D$11," Opłata za zestawienie łącza ponad limit.","")&amp;
IF(J118=""," Nie wskazano PWR. ",IF(ISERROR(VLOOKUP(J118,'Listy punktów styku'!$B$11:$B$41,1,FALSE))," Nie wskazano PWR z listy.",""))&amp;
IF(P118=""," Nie wskazano FPS. ",IF(ISERROR(VLOOKUP(P118,'Listy punktów styku'!$B$44:$B$61,1,FALSE))," Nie wskazano FPS z listy.",""))
)</f>
        <v/>
      </c>
    </row>
    <row r="119" spans="1:22" ht="29" x14ac:dyDescent="0.35">
      <c r="A119" s="115">
        <v>105</v>
      </c>
      <c r="B119" s="116">
        <v>464374</v>
      </c>
      <c r="C119" s="117" t="s">
        <v>1626</v>
      </c>
      <c r="D119" s="118" t="s">
        <v>1560</v>
      </c>
      <c r="E119" s="118" t="s">
        <v>1628</v>
      </c>
      <c r="F119" s="119">
        <v>24</v>
      </c>
      <c r="G119" s="28"/>
      <c r="H119" s="4"/>
      <c r="I119" s="122">
        <f t="shared" si="8"/>
        <v>0</v>
      </c>
      <c r="J119" s="3"/>
      <c r="K119" s="6"/>
      <c r="L119" s="123">
        <f t="shared" si="9"/>
        <v>0</v>
      </c>
      <c r="M119" s="7"/>
      <c r="N119" s="123">
        <f t="shared" si="10"/>
        <v>0</v>
      </c>
      <c r="O119" s="123">
        <f t="shared" si="11"/>
        <v>0</v>
      </c>
      <c r="P119" s="3"/>
      <c r="Q119" s="6"/>
      <c r="R119" s="123">
        <f t="shared" si="12"/>
        <v>0</v>
      </c>
      <c r="S119" s="6"/>
      <c r="T119" s="123">
        <f t="shared" si="13"/>
        <v>0</v>
      </c>
      <c r="U119" s="122">
        <f t="shared" si="14"/>
        <v>0</v>
      </c>
      <c r="V119" s="8" t="str">
        <f>IF(COUNTBLANK(G119:H119)+COUNTBLANK(J119:K119)+COUNTBLANK(M119:M119)+COUNTBLANK(P119:Q119)+COUNTBLANK(S119:S119)=8,"",
IF(G119&lt;Limity!$C$5," Data gotowości zbyt wczesna lub nie uzupełniona.","")&amp;
IF(G119&gt;Limity!$D$5," Data gotowości zbyt późna lub wypełnona nieprawidłowo.","")&amp;
IF(OR(ROUND(K119,2)&lt;=0,ROUND(Q119,2)&lt;=0,ROUND(M119,2)&lt;=0,ROUND(S119,2)&lt;=0,ROUND(H119,2)&lt;=0)," Co najmniej jedna wartość nie jest większa od zera.","")&amp;
IF(K119&gt;Limity!$D$6," Abonament za Usługę TD w Wariancie A ponad limit.","")&amp;
IF(Q119&gt;Limity!$D$7," Abonament za Usługę TD w Wariancie B ponad limit.","")&amp;
IF(Q119-K119&gt;Limity!$D$8," Różnica wartości abonamentów za Usługę TD wariantów A i B ponad limit.","")&amp;
IF(M119&gt;Limity!$D$9," Abonament za zwiększenie przepustowości w Wariancie A ponad limit.","")&amp;
IF(S119&gt;Limity!$D$10," Abonament za zwiększenie przepustowości w Wariancie B ponad limit.","")&amp;
IF(H119&gt;Limity!$D$11," Opłata za zestawienie łącza ponad limit.","")&amp;
IF(J119=""," Nie wskazano PWR. ",IF(ISERROR(VLOOKUP(J119,'Listy punktów styku'!$B$11:$B$41,1,FALSE))," Nie wskazano PWR z listy.",""))&amp;
IF(P119=""," Nie wskazano FPS. ",IF(ISERROR(VLOOKUP(P119,'Listy punktów styku'!$B$44:$B$61,1,FALSE))," Nie wskazano FPS z listy.",""))
)</f>
        <v/>
      </c>
    </row>
    <row r="120" spans="1:22" x14ac:dyDescent="0.35">
      <c r="A120" s="115">
        <v>106</v>
      </c>
      <c r="B120" s="116">
        <v>462924</v>
      </c>
      <c r="C120" s="117" t="s">
        <v>1630</v>
      </c>
      <c r="D120" s="118" t="s">
        <v>1560</v>
      </c>
      <c r="E120" s="118" t="s">
        <v>226</v>
      </c>
      <c r="F120" s="119">
        <v>8</v>
      </c>
      <c r="G120" s="28"/>
      <c r="H120" s="4"/>
      <c r="I120" s="122">
        <f t="shared" si="8"/>
        <v>0</v>
      </c>
      <c r="J120" s="3"/>
      <c r="K120" s="6"/>
      <c r="L120" s="123">
        <f t="shared" si="9"/>
        <v>0</v>
      </c>
      <c r="M120" s="7"/>
      <c r="N120" s="123">
        <f t="shared" si="10"/>
        <v>0</v>
      </c>
      <c r="O120" s="123">
        <f t="shared" si="11"/>
        <v>0</v>
      </c>
      <c r="P120" s="3"/>
      <c r="Q120" s="6"/>
      <c r="R120" s="123">
        <f t="shared" si="12"/>
        <v>0</v>
      </c>
      <c r="S120" s="6"/>
      <c r="T120" s="123">
        <f t="shared" si="13"/>
        <v>0</v>
      </c>
      <c r="U120" s="122">
        <f t="shared" si="14"/>
        <v>0</v>
      </c>
      <c r="V120" s="8" t="str">
        <f>IF(COUNTBLANK(G120:H120)+COUNTBLANK(J120:K120)+COUNTBLANK(M120:M120)+COUNTBLANK(P120:Q120)+COUNTBLANK(S120:S120)=8,"",
IF(G120&lt;Limity!$C$5," Data gotowości zbyt wczesna lub nie uzupełniona.","")&amp;
IF(G120&gt;Limity!$D$5," Data gotowości zbyt późna lub wypełnona nieprawidłowo.","")&amp;
IF(OR(ROUND(K120,2)&lt;=0,ROUND(Q120,2)&lt;=0,ROUND(M120,2)&lt;=0,ROUND(S120,2)&lt;=0,ROUND(H120,2)&lt;=0)," Co najmniej jedna wartość nie jest większa od zera.","")&amp;
IF(K120&gt;Limity!$D$6," Abonament za Usługę TD w Wariancie A ponad limit.","")&amp;
IF(Q120&gt;Limity!$D$7," Abonament za Usługę TD w Wariancie B ponad limit.","")&amp;
IF(Q120-K120&gt;Limity!$D$8," Różnica wartości abonamentów za Usługę TD wariantów A i B ponad limit.","")&amp;
IF(M120&gt;Limity!$D$9," Abonament za zwiększenie przepustowości w Wariancie A ponad limit.","")&amp;
IF(S120&gt;Limity!$D$10," Abonament za zwiększenie przepustowości w Wariancie B ponad limit.","")&amp;
IF(H120&gt;Limity!$D$11," Opłata za zestawienie łącza ponad limit.","")&amp;
IF(J120=""," Nie wskazano PWR. ",IF(ISERROR(VLOOKUP(J120,'Listy punktów styku'!$B$11:$B$41,1,FALSE))," Nie wskazano PWR z listy.",""))&amp;
IF(P120=""," Nie wskazano FPS. ",IF(ISERROR(VLOOKUP(P120,'Listy punktów styku'!$B$44:$B$61,1,FALSE))," Nie wskazano FPS z listy.",""))
)</f>
        <v/>
      </c>
    </row>
    <row r="121" spans="1:22" ht="29" x14ac:dyDescent="0.35">
      <c r="A121" s="115">
        <v>107</v>
      </c>
      <c r="B121" s="116">
        <v>460015</v>
      </c>
      <c r="C121" s="117" t="s">
        <v>1632</v>
      </c>
      <c r="D121" s="118" t="s">
        <v>1560</v>
      </c>
      <c r="E121" s="118" t="s">
        <v>587</v>
      </c>
      <c r="F121" s="119">
        <v>4</v>
      </c>
      <c r="G121" s="28"/>
      <c r="H121" s="4"/>
      <c r="I121" s="122">
        <f t="shared" si="8"/>
        <v>0</v>
      </c>
      <c r="J121" s="3"/>
      <c r="K121" s="6"/>
      <c r="L121" s="123">
        <f t="shared" si="9"/>
        <v>0</v>
      </c>
      <c r="M121" s="7"/>
      <c r="N121" s="123">
        <f t="shared" si="10"/>
        <v>0</v>
      </c>
      <c r="O121" s="123">
        <f t="shared" si="11"/>
        <v>0</v>
      </c>
      <c r="P121" s="3"/>
      <c r="Q121" s="6"/>
      <c r="R121" s="123">
        <f t="shared" si="12"/>
        <v>0</v>
      </c>
      <c r="S121" s="6"/>
      <c r="T121" s="123">
        <f t="shared" si="13"/>
        <v>0</v>
      </c>
      <c r="U121" s="122">
        <f t="shared" si="14"/>
        <v>0</v>
      </c>
      <c r="V121" s="8" t="str">
        <f>IF(COUNTBLANK(G121:H121)+COUNTBLANK(J121:K121)+COUNTBLANK(M121:M121)+COUNTBLANK(P121:Q121)+COUNTBLANK(S121:S121)=8,"",
IF(G121&lt;Limity!$C$5," Data gotowości zbyt wczesna lub nie uzupełniona.","")&amp;
IF(G121&gt;Limity!$D$5," Data gotowości zbyt późna lub wypełnona nieprawidłowo.","")&amp;
IF(OR(ROUND(K121,2)&lt;=0,ROUND(Q121,2)&lt;=0,ROUND(M121,2)&lt;=0,ROUND(S121,2)&lt;=0,ROUND(H121,2)&lt;=0)," Co najmniej jedna wartość nie jest większa od zera.","")&amp;
IF(K121&gt;Limity!$D$6," Abonament za Usługę TD w Wariancie A ponad limit.","")&amp;
IF(Q121&gt;Limity!$D$7," Abonament za Usługę TD w Wariancie B ponad limit.","")&amp;
IF(Q121-K121&gt;Limity!$D$8," Różnica wartości abonamentów za Usługę TD wariantów A i B ponad limit.","")&amp;
IF(M121&gt;Limity!$D$9," Abonament za zwiększenie przepustowości w Wariancie A ponad limit.","")&amp;
IF(S121&gt;Limity!$D$10," Abonament za zwiększenie przepustowości w Wariancie B ponad limit.","")&amp;
IF(H121&gt;Limity!$D$11," Opłata za zestawienie łącza ponad limit.","")&amp;
IF(J121=""," Nie wskazano PWR. ",IF(ISERROR(VLOOKUP(J121,'Listy punktów styku'!$B$11:$B$41,1,FALSE))," Nie wskazano PWR z listy.",""))&amp;
IF(P121=""," Nie wskazano FPS. ",IF(ISERROR(VLOOKUP(P121,'Listy punktów styku'!$B$44:$B$61,1,FALSE))," Nie wskazano FPS z listy.",""))
)</f>
        <v/>
      </c>
    </row>
    <row r="122" spans="1:22" ht="29" x14ac:dyDescent="0.35">
      <c r="A122" s="115">
        <v>108</v>
      </c>
      <c r="B122" s="116">
        <v>461672</v>
      </c>
      <c r="C122" s="117" t="s">
        <v>1634</v>
      </c>
      <c r="D122" s="118" t="s">
        <v>1560</v>
      </c>
      <c r="E122" s="118" t="s">
        <v>1636</v>
      </c>
      <c r="F122" s="119">
        <v>20</v>
      </c>
      <c r="G122" s="28"/>
      <c r="H122" s="4"/>
      <c r="I122" s="122">
        <f t="shared" si="8"/>
        <v>0</v>
      </c>
      <c r="J122" s="3"/>
      <c r="K122" s="6"/>
      <c r="L122" s="123">
        <f t="shared" si="9"/>
        <v>0</v>
      </c>
      <c r="M122" s="7"/>
      <c r="N122" s="123">
        <f t="shared" si="10"/>
        <v>0</v>
      </c>
      <c r="O122" s="123">
        <f t="shared" si="11"/>
        <v>0</v>
      </c>
      <c r="P122" s="3"/>
      <c r="Q122" s="6"/>
      <c r="R122" s="123">
        <f t="shared" si="12"/>
        <v>0</v>
      </c>
      <c r="S122" s="6"/>
      <c r="T122" s="123">
        <f t="shared" si="13"/>
        <v>0</v>
      </c>
      <c r="U122" s="122">
        <f t="shared" si="14"/>
        <v>0</v>
      </c>
      <c r="V122" s="8" t="str">
        <f>IF(COUNTBLANK(G122:H122)+COUNTBLANK(J122:K122)+COUNTBLANK(M122:M122)+COUNTBLANK(P122:Q122)+COUNTBLANK(S122:S122)=8,"",
IF(G122&lt;Limity!$C$5," Data gotowości zbyt wczesna lub nie uzupełniona.","")&amp;
IF(G122&gt;Limity!$D$5," Data gotowości zbyt późna lub wypełnona nieprawidłowo.","")&amp;
IF(OR(ROUND(K122,2)&lt;=0,ROUND(Q122,2)&lt;=0,ROUND(M122,2)&lt;=0,ROUND(S122,2)&lt;=0,ROUND(H122,2)&lt;=0)," Co najmniej jedna wartość nie jest większa od zera.","")&amp;
IF(K122&gt;Limity!$D$6," Abonament za Usługę TD w Wariancie A ponad limit.","")&amp;
IF(Q122&gt;Limity!$D$7," Abonament za Usługę TD w Wariancie B ponad limit.","")&amp;
IF(Q122-K122&gt;Limity!$D$8," Różnica wartości abonamentów za Usługę TD wariantów A i B ponad limit.","")&amp;
IF(M122&gt;Limity!$D$9," Abonament za zwiększenie przepustowości w Wariancie A ponad limit.","")&amp;
IF(S122&gt;Limity!$D$10," Abonament za zwiększenie przepustowości w Wariancie B ponad limit.","")&amp;
IF(H122&gt;Limity!$D$11," Opłata za zestawienie łącza ponad limit.","")&amp;
IF(J122=""," Nie wskazano PWR. ",IF(ISERROR(VLOOKUP(J122,'Listy punktów styku'!$B$11:$B$41,1,FALSE))," Nie wskazano PWR z listy.",""))&amp;
IF(P122=""," Nie wskazano FPS. ",IF(ISERROR(VLOOKUP(P122,'Listy punktów styku'!$B$44:$B$61,1,FALSE))," Nie wskazano FPS z listy.",""))
)</f>
        <v/>
      </c>
    </row>
    <row r="123" spans="1:22" x14ac:dyDescent="0.35">
      <c r="A123" s="115">
        <v>109</v>
      </c>
      <c r="B123" s="116">
        <v>463468</v>
      </c>
      <c r="C123" s="117" t="s">
        <v>1638</v>
      </c>
      <c r="D123" s="118" t="s">
        <v>1560</v>
      </c>
      <c r="E123" s="118" t="s">
        <v>1640</v>
      </c>
      <c r="F123" s="119">
        <v>13</v>
      </c>
      <c r="G123" s="28"/>
      <c r="H123" s="4"/>
      <c r="I123" s="122">
        <f t="shared" si="8"/>
        <v>0</v>
      </c>
      <c r="J123" s="3"/>
      <c r="K123" s="6"/>
      <c r="L123" s="123">
        <f t="shared" si="9"/>
        <v>0</v>
      </c>
      <c r="M123" s="7"/>
      <c r="N123" s="123">
        <f t="shared" si="10"/>
        <v>0</v>
      </c>
      <c r="O123" s="123">
        <f t="shared" si="11"/>
        <v>0</v>
      </c>
      <c r="P123" s="3"/>
      <c r="Q123" s="6"/>
      <c r="R123" s="123">
        <f t="shared" si="12"/>
        <v>0</v>
      </c>
      <c r="S123" s="6"/>
      <c r="T123" s="123">
        <f t="shared" si="13"/>
        <v>0</v>
      </c>
      <c r="U123" s="122">
        <f t="shared" si="14"/>
        <v>0</v>
      </c>
      <c r="V123" s="8" t="str">
        <f>IF(COUNTBLANK(G123:H123)+COUNTBLANK(J123:K123)+COUNTBLANK(M123:M123)+COUNTBLANK(P123:Q123)+COUNTBLANK(S123:S123)=8,"",
IF(G123&lt;Limity!$C$5," Data gotowości zbyt wczesna lub nie uzupełniona.","")&amp;
IF(G123&gt;Limity!$D$5," Data gotowości zbyt późna lub wypełnona nieprawidłowo.","")&amp;
IF(OR(ROUND(K123,2)&lt;=0,ROUND(Q123,2)&lt;=0,ROUND(M123,2)&lt;=0,ROUND(S123,2)&lt;=0,ROUND(H123,2)&lt;=0)," Co najmniej jedna wartość nie jest większa od zera.","")&amp;
IF(K123&gt;Limity!$D$6," Abonament za Usługę TD w Wariancie A ponad limit.","")&amp;
IF(Q123&gt;Limity!$D$7," Abonament za Usługę TD w Wariancie B ponad limit.","")&amp;
IF(Q123-K123&gt;Limity!$D$8," Różnica wartości abonamentów za Usługę TD wariantów A i B ponad limit.","")&amp;
IF(M123&gt;Limity!$D$9," Abonament za zwiększenie przepustowości w Wariancie A ponad limit.","")&amp;
IF(S123&gt;Limity!$D$10," Abonament za zwiększenie przepustowości w Wariancie B ponad limit.","")&amp;
IF(H123&gt;Limity!$D$11," Opłata za zestawienie łącza ponad limit.","")&amp;
IF(J123=""," Nie wskazano PWR. ",IF(ISERROR(VLOOKUP(J123,'Listy punktów styku'!$B$11:$B$41,1,FALSE))," Nie wskazano PWR z listy.",""))&amp;
IF(P123=""," Nie wskazano FPS. ",IF(ISERROR(VLOOKUP(P123,'Listy punktów styku'!$B$44:$B$61,1,FALSE))," Nie wskazano FPS z listy.",""))
)</f>
        <v/>
      </c>
    </row>
    <row r="124" spans="1:22" x14ac:dyDescent="0.35">
      <c r="A124" s="115">
        <v>110</v>
      </c>
      <c r="B124" s="116">
        <v>457651</v>
      </c>
      <c r="C124" s="117" t="s">
        <v>1642</v>
      </c>
      <c r="D124" s="118" t="s">
        <v>1560</v>
      </c>
      <c r="E124" s="118" t="s">
        <v>1644</v>
      </c>
      <c r="F124" s="119">
        <v>55</v>
      </c>
      <c r="G124" s="28"/>
      <c r="H124" s="4"/>
      <c r="I124" s="122">
        <f t="shared" si="8"/>
        <v>0</v>
      </c>
      <c r="J124" s="3"/>
      <c r="K124" s="6"/>
      <c r="L124" s="123">
        <f t="shared" si="9"/>
        <v>0</v>
      </c>
      <c r="M124" s="7"/>
      <c r="N124" s="123">
        <f t="shared" si="10"/>
        <v>0</v>
      </c>
      <c r="O124" s="123">
        <f t="shared" si="11"/>
        <v>0</v>
      </c>
      <c r="P124" s="3"/>
      <c r="Q124" s="6"/>
      <c r="R124" s="123">
        <f t="shared" si="12"/>
        <v>0</v>
      </c>
      <c r="S124" s="6"/>
      <c r="T124" s="123">
        <f t="shared" si="13"/>
        <v>0</v>
      </c>
      <c r="U124" s="122">
        <f t="shared" si="14"/>
        <v>0</v>
      </c>
      <c r="V124" s="8" t="str">
        <f>IF(COUNTBLANK(G124:H124)+COUNTBLANK(J124:K124)+COUNTBLANK(M124:M124)+COUNTBLANK(P124:Q124)+COUNTBLANK(S124:S124)=8,"",
IF(G124&lt;Limity!$C$5," Data gotowości zbyt wczesna lub nie uzupełniona.","")&amp;
IF(G124&gt;Limity!$D$5," Data gotowości zbyt późna lub wypełnona nieprawidłowo.","")&amp;
IF(OR(ROUND(K124,2)&lt;=0,ROUND(Q124,2)&lt;=0,ROUND(M124,2)&lt;=0,ROUND(S124,2)&lt;=0,ROUND(H124,2)&lt;=0)," Co najmniej jedna wartość nie jest większa od zera.","")&amp;
IF(K124&gt;Limity!$D$6," Abonament za Usługę TD w Wariancie A ponad limit.","")&amp;
IF(Q124&gt;Limity!$D$7," Abonament za Usługę TD w Wariancie B ponad limit.","")&amp;
IF(Q124-K124&gt;Limity!$D$8," Różnica wartości abonamentów za Usługę TD wariantów A i B ponad limit.","")&amp;
IF(M124&gt;Limity!$D$9," Abonament za zwiększenie przepustowości w Wariancie A ponad limit.","")&amp;
IF(S124&gt;Limity!$D$10," Abonament za zwiększenie przepustowości w Wariancie B ponad limit.","")&amp;
IF(H124&gt;Limity!$D$11," Opłata za zestawienie łącza ponad limit.","")&amp;
IF(J124=""," Nie wskazano PWR. ",IF(ISERROR(VLOOKUP(J124,'Listy punktów styku'!$B$11:$B$41,1,FALSE))," Nie wskazano PWR z listy.",""))&amp;
IF(P124=""," Nie wskazano FPS. ",IF(ISERROR(VLOOKUP(P124,'Listy punktów styku'!$B$44:$B$61,1,FALSE))," Nie wskazano FPS z listy.",""))
)</f>
        <v/>
      </c>
    </row>
    <row r="125" spans="1:22" x14ac:dyDescent="0.35">
      <c r="A125" s="115">
        <v>111</v>
      </c>
      <c r="B125" s="116">
        <v>279643</v>
      </c>
      <c r="C125" s="117" t="s">
        <v>1646</v>
      </c>
      <c r="D125" s="118" t="s">
        <v>1648</v>
      </c>
      <c r="E125" s="118" t="s">
        <v>565</v>
      </c>
      <c r="F125" s="119">
        <v>7</v>
      </c>
      <c r="G125" s="28"/>
      <c r="H125" s="4"/>
      <c r="I125" s="122">
        <f t="shared" si="8"/>
        <v>0</v>
      </c>
      <c r="J125" s="3"/>
      <c r="K125" s="6"/>
      <c r="L125" s="123">
        <f t="shared" si="9"/>
        <v>0</v>
      </c>
      <c r="M125" s="7"/>
      <c r="N125" s="123">
        <f t="shared" si="10"/>
        <v>0</v>
      </c>
      <c r="O125" s="123">
        <f t="shared" si="11"/>
        <v>0</v>
      </c>
      <c r="P125" s="3"/>
      <c r="Q125" s="6"/>
      <c r="R125" s="123">
        <f t="shared" si="12"/>
        <v>0</v>
      </c>
      <c r="S125" s="6"/>
      <c r="T125" s="123">
        <f t="shared" si="13"/>
        <v>0</v>
      </c>
      <c r="U125" s="122">
        <f t="shared" si="14"/>
        <v>0</v>
      </c>
      <c r="V125" s="8" t="str">
        <f>IF(COUNTBLANK(G125:H125)+COUNTBLANK(J125:K125)+COUNTBLANK(M125:M125)+COUNTBLANK(P125:Q125)+COUNTBLANK(S125:S125)=8,"",
IF(G125&lt;Limity!$C$5," Data gotowości zbyt wczesna lub nie uzupełniona.","")&amp;
IF(G125&gt;Limity!$D$5," Data gotowości zbyt późna lub wypełnona nieprawidłowo.","")&amp;
IF(OR(ROUND(K125,2)&lt;=0,ROUND(Q125,2)&lt;=0,ROUND(M125,2)&lt;=0,ROUND(S125,2)&lt;=0,ROUND(H125,2)&lt;=0)," Co najmniej jedna wartość nie jest większa od zera.","")&amp;
IF(K125&gt;Limity!$D$6," Abonament za Usługę TD w Wariancie A ponad limit.","")&amp;
IF(Q125&gt;Limity!$D$7," Abonament za Usługę TD w Wariancie B ponad limit.","")&amp;
IF(Q125-K125&gt;Limity!$D$8," Różnica wartości abonamentów za Usługę TD wariantów A i B ponad limit.","")&amp;
IF(M125&gt;Limity!$D$9," Abonament za zwiększenie przepustowości w Wariancie A ponad limit.","")&amp;
IF(S125&gt;Limity!$D$10," Abonament za zwiększenie przepustowości w Wariancie B ponad limit.","")&amp;
IF(H125&gt;Limity!$D$11," Opłata za zestawienie łącza ponad limit.","")&amp;
IF(J125=""," Nie wskazano PWR. ",IF(ISERROR(VLOOKUP(J125,'Listy punktów styku'!$B$11:$B$41,1,FALSE))," Nie wskazano PWR z listy.",""))&amp;
IF(P125=""," Nie wskazano FPS. ",IF(ISERROR(VLOOKUP(P125,'Listy punktów styku'!$B$44:$B$61,1,FALSE))," Nie wskazano FPS z listy.",""))
)</f>
        <v/>
      </c>
    </row>
    <row r="126" spans="1:22" x14ac:dyDescent="0.35">
      <c r="A126" s="115">
        <v>112</v>
      </c>
      <c r="B126" s="116">
        <v>279714</v>
      </c>
      <c r="C126" s="117" t="s">
        <v>1651</v>
      </c>
      <c r="D126" s="118" t="s">
        <v>1648</v>
      </c>
      <c r="E126" s="118" t="s">
        <v>394</v>
      </c>
      <c r="F126" s="119">
        <v>5</v>
      </c>
      <c r="G126" s="28"/>
      <c r="H126" s="4"/>
      <c r="I126" s="122">
        <f t="shared" si="8"/>
        <v>0</v>
      </c>
      <c r="J126" s="3"/>
      <c r="K126" s="6"/>
      <c r="L126" s="123">
        <f t="shared" si="9"/>
        <v>0</v>
      </c>
      <c r="M126" s="7"/>
      <c r="N126" s="123">
        <f t="shared" si="10"/>
        <v>0</v>
      </c>
      <c r="O126" s="123">
        <f t="shared" si="11"/>
        <v>0</v>
      </c>
      <c r="P126" s="3"/>
      <c r="Q126" s="6"/>
      <c r="R126" s="123">
        <f t="shared" si="12"/>
        <v>0</v>
      </c>
      <c r="S126" s="6"/>
      <c r="T126" s="123">
        <f t="shared" si="13"/>
        <v>0</v>
      </c>
      <c r="U126" s="122">
        <f t="shared" si="14"/>
        <v>0</v>
      </c>
      <c r="V126" s="8" t="str">
        <f>IF(COUNTBLANK(G126:H126)+COUNTBLANK(J126:K126)+COUNTBLANK(M126:M126)+COUNTBLANK(P126:Q126)+COUNTBLANK(S126:S126)=8,"",
IF(G126&lt;Limity!$C$5," Data gotowości zbyt wczesna lub nie uzupełniona.","")&amp;
IF(G126&gt;Limity!$D$5," Data gotowości zbyt późna lub wypełnona nieprawidłowo.","")&amp;
IF(OR(ROUND(K126,2)&lt;=0,ROUND(Q126,2)&lt;=0,ROUND(M126,2)&lt;=0,ROUND(S126,2)&lt;=0,ROUND(H126,2)&lt;=0)," Co najmniej jedna wartość nie jest większa od zera.","")&amp;
IF(K126&gt;Limity!$D$6," Abonament za Usługę TD w Wariancie A ponad limit.","")&amp;
IF(Q126&gt;Limity!$D$7," Abonament za Usługę TD w Wariancie B ponad limit.","")&amp;
IF(Q126-K126&gt;Limity!$D$8," Różnica wartości abonamentów za Usługę TD wariantów A i B ponad limit.","")&amp;
IF(M126&gt;Limity!$D$9," Abonament za zwiększenie przepustowości w Wariancie A ponad limit.","")&amp;
IF(S126&gt;Limity!$D$10," Abonament za zwiększenie przepustowości w Wariancie B ponad limit.","")&amp;
IF(H126&gt;Limity!$D$11," Opłata za zestawienie łącza ponad limit.","")&amp;
IF(J126=""," Nie wskazano PWR. ",IF(ISERROR(VLOOKUP(J126,'Listy punktów styku'!$B$11:$B$41,1,FALSE))," Nie wskazano PWR z listy.",""))&amp;
IF(P126=""," Nie wskazano FPS. ",IF(ISERROR(VLOOKUP(P126,'Listy punktów styku'!$B$44:$B$61,1,FALSE))," Nie wskazano FPS z listy.",""))
)</f>
        <v/>
      </c>
    </row>
    <row r="127" spans="1:22" x14ac:dyDescent="0.35">
      <c r="A127" s="115">
        <v>113</v>
      </c>
      <c r="B127" s="116">
        <v>279719</v>
      </c>
      <c r="C127" s="117" t="s">
        <v>1653</v>
      </c>
      <c r="D127" s="118" t="s">
        <v>1648</v>
      </c>
      <c r="E127" s="118" t="s">
        <v>95</v>
      </c>
      <c r="F127" s="119">
        <v>4</v>
      </c>
      <c r="G127" s="28"/>
      <c r="H127" s="4"/>
      <c r="I127" s="122">
        <f t="shared" si="8"/>
        <v>0</v>
      </c>
      <c r="J127" s="3"/>
      <c r="K127" s="6"/>
      <c r="L127" s="123">
        <f t="shared" si="9"/>
        <v>0</v>
      </c>
      <c r="M127" s="7"/>
      <c r="N127" s="123">
        <f t="shared" si="10"/>
        <v>0</v>
      </c>
      <c r="O127" s="123">
        <f t="shared" si="11"/>
        <v>0</v>
      </c>
      <c r="P127" s="3"/>
      <c r="Q127" s="6"/>
      <c r="R127" s="123">
        <f t="shared" si="12"/>
        <v>0</v>
      </c>
      <c r="S127" s="6"/>
      <c r="T127" s="123">
        <f t="shared" si="13"/>
        <v>0</v>
      </c>
      <c r="U127" s="122">
        <f t="shared" si="14"/>
        <v>0</v>
      </c>
      <c r="V127" s="8" t="str">
        <f>IF(COUNTBLANK(G127:H127)+COUNTBLANK(J127:K127)+COUNTBLANK(M127:M127)+COUNTBLANK(P127:Q127)+COUNTBLANK(S127:S127)=8,"",
IF(G127&lt;Limity!$C$5," Data gotowości zbyt wczesna lub nie uzupełniona.","")&amp;
IF(G127&gt;Limity!$D$5," Data gotowości zbyt późna lub wypełnona nieprawidłowo.","")&amp;
IF(OR(ROUND(K127,2)&lt;=0,ROUND(Q127,2)&lt;=0,ROUND(M127,2)&lt;=0,ROUND(S127,2)&lt;=0,ROUND(H127,2)&lt;=0)," Co najmniej jedna wartość nie jest większa od zera.","")&amp;
IF(K127&gt;Limity!$D$6," Abonament za Usługę TD w Wariancie A ponad limit.","")&amp;
IF(Q127&gt;Limity!$D$7," Abonament za Usługę TD w Wariancie B ponad limit.","")&amp;
IF(Q127-K127&gt;Limity!$D$8," Różnica wartości abonamentów za Usługę TD wariantów A i B ponad limit.","")&amp;
IF(M127&gt;Limity!$D$9," Abonament za zwiększenie przepustowości w Wariancie A ponad limit.","")&amp;
IF(S127&gt;Limity!$D$10," Abonament za zwiększenie przepustowości w Wariancie B ponad limit.","")&amp;
IF(H127&gt;Limity!$D$11," Opłata za zestawienie łącza ponad limit.","")&amp;
IF(J127=""," Nie wskazano PWR. ",IF(ISERROR(VLOOKUP(J127,'Listy punktów styku'!$B$11:$B$41,1,FALSE))," Nie wskazano PWR z listy.",""))&amp;
IF(P127=""," Nie wskazano FPS. ",IF(ISERROR(VLOOKUP(P127,'Listy punktów styku'!$B$44:$B$61,1,FALSE))," Nie wskazano FPS z listy.",""))
)</f>
        <v/>
      </c>
    </row>
    <row r="128" spans="1:22" ht="29" x14ac:dyDescent="0.35">
      <c r="A128" s="115">
        <v>114</v>
      </c>
      <c r="B128" s="116">
        <v>286627</v>
      </c>
      <c r="C128" s="117" t="s">
        <v>1191</v>
      </c>
      <c r="D128" s="118" t="s">
        <v>1193</v>
      </c>
      <c r="E128" s="118" t="s">
        <v>1196</v>
      </c>
      <c r="F128" s="119">
        <v>8</v>
      </c>
      <c r="G128" s="28"/>
      <c r="H128" s="4"/>
      <c r="I128" s="122">
        <f t="shared" si="8"/>
        <v>0</v>
      </c>
      <c r="J128" s="3"/>
      <c r="K128" s="6"/>
      <c r="L128" s="123">
        <f t="shared" si="9"/>
        <v>0</v>
      </c>
      <c r="M128" s="7"/>
      <c r="N128" s="123">
        <f t="shared" si="10"/>
        <v>0</v>
      </c>
      <c r="O128" s="123">
        <f t="shared" si="11"/>
        <v>0</v>
      </c>
      <c r="P128" s="3"/>
      <c r="Q128" s="6"/>
      <c r="R128" s="123">
        <f t="shared" si="12"/>
        <v>0</v>
      </c>
      <c r="S128" s="6"/>
      <c r="T128" s="123">
        <f t="shared" si="13"/>
        <v>0</v>
      </c>
      <c r="U128" s="122">
        <f t="shared" si="14"/>
        <v>0</v>
      </c>
      <c r="V128" s="8" t="str">
        <f>IF(COUNTBLANK(G128:H128)+COUNTBLANK(J128:K128)+COUNTBLANK(M128:M128)+COUNTBLANK(P128:Q128)+COUNTBLANK(S128:S128)=8,"",
IF(G128&lt;Limity!$C$5," Data gotowości zbyt wczesna lub nie uzupełniona.","")&amp;
IF(G128&gt;Limity!$D$5," Data gotowości zbyt późna lub wypełnona nieprawidłowo.","")&amp;
IF(OR(ROUND(K128,2)&lt;=0,ROUND(Q128,2)&lt;=0,ROUND(M128,2)&lt;=0,ROUND(S128,2)&lt;=0,ROUND(H128,2)&lt;=0)," Co najmniej jedna wartość nie jest większa od zera.","")&amp;
IF(K128&gt;Limity!$D$6," Abonament za Usługę TD w Wariancie A ponad limit.","")&amp;
IF(Q128&gt;Limity!$D$7," Abonament za Usługę TD w Wariancie B ponad limit.","")&amp;
IF(Q128-K128&gt;Limity!$D$8," Różnica wartości abonamentów za Usługę TD wariantów A i B ponad limit.","")&amp;
IF(M128&gt;Limity!$D$9," Abonament za zwiększenie przepustowości w Wariancie A ponad limit.","")&amp;
IF(S128&gt;Limity!$D$10," Abonament za zwiększenie przepustowości w Wariancie B ponad limit.","")&amp;
IF(H128&gt;Limity!$D$11," Opłata za zestawienie łącza ponad limit.","")&amp;
IF(J128=""," Nie wskazano PWR. ",IF(ISERROR(VLOOKUP(J128,'Listy punktów styku'!$B$11:$B$41,1,FALSE))," Nie wskazano PWR z listy.",""))&amp;
IF(P128=""," Nie wskazano FPS. ",IF(ISERROR(VLOOKUP(P128,'Listy punktów styku'!$B$44:$B$61,1,FALSE))," Nie wskazano FPS z listy.",""))
)</f>
        <v/>
      </c>
    </row>
    <row r="129" spans="1:22" x14ac:dyDescent="0.35">
      <c r="A129" s="115">
        <v>115</v>
      </c>
      <c r="B129" s="124">
        <v>843697</v>
      </c>
      <c r="C129" s="117" t="s">
        <v>1655</v>
      </c>
      <c r="D129" s="118" t="s">
        <v>1085</v>
      </c>
      <c r="E129" s="118" t="s">
        <v>811</v>
      </c>
      <c r="F129" s="119" t="s">
        <v>1657</v>
      </c>
      <c r="G129" s="28"/>
      <c r="H129" s="4"/>
      <c r="I129" s="122">
        <f t="shared" si="8"/>
        <v>0</v>
      </c>
      <c r="J129" s="3"/>
      <c r="K129" s="6"/>
      <c r="L129" s="123">
        <f t="shared" si="9"/>
        <v>0</v>
      </c>
      <c r="M129" s="7"/>
      <c r="N129" s="123">
        <f t="shared" si="10"/>
        <v>0</v>
      </c>
      <c r="O129" s="123">
        <f t="shared" si="11"/>
        <v>0</v>
      </c>
      <c r="P129" s="3"/>
      <c r="Q129" s="6"/>
      <c r="R129" s="123">
        <f t="shared" si="12"/>
        <v>0</v>
      </c>
      <c r="S129" s="6"/>
      <c r="T129" s="123">
        <f t="shared" si="13"/>
        <v>0</v>
      </c>
      <c r="U129" s="122">
        <f t="shared" si="14"/>
        <v>0</v>
      </c>
      <c r="V129" s="8" t="str">
        <f>IF(COUNTBLANK(G129:H129)+COUNTBLANK(J129:K129)+COUNTBLANK(M129:M129)+COUNTBLANK(P129:Q129)+COUNTBLANK(S129:S129)=8,"",
IF(G129&lt;Limity!$C$5," Data gotowości zbyt wczesna lub nie uzupełniona.","")&amp;
IF(G129&gt;Limity!$D$5," Data gotowości zbyt późna lub wypełnona nieprawidłowo.","")&amp;
IF(OR(ROUND(K129,2)&lt;=0,ROUND(Q129,2)&lt;=0,ROUND(M129,2)&lt;=0,ROUND(S129,2)&lt;=0,ROUND(H129,2)&lt;=0)," Co najmniej jedna wartość nie jest większa od zera.","")&amp;
IF(K129&gt;Limity!$D$6," Abonament za Usługę TD w Wariancie A ponad limit.","")&amp;
IF(Q129&gt;Limity!$D$7," Abonament za Usługę TD w Wariancie B ponad limit.","")&amp;
IF(Q129-K129&gt;Limity!$D$8," Różnica wartości abonamentów za Usługę TD wariantów A i B ponad limit.","")&amp;
IF(M129&gt;Limity!$D$9," Abonament za zwiększenie przepustowości w Wariancie A ponad limit.","")&amp;
IF(S129&gt;Limity!$D$10," Abonament za zwiększenie przepustowości w Wariancie B ponad limit.","")&amp;
IF(H129&gt;Limity!$D$11," Opłata za zestawienie łącza ponad limit.","")&amp;
IF(J129=""," Nie wskazano PWR. ",IF(ISERROR(VLOOKUP(J129,'Listy punktów styku'!$B$11:$B$41,1,FALSE))," Nie wskazano PWR z listy.",""))&amp;
IF(P129=""," Nie wskazano FPS. ",IF(ISERROR(VLOOKUP(P129,'Listy punktów styku'!$B$44:$B$61,1,FALSE))," Nie wskazano FPS z listy.",""))
)</f>
        <v/>
      </c>
    </row>
    <row r="130" spans="1:22" x14ac:dyDescent="0.35">
      <c r="A130" s="115">
        <v>116</v>
      </c>
      <c r="B130" s="124">
        <v>15299015</v>
      </c>
      <c r="C130" s="117" t="s">
        <v>1660</v>
      </c>
      <c r="D130" s="118" t="s">
        <v>1085</v>
      </c>
      <c r="E130" s="118" t="s">
        <v>1662</v>
      </c>
      <c r="F130" s="119" t="s">
        <v>1663</v>
      </c>
      <c r="G130" s="28"/>
      <c r="H130" s="4"/>
      <c r="I130" s="122">
        <f t="shared" si="8"/>
        <v>0</v>
      </c>
      <c r="J130" s="3"/>
      <c r="K130" s="6"/>
      <c r="L130" s="123">
        <f t="shared" si="9"/>
        <v>0</v>
      </c>
      <c r="M130" s="7"/>
      <c r="N130" s="123">
        <f t="shared" si="10"/>
        <v>0</v>
      </c>
      <c r="O130" s="123">
        <f t="shared" si="11"/>
        <v>0</v>
      </c>
      <c r="P130" s="3"/>
      <c r="Q130" s="6"/>
      <c r="R130" s="123">
        <f t="shared" si="12"/>
        <v>0</v>
      </c>
      <c r="S130" s="6"/>
      <c r="T130" s="123">
        <f t="shared" si="13"/>
        <v>0</v>
      </c>
      <c r="U130" s="122">
        <f t="shared" si="14"/>
        <v>0</v>
      </c>
      <c r="V130" s="8" t="str">
        <f>IF(COUNTBLANK(G130:H130)+COUNTBLANK(J130:K130)+COUNTBLANK(M130:M130)+COUNTBLANK(P130:Q130)+COUNTBLANK(S130:S130)=8,"",
IF(G130&lt;Limity!$C$5," Data gotowości zbyt wczesna lub nie uzupełniona.","")&amp;
IF(G130&gt;Limity!$D$5," Data gotowości zbyt późna lub wypełnona nieprawidłowo.","")&amp;
IF(OR(ROUND(K130,2)&lt;=0,ROUND(Q130,2)&lt;=0,ROUND(M130,2)&lt;=0,ROUND(S130,2)&lt;=0,ROUND(H130,2)&lt;=0)," Co najmniej jedna wartość nie jest większa od zera.","")&amp;
IF(K130&gt;Limity!$D$6," Abonament za Usługę TD w Wariancie A ponad limit.","")&amp;
IF(Q130&gt;Limity!$D$7," Abonament za Usługę TD w Wariancie B ponad limit.","")&amp;
IF(Q130-K130&gt;Limity!$D$8," Różnica wartości abonamentów za Usługę TD wariantów A i B ponad limit.","")&amp;
IF(M130&gt;Limity!$D$9," Abonament za zwiększenie przepustowości w Wariancie A ponad limit.","")&amp;
IF(S130&gt;Limity!$D$10," Abonament za zwiększenie przepustowości w Wariancie B ponad limit.","")&amp;
IF(H130&gt;Limity!$D$11," Opłata za zestawienie łącza ponad limit.","")&amp;
IF(J130=""," Nie wskazano PWR. ",IF(ISERROR(VLOOKUP(J130,'Listy punktów styku'!$B$11:$B$41,1,FALSE))," Nie wskazano PWR z listy.",""))&amp;
IF(P130=""," Nie wskazano FPS. ",IF(ISERROR(VLOOKUP(P130,'Listy punktów styku'!$B$44:$B$61,1,FALSE))," Nie wskazano FPS z listy.",""))
)</f>
        <v/>
      </c>
    </row>
    <row r="131" spans="1:22" x14ac:dyDescent="0.35">
      <c r="A131" s="115">
        <v>117</v>
      </c>
      <c r="B131" s="124">
        <v>306786</v>
      </c>
      <c r="C131" s="117" t="s">
        <v>1666</v>
      </c>
      <c r="D131" s="118" t="s">
        <v>1085</v>
      </c>
      <c r="E131" s="118" t="s">
        <v>1668</v>
      </c>
      <c r="F131" s="119" t="s">
        <v>1669</v>
      </c>
      <c r="G131" s="28"/>
      <c r="H131" s="4"/>
      <c r="I131" s="122">
        <f t="shared" si="8"/>
        <v>0</v>
      </c>
      <c r="J131" s="3"/>
      <c r="K131" s="6"/>
      <c r="L131" s="123">
        <f t="shared" si="9"/>
        <v>0</v>
      </c>
      <c r="M131" s="7"/>
      <c r="N131" s="123">
        <f t="shared" si="10"/>
        <v>0</v>
      </c>
      <c r="O131" s="123">
        <f t="shared" si="11"/>
        <v>0</v>
      </c>
      <c r="P131" s="3"/>
      <c r="Q131" s="6"/>
      <c r="R131" s="123">
        <f t="shared" si="12"/>
        <v>0</v>
      </c>
      <c r="S131" s="6"/>
      <c r="T131" s="123">
        <f t="shared" si="13"/>
        <v>0</v>
      </c>
      <c r="U131" s="122">
        <f t="shared" si="14"/>
        <v>0</v>
      </c>
      <c r="V131" s="8" t="str">
        <f>IF(COUNTBLANK(G131:H131)+COUNTBLANK(J131:K131)+COUNTBLANK(M131:M131)+COUNTBLANK(P131:Q131)+COUNTBLANK(S131:S131)=8,"",
IF(G131&lt;Limity!$C$5," Data gotowości zbyt wczesna lub nie uzupełniona.","")&amp;
IF(G131&gt;Limity!$D$5," Data gotowości zbyt późna lub wypełnona nieprawidłowo.","")&amp;
IF(OR(ROUND(K131,2)&lt;=0,ROUND(Q131,2)&lt;=0,ROUND(M131,2)&lt;=0,ROUND(S131,2)&lt;=0,ROUND(H131,2)&lt;=0)," Co najmniej jedna wartość nie jest większa od zera.","")&amp;
IF(K131&gt;Limity!$D$6," Abonament za Usługę TD w Wariancie A ponad limit.","")&amp;
IF(Q131&gt;Limity!$D$7," Abonament za Usługę TD w Wariancie B ponad limit.","")&amp;
IF(Q131-K131&gt;Limity!$D$8," Różnica wartości abonamentów za Usługę TD wariantów A i B ponad limit.","")&amp;
IF(M131&gt;Limity!$D$9," Abonament za zwiększenie przepustowości w Wariancie A ponad limit.","")&amp;
IF(S131&gt;Limity!$D$10," Abonament za zwiększenie przepustowości w Wariancie B ponad limit.","")&amp;
IF(H131&gt;Limity!$D$11," Opłata za zestawienie łącza ponad limit.","")&amp;
IF(J131=""," Nie wskazano PWR. ",IF(ISERROR(VLOOKUP(J131,'Listy punktów styku'!$B$11:$B$41,1,FALSE))," Nie wskazano PWR z listy.",""))&amp;
IF(P131=""," Nie wskazano FPS. ",IF(ISERROR(VLOOKUP(P131,'Listy punktów styku'!$B$44:$B$61,1,FALSE))," Nie wskazano FPS z listy.",""))
)</f>
        <v/>
      </c>
    </row>
    <row r="132" spans="1:22" x14ac:dyDescent="0.35">
      <c r="A132" s="115">
        <v>118</v>
      </c>
      <c r="B132" s="116">
        <v>414692</v>
      </c>
      <c r="C132" s="117" t="s">
        <v>1109</v>
      </c>
      <c r="D132" s="118" t="s">
        <v>1085</v>
      </c>
      <c r="E132" s="118" t="s">
        <v>661</v>
      </c>
      <c r="F132" s="119">
        <v>8</v>
      </c>
      <c r="G132" s="28"/>
      <c r="H132" s="4"/>
      <c r="I132" s="122">
        <f t="shared" si="8"/>
        <v>0</v>
      </c>
      <c r="J132" s="3"/>
      <c r="K132" s="6"/>
      <c r="L132" s="123">
        <f t="shared" si="9"/>
        <v>0</v>
      </c>
      <c r="M132" s="7"/>
      <c r="N132" s="123">
        <f t="shared" si="10"/>
        <v>0</v>
      </c>
      <c r="O132" s="123">
        <f t="shared" si="11"/>
        <v>0</v>
      </c>
      <c r="P132" s="3"/>
      <c r="Q132" s="6"/>
      <c r="R132" s="123">
        <f t="shared" si="12"/>
        <v>0</v>
      </c>
      <c r="S132" s="6"/>
      <c r="T132" s="123">
        <f t="shared" si="13"/>
        <v>0</v>
      </c>
      <c r="U132" s="122">
        <f t="shared" si="14"/>
        <v>0</v>
      </c>
      <c r="V132" s="8" t="str">
        <f>IF(COUNTBLANK(G132:H132)+COUNTBLANK(J132:K132)+COUNTBLANK(M132:M132)+COUNTBLANK(P132:Q132)+COUNTBLANK(S132:S132)=8,"",
IF(G132&lt;Limity!$C$5," Data gotowości zbyt wczesna lub nie uzupełniona.","")&amp;
IF(G132&gt;Limity!$D$5," Data gotowości zbyt późna lub wypełnona nieprawidłowo.","")&amp;
IF(OR(ROUND(K132,2)&lt;=0,ROUND(Q132,2)&lt;=0,ROUND(M132,2)&lt;=0,ROUND(S132,2)&lt;=0,ROUND(H132,2)&lt;=0)," Co najmniej jedna wartość nie jest większa od zera.","")&amp;
IF(K132&gt;Limity!$D$6," Abonament za Usługę TD w Wariancie A ponad limit.","")&amp;
IF(Q132&gt;Limity!$D$7," Abonament za Usługę TD w Wariancie B ponad limit.","")&amp;
IF(Q132-K132&gt;Limity!$D$8," Różnica wartości abonamentów za Usługę TD wariantów A i B ponad limit.","")&amp;
IF(M132&gt;Limity!$D$9," Abonament za zwiększenie przepustowości w Wariancie A ponad limit.","")&amp;
IF(S132&gt;Limity!$D$10," Abonament za zwiększenie przepustowości w Wariancie B ponad limit.","")&amp;
IF(H132&gt;Limity!$D$11," Opłata za zestawienie łącza ponad limit.","")&amp;
IF(J132=""," Nie wskazano PWR. ",IF(ISERROR(VLOOKUP(J132,'Listy punktów styku'!$B$11:$B$41,1,FALSE))," Nie wskazano PWR z listy.",""))&amp;
IF(P132=""," Nie wskazano FPS. ",IF(ISERROR(VLOOKUP(P132,'Listy punktów styku'!$B$44:$B$61,1,FALSE))," Nie wskazano FPS z listy.",""))
)</f>
        <v/>
      </c>
    </row>
    <row r="133" spans="1:22" x14ac:dyDescent="0.35">
      <c r="A133" s="115">
        <v>119</v>
      </c>
      <c r="B133" s="116">
        <v>900582941</v>
      </c>
      <c r="C133" s="117">
        <v>30445</v>
      </c>
      <c r="D133" s="118" t="s">
        <v>1674</v>
      </c>
      <c r="E133" s="118" t="s">
        <v>1677</v>
      </c>
      <c r="F133" s="119">
        <v>3</v>
      </c>
      <c r="G133" s="28"/>
      <c r="H133" s="4"/>
      <c r="I133" s="122">
        <f t="shared" si="8"/>
        <v>0</v>
      </c>
      <c r="J133" s="3"/>
      <c r="K133" s="6"/>
      <c r="L133" s="123">
        <f t="shared" si="9"/>
        <v>0</v>
      </c>
      <c r="M133" s="7"/>
      <c r="N133" s="123">
        <f t="shared" si="10"/>
        <v>0</v>
      </c>
      <c r="O133" s="123">
        <f t="shared" si="11"/>
        <v>0</v>
      </c>
      <c r="P133" s="3"/>
      <c r="Q133" s="6"/>
      <c r="R133" s="123">
        <f t="shared" si="12"/>
        <v>0</v>
      </c>
      <c r="S133" s="6"/>
      <c r="T133" s="123">
        <f t="shared" si="13"/>
        <v>0</v>
      </c>
      <c r="U133" s="122">
        <f t="shared" si="14"/>
        <v>0</v>
      </c>
      <c r="V133" s="8" t="str">
        <f>IF(COUNTBLANK(G133:H133)+COUNTBLANK(J133:K133)+COUNTBLANK(M133:M133)+COUNTBLANK(P133:Q133)+COUNTBLANK(S133:S133)=8,"",
IF(G133&lt;Limity!$C$5," Data gotowości zbyt wczesna lub nie uzupełniona.","")&amp;
IF(G133&gt;Limity!$D$5," Data gotowości zbyt późna lub wypełnona nieprawidłowo.","")&amp;
IF(OR(ROUND(K133,2)&lt;=0,ROUND(Q133,2)&lt;=0,ROUND(M133,2)&lt;=0,ROUND(S133,2)&lt;=0,ROUND(H133,2)&lt;=0)," Co najmniej jedna wartość nie jest większa od zera.","")&amp;
IF(K133&gt;Limity!$D$6," Abonament za Usługę TD w Wariancie A ponad limit.","")&amp;
IF(Q133&gt;Limity!$D$7," Abonament za Usługę TD w Wariancie B ponad limit.","")&amp;
IF(Q133-K133&gt;Limity!$D$8," Różnica wartości abonamentów za Usługę TD wariantów A i B ponad limit.","")&amp;
IF(M133&gt;Limity!$D$9," Abonament za zwiększenie przepustowości w Wariancie A ponad limit.","")&amp;
IF(S133&gt;Limity!$D$10," Abonament za zwiększenie przepustowości w Wariancie B ponad limit.","")&amp;
IF(H133&gt;Limity!$D$11," Opłata za zestawienie łącza ponad limit.","")&amp;
IF(J133=""," Nie wskazano PWR. ",IF(ISERROR(VLOOKUP(J133,'Listy punktów styku'!$B$11:$B$41,1,FALSE))," Nie wskazano PWR z listy.",""))&amp;
IF(P133=""," Nie wskazano FPS. ",IF(ISERROR(VLOOKUP(P133,'Listy punktów styku'!$B$44:$B$61,1,FALSE))," Nie wskazano FPS z listy.",""))
)</f>
        <v/>
      </c>
    </row>
    <row r="134" spans="1:22" x14ac:dyDescent="0.35">
      <c r="A134" s="115">
        <v>120</v>
      </c>
      <c r="B134" s="116">
        <v>333099</v>
      </c>
      <c r="C134" s="117" t="s">
        <v>1679</v>
      </c>
      <c r="D134" s="118" t="s">
        <v>1683</v>
      </c>
      <c r="E134" s="118" t="s">
        <v>95</v>
      </c>
      <c r="F134" s="119">
        <v>5</v>
      </c>
      <c r="G134" s="28"/>
      <c r="H134" s="4"/>
      <c r="I134" s="122">
        <f t="shared" si="8"/>
        <v>0</v>
      </c>
      <c r="J134" s="3"/>
      <c r="K134" s="6"/>
      <c r="L134" s="123">
        <f t="shared" si="9"/>
        <v>0</v>
      </c>
      <c r="M134" s="7"/>
      <c r="N134" s="123">
        <f t="shared" si="10"/>
        <v>0</v>
      </c>
      <c r="O134" s="123">
        <f t="shared" si="11"/>
        <v>0</v>
      </c>
      <c r="P134" s="3"/>
      <c r="Q134" s="6"/>
      <c r="R134" s="123">
        <f t="shared" si="12"/>
        <v>0</v>
      </c>
      <c r="S134" s="6"/>
      <c r="T134" s="123">
        <f t="shared" si="13"/>
        <v>0</v>
      </c>
      <c r="U134" s="122">
        <f t="shared" si="14"/>
        <v>0</v>
      </c>
      <c r="V134" s="8" t="str">
        <f>IF(COUNTBLANK(G134:H134)+COUNTBLANK(J134:K134)+COUNTBLANK(M134:M134)+COUNTBLANK(P134:Q134)+COUNTBLANK(S134:S134)=8,"",
IF(G134&lt;Limity!$C$5," Data gotowości zbyt wczesna lub nie uzupełniona.","")&amp;
IF(G134&gt;Limity!$D$5," Data gotowości zbyt późna lub wypełnona nieprawidłowo.","")&amp;
IF(OR(ROUND(K134,2)&lt;=0,ROUND(Q134,2)&lt;=0,ROUND(M134,2)&lt;=0,ROUND(S134,2)&lt;=0,ROUND(H134,2)&lt;=0)," Co najmniej jedna wartość nie jest większa od zera.","")&amp;
IF(K134&gt;Limity!$D$6," Abonament za Usługę TD w Wariancie A ponad limit.","")&amp;
IF(Q134&gt;Limity!$D$7," Abonament za Usługę TD w Wariancie B ponad limit.","")&amp;
IF(Q134-K134&gt;Limity!$D$8," Różnica wartości abonamentów za Usługę TD wariantów A i B ponad limit.","")&amp;
IF(M134&gt;Limity!$D$9," Abonament za zwiększenie przepustowości w Wariancie A ponad limit.","")&amp;
IF(S134&gt;Limity!$D$10," Abonament za zwiększenie przepustowości w Wariancie B ponad limit.","")&amp;
IF(H134&gt;Limity!$D$11," Opłata za zestawienie łącza ponad limit.","")&amp;
IF(J134=""," Nie wskazano PWR. ",IF(ISERROR(VLOOKUP(J134,'Listy punktów styku'!$B$11:$B$41,1,FALSE))," Nie wskazano PWR z listy.",""))&amp;
IF(P134=""," Nie wskazano FPS. ",IF(ISERROR(VLOOKUP(P134,'Listy punktów styku'!$B$44:$B$61,1,FALSE))," Nie wskazano FPS z listy.",""))
)</f>
        <v/>
      </c>
    </row>
    <row r="135" spans="1:22" x14ac:dyDescent="0.35">
      <c r="A135" s="115">
        <v>121</v>
      </c>
      <c r="B135" s="116">
        <v>333791</v>
      </c>
      <c r="C135" s="117" t="s">
        <v>1685</v>
      </c>
      <c r="D135" s="118" t="s">
        <v>1687</v>
      </c>
      <c r="E135" s="118" t="s">
        <v>565</v>
      </c>
      <c r="F135" s="119">
        <v>29</v>
      </c>
      <c r="G135" s="28"/>
      <c r="H135" s="4"/>
      <c r="I135" s="122">
        <f t="shared" si="8"/>
        <v>0</v>
      </c>
      <c r="J135" s="3"/>
      <c r="K135" s="6"/>
      <c r="L135" s="123">
        <f t="shared" si="9"/>
        <v>0</v>
      </c>
      <c r="M135" s="7"/>
      <c r="N135" s="123">
        <f t="shared" si="10"/>
        <v>0</v>
      </c>
      <c r="O135" s="123">
        <f t="shared" si="11"/>
        <v>0</v>
      </c>
      <c r="P135" s="3"/>
      <c r="Q135" s="6"/>
      <c r="R135" s="123">
        <f t="shared" si="12"/>
        <v>0</v>
      </c>
      <c r="S135" s="6"/>
      <c r="T135" s="123">
        <f t="shared" si="13"/>
        <v>0</v>
      </c>
      <c r="U135" s="122">
        <f t="shared" si="14"/>
        <v>0</v>
      </c>
      <c r="V135" s="8" t="str">
        <f>IF(COUNTBLANK(G135:H135)+COUNTBLANK(J135:K135)+COUNTBLANK(M135:M135)+COUNTBLANK(P135:Q135)+COUNTBLANK(S135:S135)=8,"",
IF(G135&lt;Limity!$C$5," Data gotowości zbyt wczesna lub nie uzupełniona.","")&amp;
IF(G135&gt;Limity!$D$5," Data gotowości zbyt późna lub wypełnona nieprawidłowo.","")&amp;
IF(OR(ROUND(K135,2)&lt;=0,ROUND(Q135,2)&lt;=0,ROUND(M135,2)&lt;=0,ROUND(S135,2)&lt;=0,ROUND(H135,2)&lt;=0)," Co najmniej jedna wartość nie jest większa od zera.","")&amp;
IF(K135&gt;Limity!$D$6," Abonament za Usługę TD w Wariancie A ponad limit.","")&amp;
IF(Q135&gt;Limity!$D$7," Abonament za Usługę TD w Wariancie B ponad limit.","")&amp;
IF(Q135-K135&gt;Limity!$D$8," Różnica wartości abonamentów za Usługę TD wariantów A i B ponad limit.","")&amp;
IF(M135&gt;Limity!$D$9," Abonament za zwiększenie przepustowości w Wariancie A ponad limit.","")&amp;
IF(S135&gt;Limity!$D$10," Abonament za zwiększenie przepustowości w Wariancie B ponad limit.","")&amp;
IF(H135&gt;Limity!$D$11," Opłata za zestawienie łącza ponad limit.","")&amp;
IF(J135=""," Nie wskazano PWR. ",IF(ISERROR(VLOOKUP(J135,'Listy punktów styku'!$B$11:$B$41,1,FALSE))," Nie wskazano PWR z listy.",""))&amp;
IF(P135=""," Nie wskazano FPS. ",IF(ISERROR(VLOOKUP(P135,'Listy punktów styku'!$B$44:$B$61,1,FALSE))," Nie wskazano FPS z listy.",""))
)</f>
        <v/>
      </c>
    </row>
    <row r="136" spans="1:22" x14ac:dyDescent="0.35">
      <c r="A136" s="115">
        <v>122</v>
      </c>
      <c r="B136" s="116">
        <v>9831553</v>
      </c>
      <c r="C136" s="117">
        <v>264404</v>
      </c>
      <c r="D136" s="118" t="s">
        <v>1690</v>
      </c>
      <c r="E136" s="118" t="s">
        <v>1462</v>
      </c>
      <c r="F136" s="119">
        <v>24</v>
      </c>
      <c r="G136" s="28"/>
      <c r="H136" s="4"/>
      <c r="I136" s="122">
        <f t="shared" si="8"/>
        <v>0</v>
      </c>
      <c r="J136" s="3"/>
      <c r="K136" s="6"/>
      <c r="L136" s="123">
        <f t="shared" si="9"/>
        <v>0</v>
      </c>
      <c r="M136" s="7"/>
      <c r="N136" s="123">
        <f t="shared" si="10"/>
        <v>0</v>
      </c>
      <c r="O136" s="123">
        <f t="shared" si="11"/>
        <v>0</v>
      </c>
      <c r="P136" s="3"/>
      <c r="Q136" s="6"/>
      <c r="R136" s="123">
        <f t="shared" si="12"/>
        <v>0</v>
      </c>
      <c r="S136" s="6"/>
      <c r="T136" s="123">
        <f t="shared" si="13"/>
        <v>0</v>
      </c>
      <c r="U136" s="122">
        <f t="shared" si="14"/>
        <v>0</v>
      </c>
      <c r="V136" s="8" t="str">
        <f>IF(COUNTBLANK(G136:H136)+COUNTBLANK(J136:K136)+COUNTBLANK(M136:M136)+COUNTBLANK(P136:Q136)+COUNTBLANK(S136:S136)=8,"",
IF(G136&lt;Limity!$C$5," Data gotowości zbyt wczesna lub nie uzupełniona.","")&amp;
IF(G136&gt;Limity!$D$5," Data gotowości zbyt późna lub wypełnona nieprawidłowo.","")&amp;
IF(OR(ROUND(K136,2)&lt;=0,ROUND(Q136,2)&lt;=0,ROUND(M136,2)&lt;=0,ROUND(S136,2)&lt;=0,ROUND(H136,2)&lt;=0)," Co najmniej jedna wartość nie jest większa od zera.","")&amp;
IF(K136&gt;Limity!$D$6," Abonament za Usługę TD w Wariancie A ponad limit.","")&amp;
IF(Q136&gt;Limity!$D$7," Abonament za Usługę TD w Wariancie B ponad limit.","")&amp;
IF(Q136-K136&gt;Limity!$D$8," Różnica wartości abonamentów za Usługę TD wariantów A i B ponad limit.","")&amp;
IF(M136&gt;Limity!$D$9," Abonament za zwiększenie przepustowości w Wariancie A ponad limit.","")&amp;
IF(S136&gt;Limity!$D$10," Abonament za zwiększenie przepustowości w Wariancie B ponad limit.","")&amp;
IF(H136&gt;Limity!$D$11," Opłata za zestawienie łącza ponad limit.","")&amp;
IF(J136=""," Nie wskazano PWR. ",IF(ISERROR(VLOOKUP(J136,'Listy punktów styku'!$B$11:$B$41,1,FALSE))," Nie wskazano PWR z listy.",""))&amp;
IF(P136=""," Nie wskazano FPS. ",IF(ISERROR(VLOOKUP(P136,'Listy punktów styku'!$B$44:$B$61,1,FALSE))," Nie wskazano FPS z listy.",""))
)</f>
        <v/>
      </c>
    </row>
    <row r="137" spans="1:22" x14ac:dyDescent="0.35">
      <c r="A137" s="115">
        <v>123</v>
      </c>
      <c r="B137" s="124">
        <v>86341746</v>
      </c>
      <c r="C137" s="117" t="s">
        <v>540</v>
      </c>
      <c r="D137" s="118" t="s">
        <v>1690</v>
      </c>
      <c r="E137" s="118" t="s">
        <v>591</v>
      </c>
      <c r="F137" s="119" t="s">
        <v>1555</v>
      </c>
      <c r="G137" s="28"/>
      <c r="H137" s="4"/>
      <c r="I137" s="122">
        <f t="shared" si="8"/>
        <v>0</v>
      </c>
      <c r="J137" s="3"/>
      <c r="K137" s="6"/>
      <c r="L137" s="123">
        <f t="shared" si="9"/>
        <v>0</v>
      </c>
      <c r="M137" s="7"/>
      <c r="N137" s="123">
        <f t="shared" si="10"/>
        <v>0</v>
      </c>
      <c r="O137" s="123">
        <f t="shared" si="11"/>
        <v>0</v>
      </c>
      <c r="P137" s="3"/>
      <c r="Q137" s="6"/>
      <c r="R137" s="123">
        <f t="shared" si="12"/>
        <v>0</v>
      </c>
      <c r="S137" s="6"/>
      <c r="T137" s="123">
        <f t="shared" si="13"/>
        <v>0</v>
      </c>
      <c r="U137" s="122">
        <f t="shared" si="14"/>
        <v>0</v>
      </c>
      <c r="V137" s="8" t="str">
        <f>IF(COUNTBLANK(G137:H137)+COUNTBLANK(J137:K137)+COUNTBLANK(M137:M137)+COUNTBLANK(P137:Q137)+COUNTBLANK(S137:S137)=8,"",
IF(G137&lt;Limity!$C$5," Data gotowości zbyt wczesna lub nie uzupełniona.","")&amp;
IF(G137&gt;Limity!$D$5," Data gotowości zbyt późna lub wypełnona nieprawidłowo.","")&amp;
IF(OR(ROUND(K137,2)&lt;=0,ROUND(Q137,2)&lt;=0,ROUND(M137,2)&lt;=0,ROUND(S137,2)&lt;=0,ROUND(H137,2)&lt;=0)," Co najmniej jedna wartość nie jest większa od zera.","")&amp;
IF(K137&gt;Limity!$D$6," Abonament za Usługę TD w Wariancie A ponad limit.","")&amp;
IF(Q137&gt;Limity!$D$7," Abonament za Usługę TD w Wariancie B ponad limit.","")&amp;
IF(Q137-K137&gt;Limity!$D$8," Różnica wartości abonamentów za Usługę TD wariantów A i B ponad limit.","")&amp;
IF(M137&gt;Limity!$D$9," Abonament za zwiększenie przepustowości w Wariancie A ponad limit.","")&amp;
IF(S137&gt;Limity!$D$10," Abonament za zwiększenie przepustowości w Wariancie B ponad limit.","")&amp;
IF(H137&gt;Limity!$D$11," Opłata za zestawienie łącza ponad limit.","")&amp;
IF(J137=""," Nie wskazano PWR. ",IF(ISERROR(VLOOKUP(J137,'Listy punktów styku'!$B$11:$B$41,1,FALSE))," Nie wskazano PWR z listy.",""))&amp;
IF(P137=""," Nie wskazano FPS. ",IF(ISERROR(VLOOKUP(P137,'Listy punktów styku'!$B$44:$B$61,1,FALSE))," Nie wskazano FPS z listy.",""))
)</f>
        <v/>
      </c>
    </row>
    <row r="138" spans="1:22" x14ac:dyDescent="0.35">
      <c r="A138" s="115">
        <v>124</v>
      </c>
      <c r="B138" s="116">
        <v>366554</v>
      </c>
      <c r="C138" s="117" t="s">
        <v>1696</v>
      </c>
      <c r="D138" s="118" t="s">
        <v>1701</v>
      </c>
      <c r="E138" s="118"/>
      <c r="F138" s="119">
        <v>67</v>
      </c>
      <c r="G138" s="28"/>
      <c r="H138" s="4"/>
      <c r="I138" s="122">
        <f t="shared" si="8"/>
        <v>0</v>
      </c>
      <c r="J138" s="3"/>
      <c r="K138" s="6"/>
      <c r="L138" s="123">
        <f t="shared" si="9"/>
        <v>0</v>
      </c>
      <c r="M138" s="7"/>
      <c r="N138" s="123">
        <f t="shared" si="10"/>
        <v>0</v>
      </c>
      <c r="O138" s="123">
        <f t="shared" si="11"/>
        <v>0</v>
      </c>
      <c r="P138" s="3"/>
      <c r="Q138" s="6"/>
      <c r="R138" s="123">
        <f t="shared" si="12"/>
        <v>0</v>
      </c>
      <c r="S138" s="6"/>
      <c r="T138" s="123">
        <f t="shared" si="13"/>
        <v>0</v>
      </c>
      <c r="U138" s="122">
        <f t="shared" si="14"/>
        <v>0</v>
      </c>
      <c r="V138" s="8" t="str">
        <f>IF(COUNTBLANK(G138:H138)+COUNTBLANK(J138:K138)+COUNTBLANK(M138:M138)+COUNTBLANK(P138:Q138)+COUNTBLANK(S138:S138)=8,"",
IF(G138&lt;Limity!$C$5," Data gotowości zbyt wczesna lub nie uzupełniona.","")&amp;
IF(G138&gt;Limity!$D$5," Data gotowości zbyt późna lub wypełnona nieprawidłowo.","")&amp;
IF(OR(ROUND(K138,2)&lt;=0,ROUND(Q138,2)&lt;=0,ROUND(M138,2)&lt;=0,ROUND(S138,2)&lt;=0,ROUND(H138,2)&lt;=0)," Co najmniej jedna wartość nie jest większa od zera.","")&amp;
IF(K138&gt;Limity!$D$6," Abonament za Usługę TD w Wariancie A ponad limit.","")&amp;
IF(Q138&gt;Limity!$D$7," Abonament za Usługę TD w Wariancie B ponad limit.","")&amp;
IF(Q138-K138&gt;Limity!$D$8," Różnica wartości abonamentów za Usługę TD wariantów A i B ponad limit.","")&amp;
IF(M138&gt;Limity!$D$9," Abonament za zwiększenie przepustowości w Wariancie A ponad limit.","")&amp;
IF(S138&gt;Limity!$D$10," Abonament za zwiększenie przepustowości w Wariancie B ponad limit.","")&amp;
IF(H138&gt;Limity!$D$11," Opłata za zestawienie łącza ponad limit.","")&amp;
IF(J138=""," Nie wskazano PWR. ",IF(ISERROR(VLOOKUP(J138,'Listy punktów styku'!$B$11:$B$41,1,FALSE))," Nie wskazano PWR z listy.",""))&amp;
IF(P138=""," Nie wskazano FPS. ",IF(ISERROR(VLOOKUP(P138,'Listy punktów styku'!$B$44:$B$61,1,FALSE))," Nie wskazano FPS z listy.",""))
)</f>
        <v/>
      </c>
    </row>
    <row r="139" spans="1:22" x14ac:dyDescent="0.35">
      <c r="A139" s="115">
        <v>125</v>
      </c>
      <c r="B139" s="116">
        <v>367079</v>
      </c>
      <c r="C139" s="117" t="s">
        <v>1703</v>
      </c>
      <c r="D139" s="118" t="s">
        <v>1705</v>
      </c>
      <c r="E139" s="118"/>
      <c r="F139" s="119">
        <v>46</v>
      </c>
      <c r="G139" s="28"/>
      <c r="H139" s="4"/>
      <c r="I139" s="122">
        <f t="shared" si="8"/>
        <v>0</v>
      </c>
      <c r="J139" s="3"/>
      <c r="K139" s="6"/>
      <c r="L139" s="123">
        <f t="shared" si="9"/>
        <v>0</v>
      </c>
      <c r="M139" s="7"/>
      <c r="N139" s="123">
        <f t="shared" si="10"/>
        <v>0</v>
      </c>
      <c r="O139" s="123">
        <f t="shared" si="11"/>
        <v>0</v>
      </c>
      <c r="P139" s="3"/>
      <c r="Q139" s="6"/>
      <c r="R139" s="123">
        <f t="shared" si="12"/>
        <v>0</v>
      </c>
      <c r="S139" s="6"/>
      <c r="T139" s="123">
        <f t="shared" si="13"/>
        <v>0</v>
      </c>
      <c r="U139" s="122">
        <f t="shared" si="14"/>
        <v>0</v>
      </c>
      <c r="V139" s="8" t="str">
        <f>IF(COUNTBLANK(G139:H139)+COUNTBLANK(J139:K139)+COUNTBLANK(M139:M139)+COUNTBLANK(P139:Q139)+COUNTBLANK(S139:S139)=8,"",
IF(G139&lt;Limity!$C$5," Data gotowości zbyt wczesna lub nie uzupełniona.","")&amp;
IF(G139&gt;Limity!$D$5," Data gotowości zbyt późna lub wypełnona nieprawidłowo.","")&amp;
IF(OR(ROUND(K139,2)&lt;=0,ROUND(Q139,2)&lt;=0,ROUND(M139,2)&lt;=0,ROUND(S139,2)&lt;=0,ROUND(H139,2)&lt;=0)," Co najmniej jedna wartość nie jest większa od zera.","")&amp;
IF(K139&gt;Limity!$D$6," Abonament za Usługę TD w Wariancie A ponad limit.","")&amp;
IF(Q139&gt;Limity!$D$7," Abonament za Usługę TD w Wariancie B ponad limit.","")&amp;
IF(Q139-K139&gt;Limity!$D$8," Różnica wartości abonamentów za Usługę TD wariantów A i B ponad limit.","")&amp;
IF(M139&gt;Limity!$D$9," Abonament za zwiększenie przepustowości w Wariancie A ponad limit.","")&amp;
IF(S139&gt;Limity!$D$10," Abonament za zwiększenie przepustowości w Wariancie B ponad limit.","")&amp;
IF(H139&gt;Limity!$D$11," Opłata za zestawienie łącza ponad limit.","")&amp;
IF(J139=""," Nie wskazano PWR. ",IF(ISERROR(VLOOKUP(J139,'Listy punktów styku'!$B$11:$B$41,1,FALSE))," Nie wskazano PWR z listy.",""))&amp;
IF(P139=""," Nie wskazano FPS. ",IF(ISERROR(VLOOKUP(P139,'Listy punktów styku'!$B$44:$B$61,1,FALSE))," Nie wskazano FPS z listy.",""))
)</f>
        <v/>
      </c>
    </row>
    <row r="140" spans="1:22" ht="29" x14ac:dyDescent="0.35">
      <c r="A140" s="115">
        <v>126</v>
      </c>
      <c r="B140" s="116">
        <v>364127</v>
      </c>
      <c r="C140" s="117" t="s">
        <v>1707</v>
      </c>
      <c r="D140" s="118" t="s">
        <v>1709</v>
      </c>
      <c r="E140" s="118" t="s">
        <v>1712</v>
      </c>
      <c r="F140" s="119">
        <v>1</v>
      </c>
      <c r="G140" s="28"/>
      <c r="H140" s="4"/>
      <c r="I140" s="122">
        <f t="shared" ref="I140:I202" si="15">ROUND(H140*(1+$C$10),2)</f>
        <v>0</v>
      </c>
      <c r="J140" s="3"/>
      <c r="K140" s="6"/>
      <c r="L140" s="123">
        <f t="shared" ref="L140:L202" si="16">ROUND(K140*(1+$C$10),2)</f>
        <v>0</v>
      </c>
      <c r="M140" s="7"/>
      <c r="N140" s="123">
        <f t="shared" ref="N140:N202" si="17">ROUND(M140*(1+$C$10),2)</f>
        <v>0</v>
      </c>
      <c r="O140" s="123">
        <f t="shared" ref="O140:O202" si="18">60*ROUND(K140*(1+$C$10),2)</f>
        <v>0</v>
      </c>
      <c r="P140" s="3"/>
      <c r="Q140" s="6"/>
      <c r="R140" s="123">
        <f t="shared" ref="R140:R202" si="19">ROUND(Q140*(1+$C$10),2)</f>
        <v>0</v>
      </c>
      <c r="S140" s="6"/>
      <c r="T140" s="123">
        <f t="shared" ref="T140:T202" si="20">ROUND(S140*(1+$C$10),2)</f>
        <v>0</v>
      </c>
      <c r="U140" s="122">
        <f t="shared" ref="U140:U202" si="21">60*ROUND(Q140*(1+$C$10),2)</f>
        <v>0</v>
      </c>
      <c r="V140" s="8" t="str">
        <f>IF(COUNTBLANK(G140:H140)+COUNTBLANK(J140:K140)+COUNTBLANK(M140:M140)+COUNTBLANK(P140:Q140)+COUNTBLANK(S140:S140)=8,"",
IF(G140&lt;Limity!$C$5," Data gotowości zbyt wczesna lub nie uzupełniona.","")&amp;
IF(G140&gt;Limity!$D$5," Data gotowości zbyt późna lub wypełnona nieprawidłowo.","")&amp;
IF(OR(ROUND(K140,2)&lt;=0,ROUND(Q140,2)&lt;=0,ROUND(M140,2)&lt;=0,ROUND(S140,2)&lt;=0,ROUND(H140,2)&lt;=0)," Co najmniej jedna wartość nie jest większa od zera.","")&amp;
IF(K140&gt;Limity!$D$6," Abonament za Usługę TD w Wariancie A ponad limit.","")&amp;
IF(Q140&gt;Limity!$D$7," Abonament za Usługę TD w Wariancie B ponad limit.","")&amp;
IF(Q140-K140&gt;Limity!$D$8," Różnica wartości abonamentów za Usługę TD wariantów A i B ponad limit.","")&amp;
IF(M140&gt;Limity!$D$9," Abonament za zwiększenie przepustowości w Wariancie A ponad limit.","")&amp;
IF(S140&gt;Limity!$D$10," Abonament za zwiększenie przepustowości w Wariancie B ponad limit.","")&amp;
IF(H140&gt;Limity!$D$11," Opłata za zestawienie łącza ponad limit.","")&amp;
IF(J140=""," Nie wskazano PWR. ",IF(ISERROR(VLOOKUP(J140,'Listy punktów styku'!$B$11:$B$41,1,FALSE))," Nie wskazano PWR z listy.",""))&amp;
IF(P140=""," Nie wskazano FPS. ",IF(ISERROR(VLOOKUP(P140,'Listy punktów styku'!$B$44:$B$61,1,FALSE))," Nie wskazano FPS z listy.",""))
)</f>
        <v/>
      </c>
    </row>
    <row r="141" spans="1:22" x14ac:dyDescent="0.35">
      <c r="A141" s="115">
        <v>127</v>
      </c>
      <c r="B141" s="116">
        <v>364910</v>
      </c>
      <c r="C141" s="117" t="s">
        <v>1715</v>
      </c>
      <c r="D141" s="118" t="s">
        <v>1713</v>
      </c>
      <c r="E141" s="118" t="s">
        <v>1719</v>
      </c>
      <c r="F141" s="119">
        <v>4</v>
      </c>
      <c r="G141" s="28"/>
      <c r="H141" s="4"/>
      <c r="I141" s="122">
        <f t="shared" si="15"/>
        <v>0</v>
      </c>
      <c r="J141" s="3"/>
      <c r="K141" s="6"/>
      <c r="L141" s="123">
        <f t="shared" si="16"/>
        <v>0</v>
      </c>
      <c r="M141" s="7"/>
      <c r="N141" s="123">
        <f t="shared" si="17"/>
        <v>0</v>
      </c>
      <c r="O141" s="123">
        <f t="shared" si="18"/>
        <v>0</v>
      </c>
      <c r="P141" s="3"/>
      <c r="Q141" s="6"/>
      <c r="R141" s="123">
        <f t="shared" si="19"/>
        <v>0</v>
      </c>
      <c r="S141" s="6"/>
      <c r="T141" s="123">
        <f t="shared" si="20"/>
        <v>0</v>
      </c>
      <c r="U141" s="122">
        <f t="shared" si="21"/>
        <v>0</v>
      </c>
      <c r="V141" s="8" t="str">
        <f>IF(COUNTBLANK(G141:H141)+COUNTBLANK(J141:K141)+COUNTBLANK(M141:M141)+COUNTBLANK(P141:Q141)+COUNTBLANK(S141:S141)=8,"",
IF(G141&lt;Limity!$C$5," Data gotowości zbyt wczesna lub nie uzupełniona.","")&amp;
IF(G141&gt;Limity!$D$5," Data gotowości zbyt późna lub wypełnona nieprawidłowo.","")&amp;
IF(OR(ROUND(K141,2)&lt;=0,ROUND(Q141,2)&lt;=0,ROUND(M141,2)&lt;=0,ROUND(S141,2)&lt;=0,ROUND(H141,2)&lt;=0)," Co najmniej jedna wartość nie jest większa od zera.","")&amp;
IF(K141&gt;Limity!$D$6," Abonament za Usługę TD w Wariancie A ponad limit.","")&amp;
IF(Q141&gt;Limity!$D$7," Abonament za Usługę TD w Wariancie B ponad limit.","")&amp;
IF(Q141-K141&gt;Limity!$D$8," Różnica wartości abonamentów za Usługę TD wariantów A i B ponad limit.","")&amp;
IF(M141&gt;Limity!$D$9," Abonament za zwiększenie przepustowości w Wariancie A ponad limit.","")&amp;
IF(S141&gt;Limity!$D$10," Abonament za zwiększenie przepustowości w Wariancie B ponad limit.","")&amp;
IF(H141&gt;Limity!$D$11," Opłata za zestawienie łącza ponad limit.","")&amp;
IF(J141=""," Nie wskazano PWR. ",IF(ISERROR(VLOOKUP(J141,'Listy punktów styku'!$B$11:$B$41,1,FALSE))," Nie wskazano PWR z listy.",""))&amp;
IF(P141=""," Nie wskazano FPS. ",IF(ISERROR(VLOOKUP(P141,'Listy punktów styku'!$B$44:$B$61,1,FALSE))," Nie wskazano FPS z listy.",""))
)</f>
        <v/>
      </c>
    </row>
    <row r="142" spans="1:22" ht="29" x14ac:dyDescent="0.35">
      <c r="A142" s="115">
        <v>128</v>
      </c>
      <c r="B142" s="116">
        <v>366008</v>
      </c>
      <c r="C142" s="117" t="s">
        <v>1721</v>
      </c>
      <c r="D142" s="118" t="s">
        <v>1713</v>
      </c>
      <c r="E142" s="118" t="s">
        <v>394</v>
      </c>
      <c r="F142" s="119">
        <v>2</v>
      </c>
      <c r="G142" s="28"/>
      <c r="H142" s="4"/>
      <c r="I142" s="122">
        <f t="shared" si="15"/>
        <v>0</v>
      </c>
      <c r="J142" s="3"/>
      <c r="K142" s="6"/>
      <c r="L142" s="123">
        <f t="shared" si="16"/>
        <v>0</v>
      </c>
      <c r="M142" s="7"/>
      <c r="N142" s="123">
        <f t="shared" si="17"/>
        <v>0</v>
      </c>
      <c r="O142" s="123">
        <f t="shared" si="18"/>
        <v>0</v>
      </c>
      <c r="P142" s="3"/>
      <c r="Q142" s="6"/>
      <c r="R142" s="123">
        <f t="shared" si="19"/>
        <v>0</v>
      </c>
      <c r="S142" s="6"/>
      <c r="T142" s="123">
        <f t="shared" si="20"/>
        <v>0</v>
      </c>
      <c r="U142" s="122">
        <f t="shared" si="21"/>
        <v>0</v>
      </c>
      <c r="V142" s="8" t="str">
        <f>IF(COUNTBLANK(G142:H142)+COUNTBLANK(J142:K142)+COUNTBLANK(M142:M142)+COUNTBLANK(P142:Q142)+COUNTBLANK(S142:S142)=8,"",
IF(G142&lt;Limity!$C$5," Data gotowości zbyt wczesna lub nie uzupełniona.","")&amp;
IF(G142&gt;Limity!$D$5," Data gotowości zbyt późna lub wypełnona nieprawidłowo.","")&amp;
IF(OR(ROUND(K142,2)&lt;=0,ROUND(Q142,2)&lt;=0,ROUND(M142,2)&lt;=0,ROUND(S142,2)&lt;=0,ROUND(H142,2)&lt;=0)," Co najmniej jedna wartość nie jest większa od zera.","")&amp;
IF(K142&gt;Limity!$D$6," Abonament za Usługę TD w Wariancie A ponad limit.","")&amp;
IF(Q142&gt;Limity!$D$7," Abonament za Usługę TD w Wariancie B ponad limit.","")&amp;
IF(Q142-K142&gt;Limity!$D$8," Różnica wartości abonamentów za Usługę TD wariantów A i B ponad limit.","")&amp;
IF(M142&gt;Limity!$D$9," Abonament za zwiększenie przepustowości w Wariancie A ponad limit.","")&amp;
IF(S142&gt;Limity!$D$10," Abonament za zwiększenie przepustowości w Wariancie B ponad limit.","")&amp;
IF(H142&gt;Limity!$D$11," Opłata za zestawienie łącza ponad limit.","")&amp;
IF(J142=""," Nie wskazano PWR. ",IF(ISERROR(VLOOKUP(J142,'Listy punktów styku'!$B$11:$B$41,1,FALSE))," Nie wskazano PWR z listy.",""))&amp;
IF(P142=""," Nie wskazano FPS. ",IF(ISERROR(VLOOKUP(P142,'Listy punktów styku'!$B$44:$B$61,1,FALSE))," Nie wskazano FPS z listy.",""))
)</f>
        <v/>
      </c>
    </row>
    <row r="143" spans="1:22" x14ac:dyDescent="0.35">
      <c r="A143" s="115">
        <v>129</v>
      </c>
      <c r="B143" s="116">
        <v>365711</v>
      </c>
      <c r="C143" s="117" t="s">
        <v>1723</v>
      </c>
      <c r="D143" s="118" t="s">
        <v>1713</v>
      </c>
      <c r="E143" s="118" t="s">
        <v>1725</v>
      </c>
      <c r="F143" s="119">
        <v>41</v>
      </c>
      <c r="G143" s="28"/>
      <c r="H143" s="4"/>
      <c r="I143" s="122">
        <f t="shared" si="15"/>
        <v>0</v>
      </c>
      <c r="J143" s="3"/>
      <c r="K143" s="6"/>
      <c r="L143" s="123">
        <f t="shared" si="16"/>
        <v>0</v>
      </c>
      <c r="M143" s="7"/>
      <c r="N143" s="123">
        <f t="shared" si="17"/>
        <v>0</v>
      </c>
      <c r="O143" s="123">
        <f t="shared" si="18"/>
        <v>0</v>
      </c>
      <c r="P143" s="3"/>
      <c r="Q143" s="6"/>
      <c r="R143" s="123">
        <f t="shared" si="19"/>
        <v>0</v>
      </c>
      <c r="S143" s="6"/>
      <c r="T143" s="123">
        <f t="shared" si="20"/>
        <v>0</v>
      </c>
      <c r="U143" s="122">
        <f t="shared" si="21"/>
        <v>0</v>
      </c>
      <c r="V143" s="8" t="str">
        <f>IF(COUNTBLANK(G143:H143)+COUNTBLANK(J143:K143)+COUNTBLANK(M143:M143)+COUNTBLANK(P143:Q143)+COUNTBLANK(S143:S143)=8,"",
IF(G143&lt;Limity!$C$5," Data gotowości zbyt wczesna lub nie uzupełniona.","")&amp;
IF(G143&gt;Limity!$D$5," Data gotowości zbyt późna lub wypełnona nieprawidłowo.","")&amp;
IF(OR(ROUND(K143,2)&lt;=0,ROUND(Q143,2)&lt;=0,ROUND(M143,2)&lt;=0,ROUND(S143,2)&lt;=0,ROUND(H143,2)&lt;=0)," Co najmniej jedna wartość nie jest większa od zera.","")&amp;
IF(K143&gt;Limity!$D$6," Abonament za Usługę TD w Wariancie A ponad limit.","")&amp;
IF(Q143&gt;Limity!$D$7," Abonament za Usługę TD w Wariancie B ponad limit.","")&amp;
IF(Q143-K143&gt;Limity!$D$8," Różnica wartości abonamentów za Usługę TD wariantów A i B ponad limit.","")&amp;
IF(M143&gt;Limity!$D$9," Abonament za zwiększenie przepustowości w Wariancie A ponad limit.","")&amp;
IF(S143&gt;Limity!$D$10," Abonament za zwiększenie przepustowości w Wariancie B ponad limit.","")&amp;
IF(H143&gt;Limity!$D$11," Opłata za zestawienie łącza ponad limit.","")&amp;
IF(J143=""," Nie wskazano PWR. ",IF(ISERROR(VLOOKUP(J143,'Listy punktów styku'!$B$11:$B$41,1,FALSE))," Nie wskazano PWR z listy.",""))&amp;
IF(P143=""," Nie wskazano FPS. ",IF(ISERROR(VLOOKUP(P143,'Listy punktów styku'!$B$44:$B$61,1,FALSE))," Nie wskazano FPS z listy.",""))
)</f>
        <v/>
      </c>
    </row>
    <row r="144" spans="1:22" ht="29" x14ac:dyDescent="0.35">
      <c r="A144" s="115">
        <v>130</v>
      </c>
      <c r="B144" s="116">
        <v>364840</v>
      </c>
      <c r="C144" s="117" t="s">
        <v>1727</v>
      </c>
      <c r="D144" s="118" t="s">
        <v>1713</v>
      </c>
      <c r="E144" s="118" t="s">
        <v>659</v>
      </c>
      <c r="F144" s="119">
        <v>50</v>
      </c>
      <c r="G144" s="28"/>
      <c r="H144" s="4"/>
      <c r="I144" s="122">
        <f t="shared" si="15"/>
        <v>0</v>
      </c>
      <c r="J144" s="3"/>
      <c r="K144" s="6"/>
      <c r="L144" s="123">
        <f t="shared" si="16"/>
        <v>0</v>
      </c>
      <c r="M144" s="7"/>
      <c r="N144" s="123">
        <f t="shared" si="17"/>
        <v>0</v>
      </c>
      <c r="O144" s="123">
        <f t="shared" si="18"/>
        <v>0</v>
      </c>
      <c r="P144" s="3"/>
      <c r="Q144" s="6"/>
      <c r="R144" s="123">
        <f t="shared" si="19"/>
        <v>0</v>
      </c>
      <c r="S144" s="6"/>
      <c r="T144" s="123">
        <f t="shared" si="20"/>
        <v>0</v>
      </c>
      <c r="U144" s="122">
        <f t="shared" si="21"/>
        <v>0</v>
      </c>
      <c r="V144" s="8" t="str">
        <f>IF(COUNTBLANK(G144:H144)+COUNTBLANK(J144:K144)+COUNTBLANK(M144:M144)+COUNTBLANK(P144:Q144)+COUNTBLANK(S144:S144)=8,"",
IF(G144&lt;Limity!$C$5," Data gotowości zbyt wczesna lub nie uzupełniona.","")&amp;
IF(G144&gt;Limity!$D$5," Data gotowości zbyt późna lub wypełnona nieprawidłowo.","")&amp;
IF(OR(ROUND(K144,2)&lt;=0,ROUND(Q144,2)&lt;=0,ROUND(M144,2)&lt;=0,ROUND(S144,2)&lt;=0,ROUND(H144,2)&lt;=0)," Co najmniej jedna wartość nie jest większa od zera.","")&amp;
IF(K144&gt;Limity!$D$6," Abonament za Usługę TD w Wariancie A ponad limit.","")&amp;
IF(Q144&gt;Limity!$D$7," Abonament za Usługę TD w Wariancie B ponad limit.","")&amp;
IF(Q144-K144&gt;Limity!$D$8," Różnica wartości abonamentów za Usługę TD wariantów A i B ponad limit.","")&amp;
IF(M144&gt;Limity!$D$9," Abonament za zwiększenie przepustowości w Wariancie A ponad limit.","")&amp;
IF(S144&gt;Limity!$D$10," Abonament za zwiększenie przepustowości w Wariancie B ponad limit.","")&amp;
IF(H144&gt;Limity!$D$11," Opłata za zestawienie łącza ponad limit.","")&amp;
IF(J144=""," Nie wskazano PWR. ",IF(ISERROR(VLOOKUP(J144,'Listy punktów styku'!$B$11:$B$41,1,FALSE))," Nie wskazano PWR z listy.",""))&amp;
IF(P144=""," Nie wskazano FPS. ",IF(ISERROR(VLOOKUP(P144,'Listy punktów styku'!$B$44:$B$61,1,FALSE))," Nie wskazano FPS z listy.",""))
)</f>
        <v/>
      </c>
    </row>
    <row r="145" spans="1:22" x14ac:dyDescent="0.35">
      <c r="A145" s="115">
        <v>131</v>
      </c>
      <c r="B145" s="116">
        <v>465085</v>
      </c>
      <c r="C145" s="117" t="s">
        <v>1729</v>
      </c>
      <c r="D145" s="118" t="s">
        <v>1732</v>
      </c>
      <c r="E145" s="118" t="s">
        <v>667</v>
      </c>
      <c r="F145" s="119">
        <v>24</v>
      </c>
      <c r="G145" s="28"/>
      <c r="H145" s="4"/>
      <c r="I145" s="122">
        <f t="shared" si="15"/>
        <v>0</v>
      </c>
      <c r="J145" s="3"/>
      <c r="K145" s="6"/>
      <c r="L145" s="123">
        <f t="shared" si="16"/>
        <v>0</v>
      </c>
      <c r="M145" s="7"/>
      <c r="N145" s="123">
        <f t="shared" si="17"/>
        <v>0</v>
      </c>
      <c r="O145" s="123">
        <f t="shared" si="18"/>
        <v>0</v>
      </c>
      <c r="P145" s="3"/>
      <c r="Q145" s="6"/>
      <c r="R145" s="123">
        <f t="shared" si="19"/>
        <v>0</v>
      </c>
      <c r="S145" s="6"/>
      <c r="T145" s="123">
        <f t="shared" si="20"/>
        <v>0</v>
      </c>
      <c r="U145" s="122">
        <f t="shared" si="21"/>
        <v>0</v>
      </c>
      <c r="V145" s="8" t="str">
        <f>IF(COUNTBLANK(G145:H145)+COUNTBLANK(J145:K145)+COUNTBLANK(M145:M145)+COUNTBLANK(P145:Q145)+COUNTBLANK(S145:S145)=8,"",
IF(G145&lt;Limity!$C$5," Data gotowości zbyt wczesna lub nie uzupełniona.","")&amp;
IF(G145&gt;Limity!$D$5," Data gotowości zbyt późna lub wypełnona nieprawidłowo.","")&amp;
IF(OR(ROUND(K145,2)&lt;=0,ROUND(Q145,2)&lt;=0,ROUND(M145,2)&lt;=0,ROUND(S145,2)&lt;=0,ROUND(H145,2)&lt;=0)," Co najmniej jedna wartość nie jest większa od zera.","")&amp;
IF(K145&gt;Limity!$D$6," Abonament za Usługę TD w Wariancie A ponad limit.","")&amp;
IF(Q145&gt;Limity!$D$7," Abonament za Usługę TD w Wariancie B ponad limit.","")&amp;
IF(Q145-K145&gt;Limity!$D$8," Różnica wartości abonamentów za Usługę TD wariantów A i B ponad limit.","")&amp;
IF(M145&gt;Limity!$D$9," Abonament za zwiększenie przepustowości w Wariancie A ponad limit.","")&amp;
IF(S145&gt;Limity!$D$10," Abonament za zwiększenie przepustowości w Wariancie B ponad limit.","")&amp;
IF(H145&gt;Limity!$D$11," Opłata za zestawienie łącza ponad limit.","")&amp;
IF(J145=""," Nie wskazano PWR. ",IF(ISERROR(VLOOKUP(J145,'Listy punktów styku'!$B$11:$B$41,1,FALSE))," Nie wskazano PWR z listy.",""))&amp;
IF(P145=""," Nie wskazano FPS. ",IF(ISERROR(VLOOKUP(P145,'Listy punktów styku'!$B$44:$B$61,1,FALSE))," Nie wskazano FPS z listy.",""))
)</f>
        <v/>
      </c>
    </row>
    <row r="146" spans="1:22" x14ac:dyDescent="0.35">
      <c r="A146" s="115">
        <v>132</v>
      </c>
      <c r="B146" s="116">
        <v>481858</v>
      </c>
      <c r="C146" s="117" t="s">
        <v>1735</v>
      </c>
      <c r="D146" s="118" t="s">
        <v>1738</v>
      </c>
      <c r="E146" s="118" t="s">
        <v>521</v>
      </c>
      <c r="F146" s="119">
        <v>4</v>
      </c>
      <c r="G146" s="28"/>
      <c r="H146" s="4"/>
      <c r="I146" s="122">
        <f t="shared" si="15"/>
        <v>0</v>
      </c>
      <c r="J146" s="3"/>
      <c r="K146" s="6"/>
      <c r="L146" s="123">
        <f t="shared" si="16"/>
        <v>0</v>
      </c>
      <c r="M146" s="7"/>
      <c r="N146" s="123">
        <f t="shared" si="17"/>
        <v>0</v>
      </c>
      <c r="O146" s="123">
        <f t="shared" si="18"/>
        <v>0</v>
      </c>
      <c r="P146" s="3"/>
      <c r="Q146" s="6"/>
      <c r="R146" s="123">
        <f t="shared" si="19"/>
        <v>0</v>
      </c>
      <c r="S146" s="6"/>
      <c r="T146" s="123">
        <f t="shared" si="20"/>
        <v>0</v>
      </c>
      <c r="U146" s="122">
        <f t="shared" si="21"/>
        <v>0</v>
      </c>
      <c r="V146" s="8" t="str">
        <f>IF(COUNTBLANK(G146:H146)+COUNTBLANK(J146:K146)+COUNTBLANK(M146:M146)+COUNTBLANK(P146:Q146)+COUNTBLANK(S146:S146)=8,"",
IF(G146&lt;Limity!$C$5," Data gotowości zbyt wczesna lub nie uzupełniona.","")&amp;
IF(G146&gt;Limity!$D$5," Data gotowości zbyt późna lub wypełnona nieprawidłowo.","")&amp;
IF(OR(ROUND(K146,2)&lt;=0,ROUND(Q146,2)&lt;=0,ROUND(M146,2)&lt;=0,ROUND(S146,2)&lt;=0,ROUND(H146,2)&lt;=0)," Co najmniej jedna wartość nie jest większa od zera.","")&amp;
IF(K146&gt;Limity!$D$6," Abonament za Usługę TD w Wariancie A ponad limit.","")&amp;
IF(Q146&gt;Limity!$D$7," Abonament za Usługę TD w Wariancie B ponad limit.","")&amp;
IF(Q146-K146&gt;Limity!$D$8," Różnica wartości abonamentów za Usługę TD wariantów A i B ponad limit.","")&amp;
IF(M146&gt;Limity!$D$9," Abonament za zwiększenie przepustowości w Wariancie A ponad limit.","")&amp;
IF(S146&gt;Limity!$D$10," Abonament za zwiększenie przepustowości w Wariancie B ponad limit.","")&amp;
IF(H146&gt;Limity!$D$11," Opłata za zestawienie łącza ponad limit.","")&amp;
IF(J146=""," Nie wskazano PWR. ",IF(ISERROR(VLOOKUP(J146,'Listy punktów styku'!$B$11:$B$41,1,FALSE))," Nie wskazano PWR z listy.",""))&amp;
IF(P146=""," Nie wskazano FPS. ",IF(ISERROR(VLOOKUP(P146,'Listy punktów styku'!$B$44:$B$61,1,FALSE))," Nie wskazano FPS z listy.",""))
)</f>
        <v/>
      </c>
    </row>
    <row r="147" spans="1:22" ht="43.5" x14ac:dyDescent="0.35">
      <c r="A147" s="115">
        <v>133</v>
      </c>
      <c r="B147" s="116">
        <v>484153</v>
      </c>
      <c r="C147" s="117" t="s">
        <v>1741</v>
      </c>
      <c r="D147" s="118" t="s">
        <v>1738</v>
      </c>
      <c r="E147" s="118" t="s">
        <v>1743</v>
      </c>
      <c r="F147" s="119">
        <v>2</v>
      </c>
      <c r="G147" s="28"/>
      <c r="H147" s="4"/>
      <c r="I147" s="122">
        <f t="shared" si="15"/>
        <v>0</v>
      </c>
      <c r="J147" s="3"/>
      <c r="K147" s="6"/>
      <c r="L147" s="123">
        <f t="shared" si="16"/>
        <v>0</v>
      </c>
      <c r="M147" s="7"/>
      <c r="N147" s="123">
        <f t="shared" si="17"/>
        <v>0</v>
      </c>
      <c r="O147" s="123">
        <f t="shared" si="18"/>
        <v>0</v>
      </c>
      <c r="P147" s="3"/>
      <c r="Q147" s="6"/>
      <c r="R147" s="123">
        <f t="shared" si="19"/>
        <v>0</v>
      </c>
      <c r="S147" s="6"/>
      <c r="T147" s="123">
        <f t="shared" si="20"/>
        <v>0</v>
      </c>
      <c r="U147" s="122">
        <f t="shared" si="21"/>
        <v>0</v>
      </c>
      <c r="V147" s="8" t="str">
        <f>IF(COUNTBLANK(G147:H147)+COUNTBLANK(J147:K147)+COUNTBLANK(M147:M147)+COUNTBLANK(P147:Q147)+COUNTBLANK(S147:S147)=8,"",
IF(G147&lt;Limity!$C$5," Data gotowości zbyt wczesna lub nie uzupełniona.","")&amp;
IF(G147&gt;Limity!$D$5," Data gotowości zbyt późna lub wypełnona nieprawidłowo.","")&amp;
IF(OR(ROUND(K147,2)&lt;=0,ROUND(Q147,2)&lt;=0,ROUND(M147,2)&lt;=0,ROUND(S147,2)&lt;=0,ROUND(H147,2)&lt;=0)," Co najmniej jedna wartość nie jest większa od zera.","")&amp;
IF(K147&gt;Limity!$D$6," Abonament za Usługę TD w Wariancie A ponad limit.","")&amp;
IF(Q147&gt;Limity!$D$7," Abonament za Usługę TD w Wariancie B ponad limit.","")&amp;
IF(Q147-K147&gt;Limity!$D$8," Różnica wartości abonamentów za Usługę TD wariantów A i B ponad limit.","")&amp;
IF(M147&gt;Limity!$D$9," Abonament za zwiększenie przepustowości w Wariancie A ponad limit.","")&amp;
IF(S147&gt;Limity!$D$10," Abonament za zwiększenie przepustowości w Wariancie B ponad limit.","")&amp;
IF(H147&gt;Limity!$D$11," Opłata za zestawienie łącza ponad limit.","")&amp;
IF(J147=""," Nie wskazano PWR. ",IF(ISERROR(VLOOKUP(J147,'Listy punktów styku'!$B$11:$B$41,1,FALSE))," Nie wskazano PWR z listy.",""))&amp;
IF(P147=""," Nie wskazano FPS. ",IF(ISERROR(VLOOKUP(P147,'Listy punktów styku'!$B$44:$B$61,1,FALSE))," Nie wskazano FPS z listy.",""))
)</f>
        <v/>
      </c>
    </row>
    <row r="148" spans="1:22" x14ac:dyDescent="0.35">
      <c r="A148" s="115">
        <v>134</v>
      </c>
      <c r="B148" s="116">
        <v>483704</v>
      </c>
      <c r="C148" s="117" t="s">
        <v>1745</v>
      </c>
      <c r="D148" s="118" t="s">
        <v>1738</v>
      </c>
      <c r="E148" s="118" t="s">
        <v>1747</v>
      </c>
      <c r="F148" s="119">
        <v>29</v>
      </c>
      <c r="G148" s="28"/>
      <c r="H148" s="4"/>
      <c r="I148" s="122">
        <f t="shared" si="15"/>
        <v>0</v>
      </c>
      <c r="J148" s="3"/>
      <c r="K148" s="6"/>
      <c r="L148" s="123">
        <f t="shared" si="16"/>
        <v>0</v>
      </c>
      <c r="M148" s="7"/>
      <c r="N148" s="123">
        <f t="shared" si="17"/>
        <v>0</v>
      </c>
      <c r="O148" s="123">
        <f t="shared" si="18"/>
        <v>0</v>
      </c>
      <c r="P148" s="3"/>
      <c r="Q148" s="6"/>
      <c r="R148" s="123">
        <f t="shared" si="19"/>
        <v>0</v>
      </c>
      <c r="S148" s="6"/>
      <c r="T148" s="123">
        <f t="shared" si="20"/>
        <v>0</v>
      </c>
      <c r="U148" s="122">
        <f t="shared" si="21"/>
        <v>0</v>
      </c>
      <c r="V148" s="8" t="str">
        <f>IF(COUNTBLANK(G148:H148)+COUNTBLANK(J148:K148)+COUNTBLANK(M148:M148)+COUNTBLANK(P148:Q148)+COUNTBLANK(S148:S148)=8,"",
IF(G148&lt;Limity!$C$5," Data gotowości zbyt wczesna lub nie uzupełniona.","")&amp;
IF(G148&gt;Limity!$D$5," Data gotowości zbyt późna lub wypełnona nieprawidłowo.","")&amp;
IF(OR(ROUND(K148,2)&lt;=0,ROUND(Q148,2)&lt;=0,ROUND(M148,2)&lt;=0,ROUND(S148,2)&lt;=0,ROUND(H148,2)&lt;=0)," Co najmniej jedna wartość nie jest większa od zera.","")&amp;
IF(K148&gt;Limity!$D$6," Abonament za Usługę TD w Wariancie A ponad limit.","")&amp;
IF(Q148&gt;Limity!$D$7," Abonament za Usługę TD w Wariancie B ponad limit.","")&amp;
IF(Q148-K148&gt;Limity!$D$8," Różnica wartości abonamentów za Usługę TD wariantów A i B ponad limit.","")&amp;
IF(M148&gt;Limity!$D$9," Abonament za zwiększenie przepustowości w Wariancie A ponad limit.","")&amp;
IF(S148&gt;Limity!$D$10," Abonament za zwiększenie przepustowości w Wariancie B ponad limit.","")&amp;
IF(H148&gt;Limity!$D$11," Opłata za zestawienie łącza ponad limit.","")&amp;
IF(J148=""," Nie wskazano PWR. ",IF(ISERROR(VLOOKUP(J148,'Listy punktów styku'!$B$11:$B$41,1,FALSE))," Nie wskazano PWR z listy.",""))&amp;
IF(P148=""," Nie wskazano FPS. ",IF(ISERROR(VLOOKUP(P148,'Listy punktów styku'!$B$44:$B$61,1,FALSE))," Nie wskazano FPS z listy.",""))
)</f>
        <v/>
      </c>
    </row>
    <row r="149" spans="1:22" x14ac:dyDescent="0.35">
      <c r="A149" s="115">
        <v>135</v>
      </c>
      <c r="B149" s="116">
        <v>480277</v>
      </c>
      <c r="C149" s="117" t="s">
        <v>1749</v>
      </c>
      <c r="D149" s="118" t="s">
        <v>1738</v>
      </c>
      <c r="E149" s="118" t="s">
        <v>1719</v>
      </c>
      <c r="F149" s="119">
        <v>62</v>
      </c>
      <c r="G149" s="28"/>
      <c r="H149" s="4"/>
      <c r="I149" s="122">
        <f t="shared" si="15"/>
        <v>0</v>
      </c>
      <c r="J149" s="3"/>
      <c r="K149" s="6"/>
      <c r="L149" s="123">
        <f t="shared" si="16"/>
        <v>0</v>
      </c>
      <c r="M149" s="7"/>
      <c r="N149" s="123">
        <f t="shared" si="17"/>
        <v>0</v>
      </c>
      <c r="O149" s="123">
        <f t="shared" si="18"/>
        <v>0</v>
      </c>
      <c r="P149" s="3"/>
      <c r="Q149" s="6"/>
      <c r="R149" s="123">
        <f t="shared" si="19"/>
        <v>0</v>
      </c>
      <c r="S149" s="6"/>
      <c r="T149" s="123">
        <f t="shared" si="20"/>
        <v>0</v>
      </c>
      <c r="U149" s="122">
        <f t="shared" si="21"/>
        <v>0</v>
      </c>
      <c r="V149" s="8" t="str">
        <f>IF(COUNTBLANK(G149:H149)+COUNTBLANK(J149:K149)+COUNTBLANK(M149:M149)+COUNTBLANK(P149:Q149)+COUNTBLANK(S149:S149)=8,"",
IF(G149&lt;Limity!$C$5," Data gotowości zbyt wczesna lub nie uzupełniona.","")&amp;
IF(G149&gt;Limity!$D$5," Data gotowości zbyt późna lub wypełnona nieprawidłowo.","")&amp;
IF(OR(ROUND(K149,2)&lt;=0,ROUND(Q149,2)&lt;=0,ROUND(M149,2)&lt;=0,ROUND(S149,2)&lt;=0,ROUND(H149,2)&lt;=0)," Co najmniej jedna wartość nie jest większa od zera.","")&amp;
IF(K149&gt;Limity!$D$6," Abonament za Usługę TD w Wariancie A ponad limit.","")&amp;
IF(Q149&gt;Limity!$D$7," Abonament za Usługę TD w Wariancie B ponad limit.","")&amp;
IF(Q149-K149&gt;Limity!$D$8," Różnica wartości abonamentów za Usługę TD wariantów A i B ponad limit.","")&amp;
IF(M149&gt;Limity!$D$9," Abonament za zwiększenie przepustowości w Wariancie A ponad limit.","")&amp;
IF(S149&gt;Limity!$D$10," Abonament za zwiększenie przepustowości w Wariancie B ponad limit.","")&amp;
IF(H149&gt;Limity!$D$11," Opłata za zestawienie łącza ponad limit.","")&amp;
IF(J149=""," Nie wskazano PWR. ",IF(ISERROR(VLOOKUP(J149,'Listy punktów styku'!$B$11:$B$41,1,FALSE))," Nie wskazano PWR z listy.",""))&amp;
IF(P149=""," Nie wskazano FPS. ",IF(ISERROR(VLOOKUP(P149,'Listy punktów styku'!$B$44:$B$61,1,FALSE))," Nie wskazano FPS z listy.",""))
)</f>
        <v/>
      </c>
    </row>
    <row r="150" spans="1:22" x14ac:dyDescent="0.35">
      <c r="A150" s="115">
        <v>136</v>
      </c>
      <c r="B150" s="116">
        <v>482525</v>
      </c>
      <c r="C150" s="117" t="s">
        <v>1751</v>
      </c>
      <c r="D150" s="118" t="s">
        <v>1738</v>
      </c>
      <c r="E150" s="118" t="s">
        <v>1753</v>
      </c>
      <c r="F150" s="119">
        <v>14</v>
      </c>
      <c r="G150" s="28"/>
      <c r="H150" s="4"/>
      <c r="I150" s="122">
        <f t="shared" si="15"/>
        <v>0</v>
      </c>
      <c r="J150" s="3"/>
      <c r="K150" s="6"/>
      <c r="L150" s="123">
        <f t="shared" si="16"/>
        <v>0</v>
      </c>
      <c r="M150" s="7"/>
      <c r="N150" s="123">
        <f t="shared" si="17"/>
        <v>0</v>
      </c>
      <c r="O150" s="123">
        <f t="shared" si="18"/>
        <v>0</v>
      </c>
      <c r="P150" s="3"/>
      <c r="Q150" s="6"/>
      <c r="R150" s="123">
        <f t="shared" si="19"/>
        <v>0</v>
      </c>
      <c r="S150" s="6"/>
      <c r="T150" s="123">
        <f t="shared" si="20"/>
        <v>0</v>
      </c>
      <c r="U150" s="122">
        <f t="shared" si="21"/>
        <v>0</v>
      </c>
      <c r="V150" s="8" t="str">
        <f>IF(COUNTBLANK(G150:H150)+COUNTBLANK(J150:K150)+COUNTBLANK(M150:M150)+COUNTBLANK(P150:Q150)+COUNTBLANK(S150:S150)=8,"",
IF(G150&lt;Limity!$C$5," Data gotowości zbyt wczesna lub nie uzupełniona.","")&amp;
IF(G150&gt;Limity!$D$5," Data gotowości zbyt późna lub wypełnona nieprawidłowo.","")&amp;
IF(OR(ROUND(K150,2)&lt;=0,ROUND(Q150,2)&lt;=0,ROUND(M150,2)&lt;=0,ROUND(S150,2)&lt;=0,ROUND(H150,2)&lt;=0)," Co najmniej jedna wartość nie jest większa od zera.","")&amp;
IF(K150&gt;Limity!$D$6," Abonament za Usługę TD w Wariancie A ponad limit.","")&amp;
IF(Q150&gt;Limity!$D$7," Abonament za Usługę TD w Wariancie B ponad limit.","")&amp;
IF(Q150-K150&gt;Limity!$D$8," Różnica wartości abonamentów za Usługę TD wariantów A i B ponad limit.","")&amp;
IF(M150&gt;Limity!$D$9," Abonament za zwiększenie przepustowości w Wariancie A ponad limit.","")&amp;
IF(S150&gt;Limity!$D$10," Abonament za zwiększenie przepustowości w Wariancie B ponad limit.","")&amp;
IF(H150&gt;Limity!$D$11," Opłata za zestawienie łącza ponad limit.","")&amp;
IF(J150=""," Nie wskazano PWR. ",IF(ISERROR(VLOOKUP(J150,'Listy punktów styku'!$B$11:$B$41,1,FALSE))," Nie wskazano PWR z listy.",""))&amp;
IF(P150=""," Nie wskazano FPS. ",IF(ISERROR(VLOOKUP(P150,'Listy punktów styku'!$B$44:$B$61,1,FALSE))," Nie wskazano FPS z listy.",""))
)</f>
        <v/>
      </c>
    </row>
    <row r="151" spans="1:22" ht="29" x14ac:dyDescent="0.35">
      <c r="A151" s="115">
        <v>137</v>
      </c>
      <c r="B151" s="116">
        <v>482228</v>
      </c>
      <c r="C151" s="117" t="s">
        <v>1755</v>
      </c>
      <c r="D151" s="118" t="s">
        <v>1738</v>
      </c>
      <c r="E151" s="118" t="s">
        <v>1757</v>
      </c>
      <c r="F151" s="119">
        <v>5</v>
      </c>
      <c r="G151" s="28"/>
      <c r="H151" s="4"/>
      <c r="I151" s="122">
        <f t="shared" si="15"/>
        <v>0</v>
      </c>
      <c r="J151" s="3"/>
      <c r="K151" s="6"/>
      <c r="L151" s="123">
        <f t="shared" si="16"/>
        <v>0</v>
      </c>
      <c r="M151" s="7"/>
      <c r="N151" s="123">
        <f t="shared" si="17"/>
        <v>0</v>
      </c>
      <c r="O151" s="123">
        <f t="shared" si="18"/>
        <v>0</v>
      </c>
      <c r="P151" s="3"/>
      <c r="Q151" s="6"/>
      <c r="R151" s="123">
        <f t="shared" si="19"/>
        <v>0</v>
      </c>
      <c r="S151" s="6"/>
      <c r="T151" s="123">
        <f t="shared" si="20"/>
        <v>0</v>
      </c>
      <c r="U151" s="122">
        <f t="shared" si="21"/>
        <v>0</v>
      </c>
      <c r="V151" s="8" t="str">
        <f>IF(COUNTBLANK(G151:H151)+COUNTBLANK(J151:K151)+COUNTBLANK(M151:M151)+COUNTBLANK(P151:Q151)+COUNTBLANK(S151:S151)=8,"",
IF(G151&lt;Limity!$C$5," Data gotowości zbyt wczesna lub nie uzupełniona.","")&amp;
IF(G151&gt;Limity!$D$5," Data gotowości zbyt późna lub wypełnona nieprawidłowo.","")&amp;
IF(OR(ROUND(K151,2)&lt;=0,ROUND(Q151,2)&lt;=0,ROUND(M151,2)&lt;=0,ROUND(S151,2)&lt;=0,ROUND(H151,2)&lt;=0)," Co najmniej jedna wartość nie jest większa od zera.","")&amp;
IF(K151&gt;Limity!$D$6," Abonament za Usługę TD w Wariancie A ponad limit.","")&amp;
IF(Q151&gt;Limity!$D$7," Abonament za Usługę TD w Wariancie B ponad limit.","")&amp;
IF(Q151-K151&gt;Limity!$D$8," Różnica wartości abonamentów za Usługę TD wariantów A i B ponad limit.","")&amp;
IF(M151&gt;Limity!$D$9," Abonament za zwiększenie przepustowości w Wariancie A ponad limit.","")&amp;
IF(S151&gt;Limity!$D$10," Abonament za zwiększenie przepustowości w Wariancie B ponad limit.","")&amp;
IF(H151&gt;Limity!$D$11," Opłata za zestawienie łącza ponad limit.","")&amp;
IF(J151=""," Nie wskazano PWR. ",IF(ISERROR(VLOOKUP(J151,'Listy punktów styku'!$B$11:$B$41,1,FALSE))," Nie wskazano PWR z listy.",""))&amp;
IF(P151=""," Nie wskazano FPS. ",IF(ISERROR(VLOOKUP(P151,'Listy punktów styku'!$B$44:$B$61,1,FALSE))," Nie wskazano FPS z listy.",""))
)</f>
        <v/>
      </c>
    </row>
    <row r="152" spans="1:22" x14ac:dyDescent="0.35">
      <c r="A152" s="115">
        <v>138</v>
      </c>
      <c r="B152" s="116">
        <v>483816</v>
      </c>
      <c r="C152" s="117" t="s">
        <v>1759</v>
      </c>
      <c r="D152" s="118" t="s">
        <v>1738</v>
      </c>
      <c r="E152" s="118" t="s">
        <v>133</v>
      </c>
      <c r="F152" s="119">
        <v>34</v>
      </c>
      <c r="G152" s="28"/>
      <c r="H152" s="4"/>
      <c r="I152" s="122">
        <f t="shared" si="15"/>
        <v>0</v>
      </c>
      <c r="J152" s="3"/>
      <c r="K152" s="6"/>
      <c r="L152" s="123">
        <f t="shared" si="16"/>
        <v>0</v>
      </c>
      <c r="M152" s="7"/>
      <c r="N152" s="123">
        <f t="shared" si="17"/>
        <v>0</v>
      </c>
      <c r="O152" s="123">
        <f t="shared" si="18"/>
        <v>0</v>
      </c>
      <c r="P152" s="3"/>
      <c r="Q152" s="6"/>
      <c r="R152" s="123">
        <f t="shared" si="19"/>
        <v>0</v>
      </c>
      <c r="S152" s="6"/>
      <c r="T152" s="123">
        <f t="shared" si="20"/>
        <v>0</v>
      </c>
      <c r="U152" s="122">
        <f t="shared" si="21"/>
        <v>0</v>
      </c>
      <c r="V152" s="8" t="str">
        <f>IF(COUNTBLANK(G152:H152)+COUNTBLANK(J152:K152)+COUNTBLANK(M152:M152)+COUNTBLANK(P152:Q152)+COUNTBLANK(S152:S152)=8,"",
IF(G152&lt;Limity!$C$5," Data gotowości zbyt wczesna lub nie uzupełniona.","")&amp;
IF(G152&gt;Limity!$D$5," Data gotowości zbyt późna lub wypełnona nieprawidłowo.","")&amp;
IF(OR(ROUND(K152,2)&lt;=0,ROUND(Q152,2)&lt;=0,ROUND(M152,2)&lt;=0,ROUND(S152,2)&lt;=0,ROUND(H152,2)&lt;=0)," Co najmniej jedna wartość nie jest większa od zera.","")&amp;
IF(K152&gt;Limity!$D$6," Abonament za Usługę TD w Wariancie A ponad limit.","")&amp;
IF(Q152&gt;Limity!$D$7," Abonament za Usługę TD w Wariancie B ponad limit.","")&amp;
IF(Q152-K152&gt;Limity!$D$8," Różnica wartości abonamentów za Usługę TD wariantów A i B ponad limit.","")&amp;
IF(M152&gt;Limity!$D$9," Abonament za zwiększenie przepustowości w Wariancie A ponad limit.","")&amp;
IF(S152&gt;Limity!$D$10," Abonament za zwiększenie przepustowości w Wariancie B ponad limit.","")&amp;
IF(H152&gt;Limity!$D$11," Opłata za zestawienie łącza ponad limit.","")&amp;
IF(J152=""," Nie wskazano PWR. ",IF(ISERROR(VLOOKUP(J152,'Listy punktów styku'!$B$11:$B$41,1,FALSE))," Nie wskazano PWR z listy.",""))&amp;
IF(P152=""," Nie wskazano FPS. ",IF(ISERROR(VLOOKUP(P152,'Listy punktów styku'!$B$44:$B$61,1,FALSE))," Nie wskazano FPS z listy.",""))
)</f>
        <v/>
      </c>
    </row>
    <row r="153" spans="1:22" x14ac:dyDescent="0.35">
      <c r="A153" s="115">
        <v>139</v>
      </c>
      <c r="B153" s="116">
        <v>484086</v>
      </c>
      <c r="C153" s="117" t="s">
        <v>1761</v>
      </c>
      <c r="D153" s="118" t="s">
        <v>1738</v>
      </c>
      <c r="E153" s="118" t="s">
        <v>1763</v>
      </c>
      <c r="F153" s="119">
        <v>6</v>
      </c>
      <c r="G153" s="28"/>
      <c r="H153" s="4"/>
      <c r="I153" s="122">
        <f t="shared" si="15"/>
        <v>0</v>
      </c>
      <c r="J153" s="3"/>
      <c r="K153" s="6"/>
      <c r="L153" s="123">
        <f t="shared" si="16"/>
        <v>0</v>
      </c>
      <c r="M153" s="7"/>
      <c r="N153" s="123">
        <f t="shared" si="17"/>
        <v>0</v>
      </c>
      <c r="O153" s="123">
        <f t="shared" si="18"/>
        <v>0</v>
      </c>
      <c r="P153" s="3"/>
      <c r="Q153" s="6"/>
      <c r="R153" s="123">
        <f t="shared" si="19"/>
        <v>0</v>
      </c>
      <c r="S153" s="6"/>
      <c r="T153" s="123">
        <f t="shared" si="20"/>
        <v>0</v>
      </c>
      <c r="U153" s="122">
        <f t="shared" si="21"/>
        <v>0</v>
      </c>
      <c r="V153" s="8" t="str">
        <f>IF(COUNTBLANK(G153:H153)+COUNTBLANK(J153:K153)+COUNTBLANK(M153:M153)+COUNTBLANK(P153:Q153)+COUNTBLANK(S153:S153)=8,"",
IF(G153&lt;Limity!$C$5," Data gotowości zbyt wczesna lub nie uzupełniona.","")&amp;
IF(G153&gt;Limity!$D$5," Data gotowości zbyt późna lub wypełnona nieprawidłowo.","")&amp;
IF(OR(ROUND(K153,2)&lt;=0,ROUND(Q153,2)&lt;=0,ROUND(M153,2)&lt;=0,ROUND(S153,2)&lt;=0,ROUND(H153,2)&lt;=0)," Co najmniej jedna wartość nie jest większa od zera.","")&amp;
IF(K153&gt;Limity!$D$6," Abonament za Usługę TD w Wariancie A ponad limit.","")&amp;
IF(Q153&gt;Limity!$D$7," Abonament za Usługę TD w Wariancie B ponad limit.","")&amp;
IF(Q153-K153&gt;Limity!$D$8," Różnica wartości abonamentów za Usługę TD wariantów A i B ponad limit.","")&amp;
IF(M153&gt;Limity!$D$9," Abonament za zwiększenie przepustowości w Wariancie A ponad limit.","")&amp;
IF(S153&gt;Limity!$D$10," Abonament za zwiększenie przepustowości w Wariancie B ponad limit.","")&amp;
IF(H153&gt;Limity!$D$11," Opłata za zestawienie łącza ponad limit.","")&amp;
IF(J153=""," Nie wskazano PWR. ",IF(ISERROR(VLOOKUP(J153,'Listy punktów styku'!$B$11:$B$41,1,FALSE))," Nie wskazano PWR z listy.",""))&amp;
IF(P153=""," Nie wskazano FPS. ",IF(ISERROR(VLOOKUP(P153,'Listy punktów styku'!$B$44:$B$61,1,FALSE))," Nie wskazano FPS z listy.",""))
)</f>
        <v/>
      </c>
    </row>
    <row r="154" spans="1:22" ht="29" x14ac:dyDescent="0.35">
      <c r="A154" s="115">
        <v>140</v>
      </c>
      <c r="B154" s="116">
        <v>501807</v>
      </c>
      <c r="C154" s="117" t="s">
        <v>1765</v>
      </c>
      <c r="D154" s="118" t="s">
        <v>1770</v>
      </c>
      <c r="E154" s="118" t="s">
        <v>907</v>
      </c>
      <c r="F154" s="119">
        <v>2</v>
      </c>
      <c r="G154" s="28"/>
      <c r="H154" s="4"/>
      <c r="I154" s="122">
        <f t="shared" si="15"/>
        <v>0</v>
      </c>
      <c r="J154" s="3"/>
      <c r="K154" s="6"/>
      <c r="L154" s="123">
        <f t="shared" si="16"/>
        <v>0</v>
      </c>
      <c r="M154" s="7"/>
      <c r="N154" s="123">
        <f t="shared" si="17"/>
        <v>0</v>
      </c>
      <c r="O154" s="123">
        <f t="shared" si="18"/>
        <v>0</v>
      </c>
      <c r="P154" s="3"/>
      <c r="Q154" s="6"/>
      <c r="R154" s="123">
        <f t="shared" si="19"/>
        <v>0</v>
      </c>
      <c r="S154" s="6"/>
      <c r="T154" s="123">
        <f t="shared" si="20"/>
        <v>0</v>
      </c>
      <c r="U154" s="122">
        <f t="shared" si="21"/>
        <v>0</v>
      </c>
      <c r="V154" s="8" t="str">
        <f>IF(COUNTBLANK(G154:H154)+COUNTBLANK(J154:K154)+COUNTBLANK(M154:M154)+COUNTBLANK(P154:Q154)+COUNTBLANK(S154:S154)=8,"",
IF(G154&lt;Limity!$C$5," Data gotowości zbyt wczesna lub nie uzupełniona.","")&amp;
IF(G154&gt;Limity!$D$5," Data gotowości zbyt późna lub wypełnona nieprawidłowo.","")&amp;
IF(OR(ROUND(K154,2)&lt;=0,ROUND(Q154,2)&lt;=0,ROUND(M154,2)&lt;=0,ROUND(S154,2)&lt;=0,ROUND(H154,2)&lt;=0)," Co najmniej jedna wartość nie jest większa od zera.","")&amp;
IF(K154&gt;Limity!$D$6," Abonament za Usługę TD w Wariancie A ponad limit.","")&amp;
IF(Q154&gt;Limity!$D$7," Abonament za Usługę TD w Wariancie B ponad limit.","")&amp;
IF(Q154-K154&gt;Limity!$D$8," Różnica wartości abonamentów za Usługę TD wariantów A i B ponad limit.","")&amp;
IF(M154&gt;Limity!$D$9," Abonament za zwiększenie przepustowości w Wariancie A ponad limit.","")&amp;
IF(S154&gt;Limity!$D$10," Abonament za zwiększenie przepustowości w Wariancie B ponad limit.","")&amp;
IF(H154&gt;Limity!$D$11," Opłata za zestawienie łącza ponad limit.","")&amp;
IF(J154=""," Nie wskazano PWR. ",IF(ISERROR(VLOOKUP(J154,'Listy punktów styku'!$B$11:$B$41,1,FALSE))," Nie wskazano PWR z listy.",""))&amp;
IF(P154=""," Nie wskazano FPS. ",IF(ISERROR(VLOOKUP(P154,'Listy punktów styku'!$B$44:$B$61,1,FALSE))," Nie wskazano FPS z listy.",""))
)</f>
        <v/>
      </c>
    </row>
    <row r="155" spans="1:22" x14ac:dyDescent="0.35">
      <c r="A155" s="115">
        <v>141</v>
      </c>
      <c r="B155" s="116">
        <v>516170</v>
      </c>
      <c r="C155" s="117" t="s">
        <v>1772</v>
      </c>
      <c r="D155" s="118" t="s">
        <v>1776</v>
      </c>
      <c r="E155" s="118"/>
      <c r="F155" s="119">
        <v>16</v>
      </c>
      <c r="G155" s="28"/>
      <c r="H155" s="4"/>
      <c r="I155" s="122">
        <f t="shared" si="15"/>
        <v>0</v>
      </c>
      <c r="J155" s="3"/>
      <c r="K155" s="6"/>
      <c r="L155" s="123">
        <f t="shared" si="16"/>
        <v>0</v>
      </c>
      <c r="M155" s="7"/>
      <c r="N155" s="123">
        <f t="shared" si="17"/>
        <v>0</v>
      </c>
      <c r="O155" s="123">
        <f t="shared" si="18"/>
        <v>0</v>
      </c>
      <c r="P155" s="3"/>
      <c r="Q155" s="6"/>
      <c r="R155" s="123">
        <f t="shared" si="19"/>
        <v>0</v>
      </c>
      <c r="S155" s="6"/>
      <c r="T155" s="123">
        <f t="shared" si="20"/>
        <v>0</v>
      </c>
      <c r="U155" s="122">
        <f t="shared" si="21"/>
        <v>0</v>
      </c>
      <c r="V155" s="8" t="str">
        <f>IF(COUNTBLANK(G155:H155)+COUNTBLANK(J155:K155)+COUNTBLANK(M155:M155)+COUNTBLANK(P155:Q155)+COUNTBLANK(S155:S155)=8,"",
IF(G155&lt;Limity!$C$5," Data gotowości zbyt wczesna lub nie uzupełniona.","")&amp;
IF(G155&gt;Limity!$D$5," Data gotowości zbyt późna lub wypełnona nieprawidłowo.","")&amp;
IF(OR(ROUND(K155,2)&lt;=0,ROUND(Q155,2)&lt;=0,ROUND(M155,2)&lt;=0,ROUND(S155,2)&lt;=0,ROUND(H155,2)&lt;=0)," Co najmniej jedna wartość nie jest większa od zera.","")&amp;
IF(K155&gt;Limity!$D$6," Abonament za Usługę TD w Wariancie A ponad limit.","")&amp;
IF(Q155&gt;Limity!$D$7," Abonament za Usługę TD w Wariancie B ponad limit.","")&amp;
IF(Q155-K155&gt;Limity!$D$8," Różnica wartości abonamentów za Usługę TD wariantów A i B ponad limit.","")&amp;
IF(M155&gt;Limity!$D$9," Abonament za zwiększenie przepustowości w Wariancie A ponad limit.","")&amp;
IF(S155&gt;Limity!$D$10," Abonament za zwiększenie przepustowości w Wariancie B ponad limit.","")&amp;
IF(H155&gt;Limity!$D$11," Opłata za zestawienie łącza ponad limit.","")&amp;
IF(J155=""," Nie wskazano PWR. ",IF(ISERROR(VLOOKUP(J155,'Listy punktów styku'!$B$11:$B$41,1,FALSE))," Nie wskazano PWR z listy.",""))&amp;
IF(P155=""," Nie wskazano FPS. ",IF(ISERROR(VLOOKUP(P155,'Listy punktów styku'!$B$44:$B$61,1,FALSE))," Nie wskazano FPS z listy.",""))
)</f>
        <v/>
      </c>
    </row>
    <row r="156" spans="1:22" x14ac:dyDescent="0.35">
      <c r="A156" s="115">
        <v>142</v>
      </c>
      <c r="B156" s="116">
        <v>517140</v>
      </c>
      <c r="C156" s="117" t="s">
        <v>1778</v>
      </c>
      <c r="D156" s="118" t="s">
        <v>1780</v>
      </c>
      <c r="E156" s="118"/>
      <c r="F156" s="119">
        <v>35</v>
      </c>
      <c r="G156" s="28"/>
      <c r="H156" s="4"/>
      <c r="I156" s="122">
        <f t="shared" si="15"/>
        <v>0</v>
      </c>
      <c r="J156" s="3"/>
      <c r="K156" s="6"/>
      <c r="L156" s="123">
        <f t="shared" si="16"/>
        <v>0</v>
      </c>
      <c r="M156" s="7"/>
      <c r="N156" s="123">
        <f t="shared" si="17"/>
        <v>0</v>
      </c>
      <c r="O156" s="123">
        <f t="shared" si="18"/>
        <v>0</v>
      </c>
      <c r="P156" s="3"/>
      <c r="Q156" s="6"/>
      <c r="R156" s="123">
        <f t="shared" si="19"/>
        <v>0</v>
      </c>
      <c r="S156" s="6"/>
      <c r="T156" s="123">
        <f t="shared" si="20"/>
        <v>0</v>
      </c>
      <c r="U156" s="122">
        <f t="shared" si="21"/>
        <v>0</v>
      </c>
      <c r="V156" s="8" t="str">
        <f>IF(COUNTBLANK(G156:H156)+COUNTBLANK(J156:K156)+COUNTBLANK(M156:M156)+COUNTBLANK(P156:Q156)+COUNTBLANK(S156:S156)=8,"",
IF(G156&lt;Limity!$C$5," Data gotowości zbyt wczesna lub nie uzupełniona.","")&amp;
IF(G156&gt;Limity!$D$5," Data gotowości zbyt późna lub wypełnona nieprawidłowo.","")&amp;
IF(OR(ROUND(K156,2)&lt;=0,ROUND(Q156,2)&lt;=0,ROUND(M156,2)&lt;=0,ROUND(S156,2)&lt;=0,ROUND(H156,2)&lt;=0)," Co najmniej jedna wartość nie jest większa od zera.","")&amp;
IF(K156&gt;Limity!$D$6," Abonament za Usługę TD w Wariancie A ponad limit.","")&amp;
IF(Q156&gt;Limity!$D$7," Abonament za Usługę TD w Wariancie B ponad limit.","")&amp;
IF(Q156-K156&gt;Limity!$D$8," Różnica wartości abonamentów za Usługę TD wariantów A i B ponad limit.","")&amp;
IF(M156&gt;Limity!$D$9," Abonament za zwiększenie przepustowości w Wariancie A ponad limit.","")&amp;
IF(S156&gt;Limity!$D$10," Abonament za zwiększenie przepustowości w Wariancie B ponad limit.","")&amp;
IF(H156&gt;Limity!$D$11," Opłata za zestawienie łącza ponad limit.","")&amp;
IF(J156=""," Nie wskazano PWR. ",IF(ISERROR(VLOOKUP(J156,'Listy punktów styku'!$B$11:$B$41,1,FALSE))," Nie wskazano PWR z listy.",""))&amp;
IF(P156=""," Nie wskazano FPS. ",IF(ISERROR(VLOOKUP(P156,'Listy punktów styku'!$B$44:$B$61,1,FALSE))," Nie wskazano FPS z listy.",""))
)</f>
        <v/>
      </c>
    </row>
    <row r="157" spans="1:22" x14ac:dyDescent="0.35">
      <c r="A157" s="115">
        <v>143</v>
      </c>
      <c r="B157" s="116">
        <v>517410</v>
      </c>
      <c r="C157" s="117" t="s">
        <v>1782</v>
      </c>
      <c r="D157" s="118" t="s">
        <v>1784</v>
      </c>
      <c r="E157" s="118"/>
      <c r="F157" s="119">
        <v>33</v>
      </c>
      <c r="G157" s="28"/>
      <c r="H157" s="4"/>
      <c r="I157" s="122">
        <f t="shared" si="15"/>
        <v>0</v>
      </c>
      <c r="J157" s="3"/>
      <c r="K157" s="6"/>
      <c r="L157" s="123">
        <f t="shared" si="16"/>
        <v>0</v>
      </c>
      <c r="M157" s="7"/>
      <c r="N157" s="123">
        <f t="shared" si="17"/>
        <v>0</v>
      </c>
      <c r="O157" s="123">
        <f t="shared" si="18"/>
        <v>0</v>
      </c>
      <c r="P157" s="3"/>
      <c r="Q157" s="6"/>
      <c r="R157" s="123">
        <f t="shared" si="19"/>
        <v>0</v>
      </c>
      <c r="S157" s="6"/>
      <c r="T157" s="123">
        <f t="shared" si="20"/>
        <v>0</v>
      </c>
      <c r="U157" s="122">
        <f t="shared" si="21"/>
        <v>0</v>
      </c>
      <c r="V157" s="8" t="str">
        <f>IF(COUNTBLANK(G157:H157)+COUNTBLANK(J157:K157)+COUNTBLANK(M157:M157)+COUNTBLANK(P157:Q157)+COUNTBLANK(S157:S157)=8,"",
IF(G157&lt;Limity!$C$5," Data gotowości zbyt wczesna lub nie uzupełniona.","")&amp;
IF(G157&gt;Limity!$D$5," Data gotowości zbyt późna lub wypełnona nieprawidłowo.","")&amp;
IF(OR(ROUND(K157,2)&lt;=0,ROUND(Q157,2)&lt;=0,ROUND(M157,2)&lt;=0,ROUND(S157,2)&lt;=0,ROUND(H157,2)&lt;=0)," Co najmniej jedna wartość nie jest większa od zera.","")&amp;
IF(K157&gt;Limity!$D$6," Abonament za Usługę TD w Wariancie A ponad limit.","")&amp;
IF(Q157&gt;Limity!$D$7," Abonament za Usługę TD w Wariancie B ponad limit.","")&amp;
IF(Q157-K157&gt;Limity!$D$8," Różnica wartości abonamentów za Usługę TD wariantów A i B ponad limit.","")&amp;
IF(M157&gt;Limity!$D$9," Abonament za zwiększenie przepustowości w Wariancie A ponad limit.","")&amp;
IF(S157&gt;Limity!$D$10," Abonament za zwiększenie przepustowości w Wariancie B ponad limit.","")&amp;
IF(H157&gt;Limity!$D$11," Opłata za zestawienie łącza ponad limit.","")&amp;
IF(J157=""," Nie wskazano PWR. ",IF(ISERROR(VLOOKUP(J157,'Listy punktów styku'!$B$11:$B$41,1,FALSE))," Nie wskazano PWR z listy.",""))&amp;
IF(P157=""," Nie wskazano FPS. ",IF(ISERROR(VLOOKUP(P157,'Listy punktów styku'!$B$44:$B$61,1,FALSE))," Nie wskazano FPS z listy.",""))
)</f>
        <v/>
      </c>
    </row>
    <row r="158" spans="1:22" x14ac:dyDescent="0.35">
      <c r="A158" s="115">
        <v>144</v>
      </c>
      <c r="B158" s="116">
        <v>518149</v>
      </c>
      <c r="C158" s="117" t="s">
        <v>1786</v>
      </c>
      <c r="D158" s="118" t="s">
        <v>1790</v>
      </c>
      <c r="E158" s="118" t="s">
        <v>1792</v>
      </c>
      <c r="F158" s="119">
        <v>31</v>
      </c>
      <c r="G158" s="28"/>
      <c r="H158" s="4"/>
      <c r="I158" s="122">
        <f t="shared" si="15"/>
        <v>0</v>
      </c>
      <c r="J158" s="3"/>
      <c r="K158" s="6"/>
      <c r="L158" s="123">
        <f t="shared" si="16"/>
        <v>0</v>
      </c>
      <c r="M158" s="7"/>
      <c r="N158" s="123">
        <f t="shared" si="17"/>
        <v>0</v>
      </c>
      <c r="O158" s="123">
        <f t="shared" si="18"/>
        <v>0</v>
      </c>
      <c r="P158" s="3"/>
      <c r="Q158" s="6"/>
      <c r="R158" s="123">
        <f t="shared" si="19"/>
        <v>0</v>
      </c>
      <c r="S158" s="6"/>
      <c r="T158" s="123">
        <f t="shared" si="20"/>
        <v>0</v>
      </c>
      <c r="U158" s="122">
        <f t="shared" si="21"/>
        <v>0</v>
      </c>
      <c r="V158" s="8" t="str">
        <f>IF(COUNTBLANK(G158:H158)+COUNTBLANK(J158:K158)+COUNTBLANK(M158:M158)+COUNTBLANK(P158:Q158)+COUNTBLANK(S158:S158)=8,"",
IF(G158&lt;Limity!$C$5," Data gotowości zbyt wczesna lub nie uzupełniona.","")&amp;
IF(G158&gt;Limity!$D$5," Data gotowości zbyt późna lub wypełnona nieprawidłowo.","")&amp;
IF(OR(ROUND(K158,2)&lt;=0,ROUND(Q158,2)&lt;=0,ROUND(M158,2)&lt;=0,ROUND(S158,2)&lt;=0,ROUND(H158,2)&lt;=0)," Co najmniej jedna wartość nie jest większa od zera.","")&amp;
IF(K158&gt;Limity!$D$6," Abonament za Usługę TD w Wariancie A ponad limit.","")&amp;
IF(Q158&gt;Limity!$D$7," Abonament za Usługę TD w Wariancie B ponad limit.","")&amp;
IF(Q158-K158&gt;Limity!$D$8," Różnica wartości abonamentów za Usługę TD wariantów A i B ponad limit.","")&amp;
IF(M158&gt;Limity!$D$9," Abonament za zwiększenie przepustowości w Wariancie A ponad limit.","")&amp;
IF(S158&gt;Limity!$D$10," Abonament za zwiększenie przepustowości w Wariancie B ponad limit.","")&amp;
IF(H158&gt;Limity!$D$11," Opłata za zestawienie łącza ponad limit.","")&amp;
IF(J158=""," Nie wskazano PWR. ",IF(ISERROR(VLOOKUP(J158,'Listy punktów styku'!$B$11:$B$41,1,FALSE))," Nie wskazano PWR z listy.",""))&amp;
IF(P158=""," Nie wskazano FPS. ",IF(ISERROR(VLOOKUP(P158,'Listy punktów styku'!$B$44:$B$61,1,FALSE))," Nie wskazano FPS z listy.",""))
)</f>
        <v/>
      </c>
    </row>
    <row r="159" spans="1:22" x14ac:dyDescent="0.35">
      <c r="A159" s="115">
        <v>145</v>
      </c>
      <c r="B159" s="116">
        <v>522531</v>
      </c>
      <c r="C159" s="117" t="s">
        <v>1794</v>
      </c>
      <c r="D159" s="118" t="s">
        <v>1798</v>
      </c>
      <c r="E159" s="118" t="s">
        <v>95</v>
      </c>
      <c r="F159" s="119">
        <v>7</v>
      </c>
      <c r="G159" s="28"/>
      <c r="H159" s="4"/>
      <c r="I159" s="122">
        <f t="shared" si="15"/>
        <v>0</v>
      </c>
      <c r="J159" s="3"/>
      <c r="K159" s="6"/>
      <c r="L159" s="123">
        <f t="shared" si="16"/>
        <v>0</v>
      </c>
      <c r="M159" s="7"/>
      <c r="N159" s="123">
        <f t="shared" si="17"/>
        <v>0</v>
      </c>
      <c r="O159" s="123">
        <f t="shared" si="18"/>
        <v>0</v>
      </c>
      <c r="P159" s="3"/>
      <c r="Q159" s="6"/>
      <c r="R159" s="123">
        <f t="shared" si="19"/>
        <v>0</v>
      </c>
      <c r="S159" s="6"/>
      <c r="T159" s="123">
        <f t="shared" si="20"/>
        <v>0</v>
      </c>
      <c r="U159" s="122">
        <f t="shared" si="21"/>
        <v>0</v>
      </c>
      <c r="V159" s="8" t="str">
        <f>IF(COUNTBLANK(G159:H159)+COUNTBLANK(J159:K159)+COUNTBLANK(M159:M159)+COUNTBLANK(P159:Q159)+COUNTBLANK(S159:S159)=8,"",
IF(G159&lt;Limity!$C$5," Data gotowości zbyt wczesna lub nie uzupełniona.","")&amp;
IF(G159&gt;Limity!$D$5," Data gotowości zbyt późna lub wypełnona nieprawidłowo.","")&amp;
IF(OR(ROUND(K159,2)&lt;=0,ROUND(Q159,2)&lt;=0,ROUND(M159,2)&lt;=0,ROUND(S159,2)&lt;=0,ROUND(H159,2)&lt;=0)," Co najmniej jedna wartość nie jest większa od zera.","")&amp;
IF(K159&gt;Limity!$D$6," Abonament za Usługę TD w Wariancie A ponad limit.","")&amp;
IF(Q159&gt;Limity!$D$7," Abonament za Usługę TD w Wariancie B ponad limit.","")&amp;
IF(Q159-K159&gt;Limity!$D$8," Różnica wartości abonamentów za Usługę TD wariantów A i B ponad limit.","")&amp;
IF(M159&gt;Limity!$D$9," Abonament za zwiększenie przepustowości w Wariancie A ponad limit.","")&amp;
IF(S159&gt;Limity!$D$10," Abonament za zwiększenie przepustowości w Wariancie B ponad limit.","")&amp;
IF(H159&gt;Limity!$D$11," Opłata za zestawienie łącza ponad limit.","")&amp;
IF(J159=""," Nie wskazano PWR. ",IF(ISERROR(VLOOKUP(J159,'Listy punktów styku'!$B$11:$B$41,1,FALSE))," Nie wskazano PWR z listy.",""))&amp;
IF(P159=""," Nie wskazano FPS. ",IF(ISERROR(VLOOKUP(P159,'Listy punktów styku'!$B$44:$B$61,1,FALSE))," Nie wskazano FPS z listy.",""))
)</f>
        <v/>
      </c>
    </row>
    <row r="160" spans="1:22" x14ac:dyDescent="0.35">
      <c r="A160" s="115">
        <v>146</v>
      </c>
      <c r="B160" s="116">
        <v>529334</v>
      </c>
      <c r="C160" s="117" t="s">
        <v>1800</v>
      </c>
      <c r="D160" s="118" t="s">
        <v>1804</v>
      </c>
      <c r="E160" s="118"/>
      <c r="F160" s="119" t="s">
        <v>1805</v>
      </c>
      <c r="G160" s="28"/>
      <c r="H160" s="4"/>
      <c r="I160" s="122">
        <f t="shared" si="15"/>
        <v>0</v>
      </c>
      <c r="J160" s="3"/>
      <c r="K160" s="6"/>
      <c r="L160" s="123">
        <f t="shared" si="16"/>
        <v>0</v>
      </c>
      <c r="M160" s="7"/>
      <c r="N160" s="123">
        <f t="shared" si="17"/>
        <v>0</v>
      </c>
      <c r="O160" s="123">
        <f t="shared" si="18"/>
        <v>0</v>
      </c>
      <c r="P160" s="3"/>
      <c r="Q160" s="6"/>
      <c r="R160" s="123">
        <f t="shared" si="19"/>
        <v>0</v>
      </c>
      <c r="S160" s="6"/>
      <c r="T160" s="123">
        <f t="shared" si="20"/>
        <v>0</v>
      </c>
      <c r="U160" s="122">
        <f t="shared" si="21"/>
        <v>0</v>
      </c>
      <c r="V160" s="8" t="str">
        <f>IF(COUNTBLANK(G160:H160)+COUNTBLANK(J160:K160)+COUNTBLANK(M160:M160)+COUNTBLANK(P160:Q160)+COUNTBLANK(S160:S160)=8,"",
IF(G160&lt;Limity!$C$5," Data gotowości zbyt wczesna lub nie uzupełniona.","")&amp;
IF(G160&gt;Limity!$D$5," Data gotowości zbyt późna lub wypełnona nieprawidłowo.","")&amp;
IF(OR(ROUND(K160,2)&lt;=0,ROUND(Q160,2)&lt;=0,ROUND(M160,2)&lt;=0,ROUND(S160,2)&lt;=0,ROUND(H160,2)&lt;=0)," Co najmniej jedna wartość nie jest większa od zera.","")&amp;
IF(K160&gt;Limity!$D$6," Abonament za Usługę TD w Wariancie A ponad limit.","")&amp;
IF(Q160&gt;Limity!$D$7," Abonament za Usługę TD w Wariancie B ponad limit.","")&amp;
IF(Q160-K160&gt;Limity!$D$8," Różnica wartości abonamentów za Usługę TD wariantów A i B ponad limit.","")&amp;
IF(M160&gt;Limity!$D$9," Abonament za zwiększenie przepustowości w Wariancie A ponad limit.","")&amp;
IF(S160&gt;Limity!$D$10," Abonament za zwiększenie przepustowości w Wariancie B ponad limit.","")&amp;
IF(H160&gt;Limity!$D$11," Opłata za zestawienie łącza ponad limit.","")&amp;
IF(J160=""," Nie wskazano PWR. ",IF(ISERROR(VLOOKUP(J160,'Listy punktów styku'!$B$11:$B$41,1,FALSE))," Nie wskazano PWR z listy.",""))&amp;
IF(P160=""," Nie wskazano FPS. ",IF(ISERROR(VLOOKUP(P160,'Listy punktów styku'!$B$44:$B$61,1,FALSE))," Nie wskazano FPS z listy.",""))
)</f>
        <v/>
      </c>
    </row>
    <row r="161" spans="1:22" x14ac:dyDescent="0.35">
      <c r="A161" s="115">
        <v>147</v>
      </c>
      <c r="B161" s="116">
        <v>529377</v>
      </c>
      <c r="C161" s="117" t="s">
        <v>1807</v>
      </c>
      <c r="D161" s="118" t="s">
        <v>1802</v>
      </c>
      <c r="E161" s="118" t="s">
        <v>721</v>
      </c>
      <c r="F161" s="119">
        <v>8</v>
      </c>
      <c r="G161" s="28"/>
      <c r="H161" s="4"/>
      <c r="I161" s="122">
        <f t="shared" si="15"/>
        <v>0</v>
      </c>
      <c r="J161" s="3"/>
      <c r="K161" s="6"/>
      <c r="L161" s="123">
        <f t="shared" si="16"/>
        <v>0</v>
      </c>
      <c r="M161" s="7"/>
      <c r="N161" s="123">
        <f t="shared" si="17"/>
        <v>0</v>
      </c>
      <c r="O161" s="123">
        <f t="shared" si="18"/>
        <v>0</v>
      </c>
      <c r="P161" s="3"/>
      <c r="Q161" s="6"/>
      <c r="R161" s="123">
        <f t="shared" si="19"/>
        <v>0</v>
      </c>
      <c r="S161" s="6"/>
      <c r="T161" s="123">
        <f t="shared" si="20"/>
        <v>0</v>
      </c>
      <c r="U161" s="122">
        <f t="shared" si="21"/>
        <v>0</v>
      </c>
      <c r="V161" s="8" t="str">
        <f>IF(COUNTBLANK(G161:H161)+COUNTBLANK(J161:K161)+COUNTBLANK(M161:M161)+COUNTBLANK(P161:Q161)+COUNTBLANK(S161:S161)=8,"",
IF(G161&lt;Limity!$C$5," Data gotowości zbyt wczesna lub nie uzupełniona.","")&amp;
IF(G161&gt;Limity!$D$5," Data gotowości zbyt późna lub wypełnona nieprawidłowo.","")&amp;
IF(OR(ROUND(K161,2)&lt;=0,ROUND(Q161,2)&lt;=0,ROUND(M161,2)&lt;=0,ROUND(S161,2)&lt;=0,ROUND(H161,2)&lt;=0)," Co najmniej jedna wartość nie jest większa od zera.","")&amp;
IF(K161&gt;Limity!$D$6," Abonament za Usługę TD w Wariancie A ponad limit.","")&amp;
IF(Q161&gt;Limity!$D$7," Abonament za Usługę TD w Wariancie B ponad limit.","")&amp;
IF(Q161-K161&gt;Limity!$D$8," Różnica wartości abonamentów za Usługę TD wariantów A i B ponad limit.","")&amp;
IF(M161&gt;Limity!$D$9," Abonament za zwiększenie przepustowości w Wariancie A ponad limit.","")&amp;
IF(S161&gt;Limity!$D$10," Abonament za zwiększenie przepustowości w Wariancie B ponad limit.","")&amp;
IF(H161&gt;Limity!$D$11," Opłata za zestawienie łącza ponad limit.","")&amp;
IF(J161=""," Nie wskazano PWR. ",IF(ISERROR(VLOOKUP(J161,'Listy punktów styku'!$B$11:$B$41,1,FALSE))," Nie wskazano PWR z listy.",""))&amp;
IF(P161=""," Nie wskazano FPS. ",IF(ISERROR(VLOOKUP(P161,'Listy punktów styku'!$B$44:$B$61,1,FALSE))," Nie wskazano FPS z listy.",""))
)</f>
        <v/>
      </c>
    </row>
    <row r="162" spans="1:22" x14ac:dyDescent="0.35">
      <c r="A162" s="115">
        <v>148</v>
      </c>
      <c r="B162" s="116">
        <v>529600</v>
      </c>
      <c r="C162" s="117" t="s">
        <v>1810</v>
      </c>
      <c r="D162" s="118" t="s">
        <v>1812</v>
      </c>
      <c r="E162" s="118"/>
      <c r="F162" s="119">
        <v>1</v>
      </c>
      <c r="G162" s="28"/>
      <c r="H162" s="4"/>
      <c r="I162" s="122">
        <f t="shared" si="15"/>
        <v>0</v>
      </c>
      <c r="J162" s="3"/>
      <c r="K162" s="6"/>
      <c r="L162" s="123">
        <f t="shared" si="16"/>
        <v>0</v>
      </c>
      <c r="M162" s="7"/>
      <c r="N162" s="123">
        <f t="shared" si="17"/>
        <v>0</v>
      </c>
      <c r="O162" s="123">
        <f t="shared" si="18"/>
        <v>0</v>
      </c>
      <c r="P162" s="3"/>
      <c r="Q162" s="6"/>
      <c r="R162" s="123">
        <f t="shared" si="19"/>
        <v>0</v>
      </c>
      <c r="S162" s="6"/>
      <c r="T162" s="123">
        <f t="shared" si="20"/>
        <v>0</v>
      </c>
      <c r="U162" s="122">
        <f t="shared" si="21"/>
        <v>0</v>
      </c>
      <c r="V162" s="8" t="str">
        <f>IF(COUNTBLANK(G162:H162)+COUNTBLANK(J162:K162)+COUNTBLANK(M162:M162)+COUNTBLANK(P162:Q162)+COUNTBLANK(S162:S162)=8,"",
IF(G162&lt;Limity!$C$5," Data gotowości zbyt wczesna lub nie uzupełniona.","")&amp;
IF(G162&gt;Limity!$D$5," Data gotowości zbyt późna lub wypełnona nieprawidłowo.","")&amp;
IF(OR(ROUND(K162,2)&lt;=0,ROUND(Q162,2)&lt;=0,ROUND(M162,2)&lt;=0,ROUND(S162,2)&lt;=0,ROUND(H162,2)&lt;=0)," Co najmniej jedna wartość nie jest większa od zera.","")&amp;
IF(K162&gt;Limity!$D$6," Abonament za Usługę TD w Wariancie A ponad limit.","")&amp;
IF(Q162&gt;Limity!$D$7," Abonament za Usługę TD w Wariancie B ponad limit.","")&amp;
IF(Q162-K162&gt;Limity!$D$8," Różnica wartości abonamentów za Usługę TD wariantów A i B ponad limit.","")&amp;
IF(M162&gt;Limity!$D$9," Abonament za zwiększenie przepustowości w Wariancie A ponad limit.","")&amp;
IF(S162&gt;Limity!$D$10," Abonament za zwiększenie przepustowości w Wariancie B ponad limit.","")&amp;
IF(H162&gt;Limity!$D$11," Opłata za zestawienie łącza ponad limit.","")&amp;
IF(J162=""," Nie wskazano PWR. ",IF(ISERROR(VLOOKUP(J162,'Listy punktów styku'!$B$11:$B$41,1,FALSE))," Nie wskazano PWR z listy.",""))&amp;
IF(P162=""," Nie wskazano FPS. ",IF(ISERROR(VLOOKUP(P162,'Listy punktów styku'!$B$44:$B$61,1,FALSE))," Nie wskazano FPS z listy.",""))
)</f>
        <v/>
      </c>
    </row>
    <row r="163" spans="1:22" x14ac:dyDescent="0.35">
      <c r="A163" s="115">
        <v>149</v>
      </c>
      <c r="B163" s="116">
        <v>7937940</v>
      </c>
      <c r="C163" s="117" t="s">
        <v>1814</v>
      </c>
      <c r="D163" s="118" t="s">
        <v>1816</v>
      </c>
      <c r="E163" s="118"/>
      <c r="F163" s="119">
        <v>2</v>
      </c>
      <c r="G163" s="28"/>
      <c r="H163" s="4"/>
      <c r="I163" s="122">
        <f t="shared" si="15"/>
        <v>0</v>
      </c>
      <c r="J163" s="3"/>
      <c r="K163" s="6"/>
      <c r="L163" s="123">
        <f t="shared" si="16"/>
        <v>0</v>
      </c>
      <c r="M163" s="7"/>
      <c r="N163" s="123">
        <f t="shared" si="17"/>
        <v>0</v>
      </c>
      <c r="O163" s="123">
        <f t="shared" si="18"/>
        <v>0</v>
      </c>
      <c r="P163" s="3"/>
      <c r="Q163" s="6"/>
      <c r="R163" s="123">
        <f t="shared" si="19"/>
        <v>0</v>
      </c>
      <c r="S163" s="6"/>
      <c r="T163" s="123">
        <f t="shared" si="20"/>
        <v>0</v>
      </c>
      <c r="U163" s="122">
        <f t="shared" si="21"/>
        <v>0</v>
      </c>
      <c r="V163" s="8" t="str">
        <f>IF(COUNTBLANK(G163:H163)+COUNTBLANK(J163:K163)+COUNTBLANK(M163:M163)+COUNTBLANK(P163:Q163)+COUNTBLANK(S163:S163)=8,"",
IF(G163&lt;Limity!$C$5," Data gotowości zbyt wczesna lub nie uzupełniona.","")&amp;
IF(G163&gt;Limity!$D$5," Data gotowości zbyt późna lub wypełnona nieprawidłowo.","")&amp;
IF(OR(ROUND(K163,2)&lt;=0,ROUND(Q163,2)&lt;=0,ROUND(M163,2)&lt;=0,ROUND(S163,2)&lt;=0,ROUND(H163,2)&lt;=0)," Co najmniej jedna wartość nie jest większa od zera.","")&amp;
IF(K163&gt;Limity!$D$6," Abonament za Usługę TD w Wariancie A ponad limit.","")&amp;
IF(Q163&gt;Limity!$D$7," Abonament za Usługę TD w Wariancie B ponad limit.","")&amp;
IF(Q163-K163&gt;Limity!$D$8," Różnica wartości abonamentów za Usługę TD wariantów A i B ponad limit.","")&amp;
IF(M163&gt;Limity!$D$9," Abonament za zwiększenie przepustowości w Wariancie A ponad limit.","")&amp;
IF(S163&gt;Limity!$D$10," Abonament za zwiększenie przepustowości w Wariancie B ponad limit.","")&amp;
IF(H163&gt;Limity!$D$11," Opłata za zestawienie łącza ponad limit.","")&amp;
IF(J163=""," Nie wskazano PWR. ",IF(ISERROR(VLOOKUP(J163,'Listy punktów styku'!$B$11:$B$41,1,FALSE))," Nie wskazano PWR z listy.",""))&amp;
IF(P163=""," Nie wskazano FPS. ",IF(ISERROR(VLOOKUP(P163,'Listy punktów styku'!$B$44:$B$61,1,FALSE))," Nie wskazano FPS z listy.",""))
)</f>
        <v/>
      </c>
    </row>
    <row r="164" spans="1:22" x14ac:dyDescent="0.35">
      <c r="A164" s="115">
        <v>150</v>
      </c>
      <c r="B164" s="116">
        <v>529924</v>
      </c>
      <c r="C164" s="117" t="s">
        <v>1818</v>
      </c>
      <c r="D164" s="118" t="s">
        <v>1820</v>
      </c>
      <c r="E164" s="118"/>
      <c r="F164" s="119" t="s">
        <v>1525</v>
      </c>
      <c r="G164" s="28"/>
      <c r="H164" s="4"/>
      <c r="I164" s="122">
        <f t="shared" si="15"/>
        <v>0</v>
      </c>
      <c r="J164" s="3"/>
      <c r="K164" s="6"/>
      <c r="L164" s="123">
        <f t="shared" si="16"/>
        <v>0</v>
      </c>
      <c r="M164" s="7"/>
      <c r="N164" s="123">
        <f t="shared" si="17"/>
        <v>0</v>
      </c>
      <c r="O164" s="123">
        <f t="shared" si="18"/>
        <v>0</v>
      </c>
      <c r="P164" s="3"/>
      <c r="Q164" s="6"/>
      <c r="R164" s="123">
        <f t="shared" si="19"/>
        <v>0</v>
      </c>
      <c r="S164" s="6"/>
      <c r="T164" s="123">
        <f t="shared" si="20"/>
        <v>0</v>
      </c>
      <c r="U164" s="122">
        <f t="shared" si="21"/>
        <v>0</v>
      </c>
      <c r="V164" s="8" t="str">
        <f>IF(COUNTBLANK(G164:H164)+COUNTBLANK(J164:K164)+COUNTBLANK(M164:M164)+COUNTBLANK(P164:Q164)+COUNTBLANK(S164:S164)=8,"",
IF(G164&lt;Limity!$C$5," Data gotowości zbyt wczesna lub nie uzupełniona.","")&amp;
IF(G164&gt;Limity!$D$5," Data gotowości zbyt późna lub wypełnona nieprawidłowo.","")&amp;
IF(OR(ROUND(K164,2)&lt;=0,ROUND(Q164,2)&lt;=0,ROUND(M164,2)&lt;=0,ROUND(S164,2)&lt;=0,ROUND(H164,2)&lt;=0)," Co najmniej jedna wartość nie jest większa od zera.","")&amp;
IF(K164&gt;Limity!$D$6," Abonament za Usługę TD w Wariancie A ponad limit.","")&amp;
IF(Q164&gt;Limity!$D$7," Abonament za Usługę TD w Wariancie B ponad limit.","")&amp;
IF(Q164-K164&gt;Limity!$D$8," Różnica wartości abonamentów za Usługę TD wariantów A i B ponad limit.","")&amp;
IF(M164&gt;Limity!$D$9," Abonament za zwiększenie przepustowości w Wariancie A ponad limit.","")&amp;
IF(S164&gt;Limity!$D$10," Abonament za zwiększenie przepustowości w Wariancie B ponad limit.","")&amp;
IF(H164&gt;Limity!$D$11," Opłata za zestawienie łącza ponad limit.","")&amp;
IF(J164=""," Nie wskazano PWR. ",IF(ISERROR(VLOOKUP(J164,'Listy punktów styku'!$B$11:$B$41,1,FALSE))," Nie wskazano PWR z listy.",""))&amp;
IF(P164=""," Nie wskazano FPS. ",IF(ISERROR(VLOOKUP(P164,'Listy punktów styku'!$B$44:$B$61,1,FALSE))," Nie wskazano FPS z listy.",""))
)</f>
        <v/>
      </c>
    </row>
    <row r="165" spans="1:22" x14ac:dyDescent="0.35">
      <c r="A165" s="115">
        <v>151</v>
      </c>
      <c r="B165" s="116">
        <v>9334597</v>
      </c>
      <c r="C165" s="117">
        <v>132243</v>
      </c>
      <c r="D165" s="118" t="s">
        <v>357</v>
      </c>
      <c r="E165" s="118" t="s">
        <v>1823</v>
      </c>
      <c r="F165" s="119">
        <v>23</v>
      </c>
      <c r="G165" s="28"/>
      <c r="H165" s="4"/>
      <c r="I165" s="122">
        <f t="shared" si="15"/>
        <v>0</v>
      </c>
      <c r="J165" s="3"/>
      <c r="K165" s="6"/>
      <c r="L165" s="123">
        <f t="shared" si="16"/>
        <v>0</v>
      </c>
      <c r="M165" s="7"/>
      <c r="N165" s="123">
        <f t="shared" si="17"/>
        <v>0</v>
      </c>
      <c r="O165" s="123">
        <f t="shared" si="18"/>
        <v>0</v>
      </c>
      <c r="P165" s="3"/>
      <c r="Q165" s="6"/>
      <c r="R165" s="123">
        <f t="shared" si="19"/>
        <v>0</v>
      </c>
      <c r="S165" s="6"/>
      <c r="T165" s="123">
        <f t="shared" si="20"/>
        <v>0</v>
      </c>
      <c r="U165" s="122">
        <f t="shared" si="21"/>
        <v>0</v>
      </c>
      <c r="V165" s="8" t="str">
        <f>IF(COUNTBLANK(G165:H165)+COUNTBLANK(J165:K165)+COUNTBLANK(M165:M165)+COUNTBLANK(P165:Q165)+COUNTBLANK(S165:S165)=8,"",
IF(G165&lt;Limity!$C$5," Data gotowości zbyt wczesna lub nie uzupełniona.","")&amp;
IF(G165&gt;Limity!$D$5," Data gotowości zbyt późna lub wypełnona nieprawidłowo.","")&amp;
IF(OR(ROUND(K165,2)&lt;=0,ROUND(Q165,2)&lt;=0,ROUND(M165,2)&lt;=0,ROUND(S165,2)&lt;=0,ROUND(H165,2)&lt;=0)," Co najmniej jedna wartość nie jest większa od zera.","")&amp;
IF(K165&gt;Limity!$D$6," Abonament za Usługę TD w Wariancie A ponad limit.","")&amp;
IF(Q165&gt;Limity!$D$7," Abonament za Usługę TD w Wariancie B ponad limit.","")&amp;
IF(Q165-K165&gt;Limity!$D$8," Różnica wartości abonamentów za Usługę TD wariantów A i B ponad limit.","")&amp;
IF(M165&gt;Limity!$D$9," Abonament za zwiększenie przepustowości w Wariancie A ponad limit.","")&amp;
IF(S165&gt;Limity!$D$10," Abonament za zwiększenie przepustowości w Wariancie B ponad limit.","")&amp;
IF(H165&gt;Limity!$D$11," Opłata za zestawienie łącza ponad limit.","")&amp;
IF(J165=""," Nie wskazano PWR. ",IF(ISERROR(VLOOKUP(J165,'Listy punktów styku'!$B$11:$B$41,1,FALSE))," Nie wskazano PWR z listy.",""))&amp;
IF(P165=""," Nie wskazano FPS. ",IF(ISERROR(VLOOKUP(P165,'Listy punktów styku'!$B$44:$B$61,1,FALSE))," Nie wskazano FPS z listy.",""))
)</f>
        <v/>
      </c>
    </row>
    <row r="166" spans="1:22" x14ac:dyDescent="0.35">
      <c r="A166" s="115">
        <v>152</v>
      </c>
      <c r="B166" s="116">
        <v>102736900</v>
      </c>
      <c r="C166" s="117">
        <v>123854</v>
      </c>
      <c r="D166" s="118" t="s">
        <v>357</v>
      </c>
      <c r="E166" s="118" t="s">
        <v>1825</v>
      </c>
      <c r="F166" s="119" t="s">
        <v>1826</v>
      </c>
      <c r="G166" s="28"/>
      <c r="H166" s="4"/>
      <c r="I166" s="122">
        <f t="shared" si="15"/>
        <v>0</v>
      </c>
      <c r="J166" s="3"/>
      <c r="K166" s="6"/>
      <c r="L166" s="123">
        <f t="shared" si="16"/>
        <v>0</v>
      </c>
      <c r="M166" s="7"/>
      <c r="N166" s="123">
        <f t="shared" si="17"/>
        <v>0</v>
      </c>
      <c r="O166" s="123">
        <f t="shared" si="18"/>
        <v>0</v>
      </c>
      <c r="P166" s="3"/>
      <c r="Q166" s="6"/>
      <c r="R166" s="123">
        <f t="shared" si="19"/>
        <v>0</v>
      </c>
      <c r="S166" s="6"/>
      <c r="T166" s="123">
        <f t="shared" si="20"/>
        <v>0</v>
      </c>
      <c r="U166" s="122">
        <f t="shared" si="21"/>
        <v>0</v>
      </c>
      <c r="V166" s="8" t="str">
        <f>IF(COUNTBLANK(G166:H166)+COUNTBLANK(J166:K166)+COUNTBLANK(M166:M166)+COUNTBLANK(P166:Q166)+COUNTBLANK(S166:S166)=8,"",
IF(G166&lt;Limity!$C$5," Data gotowości zbyt wczesna lub nie uzupełniona.","")&amp;
IF(G166&gt;Limity!$D$5," Data gotowości zbyt późna lub wypełnona nieprawidłowo.","")&amp;
IF(OR(ROUND(K166,2)&lt;=0,ROUND(Q166,2)&lt;=0,ROUND(M166,2)&lt;=0,ROUND(S166,2)&lt;=0,ROUND(H166,2)&lt;=0)," Co najmniej jedna wartość nie jest większa od zera.","")&amp;
IF(K166&gt;Limity!$D$6," Abonament za Usługę TD w Wariancie A ponad limit.","")&amp;
IF(Q166&gt;Limity!$D$7," Abonament za Usługę TD w Wariancie B ponad limit.","")&amp;
IF(Q166-K166&gt;Limity!$D$8," Różnica wartości abonamentów za Usługę TD wariantów A i B ponad limit.","")&amp;
IF(M166&gt;Limity!$D$9," Abonament za zwiększenie przepustowości w Wariancie A ponad limit.","")&amp;
IF(S166&gt;Limity!$D$10," Abonament za zwiększenie przepustowości w Wariancie B ponad limit.","")&amp;
IF(H166&gt;Limity!$D$11," Opłata za zestawienie łącza ponad limit.","")&amp;
IF(J166=""," Nie wskazano PWR. ",IF(ISERROR(VLOOKUP(J166,'Listy punktów styku'!$B$11:$B$41,1,FALSE))," Nie wskazano PWR z listy.",""))&amp;
IF(P166=""," Nie wskazano FPS. ",IF(ISERROR(VLOOKUP(P166,'Listy punktów styku'!$B$44:$B$61,1,FALSE))," Nie wskazano FPS z listy.",""))
)</f>
        <v/>
      </c>
    </row>
    <row r="167" spans="1:22" x14ac:dyDescent="0.35">
      <c r="A167" s="115">
        <v>153</v>
      </c>
      <c r="B167" s="116">
        <v>214728471</v>
      </c>
      <c r="C167" s="117">
        <v>266723</v>
      </c>
      <c r="D167" s="118" t="s">
        <v>357</v>
      </c>
      <c r="E167" s="118" t="s">
        <v>1828</v>
      </c>
      <c r="F167" s="119">
        <v>6</v>
      </c>
      <c r="G167" s="28"/>
      <c r="H167" s="4"/>
      <c r="I167" s="122">
        <f t="shared" si="15"/>
        <v>0</v>
      </c>
      <c r="J167" s="3"/>
      <c r="K167" s="6"/>
      <c r="L167" s="123">
        <f t="shared" si="16"/>
        <v>0</v>
      </c>
      <c r="M167" s="7"/>
      <c r="N167" s="123">
        <f t="shared" si="17"/>
        <v>0</v>
      </c>
      <c r="O167" s="123">
        <f t="shared" si="18"/>
        <v>0</v>
      </c>
      <c r="P167" s="3"/>
      <c r="Q167" s="6"/>
      <c r="R167" s="123">
        <f t="shared" si="19"/>
        <v>0</v>
      </c>
      <c r="S167" s="6"/>
      <c r="T167" s="123">
        <f t="shared" si="20"/>
        <v>0</v>
      </c>
      <c r="U167" s="122">
        <f t="shared" si="21"/>
        <v>0</v>
      </c>
      <c r="V167" s="8" t="str">
        <f>IF(COUNTBLANK(G167:H167)+COUNTBLANK(J167:K167)+COUNTBLANK(M167:M167)+COUNTBLANK(P167:Q167)+COUNTBLANK(S167:S167)=8,"",
IF(G167&lt;Limity!$C$5," Data gotowości zbyt wczesna lub nie uzupełniona.","")&amp;
IF(G167&gt;Limity!$D$5," Data gotowości zbyt późna lub wypełnona nieprawidłowo.","")&amp;
IF(OR(ROUND(K167,2)&lt;=0,ROUND(Q167,2)&lt;=0,ROUND(M167,2)&lt;=0,ROUND(S167,2)&lt;=0,ROUND(H167,2)&lt;=0)," Co najmniej jedna wartość nie jest większa od zera.","")&amp;
IF(K167&gt;Limity!$D$6," Abonament za Usługę TD w Wariancie A ponad limit.","")&amp;
IF(Q167&gt;Limity!$D$7," Abonament za Usługę TD w Wariancie B ponad limit.","")&amp;
IF(Q167-K167&gt;Limity!$D$8," Różnica wartości abonamentów za Usługę TD wariantów A i B ponad limit.","")&amp;
IF(M167&gt;Limity!$D$9," Abonament za zwiększenie przepustowości w Wariancie A ponad limit.","")&amp;
IF(S167&gt;Limity!$D$10," Abonament za zwiększenie przepustowości w Wariancie B ponad limit.","")&amp;
IF(H167&gt;Limity!$D$11," Opłata za zestawienie łącza ponad limit.","")&amp;
IF(J167=""," Nie wskazano PWR. ",IF(ISERROR(VLOOKUP(J167,'Listy punktów styku'!$B$11:$B$41,1,FALSE))," Nie wskazano PWR z listy.",""))&amp;
IF(P167=""," Nie wskazano FPS. ",IF(ISERROR(VLOOKUP(P167,'Listy punktów styku'!$B$44:$B$61,1,FALSE))," Nie wskazano FPS z listy.",""))
)</f>
        <v/>
      </c>
    </row>
    <row r="168" spans="1:22" x14ac:dyDescent="0.35">
      <c r="A168" s="115">
        <v>154</v>
      </c>
      <c r="B168" s="116">
        <v>8633673</v>
      </c>
      <c r="C168" s="117" t="s">
        <v>388</v>
      </c>
      <c r="D168" s="118" t="s">
        <v>357</v>
      </c>
      <c r="E168" s="118" t="s">
        <v>390</v>
      </c>
      <c r="F168" s="119">
        <v>4</v>
      </c>
      <c r="G168" s="28"/>
      <c r="H168" s="4"/>
      <c r="I168" s="122">
        <f t="shared" si="15"/>
        <v>0</v>
      </c>
      <c r="J168" s="3"/>
      <c r="K168" s="6"/>
      <c r="L168" s="123">
        <f t="shared" si="16"/>
        <v>0</v>
      </c>
      <c r="M168" s="7"/>
      <c r="N168" s="123">
        <f t="shared" si="17"/>
        <v>0</v>
      </c>
      <c r="O168" s="123">
        <f t="shared" si="18"/>
        <v>0</v>
      </c>
      <c r="P168" s="3"/>
      <c r="Q168" s="6"/>
      <c r="R168" s="123">
        <f t="shared" si="19"/>
        <v>0</v>
      </c>
      <c r="S168" s="6"/>
      <c r="T168" s="123">
        <f t="shared" si="20"/>
        <v>0</v>
      </c>
      <c r="U168" s="122">
        <f t="shared" si="21"/>
        <v>0</v>
      </c>
      <c r="V168" s="8" t="str">
        <f>IF(COUNTBLANK(G168:H168)+COUNTBLANK(J168:K168)+COUNTBLANK(M168:M168)+COUNTBLANK(P168:Q168)+COUNTBLANK(S168:S168)=8,"",
IF(G168&lt;Limity!$C$5," Data gotowości zbyt wczesna lub nie uzupełniona.","")&amp;
IF(G168&gt;Limity!$D$5," Data gotowości zbyt późna lub wypełnona nieprawidłowo.","")&amp;
IF(OR(ROUND(K168,2)&lt;=0,ROUND(Q168,2)&lt;=0,ROUND(M168,2)&lt;=0,ROUND(S168,2)&lt;=0,ROUND(H168,2)&lt;=0)," Co najmniej jedna wartość nie jest większa od zera.","")&amp;
IF(K168&gt;Limity!$D$6," Abonament za Usługę TD w Wariancie A ponad limit.","")&amp;
IF(Q168&gt;Limity!$D$7," Abonament za Usługę TD w Wariancie B ponad limit.","")&amp;
IF(Q168-K168&gt;Limity!$D$8," Różnica wartości abonamentów za Usługę TD wariantów A i B ponad limit.","")&amp;
IF(M168&gt;Limity!$D$9," Abonament za zwiększenie przepustowości w Wariancie A ponad limit.","")&amp;
IF(S168&gt;Limity!$D$10," Abonament za zwiększenie przepustowości w Wariancie B ponad limit.","")&amp;
IF(H168&gt;Limity!$D$11," Opłata za zestawienie łącza ponad limit.","")&amp;
IF(J168=""," Nie wskazano PWR. ",IF(ISERROR(VLOOKUP(J168,'Listy punktów styku'!$B$11:$B$41,1,FALSE))," Nie wskazano PWR z listy.",""))&amp;
IF(P168=""," Nie wskazano FPS. ",IF(ISERROR(VLOOKUP(P168,'Listy punktów styku'!$B$44:$B$61,1,FALSE))," Nie wskazano FPS z listy.",""))
)</f>
        <v/>
      </c>
    </row>
    <row r="169" spans="1:22" x14ac:dyDescent="0.35">
      <c r="A169" s="115">
        <v>155</v>
      </c>
      <c r="B169" s="116">
        <v>7901202</v>
      </c>
      <c r="C169" s="117" t="s">
        <v>403</v>
      </c>
      <c r="D169" s="118" t="s">
        <v>357</v>
      </c>
      <c r="E169" s="118" t="s">
        <v>405</v>
      </c>
      <c r="F169" s="119">
        <v>12</v>
      </c>
      <c r="G169" s="28"/>
      <c r="H169" s="4"/>
      <c r="I169" s="122">
        <f t="shared" si="15"/>
        <v>0</v>
      </c>
      <c r="J169" s="3"/>
      <c r="K169" s="6"/>
      <c r="L169" s="123">
        <f t="shared" si="16"/>
        <v>0</v>
      </c>
      <c r="M169" s="7"/>
      <c r="N169" s="123">
        <f t="shared" si="17"/>
        <v>0</v>
      </c>
      <c r="O169" s="123">
        <f t="shared" si="18"/>
        <v>0</v>
      </c>
      <c r="P169" s="3"/>
      <c r="Q169" s="6"/>
      <c r="R169" s="123">
        <f t="shared" si="19"/>
        <v>0</v>
      </c>
      <c r="S169" s="6"/>
      <c r="T169" s="123">
        <f t="shared" si="20"/>
        <v>0</v>
      </c>
      <c r="U169" s="122">
        <f t="shared" si="21"/>
        <v>0</v>
      </c>
      <c r="V169" s="8" t="str">
        <f>IF(COUNTBLANK(G169:H169)+COUNTBLANK(J169:K169)+COUNTBLANK(M169:M169)+COUNTBLANK(P169:Q169)+COUNTBLANK(S169:S169)=8,"",
IF(G169&lt;Limity!$C$5," Data gotowości zbyt wczesna lub nie uzupełniona.","")&amp;
IF(G169&gt;Limity!$D$5," Data gotowości zbyt późna lub wypełnona nieprawidłowo.","")&amp;
IF(OR(ROUND(K169,2)&lt;=0,ROUND(Q169,2)&lt;=0,ROUND(M169,2)&lt;=0,ROUND(S169,2)&lt;=0,ROUND(H169,2)&lt;=0)," Co najmniej jedna wartość nie jest większa od zera.","")&amp;
IF(K169&gt;Limity!$D$6," Abonament za Usługę TD w Wariancie A ponad limit.","")&amp;
IF(Q169&gt;Limity!$D$7," Abonament za Usługę TD w Wariancie B ponad limit.","")&amp;
IF(Q169-K169&gt;Limity!$D$8," Różnica wartości abonamentów za Usługę TD wariantów A i B ponad limit.","")&amp;
IF(M169&gt;Limity!$D$9," Abonament za zwiększenie przepustowości w Wariancie A ponad limit.","")&amp;
IF(S169&gt;Limity!$D$10," Abonament za zwiększenie przepustowości w Wariancie B ponad limit.","")&amp;
IF(H169&gt;Limity!$D$11," Opłata za zestawienie łącza ponad limit.","")&amp;
IF(J169=""," Nie wskazano PWR. ",IF(ISERROR(VLOOKUP(J169,'Listy punktów styku'!$B$11:$B$41,1,FALSE))," Nie wskazano PWR z listy.",""))&amp;
IF(P169=""," Nie wskazano FPS. ",IF(ISERROR(VLOOKUP(P169,'Listy punktów styku'!$B$44:$B$61,1,FALSE))," Nie wskazano FPS z listy.",""))
)</f>
        <v/>
      </c>
    </row>
    <row r="170" spans="1:22" x14ac:dyDescent="0.35">
      <c r="A170" s="115">
        <v>156</v>
      </c>
      <c r="B170" s="124">
        <v>20448510</v>
      </c>
      <c r="C170" s="117" t="s">
        <v>1829</v>
      </c>
      <c r="D170" s="118" t="s">
        <v>1832</v>
      </c>
      <c r="E170" s="118" t="s">
        <v>339</v>
      </c>
      <c r="F170" s="119" t="s">
        <v>1834</v>
      </c>
      <c r="G170" s="28"/>
      <c r="H170" s="4"/>
      <c r="I170" s="122">
        <f t="shared" si="15"/>
        <v>0</v>
      </c>
      <c r="J170" s="3"/>
      <c r="K170" s="6"/>
      <c r="L170" s="123">
        <f t="shared" si="16"/>
        <v>0</v>
      </c>
      <c r="M170" s="7"/>
      <c r="N170" s="123">
        <f t="shared" si="17"/>
        <v>0</v>
      </c>
      <c r="O170" s="123">
        <f t="shared" si="18"/>
        <v>0</v>
      </c>
      <c r="P170" s="3"/>
      <c r="Q170" s="6"/>
      <c r="R170" s="123">
        <f t="shared" si="19"/>
        <v>0</v>
      </c>
      <c r="S170" s="6"/>
      <c r="T170" s="123">
        <f t="shared" si="20"/>
        <v>0</v>
      </c>
      <c r="U170" s="122">
        <f t="shared" si="21"/>
        <v>0</v>
      </c>
      <c r="V170" s="8" t="str">
        <f>IF(COUNTBLANK(G170:H170)+COUNTBLANK(J170:K170)+COUNTBLANK(M170:M170)+COUNTBLANK(P170:Q170)+COUNTBLANK(S170:S170)=8,"",
IF(G170&lt;Limity!$C$5," Data gotowości zbyt wczesna lub nie uzupełniona.","")&amp;
IF(G170&gt;Limity!$D$5," Data gotowości zbyt późna lub wypełnona nieprawidłowo.","")&amp;
IF(OR(ROUND(K170,2)&lt;=0,ROUND(Q170,2)&lt;=0,ROUND(M170,2)&lt;=0,ROUND(S170,2)&lt;=0,ROUND(H170,2)&lt;=0)," Co najmniej jedna wartość nie jest większa od zera.","")&amp;
IF(K170&gt;Limity!$D$6," Abonament za Usługę TD w Wariancie A ponad limit.","")&amp;
IF(Q170&gt;Limity!$D$7," Abonament za Usługę TD w Wariancie B ponad limit.","")&amp;
IF(Q170-K170&gt;Limity!$D$8," Różnica wartości abonamentów za Usługę TD wariantów A i B ponad limit.","")&amp;
IF(M170&gt;Limity!$D$9," Abonament za zwiększenie przepustowości w Wariancie A ponad limit.","")&amp;
IF(S170&gt;Limity!$D$10," Abonament za zwiększenie przepustowości w Wariancie B ponad limit.","")&amp;
IF(H170&gt;Limity!$D$11," Opłata za zestawienie łącza ponad limit.","")&amp;
IF(J170=""," Nie wskazano PWR. ",IF(ISERROR(VLOOKUP(J170,'Listy punktów styku'!$B$11:$B$41,1,FALSE))," Nie wskazano PWR z listy.",""))&amp;
IF(P170=""," Nie wskazano FPS. ",IF(ISERROR(VLOOKUP(P170,'Listy punktów styku'!$B$44:$B$61,1,FALSE))," Nie wskazano FPS z listy.",""))
)</f>
        <v/>
      </c>
    </row>
    <row r="171" spans="1:22" ht="29" x14ac:dyDescent="0.35">
      <c r="A171" s="115">
        <v>157</v>
      </c>
      <c r="B171" s="116">
        <v>541087</v>
      </c>
      <c r="C171" s="117" t="s">
        <v>1838</v>
      </c>
      <c r="D171" s="118" t="s">
        <v>1840</v>
      </c>
      <c r="E171" s="118" t="s">
        <v>145</v>
      </c>
      <c r="F171" s="119">
        <v>31</v>
      </c>
      <c r="G171" s="28"/>
      <c r="H171" s="4"/>
      <c r="I171" s="122">
        <f t="shared" si="15"/>
        <v>0</v>
      </c>
      <c r="J171" s="3"/>
      <c r="K171" s="6"/>
      <c r="L171" s="123">
        <f t="shared" si="16"/>
        <v>0</v>
      </c>
      <c r="M171" s="7"/>
      <c r="N171" s="123">
        <f t="shared" si="17"/>
        <v>0</v>
      </c>
      <c r="O171" s="123">
        <f t="shared" si="18"/>
        <v>0</v>
      </c>
      <c r="P171" s="3"/>
      <c r="Q171" s="6"/>
      <c r="R171" s="123">
        <f t="shared" si="19"/>
        <v>0</v>
      </c>
      <c r="S171" s="6"/>
      <c r="T171" s="123">
        <f t="shared" si="20"/>
        <v>0</v>
      </c>
      <c r="U171" s="122">
        <f t="shared" si="21"/>
        <v>0</v>
      </c>
      <c r="V171" s="8" t="str">
        <f>IF(COUNTBLANK(G171:H171)+COUNTBLANK(J171:K171)+COUNTBLANK(M171:M171)+COUNTBLANK(P171:Q171)+COUNTBLANK(S171:S171)=8,"",
IF(G171&lt;Limity!$C$5," Data gotowości zbyt wczesna lub nie uzupełniona.","")&amp;
IF(G171&gt;Limity!$D$5," Data gotowości zbyt późna lub wypełnona nieprawidłowo.","")&amp;
IF(OR(ROUND(K171,2)&lt;=0,ROUND(Q171,2)&lt;=0,ROUND(M171,2)&lt;=0,ROUND(S171,2)&lt;=0,ROUND(H171,2)&lt;=0)," Co najmniej jedna wartość nie jest większa od zera.","")&amp;
IF(K171&gt;Limity!$D$6," Abonament za Usługę TD w Wariancie A ponad limit.","")&amp;
IF(Q171&gt;Limity!$D$7," Abonament za Usługę TD w Wariancie B ponad limit.","")&amp;
IF(Q171-K171&gt;Limity!$D$8," Różnica wartości abonamentów za Usługę TD wariantów A i B ponad limit.","")&amp;
IF(M171&gt;Limity!$D$9," Abonament za zwiększenie przepustowości w Wariancie A ponad limit.","")&amp;
IF(S171&gt;Limity!$D$10," Abonament za zwiększenie przepustowości w Wariancie B ponad limit.","")&amp;
IF(H171&gt;Limity!$D$11," Opłata za zestawienie łącza ponad limit.","")&amp;
IF(J171=""," Nie wskazano PWR. ",IF(ISERROR(VLOOKUP(J171,'Listy punktów styku'!$B$11:$B$41,1,FALSE))," Nie wskazano PWR z listy.",""))&amp;
IF(P171=""," Nie wskazano FPS. ",IF(ISERROR(VLOOKUP(P171,'Listy punktów styku'!$B$44:$B$61,1,FALSE))," Nie wskazano FPS z listy.",""))
)</f>
        <v/>
      </c>
    </row>
    <row r="172" spans="1:22" x14ac:dyDescent="0.35">
      <c r="A172" s="115">
        <v>158</v>
      </c>
      <c r="B172" s="116">
        <v>10480396</v>
      </c>
      <c r="C172" s="117">
        <v>131175</v>
      </c>
      <c r="D172" s="118" t="s">
        <v>1842</v>
      </c>
      <c r="E172" s="118" t="s">
        <v>1846</v>
      </c>
      <c r="F172" s="119">
        <v>121</v>
      </c>
      <c r="G172" s="28"/>
      <c r="H172" s="4"/>
      <c r="I172" s="122">
        <f t="shared" si="15"/>
        <v>0</v>
      </c>
      <c r="J172" s="3"/>
      <c r="K172" s="6"/>
      <c r="L172" s="123">
        <f t="shared" si="16"/>
        <v>0</v>
      </c>
      <c r="M172" s="7"/>
      <c r="N172" s="123">
        <f t="shared" si="17"/>
        <v>0</v>
      </c>
      <c r="O172" s="123">
        <f t="shared" si="18"/>
        <v>0</v>
      </c>
      <c r="P172" s="3"/>
      <c r="Q172" s="6"/>
      <c r="R172" s="123">
        <f t="shared" si="19"/>
        <v>0</v>
      </c>
      <c r="S172" s="6"/>
      <c r="T172" s="123">
        <f t="shared" si="20"/>
        <v>0</v>
      </c>
      <c r="U172" s="122">
        <f t="shared" si="21"/>
        <v>0</v>
      </c>
      <c r="V172" s="8" t="str">
        <f>IF(COUNTBLANK(G172:H172)+COUNTBLANK(J172:K172)+COUNTBLANK(M172:M172)+COUNTBLANK(P172:Q172)+COUNTBLANK(S172:S172)=8,"",
IF(G172&lt;Limity!$C$5," Data gotowości zbyt wczesna lub nie uzupełniona.","")&amp;
IF(G172&gt;Limity!$D$5," Data gotowości zbyt późna lub wypełnona nieprawidłowo.","")&amp;
IF(OR(ROUND(K172,2)&lt;=0,ROUND(Q172,2)&lt;=0,ROUND(M172,2)&lt;=0,ROUND(S172,2)&lt;=0,ROUND(H172,2)&lt;=0)," Co najmniej jedna wartość nie jest większa od zera.","")&amp;
IF(K172&gt;Limity!$D$6," Abonament za Usługę TD w Wariancie A ponad limit.","")&amp;
IF(Q172&gt;Limity!$D$7," Abonament za Usługę TD w Wariancie B ponad limit.","")&amp;
IF(Q172-K172&gt;Limity!$D$8," Różnica wartości abonamentów za Usługę TD wariantów A i B ponad limit.","")&amp;
IF(M172&gt;Limity!$D$9," Abonament za zwiększenie przepustowości w Wariancie A ponad limit.","")&amp;
IF(S172&gt;Limity!$D$10," Abonament za zwiększenie przepustowości w Wariancie B ponad limit.","")&amp;
IF(H172&gt;Limity!$D$11," Opłata za zestawienie łącza ponad limit.","")&amp;
IF(J172=""," Nie wskazano PWR. ",IF(ISERROR(VLOOKUP(J172,'Listy punktów styku'!$B$11:$B$41,1,FALSE))," Nie wskazano PWR z listy.",""))&amp;
IF(P172=""," Nie wskazano FPS. ",IF(ISERROR(VLOOKUP(P172,'Listy punktów styku'!$B$44:$B$61,1,FALSE))," Nie wskazano FPS z listy.",""))
)</f>
        <v/>
      </c>
    </row>
    <row r="173" spans="1:22" x14ac:dyDescent="0.35">
      <c r="A173" s="115">
        <v>159</v>
      </c>
      <c r="B173" s="116">
        <v>452718543</v>
      </c>
      <c r="C173" s="117">
        <v>272295</v>
      </c>
      <c r="D173" s="118" t="s">
        <v>1842</v>
      </c>
      <c r="E173" s="118" t="s">
        <v>1846</v>
      </c>
      <c r="F173" s="119">
        <v>99</v>
      </c>
      <c r="G173" s="28"/>
      <c r="H173" s="4"/>
      <c r="I173" s="122">
        <f t="shared" si="15"/>
        <v>0</v>
      </c>
      <c r="J173" s="3"/>
      <c r="K173" s="6"/>
      <c r="L173" s="123">
        <f t="shared" si="16"/>
        <v>0</v>
      </c>
      <c r="M173" s="7"/>
      <c r="N173" s="123">
        <f t="shared" si="17"/>
        <v>0</v>
      </c>
      <c r="O173" s="123">
        <f t="shared" si="18"/>
        <v>0</v>
      </c>
      <c r="P173" s="3"/>
      <c r="Q173" s="6"/>
      <c r="R173" s="123">
        <f t="shared" si="19"/>
        <v>0</v>
      </c>
      <c r="S173" s="6"/>
      <c r="T173" s="123">
        <f t="shared" si="20"/>
        <v>0</v>
      </c>
      <c r="U173" s="122">
        <f t="shared" si="21"/>
        <v>0</v>
      </c>
      <c r="V173" s="8" t="str">
        <f>IF(COUNTBLANK(G173:H173)+COUNTBLANK(J173:K173)+COUNTBLANK(M173:M173)+COUNTBLANK(P173:Q173)+COUNTBLANK(S173:S173)=8,"",
IF(G173&lt;Limity!$C$5," Data gotowości zbyt wczesna lub nie uzupełniona.","")&amp;
IF(G173&gt;Limity!$D$5," Data gotowości zbyt późna lub wypełnona nieprawidłowo.","")&amp;
IF(OR(ROUND(K173,2)&lt;=0,ROUND(Q173,2)&lt;=0,ROUND(M173,2)&lt;=0,ROUND(S173,2)&lt;=0,ROUND(H173,2)&lt;=0)," Co najmniej jedna wartość nie jest większa od zera.","")&amp;
IF(K173&gt;Limity!$D$6," Abonament za Usługę TD w Wariancie A ponad limit.","")&amp;
IF(Q173&gt;Limity!$D$7," Abonament za Usługę TD w Wariancie B ponad limit.","")&amp;
IF(Q173-K173&gt;Limity!$D$8," Różnica wartości abonamentów za Usługę TD wariantów A i B ponad limit.","")&amp;
IF(M173&gt;Limity!$D$9," Abonament za zwiększenie przepustowości w Wariancie A ponad limit.","")&amp;
IF(S173&gt;Limity!$D$10," Abonament za zwiększenie przepustowości w Wariancie B ponad limit.","")&amp;
IF(H173&gt;Limity!$D$11," Opłata za zestawienie łącza ponad limit.","")&amp;
IF(J173=""," Nie wskazano PWR. ",IF(ISERROR(VLOOKUP(J173,'Listy punktów styku'!$B$11:$B$41,1,FALSE))," Nie wskazano PWR z listy.",""))&amp;
IF(P173=""," Nie wskazano FPS. ",IF(ISERROR(VLOOKUP(P173,'Listy punktów styku'!$B$44:$B$61,1,FALSE))," Nie wskazano FPS z listy.",""))
)</f>
        <v/>
      </c>
    </row>
    <row r="174" spans="1:22" x14ac:dyDescent="0.35">
      <c r="A174" s="115">
        <v>160</v>
      </c>
      <c r="B174" s="116">
        <v>912795397</v>
      </c>
      <c r="C174" s="117">
        <v>24965</v>
      </c>
      <c r="D174" s="118" t="s">
        <v>1842</v>
      </c>
      <c r="E174" s="118" t="s">
        <v>889</v>
      </c>
      <c r="F174" s="119">
        <v>22</v>
      </c>
      <c r="G174" s="28"/>
      <c r="H174" s="4"/>
      <c r="I174" s="122">
        <f t="shared" si="15"/>
        <v>0</v>
      </c>
      <c r="J174" s="3"/>
      <c r="K174" s="6"/>
      <c r="L174" s="123">
        <f t="shared" si="16"/>
        <v>0</v>
      </c>
      <c r="M174" s="7"/>
      <c r="N174" s="123">
        <f t="shared" si="17"/>
        <v>0</v>
      </c>
      <c r="O174" s="123">
        <f t="shared" si="18"/>
        <v>0</v>
      </c>
      <c r="P174" s="3"/>
      <c r="Q174" s="6"/>
      <c r="R174" s="123">
        <f t="shared" si="19"/>
        <v>0</v>
      </c>
      <c r="S174" s="6"/>
      <c r="T174" s="123">
        <f t="shared" si="20"/>
        <v>0</v>
      </c>
      <c r="U174" s="122">
        <f t="shared" si="21"/>
        <v>0</v>
      </c>
      <c r="V174" s="8" t="str">
        <f>IF(COUNTBLANK(G174:H174)+COUNTBLANK(J174:K174)+COUNTBLANK(M174:M174)+COUNTBLANK(P174:Q174)+COUNTBLANK(S174:S174)=8,"",
IF(G174&lt;Limity!$C$5," Data gotowości zbyt wczesna lub nie uzupełniona.","")&amp;
IF(G174&gt;Limity!$D$5," Data gotowości zbyt późna lub wypełnona nieprawidłowo.","")&amp;
IF(OR(ROUND(K174,2)&lt;=0,ROUND(Q174,2)&lt;=0,ROUND(M174,2)&lt;=0,ROUND(S174,2)&lt;=0,ROUND(H174,2)&lt;=0)," Co najmniej jedna wartość nie jest większa od zera.","")&amp;
IF(K174&gt;Limity!$D$6," Abonament za Usługę TD w Wariancie A ponad limit.","")&amp;
IF(Q174&gt;Limity!$D$7," Abonament za Usługę TD w Wariancie B ponad limit.","")&amp;
IF(Q174-K174&gt;Limity!$D$8," Różnica wartości abonamentów za Usługę TD wariantów A i B ponad limit.","")&amp;
IF(M174&gt;Limity!$D$9," Abonament za zwiększenie przepustowości w Wariancie A ponad limit.","")&amp;
IF(S174&gt;Limity!$D$10," Abonament za zwiększenie przepustowości w Wariancie B ponad limit.","")&amp;
IF(H174&gt;Limity!$D$11," Opłata za zestawienie łącza ponad limit.","")&amp;
IF(J174=""," Nie wskazano PWR. ",IF(ISERROR(VLOOKUP(J174,'Listy punktów styku'!$B$11:$B$41,1,FALSE))," Nie wskazano PWR z listy.",""))&amp;
IF(P174=""," Nie wskazano FPS. ",IF(ISERROR(VLOOKUP(P174,'Listy punktów styku'!$B$44:$B$61,1,FALSE))," Nie wskazano FPS z listy.",""))
)</f>
        <v/>
      </c>
    </row>
    <row r="175" spans="1:22" x14ac:dyDescent="0.35">
      <c r="A175" s="115">
        <v>161</v>
      </c>
      <c r="B175" s="116">
        <v>566512</v>
      </c>
      <c r="C175" s="117" t="s">
        <v>1848</v>
      </c>
      <c r="D175" s="118" t="s">
        <v>1851</v>
      </c>
      <c r="E175" s="118" t="s">
        <v>1792</v>
      </c>
      <c r="F175" s="119">
        <v>5</v>
      </c>
      <c r="G175" s="28"/>
      <c r="H175" s="4"/>
      <c r="I175" s="122">
        <f t="shared" si="15"/>
        <v>0</v>
      </c>
      <c r="J175" s="3"/>
      <c r="K175" s="6"/>
      <c r="L175" s="123">
        <f t="shared" si="16"/>
        <v>0</v>
      </c>
      <c r="M175" s="7"/>
      <c r="N175" s="123">
        <f t="shared" si="17"/>
        <v>0</v>
      </c>
      <c r="O175" s="123">
        <f t="shared" si="18"/>
        <v>0</v>
      </c>
      <c r="P175" s="3"/>
      <c r="Q175" s="6"/>
      <c r="R175" s="123">
        <f t="shared" si="19"/>
        <v>0</v>
      </c>
      <c r="S175" s="6"/>
      <c r="T175" s="123">
        <f t="shared" si="20"/>
        <v>0</v>
      </c>
      <c r="U175" s="122">
        <f t="shared" si="21"/>
        <v>0</v>
      </c>
      <c r="V175" s="8" t="str">
        <f>IF(COUNTBLANK(G175:H175)+COUNTBLANK(J175:K175)+COUNTBLANK(M175:M175)+COUNTBLANK(P175:Q175)+COUNTBLANK(S175:S175)=8,"",
IF(G175&lt;Limity!$C$5," Data gotowości zbyt wczesna lub nie uzupełniona.","")&amp;
IF(G175&gt;Limity!$D$5," Data gotowości zbyt późna lub wypełnona nieprawidłowo.","")&amp;
IF(OR(ROUND(K175,2)&lt;=0,ROUND(Q175,2)&lt;=0,ROUND(M175,2)&lt;=0,ROUND(S175,2)&lt;=0,ROUND(H175,2)&lt;=0)," Co najmniej jedna wartość nie jest większa od zera.","")&amp;
IF(K175&gt;Limity!$D$6," Abonament za Usługę TD w Wariancie A ponad limit.","")&amp;
IF(Q175&gt;Limity!$D$7," Abonament za Usługę TD w Wariancie B ponad limit.","")&amp;
IF(Q175-K175&gt;Limity!$D$8," Różnica wartości abonamentów za Usługę TD wariantów A i B ponad limit.","")&amp;
IF(M175&gt;Limity!$D$9," Abonament za zwiększenie przepustowości w Wariancie A ponad limit.","")&amp;
IF(S175&gt;Limity!$D$10," Abonament za zwiększenie przepustowości w Wariancie B ponad limit.","")&amp;
IF(H175&gt;Limity!$D$11," Opłata za zestawienie łącza ponad limit.","")&amp;
IF(J175=""," Nie wskazano PWR. ",IF(ISERROR(VLOOKUP(J175,'Listy punktów styku'!$B$11:$B$41,1,FALSE))," Nie wskazano PWR z listy.",""))&amp;
IF(P175=""," Nie wskazano FPS. ",IF(ISERROR(VLOOKUP(P175,'Listy punktów styku'!$B$44:$B$61,1,FALSE))," Nie wskazano FPS z listy.",""))
)</f>
        <v/>
      </c>
    </row>
    <row r="176" spans="1:22" x14ac:dyDescent="0.35">
      <c r="A176" s="115">
        <v>162</v>
      </c>
      <c r="B176" s="116">
        <v>564899</v>
      </c>
      <c r="C176" s="117" t="s">
        <v>1854</v>
      </c>
      <c r="D176" s="118" t="s">
        <v>1856</v>
      </c>
      <c r="E176" s="118" t="s">
        <v>1859</v>
      </c>
      <c r="F176" s="119">
        <v>33</v>
      </c>
      <c r="G176" s="28"/>
      <c r="H176" s="4"/>
      <c r="I176" s="122">
        <f t="shared" si="15"/>
        <v>0</v>
      </c>
      <c r="J176" s="3"/>
      <c r="K176" s="6"/>
      <c r="L176" s="123">
        <f t="shared" si="16"/>
        <v>0</v>
      </c>
      <c r="M176" s="7"/>
      <c r="N176" s="123">
        <f t="shared" si="17"/>
        <v>0</v>
      </c>
      <c r="O176" s="123">
        <f t="shared" si="18"/>
        <v>0</v>
      </c>
      <c r="P176" s="3"/>
      <c r="Q176" s="6"/>
      <c r="R176" s="123">
        <f t="shared" si="19"/>
        <v>0</v>
      </c>
      <c r="S176" s="6"/>
      <c r="T176" s="123">
        <f t="shared" si="20"/>
        <v>0</v>
      </c>
      <c r="U176" s="122">
        <f t="shared" si="21"/>
        <v>0</v>
      </c>
      <c r="V176" s="8" t="str">
        <f>IF(COUNTBLANK(G176:H176)+COUNTBLANK(J176:K176)+COUNTBLANK(M176:M176)+COUNTBLANK(P176:Q176)+COUNTBLANK(S176:S176)=8,"",
IF(G176&lt;Limity!$C$5," Data gotowości zbyt wczesna lub nie uzupełniona.","")&amp;
IF(G176&gt;Limity!$D$5," Data gotowości zbyt późna lub wypełnona nieprawidłowo.","")&amp;
IF(OR(ROUND(K176,2)&lt;=0,ROUND(Q176,2)&lt;=0,ROUND(M176,2)&lt;=0,ROUND(S176,2)&lt;=0,ROUND(H176,2)&lt;=0)," Co najmniej jedna wartość nie jest większa od zera.","")&amp;
IF(K176&gt;Limity!$D$6," Abonament za Usługę TD w Wariancie A ponad limit.","")&amp;
IF(Q176&gt;Limity!$D$7," Abonament za Usługę TD w Wariancie B ponad limit.","")&amp;
IF(Q176-K176&gt;Limity!$D$8," Różnica wartości abonamentów za Usługę TD wariantów A i B ponad limit.","")&amp;
IF(M176&gt;Limity!$D$9," Abonament za zwiększenie przepustowości w Wariancie A ponad limit.","")&amp;
IF(S176&gt;Limity!$D$10," Abonament za zwiększenie przepustowości w Wariancie B ponad limit.","")&amp;
IF(H176&gt;Limity!$D$11," Opłata za zestawienie łącza ponad limit.","")&amp;
IF(J176=""," Nie wskazano PWR. ",IF(ISERROR(VLOOKUP(J176,'Listy punktów styku'!$B$11:$B$41,1,FALSE))," Nie wskazano PWR z listy.",""))&amp;
IF(P176=""," Nie wskazano FPS. ",IF(ISERROR(VLOOKUP(P176,'Listy punktów styku'!$B$44:$B$61,1,FALSE))," Nie wskazano FPS z listy.",""))
)</f>
        <v/>
      </c>
    </row>
    <row r="177" spans="1:22" x14ac:dyDescent="0.35">
      <c r="A177" s="115">
        <v>163</v>
      </c>
      <c r="B177" s="116">
        <v>559662</v>
      </c>
      <c r="C177" s="117" t="s">
        <v>1861</v>
      </c>
      <c r="D177" s="118" t="s">
        <v>1856</v>
      </c>
      <c r="E177" s="118" t="s">
        <v>1863</v>
      </c>
      <c r="F177" s="119">
        <v>9</v>
      </c>
      <c r="G177" s="28"/>
      <c r="H177" s="4"/>
      <c r="I177" s="122">
        <f t="shared" si="15"/>
        <v>0</v>
      </c>
      <c r="J177" s="3"/>
      <c r="K177" s="6"/>
      <c r="L177" s="123">
        <f t="shared" si="16"/>
        <v>0</v>
      </c>
      <c r="M177" s="7"/>
      <c r="N177" s="123">
        <f t="shared" si="17"/>
        <v>0</v>
      </c>
      <c r="O177" s="123">
        <f t="shared" si="18"/>
        <v>0</v>
      </c>
      <c r="P177" s="3"/>
      <c r="Q177" s="6"/>
      <c r="R177" s="123">
        <f t="shared" si="19"/>
        <v>0</v>
      </c>
      <c r="S177" s="6"/>
      <c r="T177" s="123">
        <f t="shared" si="20"/>
        <v>0</v>
      </c>
      <c r="U177" s="122">
        <f t="shared" si="21"/>
        <v>0</v>
      </c>
      <c r="V177" s="8" t="str">
        <f>IF(COUNTBLANK(G177:H177)+COUNTBLANK(J177:K177)+COUNTBLANK(M177:M177)+COUNTBLANK(P177:Q177)+COUNTBLANK(S177:S177)=8,"",
IF(G177&lt;Limity!$C$5," Data gotowości zbyt wczesna lub nie uzupełniona.","")&amp;
IF(G177&gt;Limity!$D$5," Data gotowości zbyt późna lub wypełnona nieprawidłowo.","")&amp;
IF(OR(ROUND(K177,2)&lt;=0,ROUND(Q177,2)&lt;=0,ROUND(M177,2)&lt;=0,ROUND(S177,2)&lt;=0,ROUND(H177,2)&lt;=0)," Co najmniej jedna wartość nie jest większa od zera.","")&amp;
IF(K177&gt;Limity!$D$6," Abonament za Usługę TD w Wariancie A ponad limit.","")&amp;
IF(Q177&gt;Limity!$D$7," Abonament za Usługę TD w Wariancie B ponad limit.","")&amp;
IF(Q177-K177&gt;Limity!$D$8," Różnica wartości abonamentów za Usługę TD wariantów A i B ponad limit.","")&amp;
IF(M177&gt;Limity!$D$9," Abonament za zwiększenie przepustowości w Wariancie A ponad limit.","")&amp;
IF(S177&gt;Limity!$D$10," Abonament za zwiększenie przepustowości w Wariancie B ponad limit.","")&amp;
IF(H177&gt;Limity!$D$11," Opłata za zestawienie łącza ponad limit.","")&amp;
IF(J177=""," Nie wskazano PWR. ",IF(ISERROR(VLOOKUP(J177,'Listy punktów styku'!$B$11:$B$41,1,FALSE))," Nie wskazano PWR z listy.",""))&amp;
IF(P177=""," Nie wskazano FPS. ",IF(ISERROR(VLOOKUP(P177,'Listy punktów styku'!$B$44:$B$61,1,FALSE))," Nie wskazano FPS z listy.",""))
)</f>
        <v/>
      </c>
    </row>
    <row r="178" spans="1:22" x14ac:dyDescent="0.35">
      <c r="A178" s="115">
        <v>164</v>
      </c>
      <c r="B178" s="116">
        <v>561612</v>
      </c>
      <c r="C178" s="117" t="s">
        <v>1865</v>
      </c>
      <c r="D178" s="118" t="s">
        <v>1856</v>
      </c>
      <c r="E178" s="118" t="s">
        <v>512</v>
      </c>
      <c r="F178" s="119">
        <v>8</v>
      </c>
      <c r="G178" s="28"/>
      <c r="H178" s="4"/>
      <c r="I178" s="122">
        <f t="shared" si="15"/>
        <v>0</v>
      </c>
      <c r="J178" s="3"/>
      <c r="K178" s="6"/>
      <c r="L178" s="123">
        <f t="shared" si="16"/>
        <v>0</v>
      </c>
      <c r="M178" s="7"/>
      <c r="N178" s="123">
        <f t="shared" si="17"/>
        <v>0</v>
      </c>
      <c r="O178" s="123">
        <f t="shared" si="18"/>
        <v>0</v>
      </c>
      <c r="P178" s="3"/>
      <c r="Q178" s="6"/>
      <c r="R178" s="123">
        <f t="shared" si="19"/>
        <v>0</v>
      </c>
      <c r="S178" s="6"/>
      <c r="T178" s="123">
        <f t="shared" si="20"/>
        <v>0</v>
      </c>
      <c r="U178" s="122">
        <f t="shared" si="21"/>
        <v>0</v>
      </c>
      <c r="V178" s="8" t="str">
        <f>IF(COUNTBLANK(G178:H178)+COUNTBLANK(J178:K178)+COUNTBLANK(M178:M178)+COUNTBLANK(P178:Q178)+COUNTBLANK(S178:S178)=8,"",
IF(G178&lt;Limity!$C$5," Data gotowości zbyt wczesna lub nie uzupełniona.","")&amp;
IF(G178&gt;Limity!$D$5," Data gotowości zbyt późna lub wypełnona nieprawidłowo.","")&amp;
IF(OR(ROUND(K178,2)&lt;=0,ROUND(Q178,2)&lt;=0,ROUND(M178,2)&lt;=0,ROUND(S178,2)&lt;=0,ROUND(H178,2)&lt;=0)," Co najmniej jedna wartość nie jest większa od zera.","")&amp;
IF(K178&gt;Limity!$D$6," Abonament za Usługę TD w Wariancie A ponad limit.","")&amp;
IF(Q178&gt;Limity!$D$7," Abonament za Usługę TD w Wariancie B ponad limit.","")&amp;
IF(Q178-K178&gt;Limity!$D$8," Różnica wartości abonamentów za Usługę TD wariantów A i B ponad limit.","")&amp;
IF(M178&gt;Limity!$D$9," Abonament za zwiększenie przepustowości w Wariancie A ponad limit.","")&amp;
IF(S178&gt;Limity!$D$10," Abonament za zwiększenie przepustowości w Wariancie B ponad limit.","")&amp;
IF(H178&gt;Limity!$D$11," Opłata za zestawienie łącza ponad limit.","")&amp;
IF(J178=""," Nie wskazano PWR. ",IF(ISERROR(VLOOKUP(J178,'Listy punktów styku'!$B$11:$B$41,1,FALSE))," Nie wskazano PWR z listy.",""))&amp;
IF(P178=""," Nie wskazano FPS. ",IF(ISERROR(VLOOKUP(P178,'Listy punktów styku'!$B$44:$B$61,1,FALSE))," Nie wskazano FPS z listy.",""))
)</f>
        <v/>
      </c>
    </row>
    <row r="179" spans="1:22" x14ac:dyDescent="0.35">
      <c r="A179" s="115">
        <v>165</v>
      </c>
      <c r="B179" s="116">
        <v>564465</v>
      </c>
      <c r="C179" s="117" t="s">
        <v>1867</v>
      </c>
      <c r="D179" s="118" t="s">
        <v>1856</v>
      </c>
      <c r="E179" s="118" t="s">
        <v>674</v>
      </c>
      <c r="F179" s="119">
        <v>15</v>
      </c>
      <c r="G179" s="28"/>
      <c r="H179" s="4"/>
      <c r="I179" s="122">
        <f t="shared" si="15"/>
        <v>0</v>
      </c>
      <c r="J179" s="3"/>
      <c r="K179" s="6"/>
      <c r="L179" s="123">
        <f t="shared" si="16"/>
        <v>0</v>
      </c>
      <c r="M179" s="7"/>
      <c r="N179" s="123">
        <f t="shared" si="17"/>
        <v>0</v>
      </c>
      <c r="O179" s="123">
        <f t="shared" si="18"/>
        <v>0</v>
      </c>
      <c r="P179" s="3"/>
      <c r="Q179" s="6"/>
      <c r="R179" s="123">
        <f t="shared" si="19"/>
        <v>0</v>
      </c>
      <c r="S179" s="6"/>
      <c r="T179" s="123">
        <f t="shared" si="20"/>
        <v>0</v>
      </c>
      <c r="U179" s="122">
        <f t="shared" si="21"/>
        <v>0</v>
      </c>
      <c r="V179" s="8" t="str">
        <f>IF(COUNTBLANK(G179:H179)+COUNTBLANK(J179:K179)+COUNTBLANK(M179:M179)+COUNTBLANK(P179:Q179)+COUNTBLANK(S179:S179)=8,"",
IF(G179&lt;Limity!$C$5," Data gotowości zbyt wczesna lub nie uzupełniona.","")&amp;
IF(G179&gt;Limity!$D$5," Data gotowości zbyt późna lub wypełnona nieprawidłowo.","")&amp;
IF(OR(ROUND(K179,2)&lt;=0,ROUND(Q179,2)&lt;=0,ROUND(M179,2)&lt;=0,ROUND(S179,2)&lt;=0,ROUND(H179,2)&lt;=0)," Co najmniej jedna wartość nie jest większa od zera.","")&amp;
IF(K179&gt;Limity!$D$6," Abonament za Usługę TD w Wariancie A ponad limit.","")&amp;
IF(Q179&gt;Limity!$D$7," Abonament za Usługę TD w Wariancie B ponad limit.","")&amp;
IF(Q179-K179&gt;Limity!$D$8," Różnica wartości abonamentów za Usługę TD wariantów A i B ponad limit.","")&amp;
IF(M179&gt;Limity!$D$9," Abonament za zwiększenie przepustowości w Wariancie A ponad limit.","")&amp;
IF(S179&gt;Limity!$D$10," Abonament za zwiększenie przepustowości w Wariancie B ponad limit.","")&amp;
IF(H179&gt;Limity!$D$11," Opłata za zestawienie łącza ponad limit.","")&amp;
IF(J179=""," Nie wskazano PWR. ",IF(ISERROR(VLOOKUP(J179,'Listy punktów styku'!$B$11:$B$41,1,FALSE))," Nie wskazano PWR z listy.",""))&amp;
IF(P179=""," Nie wskazano FPS. ",IF(ISERROR(VLOOKUP(P179,'Listy punktów styku'!$B$44:$B$61,1,FALSE))," Nie wskazano FPS z listy.",""))
)</f>
        <v/>
      </c>
    </row>
    <row r="180" spans="1:22" x14ac:dyDescent="0.35">
      <c r="A180" s="115">
        <v>166</v>
      </c>
      <c r="B180" s="116">
        <v>869076558</v>
      </c>
      <c r="C180" s="117">
        <v>132316</v>
      </c>
      <c r="D180" s="118" t="s">
        <v>1856</v>
      </c>
      <c r="E180" s="118" t="s">
        <v>1869</v>
      </c>
      <c r="F180" s="119">
        <v>23</v>
      </c>
      <c r="G180" s="28"/>
      <c r="H180" s="4"/>
      <c r="I180" s="122">
        <f t="shared" si="15"/>
        <v>0</v>
      </c>
      <c r="J180" s="3"/>
      <c r="K180" s="6"/>
      <c r="L180" s="123">
        <f t="shared" si="16"/>
        <v>0</v>
      </c>
      <c r="M180" s="7"/>
      <c r="N180" s="123">
        <f t="shared" si="17"/>
        <v>0</v>
      </c>
      <c r="O180" s="123">
        <f t="shared" si="18"/>
        <v>0</v>
      </c>
      <c r="P180" s="3"/>
      <c r="Q180" s="6"/>
      <c r="R180" s="123">
        <f t="shared" si="19"/>
        <v>0</v>
      </c>
      <c r="S180" s="6"/>
      <c r="T180" s="123">
        <f t="shared" si="20"/>
        <v>0</v>
      </c>
      <c r="U180" s="122">
        <f t="shared" si="21"/>
        <v>0</v>
      </c>
      <c r="V180" s="8" t="str">
        <f>IF(COUNTBLANK(G180:H180)+COUNTBLANK(J180:K180)+COUNTBLANK(M180:M180)+COUNTBLANK(P180:Q180)+COUNTBLANK(S180:S180)=8,"",
IF(G180&lt;Limity!$C$5," Data gotowości zbyt wczesna lub nie uzupełniona.","")&amp;
IF(G180&gt;Limity!$D$5," Data gotowości zbyt późna lub wypełnona nieprawidłowo.","")&amp;
IF(OR(ROUND(K180,2)&lt;=0,ROUND(Q180,2)&lt;=0,ROUND(M180,2)&lt;=0,ROUND(S180,2)&lt;=0,ROUND(H180,2)&lt;=0)," Co najmniej jedna wartość nie jest większa od zera.","")&amp;
IF(K180&gt;Limity!$D$6," Abonament za Usługę TD w Wariancie A ponad limit.","")&amp;
IF(Q180&gt;Limity!$D$7," Abonament za Usługę TD w Wariancie B ponad limit.","")&amp;
IF(Q180-K180&gt;Limity!$D$8," Różnica wartości abonamentów za Usługę TD wariantów A i B ponad limit.","")&amp;
IF(M180&gt;Limity!$D$9," Abonament za zwiększenie przepustowości w Wariancie A ponad limit.","")&amp;
IF(S180&gt;Limity!$D$10," Abonament za zwiększenie przepustowości w Wariancie B ponad limit.","")&amp;
IF(H180&gt;Limity!$D$11," Opłata za zestawienie łącza ponad limit.","")&amp;
IF(J180=""," Nie wskazano PWR. ",IF(ISERROR(VLOOKUP(J180,'Listy punktów styku'!$B$11:$B$41,1,FALSE))," Nie wskazano PWR z listy.",""))&amp;
IF(P180=""," Nie wskazano FPS. ",IF(ISERROR(VLOOKUP(P180,'Listy punktów styku'!$B$44:$B$61,1,FALSE))," Nie wskazano FPS z listy.",""))
)</f>
        <v/>
      </c>
    </row>
    <row r="181" spans="1:22" x14ac:dyDescent="0.35">
      <c r="A181" s="115">
        <v>167</v>
      </c>
      <c r="B181" s="116">
        <v>560736</v>
      </c>
      <c r="C181" s="117" t="s">
        <v>1871</v>
      </c>
      <c r="D181" s="118" t="s">
        <v>1856</v>
      </c>
      <c r="E181" s="118" t="s">
        <v>1873</v>
      </c>
      <c r="F181" s="119">
        <v>34</v>
      </c>
      <c r="G181" s="28"/>
      <c r="H181" s="4"/>
      <c r="I181" s="122">
        <f t="shared" si="15"/>
        <v>0</v>
      </c>
      <c r="J181" s="3"/>
      <c r="K181" s="6"/>
      <c r="L181" s="123">
        <f t="shared" si="16"/>
        <v>0</v>
      </c>
      <c r="M181" s="7"/>
      <c r="N181" s="123">
        <f t="shared" si="17"/>
        <v>0</v>
      </c>
      <c r="O181" s="123">
        <f t="shared" si="18"/>
        <v>0</v>
      </c>
      <c r="P181" s="3"/>
      <c r="Q181" s="6"/>
      <c r="R181" s="123">
        <f t="shared" si="19"/>
        <v>0</v>
      </c>
      <c r="S181" s="6"/>
      <c r="T181" s="123">
        <f t="shared" si="20"/>
        <v>0</v>
      </c>
      <c r="U181" s="122">
        <f t="shared" si="21"/>
        <v>0</v>
      </c>
      <c r="V181" s="8" t="str">
        <f>IF(COUNTBLANK(G181:H181)+COUNTBLANK(J181:K181)+COUNTBLANK(M181:M181)+COUNTBLANK(P181:Q181)+COUNTBLANK(S181:S181)=8,"",
IF(G181&lt;Limity!$C$5," Data gotowości zbyt wczesna lub nie uzupełniona.","")&amp;
IF(G181&gt;Limity!$D$5," Data gotowości zbyt późna lub wypełnona nieprawidłowo.","")&amp;
IF(OR(ROUND(K181,2)&lt;=0,ROUND(Q181,2)&lt;=0,ROUND(M181,2)&lt;=0,ROUND(S181,2)&lt;=0,ROUND(H181,2)&lt;=0)," Co najmniej jedna wartość nie jest większa od zera.","")&amp;
IF(K181&gt;Limity!$D$6," Abonament za Usługę TD w Wariancie A ponad limit.","")&amp;
IF(Q181&gt;Limity!$D$7," Abonament za Usługę TD w Wariancie B ponad limit.","")&amp;
IF(Q181-K181&gt;Limity!$D$8," Różnica wartości abonamentów za Usługę TD wariantów A i B ponad limit.","")&amp;
IF(M181&gt;Limity!$D$9," Abonament za zwiększenie przepustowości w Wariancie A ponad limit.","")&amp;
IF(S181&gt;Limity!$D$10," Abonament za zwiększenie przepustowości w Wariancie B ponad limit.","")&amp;
IF(H181&gt;Limity!$D$11," Opłata za zestawienie łącza ponad limit.","")&amp;
IF(J181=""," Nie wskazano PWR. ",IF(ISERROR(VLOOKUP(J181,'Listy punktów styku'!$B$11:$B$41,1,FALSE))," Nie wskazano PWR z listy.",""))&amp;
IF(P181=""," Nie wskazano FPS. ",IF(ISERROR(VLOOKUP(P181,'Listy punktów styku'!$B$44:$B$61,1,FALSE))," Nie wskazano FPS z listy.",""))
)</f>
        <v/>
      </c>
    </row>
    <row r="182" spans="1:22" x14ac:dyDescent="0.35">
      <c r="A182" s="115">
        <v>168</v>
      </c>
      <c r="B182" s="116">
        <v>564450</v>
      </c>
      <c r="C182" s="117" t="s">
        <v>1875</v>
      </c>
      <c r="D182" s="118" t="s">
        <v>1856</v>
      </c>
      <c r="E182" s="118" t="s">
        <v>1877</v>
      </c>
      <c r="F182" s="119">
        <v>7</v>
      </c>
      <c r="G182" s="28"/>
      <c r="H182" s="4"/>
      <c r="I182" s="122">
        <f t="shared" si="15"/>
        <v>0</v>
      </c>
      <c r="J182" s="3"/>
      <c r="K182" s="6"/>
      <c r="L182" s="123">
        <f t="shared" si="16"/>
        <v>0</v>
      </c>
      <c r="M182" s="7"/>
      <c r="N182" s="123">
        <f t="shared" si="17"/>
        <v>0</v>
      </c>
      <c r="O182" s="123">
        <f t="shared" si="18"/>
        <v>0</v>
      </c>
      <c r="P182" s="3"/>
      <c r="Q182" s="6"/>
      <c r="R182" s="123">
        <f t="shared" si="19"/>
        <v>0</v>
      </c>
      <c r="S182" s="6"/>
      <c r="T182" s="123">
        <f t="shared" si="20"/>
        <v>0</v>
      </c>
      <c r="U182" s="122">
        <f t="shared" si="21"/>
        <v>0</v>
      </c>
      <c r="V182" s="8" t="str">
        <f>IF(COUNTBLANK(G182:H182)+COUNTBLANK(J182:K182)+COUNTBLANK(M182:M182)+COUNTBLANK(P182:Q182)+COUNTBLANK(S182:S182)=8,"",
IF(G182&lt;Limity!$C$5," Data gotowości zbyt wczesna lub nie uzupełniona.","")&amp;
IF(G182&gt;Limity!$D$5," Data gotowości zbyt późna lub wypełnona nieprawidłowo.","")&amp;
IF(OR(ROUND(K182,2)&lt;=0,ROUND(Q182,2)&lt;=0,ROUND(M182,2)&lt;=0,ROUND(S182,2)&lt;=0,ROUND(H182,2)&lt;=0)," Co najmniej jedna wartość nie jest większa od zera.","")&amp;
IF(K182&gt;Limity!$D$6," Abonament za Usługę TD w Wariancie A ponad limit.","")&amp;
IF(Q182&gt;Limity!$D$7," Abonament za Usługę TD w Wariancie B ponad limit.","")&amp;
IF(Q182-K182&gt;Limity!$D$8," Różnica wartości abonamentów za Usługę TD wariantów A i B ponad limit.","")&amp;
IF(M182&gt;Limity!$D$9," Abonament za zwiększenie przepustowości w Wariancie A ponad limit.","")&amp;
IF(S182&gt;Limity!$D$10," Abonament za zwiększenie przepustowości w Wariancie B ponad limit.","")&amp;
IF(H182&gt;Limity!$D$11," Opłata za zestawienie łącza ponad limit.","")&amp;
IF(J182=""," Nie wskazano PWR. ",IF(ISERROR(VLOOKUP(J182,'Listy punktów styku'!$B$11:$B$41,1,FALSE))," Nie wskazano PWR z listy.",""))&amp;
IF(P182=""," Nie wskazano FPS. ",IF(ISERROR(VLOOKUP(P182,'Listy punktów styku'!$B$44:$B$61,1,FALSE))," Nie wskazano FPS z listy.",""))
)</f>
        <v/>
      </c>
    </row>
    <row r="183" spans="1:22" ht="72.5" x14ac:dyDescent="0.35">
      <c r="A183" s="115">
        <v>169</v>
      </c>
      <c r="B183" s="116">
        <v>8463360</v>
      </c>
      <c r="C183" s="117" t="s">
        <v>1879</v>
      </c>
      <c r="D183" s="118" t="s">
        <v>1856</v>
      </c>
      <c r="E183" s="118" t="s">
        <v>1881</v>
      </c>
      <c r="F183" s="119">
        <v>7</v>
      </c>
      <c r="G183" s="28"/>
      <c r="H183" s="4"/>
      <c r="I183" s="122">
        <f t="shared" si="15"/>
        <v>0</v>
      </c>
      <c r="J183" s="3"/>
      <c r="K183" s="6"/>
      <c r="L183" s="123">
        <f t="shared" si="16"/>
        <v>0</v>
      </c>
      <c r="M183" s="7"/>
      <c r="N183" s="123">
        <f t="shared" si="17"/>
        <v>0</v>
      </c>
      <c r="O183" s="123">
        <f t="shared" si="18"/>
        <v>0</v>
      </c>
      <c r="P183" s="3"/>
      <c r="Q183" s="6"/>
      <c r="R183" s="123">
        <f t="shared" si="19"/>
        <v>0</v>
      </c>
      <c r="S183" s="6"/>
      <c r="T183" s="123">
        <f t="shared" si="20"/>
        <v>0</v>
      </c>
      <c r="U183" s="122">
        <f t="shared" si="21"/>
        <v>0</v>
      </c>
      <c r="V183" s="8" t="str">
        <f>IF(COUNTBLANK(G183:H183)+COUNTBLANK(J183:K183)+COUNTBLANK(M183:M183)+COUNTBLANK(P183:Q183)+COUNTBLANK(S183:S183)=8,"",
IF(G183&lt;Limity!$C$5," Data gotowości zbyt wczesna lub nie uzupełniona.","")&amp;
IF(G183&gt;Limity!$D$5," Data gotowości zbyt późna lub wypełnona nieprawidłowo.","")&amp;
IF(OR(ROUND(K183,2)&lt;=0,ROUND(Q183,2)&lt;=0,ROUND(M183,2)&lt;=0,ROUND(S183,2)&lt;=0,ROUND(H183,2)&lt;=0)," Co najmniej jedna wartość nie jest większa od zera.","")&amp;
IF(K183&gt;Limity!$D$6," Abonament za Usługę TD w Wariancie A ponad limit.","")&amp;
IF(Q183&gt;Limity!$D$7," Abonament za Usługę TD w Wariancie B ponad limit.","")&amp;
IF(Q183-K183&gt;Limity!$D$8," Różnica wartości abonamentów za Usługę TD wariantów A i B ponad limit.","")&amp;
IF(M183&gt;Limity!$D$9," Abonament za zwiększenie przepustowości w Wariancie A ponad limit.","")&amp;
IF(S183&gt;Limity!$D$10," Abonament za zwiększenie przepustowości w Wariancie B ponad limit.","")&amp;
IF(H183&gt;Limity!$D$11," Opłata za zestawienie łącza ponad limit.","")&amp;
IF(J183=""," Nie wskazano PWR. ",IF(ISERROR(VLOOKUP(J183,'Listy punktów styku'!$B$11:$B$41,1,FALSE))," Nie wskazano PWR z listy.",""))&amp;
IF(P183=""," Nie wskazano FPS. ",IF(ISERROR(VLOOKUP(P183,'Listy punktów styku'!$B$44:$B$61,1,FALSE))," Nie wskazano FPS z listy.",""))
)</f>
        <v/>
      </c>
    </row>
    <row r="184" spans="1:22" x14ac:dyDescent="0.35">
      <c r="A184" s="115">
        <v>170</v>
      </c>
      <c r="B184" s="124">
        <v>41414078</v>
      </c>
      <c r="C184" s="117" t="s">
        <v>1861</v>
      </c>
      <c r="D184" s="118" t="s">
        <v>1856</v>
      </c>
      <c r="E184" s="118" t="s">
        <v>401</v>
      </c>
      <c r="F184" s="119" t="s">
        <v>1882</v>
      </c>
      <c r="G184" s="28"/>
      <c r="H184" s="4"/>
      <c r="I184" s="122">
        <f t="shared" si="15"/>
        <v>0</v>
      </c>
      <c r="J184" s="3"/>
      <c r="K184" s="6"/>
      <c r="L184" s="123">
        <f t="shared" si="16"/>
        <v>0</v>
      </c>
      <c r="M184" s="7"/>
      <c r="N184" s="123">
        <f t="shared" si="17"/>
        <v>0</v>
      </c>
      <c r="O184" s="123">
        <f t="shared" si="18"/>
        <v>0</v>
      </c>
      <c r="P184" s="3"/>
      <c r="Q184" s="6"/>
      <c r="R184" s="123">
        <f t="shared" si="19"/>
        <v>0</v>
      </c>
      <c r="S184" s="6"/>
      <c r="T184" s="123">
        <f t="shared" si="20"/>
        <v>0</v>
      </c>
      <c r="U184" s="122">
        <f t="shared" si="21"/>
        <v>0</v>
      </c>
      <c r="V184" s="8" t="str">
        <f>IF(COUNTBLANK(G184:H184)+COUNTBLANK(J184:K184)+COUNTBLANK(M184:M184)+COUNTBLANK(P184:Q184)+COUNTBLANK(S184:S184)=8,"",
IF(G184&lt;Limity!$C$5," Data gotowości zbyt wczesna lub nie uzupełniona.","")&amp;
IF(G184&gt;Limity!$D$5," Data gotowości zbyt późna lub wypełnona nieprawidłowo.","")&amp;
IF(OR(ROUND(K184,2)&lt;=0,ROUND(Q184,2)&lt;=0,ROUND(M184,2)&lt;=0,ROUND(S184,2)&lt;=0,ROUND(H184,2)&lt;=0)," Co najmniej jedna wartość nie jest większa od zera.","")&amp;
IF(K184&gt;Limity!$D$6," Abonament za Usługę TD w Wariancie A ponad limit.","")&amp;
IF(Q184&gt;Limity!$D$7," Abonament za Usługę TD w Wariancie B ponad limit.","")&amp;
IF(Q184-K184&gt;Limity!$D$8," Różnica wartości abonamentów za Usługę TD wariantów A i B ponad limit.","")&amp;
IF(M184&gt;Limity!$D$9," Abonament za zwiększenie przepustowości w Wariancie A ponad limit.","")&amp;
IF(S184&gt;Limity!$D$10," Abonament za zwiększenie przepustowości w Wariancie B ponad limit.","")&amp;
IF(H184&gt;Limity!$D$11," Opłata za zestawienie łącza ponad limit.","")&amp;
IF(J184=""," Nie wskazano PWR. ",IF(ISERROR(VLOOKUP(J184,'Listy punktów styku'!$B$11:$B$41,1,FALSE))," Nie wskazano PWR z listy.",""))&amp;
IF(P184=""," Nie wskazano FPS. ",IF(ISERROR(VLOOKUP(P184,'Listy punktów styku'!$B$44:$B$61,1,FALSE))," Nie wskazano FPS z listy.",""))
)</f>
        <v/>
      </c>
    </row>
    <row r="185" spans="1:22" x14ac:dyDescent="0.35">
      <c r="A185" s="115">
        <v>171</v>
      </c>
      <c r="B185" s="116">
        <v>565021</v>
      </c>
      <c r="C185" s="117" t="s">
        <v>1886</v>
      </c>
      <c r="D185" s="118" t="s">
        <v>1856</v>
      </c>
      <c r="E185" s="118" t="s">
        <v>401</v>
      </c>
      <c r="F185" s="119" t="s">
        <v>1887</v>
      </c>
      <c r="G185" s="28"/>
      <c r="H185" s="4"/>
      <c r="I185" s="122">
        <f t="shared" si="15"/>
        <v>0</v>
      </c>
      <c r="J185" s="3"/>
      <c r="K185" s="6"/>
      <c r="L185" s="123">
        <f t="shared" si="16"/>
        <v>0</v>
      </c>
      <c r="M185" s="7"/>
      <c r="N185" s="123">
        <f t="shared" si="17"/>
        <v>0</v>
      </c>
      <c r="O185" s="123">
        <f t="shared" si="18"/>
        <v>0</v>
      </c>
      <c r="P185" s="3"/>
      <c r="Q185" s="6"/>
      <c r="R185" s="123">
        <f t="shared" si="19"/>
        <v>0</v>
      </c>
      <c r="S185" s="6"/>
      <c r="T185" s="123">
        <f t="shared" si="20"/>
        <v>0</v>
      </c>
      <c r="U185" s="122">
        <f t="shared" si="21"/>
        <v>0</v>
      </c>
      <c r="V185" s="8" t="str">
        <f>IF(COUNTBLANK(G185:H185)+COUNTBLANK(J185:K185)+COUNTBLANK(M185:M185)+COUNTBLANK(P185:Q185)+COUNTBLANK(S185:S185)=8,"",
IF(G185&lt;Limity!$C$5," Data gotowości zbyt wczesna lub nie uzupełniona.","")&amp;
IF(G185&gt;Limity!$D$5," Data gotowości zbyt późna lub wypełnona nieprawidłowo.","")&amp;
IF(OR(ROUND(K185,2)&lt;=0,ROUND(Q185,2)&lt;=0,ROUND(M185,2)&lt;=0,ROUND(S185,2)&lt;=0,ROUND(H185,2)&lt;=0)," Co najmniej jedna wartość nie jest większa od zera.","")&amp;
IF(K185&gt;Limity!$D$6," Abonament za Usługę TD w Wariancie A ponad limit.","")&amp;
IF(Q185&gt;Limity!$D$7," Abonament za Usługę TD w Wariancie B ponad limit.","")&amp;
IF(Q185-K185&gt;Limity!$D$8," Różnica wartości abonamentów za Usługę TD wariantów A i B ponad limit.","")&amp;
IF(M185&gt;Limity!$D$9," Abonament za zwiększenie przepustowości w Wariancie A ponad limit.","")&amp;
IF(S185&gt;Limity!$D$10," Abonament za zwiększenie przepustowości w Wariancie B ponad limit.","")&amp;
IF(H185&gt;Limity!$D$11," Opłata za zestawienie łącza ponad limit.","")&amp;
IF(J185=""," Nie wskazano PWR. ",IF(ISERROR(VLOOKUP(J185,'Listy punktów styku'!$B$11:$B$41,1,FALSE))," Nie wskazano PWR z listy.",""))&amp;
IF(P185=""," Nie wskazano FPS. ",IF(ISERROR(VLOOKUP(P185,'Listy punktów styku'!$B$44:$B$61,1,FALSE))," Nie wskazano FPS z listy.",""))
)</f>
        <v/>
      </c>
    </row>
    <row r="186" spans="1:22" x14ac:dyDescent="0.35">
      <c r="A186" s="115">
        <v>172</v>
      </c>
      <c r="B186" s="116">
        <v>562469</v>
      </c>
      <c r="C186" s="117" t="s">
        <v>1889</v>
      </c>
      <c r="D186" s="118" t="s">
        <v>1856</v>
      </c>
      <c r="E186" s="118" t="s">
        <v>659</v>
      </c>
      <c r="F186" s="119">
        <v>20</v>
      </c>
      <c r="G186" s="28"/>
      <c r="H186" s="4"/>
      <c r="I186" s="122">
        <f t="shared" si="15"/>
        <v>0</v>
      </c>
      <c r="J186" s="3"/>
      <c r="K186" s="6"/>
      <c r="L186" s="123">
        <f t="shared" si="16"/>
        <v>0</v>
      </c>
      <c r="M186" s="7"/>
      <c r="N186" s="123">
        <f t="shared" si="17"/>
        <v>0</v>
      </c>
      <c r="O186" s="123">
        <f t="shared" si="18"/>
        <v>0</v>
      </c>
      <c r="P186" s="3"/>
      <c r="Q186" s="6"/>
      <c r="R186" s="123">
        <f t="shared" si="19"/>
        <v>0</v>
      </c>
      <c r="S186" s="6"/>
      <c r="T186" s="123">
        <f t="shared" si="20"/>
        <v>0</v>
      </c>
      <c r="U186" s="122">
        <f t="shared" si="21"/>
        <v>0</v>
      </c>
      <c r="V186" s="8" t="str">
        <f>IF(COUNTBLANK(G186:H186)+COUNTBLANK(J186:K186)+COUNTBLANK(M186:M186)+COUNTBLANK(P186:Q186)+COUNTBLANK(S186:S186)=8,"",
IF(G186&lt;Limity!$C$5," Data gotowości zbyt wczesna lub nie uzupełniona.","")&amp;
IF(G186&gt;Limity!$D$5," Data gotowości zbyt późna lub wypełnona nieprawidłowo.","")&amp;
IF(OR(ROUND(K186,2)&lt;=0,ROUND(Q186,2)&lt;=0,ROUND(M186,2)&lt;=0,ROUND(S186,2)&lt;=0,ROUND(H186,2)&lt;=0)," Co najmniej jedna wartość nie jest większa od zera.","")&amp;
IF(K186&gt;Limity!$D$6," Abonament za Usługę TD w Wariancie A ponad limit.","")&amp;
IF(Q186&gt;Limity!$D$7," Abonament za Usługę TD w Wariancie B ponad limit.","")&amp;
IF(Q186-K186&gt;Limity!$D$8," Różnica wartości abonamentów za Usługę TD wariantów A i B ponad limit.","")&amp;
IF(M186&gt;Limity!$D$9," Abonament za zwiększenie przepustowości w Wariancie A ponad limit.","")&amp;
IF(S186&gt;Limity!$D$10," Abonament za zwiększenie przepustowości w Wariancie B ponad limit.","")&amp;
IF(H186&gt;Limity!$D$11," Opłata za zestawienie łącza ponad limit.","")&amp;
IF(J186=""," Nie wskazano PWR. ",IF(ISERROR(VLOOKUP(J186,'Listy punktów styku'!$B$11:$B$41,1,FALSE))," Nie wskazano PWR z listy.",""))&amp;
IF(P186=""," Nie wskazano FPS. ",IF(ISERROR(VLOOKUP(P186,'Listy punktów styku'!$B$44:$B$61,1,FALSE))," Nie wskazano FPS z listy.",""))
)</f>
        <v/>
      </c>
    </row>
    <row r="187" spans="1:22" x14ac:dyDescent="0.35">
      <c r="A187" s="115">
        <v>173</v>
      </c>
      <c r="B187" s="116">
        <v>565152</v>
      </c>
      <c r="C187" s="117" t="s">
        <v>1891</v>
      </c>
      <c r="D187" s="118" t="s">
        <v>1856</v>
      </c>
      <c r="E187" s="118" t="s">
        <v>1893</v>
      </c>
      <c r="F187" s="119">
        <v>16</v>
      </c>
      <c r="G187" s="28"/>
      <c r="H187" s="4"/>
      <c r="I187" s="122">
        <f t="shared" si="15"/>
        <v>0</v>
      </c>
      <c r="J187" s="3"/>
      <c r="K187" s="6"/>
      <c r="L187" s="123">
        <f t="shared" si="16"/>
        <v>0</v>
      </c>
      <c r="M187" s="7"/>
      <c r="N187" s="123">
        <f t="shared" si="17"/>
        <v>0</v>
      </c>
      <c r="O187" s="123">
        <f t="shared" si="18"/>
        <v>0</v>
      </c>
      <c r="P187" s="3"/>
      <c r="Q187" s="6"/>
      <c r="R187" s="123">
        <f t="shared" si="19"/>
        <v>0</v>
      </c>
      <c r="S187" s="6"/>
      <c r="T187" s="123">
        <f t="shared" si="20"/>
        <v>0</v>
      </c>
      <c r="U187" s="122">
        <f t="shared" si="21"/>
        <v>0</v>
      </c>
      <c r="V187" s="8" t="str">
        <f>IF(COUNTBLANK(G187:H187)+COUNTBLANK(J187:K187)+COUNTBLANK(M187:M187)+COUNTBLANK(P187:Q187)+COUNTBLANK(S187:S187)=8,"",
IF(G187&lt;Limity!$C$5," Data gotowości zbyt wczesna lub nie uzupełniona.","")&amp;
IF(G187&gt;Limity!$D$5," Data gotowości zbyt późna lub wypełnona nieprawidłowo.","")&amp;
IF(OR(ROUND(K187,2)&lt;=0,ROUND(Q187,2)&lt;=0,ROUND(M187,2)&lt;=0,ROUND(S187,2)&lt;=0,ROUND(H187,2)&lt;=0)," Co najmniej jedna wartość nie jest większa od zera.","")&amp;
IF(K187&gt;Limity!$D$6," Abonament za Usługę TD w Wariancie A ponad limit.","")&amp;
IF(Q187&gt;Limity!$D$7," Abonament za Usługę TD w Wariancie B ponad limit.","")&amp;
IF(Q187-K187&gt;Limity!$D$8," Różnica wartości abonamentów za Usługę TD wariantów A i B ponad limit.","")&amp;
IF(M187&gt;Limity!$D$9," Abonament za zwiększenie przepustowości w Wariancie A ponad limit.","")&amp;
IF(S187&gt;Limity!$D$10," Abonament za zwiększenie przepustowości w Wariancie B ponad limit.","")&amp;
IF(H187&gt;Limity!$D$11," Opłata za zestawienie łącza ponad limit.","")&amp;
IF(J187=""," Nie wskazano PWR. ",IF(ISERROR(VLOOKUP(J187,'Listy punktów styku'!$B$11:$B$41,1,FALSE))," Nie wskazano PWR z listy.",""))&amp;
IF(P187=""," Nie wskazano FPS. ",IF(ISERROR(VLOOKUP(P187,'Listy punktów styku'!$B$44:$B$61,1,FALSE))," Nie wskazano FPS z listy.",""))
)</f>
        <v/>
      </c>
    </row>
    <row r="188" spans="1:22" x14ac:dyDescent="0.35">
      <c r="A188" s="115">
        <v>174</v>
      </c>
      <c r="B188" s="116">
        <v>570698</v>
      </c>
      <c r="C188" s="117" t="s">
        <v>1895</v>
      </c>
      <c r="D188" s="118" t="s">
        <v>1898</v>
      </c>
      <c r="E188" s="118"/>
      <c r="F188" s="119">
        <v>12</v>
      </c>
      <c r="G188" s="28"/>
      <c r="H188" s="4"/>
      <c r="I188" s="122">
        <f t="shared" si="15"/>
        <v>0</v>
      </c>
      <c r="J188" s="3"/>
      <c r="K188" s="6"/>
      <c r="L188" s="123">
        <f t="shared" si="16"/>
        <v>0</v>
      </c>
      <c r="M188" s="7"/>
      <c r="N188" s="123">
        <f t="shared" si="17"/>
        <v>0</v>
      </c>
      <c r="O188" s="123">
        <f t="shared" si="18"/>
        <v>0</v>
      </c>
      <c r="P188" s="3"/>
      <c r="Q188" s="6"/>
      <c r="R188" s="123">
        <f t="shared" si="19"/>
        <v>0</v>
      </c>
      <c r="S188" s="6"/>
      <c r="T188" s="123">
        <f t="shared" si="20"/>
        <v>0</v>
      </c>
      <c r="U188" s="122">
        <f t="shared" si="21"/>
        <v>0</v>
      </c>
      <c r="V188" s="8" t="str">
        <f>IF(COUNTBLANK(G188:H188)+COUNTBLANK(J188:K188)+COUNTBLANK(M188:M188)+COUNTBLANK(P188:Q188)+COUNTBLANK(S188:S188)=8,"",
IF(G188&lt;Limity!$C$5," Data gotowości zbyt wczesna lub nie uzupełniona.","")&amp;
IF(G188&gt;Limity!$D$5," Data gotowości zbyt późna lub wypełnona nieprawidłowo.","")&amp;
IF(OR(ROUND(K188,2)&lt;=0,ROUND(Q188,2)&lt;=0,ROUND(M188,2)&lt;=0,ROUND(S188,2)&lt;=0,ROUND(H188,2)&lt;=0)," Co najmniej jedna wartość nie jest większa od zera.","")&amp;
IF(K188&gt;Limity!$D$6," Abonament za Usługę TD w Wariancie A ponad limit.","")&amp;
IF(Q188&gt;Limity!$D$7," Abonament za Usługę TD w Wariancie B ponad limit.","")&amp;
IF(Q188-K188&gt;Limity!$D$8," Różnica wartości abonamentów za Usługę TD wariantów A i B ponad limit.","")&amp;
IF(M188&gt;Limity!$D$9," Abonament za zwiększenie przepustowości w Wariancie A ponad limit.","")&amp;
IF(S188&gt;Limity!$D$10," Abonament za zwiększenie przepustowości w Wariancie B ponad limit.","")&amp;
IF(H188&gt;Limity!$D$11," Opłata za zestawienie łącza ponad limit.","")&amp;
IF(J188=""," Nie wskazano PWR. ",IF(ISERROR(VLOOKUP(J188,'Listy punktów styku'!$B$11:$B$41,1,FALSE))," Nie wskazano PWR z listy.",""))&amp;
IF(P188=""," Nie wskazano FPS. ",IF(ISERROR(VLOOKUP(P188,'Listy punktów styku'!$B$44:$B$61,1,FALSE))," Nie wskazano FPS z listy.",""))
)</f>
        <v/>
      </c>
    </row>
    <row r="189" spans="1:22" x14ac:dyDescent="0.35">
      <c r="A189" s="115">
        <v>175</v>
      </c>
      <c r="B189" s="124">
        <v>29688970</v>
      </c>
      <c r="C189" s="117" t="s">
        <v>1899</v>
      </c>
      <c r="D189" s="118" t="s">
        <v>1901</v>
      </c>
      <c r="E189" s="118" t="s">
        <v>95</v>
      </c>
      <c r="F189" s="119" t="s">
        <v>1903</v>
      </c>
      <c r="G189" s="28"/>
      <c r="H189" s="4"/>
      <c r="I189" s="122">
        <f t="shared" si="15"/>
        <v>0</v>
      </c>
      <c r="J189" s="3"/>
      <c r="K189" s="6"/>
      <c r="L189" s="123">
        <f t="shared" si="16"/>
        <v>0</v>
      </c>
      <c r="M189" s="7"/>
      <c r="N189" s="123">
        <f t="shared" si="17"/>
        <v>0</v>
      </c>
      <c r="O189" s="123">
        <f t="shared" si="18"/>
        <v>0</v>
      </c>
      <c r="P189" s="3"/>
      <c r="Q189" s="6"/>
      <c r="R189" s="123">
        <f t="shared" si="19"/>
        <v>0</v>
      </c>
      <c r="S189" s="6"/>
      <c r="T189" s="123">
        <f t="shared" si="20"/>
        <v>0</v>
      </c>
      <c r="U189" s="122">
        <f t="shared" si="21"/>
        <v>0</v>
      </c>
      <c r="V189" s="8" t="str">
        <f>IF(COUNTBLANK(G189:H189)+COUNTBLANK(J189:K189)+COUNTBLANK(M189:M189)+COUNTBLANK(P189:Q189)+COUNTBLANK(S189:S189)=8,"",
IF(G189&lt;Limity!$C$5," Data gotowości zbyt wczesna lub nie uzupełniona.","")&amp;
IF(G189&gt;Limity!$D$5," Data gotowości zbyt późna lub wypełnona nieprawidłowo.","")&amp;
IF(OR(ROUND(K189,2)&lt;=0,ROUND(Q189,2)&lt;=0,ROUND(M189,2)&lt;=0,ROUND(S189,2)&lt;=0,ROUND(H189,2)&lt;=0)," Co najmniej jedna wartość nie jest większa od zera.","")&amp;
IF(K189&gt;Limity!$D$6," Abonament za Usługę TD w Wariancie A ponad limit.","")&amp;
IF(Q189&gt;Limity!$D$7," Abonament za Usługę TD w Wariancie B ponad limit.","")&amp;
IF(Q189-K189&gt;Limity!$D$8," Różnica wartości abonamentów za Usługę TD wariantów A i B ponad limit.","")&amp;
IF(M189&gt;Limity!$D$9," Abonament za zwiększenie przepustowości w Wariancie A ponad limit.","")&amp;
IF(S189&gt;Limity!$D$10," Abonament za zwiększenie przepustowości w Wariancie B ponad limit.","")&amp;
IF(H189&gt;Limity!$D$11," Opłata za zestawienie łącza ponad limit.","")&amp;
IF(J189=""," Nie wskazano PWR. ",IF(ISERROR(VLOOKUP(J189,'Listy punktów styku'!$B$11:$B$41,1,FALSE))," Nie wskazano PWR z listy.",""))&amp;
IF(P189=""," Nie wskazano FPS. ",IF(ISERROR(VLOOKUP(P189,'Listy punktów styku'!$B$44:$B$61,1,FALSE))," Nie wskazano FPS z listy.",""))
)</f>
        <v/>
      </c>
    </row>
    <row r="190" spans="1:22" x14ac:dyDescent="0.35">
      <c r="A190" s="115">
        <v>176</v>
      </c>
      <c r="B190" s="116">
        <v>572504</v>
      </c>
      <c r="C190" s="117" t="s">
        <v>1907</v>
      </c>
      <c r="D190" s="118" t="s">
        <v>1910</v>
      </c>
      <c r="E190" s="118"/>
      <c r="F190" s="119">
        <v>10</v>
      </c>
      <c r="G190" s="28"/>
      <c r="H190" s="4"/>
      <c r="I190" s="122">
        <f t="shared" si="15"/>
        <v>0</v>
      </c>
      <c r="J190" s="3"/>
      <c r="K190" s="6"/>
      <c r="L190" s="123">
        <f t="shared" si="16"/>
        <v>0</v>
      </c>
      <c r="M190" s="7"/>
      <c r="N190" s="123">
        <f t="shared" si="17"/>
        <v>0</v>
      </c>
      <c r="O190" s="123">
        <f t="shared" si="18"/>
        <v>0</v>
      </c>
      <c r="P190" s="3"/>
      <c r="Q190" s="6"/>
      <c r="R190" s="123">
        <f t="shared" si="19"/>
        <v>0</v>
      </c>
      <c r="S190" s="6"/>
      <c r="T190" s="123">
        <f t="shared" si="20"/>
        <v>0</v>
      </c>
      <c r="U190" s="122">
        <f t="shared" si="21"/>
        <v>0</v>
      </c>
      <c r="V190" s="8" t="str">
        <f>IF(COUNTBLANK(G190:H190)+COUNTBLANK(J190:K190)+COUNTBLANK(M190:M190)+COUNTBLANK(P190:Q190)+COUNTBLANK(S190:S190)=8,"",
IF(G190&lt;Limity!$C$5," Data gotowości zbyt wczesna lub nie uzupełniona.","")&amp;
IF(G190&gt;Limity!$D$5," Data gotowości zbyt późna lub wypełnona nieprawidłowo.","")&amp;
IF(OR(ROUND(K190,2)&lt;=0,ROUND(Q190,2)&lt;=0,ROUND(M190,2)&lt;=0,ROUND(S190,2)&lt;=0,ROUND(H190,2)&lt;=0)," Co najmniej jedna wartość nie jest większa od zera.","")&amp;
IF(K190&gt;Limity!$D$6," Abonament za Usługę TD w Wariancie A ponad limit.","")&amp;
IF(Q190&gt;Limity!$D$7," Abonament za Usługę TD w Wariancie B ponad limit.","")&amp;
IF(Q190-K190&gt;Limity!$D$8," Różnica wartości abonamentów za Usługę TD wariantów A i B ponad limit.","")&amp;
IF(M190&gt;Limity!$D$9," Abonament za zwiększenie przepustowości w Wariancie A ponad limit.","")&amp;
IF(S190&gt;Limity!$D$10," Abonament za zwiększenie przepustowości w Wariancie B ponad limit.","")&amp;
IF(H190&gt;Limity!$D$11," Opłata za zestawienie łącza ponad limit.","")&amp;
IF(J190=""," Nie wskazano PWR. ",IF(ISERROR(VLOOKUP(J190,'Listy punktów styku'!$B$11:$B$41,1,FALSE))," Nie wskazano PWR z listy.",""))&amp;
IF(P190=""," Nie wskazano FPS. ",IF(ISERROR(VLOOKUP(P190,'Listy punktów styku'!$B$44:$B$61,1,FALSE))," Nie wskazano FPS z listy.",""))
)</f>
        <v/>
      </c>
    </row>
    <row r="191" spans="1:22" x14ac:dyDescent="0.35">
      <c r="A191" s="115">
        <v>177</v>
      </c>
      <c r="B191" s="116">
        <v>575527</v>
      </c>
      <c r="C191" s="117" t="s">
        <v>1912</v>
      </c>
      <c r="D191" s="118" t="s">
        <v>1916</v>
      </c>
      <c r="E191" s="118"/>
      <c r="F191" s="119">
        <v>77</v>
      </c>
      <c r="G191" s="28"/>
      <c r="H191" s="4"/>
      <c r="I191" s="122">
        <f t="shared" si="15"/>
        <v>0</v>
      </c>
      <c r="J191" s="3"/>
      <c r="K191" s="6"/>
      <c r="L191" s="123">
        <f t="shared" si="16"/>
        <v>0</v>
      </c>
      <c r="M191" s="7"/>
      <c r="N191" s="123">
        <f t="shared" si="17"/>
        <v>0</v>
      </c>
      <c r="O191" s="123">
        <f t="shared" si="18"/>
        <v>0</v>
      </c>
      <c r="P191" s="3"/>
      <c r="Q191" s="6"/>
      <c r="R191" s="123">
        <f t="shared" si="19"/>
        <v>0</v>
      </c>
      <c r="S191" s="6"/>
      <c r="T191" s="123">
        <f t="shared" si="20"/>
        <v>0</v>
      </c>
      <c r="U191" s="122">
        <f t="shared" si="21"/>
        <v>0</v>
      </c>
      <c r="V191" s="8" t="str">
        <f>IF(COUNTBLANK(G191:H191)+COUNTBLANK(J191:K191)+COUNTBLANK(M191:M191)+COUNTBLANK(P191:Q191)+COUNTBLANK(S191:S191)=8,"",
IF(G191&lt;Limity!$C$5," Data gotowości zbyt wczesna lub nie uzupełniona.","")&amp;
IF(G191&gt;Limity!$D$5," Data gotowości zbyt późna lub wypełnona nieprawidłowo.","")&amp;
IF(OR(ROUND(K191,2)&lt;=0,ROUND(Q191,2)&lt;=0,ROUND(M191,2)&lt;=0,ROUND(S191,2)&lt;=0,ROUND(H191,2)&lt;=0)," Co najmniej jedna wartość nie jest większa od zera.","")&amp;
IF(K191&gt;Limity!$D$6," Abonament za Usługę TD w Wariancie A ponad limit.","")&amp;
IF(Q191&gt;Limity!$D$7," Abonament za Usługę TD w Wariancie B ponad limit.","")&amp;
IF(Q191-K191&gt;Limity!$D$8," Różnica wartości abonamentów za Usługę TD wariantów A i B ponad limit.","")&amp;
IF(M191&gt;Limity!$D$9," Abonament za zwiększenie przepustowości w Wariancie A ponad limit.","")&amp;
IF(S191&gt;Limity!$D$10," Abonament za zwiększenie przepustowości w Wariancie B ponad limit.","")&amp;
IF(H191&gt;Limity!$D$11," Opłata za zestawienie łącza ponad limit.","")&amp;
IF(J191=""," Nie wskazano PWR. ",IF(ISERROR(VLOOKUP(J191,'Listy punktów styku'!$B$11:$B$41,1,FALSE))," Nie wskazano PWR z listy.",""))&amp;
IF(P191=""," Nie wskazano FPS. ",IF(ISERROR(VLOOKUP(P191,'Listy punktów styku'!$B$44:$B$61,1,FALSE))," Nie wskazano FPS z listy.",""))
)</f>
        <v/>
      </c>
    </row>
    <row r="192" spans="1:22" x14ac:dyDescent="0.35">
      <c r="A192" s="115">
        <v>178</v>
      </c>
      <c r="B192" s="116">
        <v>576807</v>
      </c>
      <c r="C192" s="117" t="s">
        <v>1918</v>
      </c>
      <c r="D192" s="118" t="s">
        <v>1922</v>
      </c>
      <c r="E192" s="118"/>
      <c r="F192" s="119">
        <v>14</v>
      </c>
      <c r="G192" s="28"/>
      <c r="H192" s="4"/>
      <c r="I192" s="122">
        <f t="shared" si="15"/>
        <v>0</v>
      </c>
      <c r="J192" s="3"/>
      <c r="K192" s="6"/>
      <c r="L192" s="123">
        <f t="shared" si="16"/>
        <v>0</v>
      </c>
      <c r="M192" s="7"/>
      <c r="N192" s="123">
        <f t="shared" si="17"/>
        <v>0</v>
      </c>
      <c r="O192" s="123">
        <f t="shared" si="18"/>
        <v>0</v>
      </c>
      <c r="P192" s="3"/>
      <c r="Q192" s="6"/>
      <c r="R192" s="123">
        <f t="shared" si="19"/>
        <v>0</v>
      </c>
      <c r="S192" s="6"/>
      <c r="T192" s="123">
        <f t="shared" si="20"/>
        <v>0</v>
      </c>
      <c r="U192" s="122">
        <f t="shared" si="21"/>
        <v>0</v>
      </c>
      <c r="V192" s="8" t="str">
        <f>IF(COUNTBLANK(G192:H192)+COUNTBLANK(J192:K192)+COUNTBLANK(M192:M192)+COUNTBLANK(P192:Q192)+COUNTBLANK(S192:S192)=8,"",
IF(G192&lt;Limity!$C$5," Data gotowości zbyt wczesna lub nie uzupełniona.","")&amp;
IF(G192&gt;Limity!$D$5," Data gotowości zbyt późna lub wypełnona nieprawidłowo.","")&amp;
IF(OR(ROUND(K192,2)&lt;=0,ROUND(Q192,2)&lt;=0,ROUND(M192,2)&lt;=0,ROUND(S192,2)&lt;=0,ROUND(H192,2)&lt;=0)," Co najmniej jedna wartość nie jest większa od zera.","")&amp;
IF(K192&gt;Limity!$D$6," Abonament za Usługę TD w Wariancie A ponad limit.","")&amp;
IF(Q192&gt;Limity!$D$7," Abonament za Usługę TD w Wariancie B ponad limit.","")&amp;
IF(Q192-K192&gt;Limity!$D$8," Różnica wartości abonamentów za Usługę TD wariantów A i B ponad limit.","")&amp;
IF(M192&gt;Limity!$D$9," Abonament za zwiększenie przepustowości w Wariancie A ponad limit.","")&amp;
IF(S192&gt;Limity!$D$10," Abonament za zwiększenie przepustowości w Wariancie B ponad limit.","")&amp;
IF(H192&gt;Limity!$D$11," Opłata za zestawienie łącza ponad limit.","")&amp;
IF(J192=""," Nie wskazano PWR. ",IF(ISERROR(VLOOKUP(J192,'Listy punktów styku'!$B$11:$B$41,1,FALSE))," Nie wskazano PWR z listy.",""))&amp;
IF(P192=""," Nie wskazano FPS. ",IF(ISERROR(VLOOKUP(P192,'Listy punktów styku'!$B$44:$B$61,1,FALSE))," Nie wskazano FPS z listy.",""))
)</f>
        <v/>
      </c>
    </row>
    <row r="193" spans="1:22" x14ac:dyDescent="0.35">
      <c r="A193" s="115">
        <v>179</v>
      </c>
      <c r="B193" s="116">
        <v>576058</v>
      </c>
      <c r="C193" s="117" t="s">
        <v>1924</v>
      </c>
      <c r="D193" s="118" t="s">
        <v>1920</v>
      </c>
      <c r="E193" s="118" t="s">
        <v>95</v>
      </c>
      <c r="F193" s="119">
        <v>44</v>
      </c>
      <c r="G193" s="28"/>
      <c r="H193" s="4"/>
      <c r="I193" s="122">
        <f t="shared" si="15"/>
        <v>0</v>
      </c>
      <c r="J193" s="3"/>
      <c r="K193" s="6"/>
      <c r="L193" s="123">
        <f t="shared" si="16"/>
        <v>0</v>
      </c>
      <c r="M193" s="7"/>
      <c r="N193" s="123">
        <f t="shared" si="17"/>
        <v>0</v>
      </c>
      <c r="O193" s="123">
        <f t="shared" si="18"/>
        <v>0</v>
      </c>
      <c r="P193" s="3"/>
      <c r="Q193" s="6"/>
      <c r="R193" s="123">
        <f t="shared" si="19"/>
        <v>0</v>
      </c>
      <c r="S193" s="6"/>
      <c r="T193" s="123">
        <f t="shared" si="20"/>
        <v>0</v>
      </c>
      <c r="U193" s="122">
        <f t="shared" si="21"/>
        <v>0</v>
      </c>
      <c r="V193" s="8" t="str">
        <f>IF(COUNTBLANK(G193:H193)+COUNTBLANK(J193:K193)+COUNTBLANK(M193:M193)+COUNTBLANK(P193:Q193)+COUNTBLANK(S193:S193)=8,"",
IF(G193&lt;Limity!$C$5," Data gotowości zbyt wczesna lub nie uzupełniona.","")&amp;
IF(G193&gt;Limity!$D$5," Data gotowości zbyt późna lub wypełnona nieprawidłowo.","")&amp;
IF(OR(ROUND(K193,2)&lt;=0,ROUND(Q193,2)&lt;=0,ROUND(M193,2)&lt;=0,ROUND(S193,2)&lt;=0,ROUND(H193,2)&lt;=0)," Co najmniej jedna wartość nie jest większa od zera.","")&amp;
IF(K193&gt;Limity!$D$6," Abonament za Usługę TD w Wariancie A ponad limit.","")&amp;
IF(Q193&gt;Limity!$D$7," Abonament za Usługę TD w Wariancie B ponad limit.","")&amp;
IF(Q193-K193&gt;Limity!$D$8," Różnica wartości abonamentów za Usługę TD wariantów A i B ponad limit.","")&amp;
IF(M193&gt;Limity!$D$9," Abonament za zwiększenie przepustowości w Wariancie A ponad limit.","")&amp;
IF(S193&gt;Limity!$D$10," Abonament za zwiększenie przepustowości w Wariancie B ponad limit.","")&amp;
IF(H193&gt;Limity!$D$11," Opłata za zestawienie łącza ponad limit.","")&amp;
IF(J193=""," Nie wskazano PWR. ",IF(ISERROR(VLOOKUP(J193,'Listy punktów styku'!$B$11:$B$41,1,FALSE))," Nie wskazano PWR z listy.",""))&amp;
IF(P193=""," Nie wskazano FPS. ",IF(ISERROR(VLOOKUP(P193,'Listy punktów styku'!$B$44:$B$61,1,FALSE))," Nie wskazano FPS z listy.",""))
)</f>
        <v/>
      </c>
    </row>
    <row r="194" spans="1:22" x14ac:dyDescent="0.35">
      <c r="A194" s="115">
        <v>180</v>
      </c>
      <c r="B194" s="116">
        <v>584526</v>
      </c>
      <c r="C194" s="117" t="s">
        <v>1927</v>
      </c>
      <c r="D194" s="118" t="s">
        <v>1932</v>
      </c>
      <c r="E194" s="118"/>
      <c r="F194" s="119">
        <v>78</v>
      </c>
      <c r="G194" s="28"/>
      <c r="H194" s="4"/>
      <c r="I194" s="122">
        <f t="shared" si="15"/>
        <v>0</v>
      </c>
      <c r="J194" s="3"/>
      <c r="K194" s="6"/>
      <c r="L194" s="123">
        <f t="shared" si="16"/>
        <v>0</v>
      </c>
      <c r="M194" s="7"/>
      <c r="N194" s="123">
        <f t="shared" si="17"/>
        <v>0</v>
      </c>
      <c r="O194" s="123">
        <f t="shared" si="18"/>
        <v>0</v>
      </c>
      <c r="P194" s="3"/>
      <c r="Q194" s="6"/>
      <c r="R194" s="123">
        <f t="shared" si="19"/>
        <v>0</v>
      </c>
      <c r="S194" s="6"/>
      <c r="T194" s="123">
        <f t="shared" si="20"/>
        <v>0</v>
      </c>
      <c r="U194" s="122">
        <f t="shared" si="21"/>
        <v>0</v>
      </c>
      <c r="V194" s="8" t="str">
        <f>IF(COUNTBLANK(G194:H194)+COUNTBLANK(J194:K194)+COUNTBLANK(M194:M194)+COUNTBLANK(P194:Q194)+COUNTBLANK(S194:S194)=8,"",
IF(G194&lt;Limity!$C$5," Data gotowości zbyt wczesna lub nie uzupełniona.","")&amp;
IF(G194&gt;Limity!$D$5," Data gotowości zbyt późna lub wypełnona nieprawidłowo.","")&amp;
IF(OR(ROUND(K194,2)&lt;=0,ROUND(Q194,2)&lt;=0,ROUND(M194,2)&lt;=0,ROUND(S194,2)&lt;=0,ROUND(H194,2)&lt;=0)," Co najmniej jedna wartość nie jest większa od zera.","")&amp;
IF(K194&gt;Limity!$D$6," Abonament za Usługę TD w Wariancie A ponad limit.","")&amp;
IF(Q194&gt;Limity!$D$7," Abonament za Usługę TD w Wariancie B ponad limit.","")&amp;
IF(Q194-K194&gt;Limity!$D$8," Różnica wartości abonamentów za Usługę TD wariantów A i B ponad limit.","")&amp;
IF(M194&gt;Limity!$D$9," Abonament za zwiększenie przepustowości w Wariancie A ponad limit.","")&amp;
IF(S194&gt;Limity!$D$10," Abonament za zwiększenie przepustowości w Wariancie B ponad limit.","")&amp;
IF(H194&gt;Limity!$D$11," Opłata za zestawienie łącza ponad limit.","")&amp;
IF(J194=""," Nie wskazano PWR. ",IF(ISERROR(VLOOKUP(J194,'Listy punktów styku'!$B$11:$B$41,1,FALSE))," Nie wskazano PWR z listy.",""))&amp;
IF(P194=""," Nie wskazano FPS. ",IF(ISERROR(VLOOKUP(P194,'Listy punktów styku'!$B$44:$B$61,1,FALSE))," Nie wskazano FPS z listy.",""))
)</f>
        <v/>
      </c>
    </row>
    <row r="195" spans="1:22" x14ac:dyDescent="0.35">
      <c r="A195" s="115">
        <v>181</v>
      </c>
      <c r="B195" s="124">
        <v>46610597</v>
      </c>
      <c r="C195" s="117" t="s">
        <v>1933</v>
      </c>
      <c r="D195" s="118" t="s">
        <v>1935</v>
      </c>
      <c r="E195" s="118" t="s">
        <v>1938</v>
      </c>
      <c r="F195" s="119" t="s">
        <v>1903</v>
      </c>
      <c r="G195" s="28"/>
      <c r="H195" s="4"/>
      <c r="I195" s="122">
        <f t="shared" si="15"/>
        <v>0</v>
      </c>
      <c r="J195" s="3"/>
      <c r="K195" s="6"/>
      <c r="L195" s="123">
        <f t="shared" si="16"/>
        <v>0</v>
      </c>
      <c r="M195" s="7"/>
      <c r="N195" s="123">
        <f t="shared" si="17"/>
        <v>0</v>
      </c>
      <c r="O195" s="123">
        <f t="shared" si="18"/>
        <v>0</v>
      </c>
      <c r="P195" s="3"/>
      <c r="Q195" s="6"/>
      <c r="R195" s="123">
        <f t="shared" si="19"/>
        <v>0</v>
      </c>
      <c r="S195" s="6"/>
      <c r="T195" s="123">
        <f t="shared" si="20"/>
        <v>0</v>
      </c>
      <c r="U195" s="122">
        <f t="shared" si="21"/>
        <v>0</v>
      </c>
      <c r="V195" s="8" t="str">
        <f>IF(COUNTBLANK(G195:H195)+COUNTBLANK(J195:K195)+COUNTBLANK(M195:M195)+COUNTBLANK(P195:Q195)+COUNTBLANK(S195:S195)=8,"",
IF(G195&lt;Limity!$C$5," Data gotowości zbyt wczesna lub nie uzupełniona.","")&amp;
IF(G195&gt;Limity!$D$5," Data gotowości zbyt późna lub wypełnona nieprawidłowo.","")&amp;
IF(OR(ROUND(K195,2)&lt;=0,ROUND(Q195,2)&lt;=0,ROUND(M195,2)&lt;=0,ROUND(S195,2)&lt;=0,ROUND(H195,2)&lt;=0)," Co najmniej jedna wartość nie jest większa od zera.","")&amp;
IF(K195&gt;Limity!$D$6," Abonament za Usługę TD w Wariancie A ponad limit.","")&amp;
IF(Q195&gt;Limity!$D$7," Abonament za Usługę TD w Wariancie B ponad limit.","")&amp;
IF(Q195-K195&gt;Limity!$D$8," Różnica wartości abonamentów za Usługę TD wariantów A i B ponad limit.","")&amp;
IF(M195&gt;Limity!$D$9," Abonament za zwiększenie przepustowości w Wariancie A ponad limit.","")&amp;
IF(S195&gt;Limity!$D$10," Abonament za zwiększenie przepustowości w Wariancie B ponad limit.","")&amp;
IF(H195&gt;Limity!$D$11," Opłata za zestawienie łącza ponad limit.","")&amp;
IF(J195=""," Nie wskazano PWR. ",IF(ISERROR(VLOOKUP(J195,'Listy punktów styku'!$B$11:$B$41,1,FALSE))," Nie wskazano PWR z listy.",""))&amp;
IF(P195=""," Nie wskazano FPS. ",IF(ISERROR(VLOOKUP(P195,'Listy punktów styku'!$B$44:$B$61,1,FALSE))," Nie wskazano FPS z listy.",""))
)</f>
        <v/>
      </c>
    </row>
    <row r="196" spans="1:22" x14ac:dyDescent="0.35">
      <c r="A196" s="115">
        <v>182</v>
      </c>
      <c r="B196" s="116">
        <v>695201172</v>
      </c>
      <c r="C196" s="117">
        <v>270869</v>
      </c>
      <c r="D196" s="118" t="s">
        <v>1944</v>
      </c>
      <c r="E196" s="118"/>
      <c r="F196" s="119">
        <v>41</v>
      </c>
      <c r="G196" s="28"/>
      <c r="H196" s="4"/>
      <c r="I196" s="122">
        <f t="shared" si="15"/>
        <v>0</v>
      </c>
      <c r="J196" s="3"/>
      <c r="K196" s="6"/>
      <c r="L196" s="123">
        <f t="shared" si="16"/>
        <v>0</v>
      </c>
      <c r="M196" s="7"/>
      <c r="N196" s="123">
        <f t="shared" si="17"/>
        <v>0</v>
      </c>
      <c r="O196" s="123">
        <f t="shared" si="18"/>
        <v>0</v>
      </c>
      <c r="P196" s="3"/>
      <c r="Q196" s="6"/>
      <c r="R196" s="123">
        <f t="shared" si="19"/>
        <v>0</v>
      </c>
      <c r="S196" s="6"/>
      <c r="T196" s="123">
        <f t="shared" si="20"/>
        <v>0</v>
      </c>
      <c r="U196" s="122">
        <f t="shared" si="21"/>
        <v>0</v>
      </c>
      <c r="V196" s="8" t="str">
        <f>IF(COUNTBLANK(G196:H196)+COUNTBLANK(J196:K196)+COUNTBLANK(M196:M196)+COUNTBLANK(P196:Q196)+COUNTBLANK(S196:S196)=8,"",
IF(G196&lt;Limity!$C$5," Data gotowości zbyt wczesna lub nie uzupełniona.","")&amp;
IF(G196&gt;Limity!$D$5," Data gotowości zbyt późna lub wypełnona nieprawidłowo.","")&amp;
IF(OR(ROUND(K196,2)&lt;=0,ROUND(Q196,2)&lt;=0,ROUND(M196,2)&lt;=0,ROUND(S196,2)&lt;=0,ROUND(H196,2)&lt;=0)," Co najmniej jedna wartość nie jest większa od zera.","")&amp;
IF(K196&gt;Limity!$D$6," Abonament za Usługę TD w Wariancie A ponad limit.","")&amp;
IF(Q196&gt;Limity!$D$7," Abonament za Usługę TD w Wariancie B ponad limit.","")&amp;
IF(Q196-K196&gt;Limity!$D$8," Różnica wartości abonamentów za Usługę TD wariantów A i B ponad limit.","")&amp;
IF(M196&gt;Limity!$D$9," Abonament za zwiększenie przepustowości w Wariancie A ponad limit.","")&amp;
IF(S196&gt;Limity!$D$10," Abonament za zwiększenie przepustowości w Wariancie B ponad limit.","")&amp;
IF(H196&gt;Limity!$D$11," Opłata za zestawienie łącza ponad limit.","")&amp;
IF(J196=""," Nie wskazano PWR. ",IF(ISERROR(VLOOKUP(J196,'Listy punktów styku'!$B$11:$B$41,1,FALSE))," Nie wskazano PWR z listy.",""))&amp;
IF(P196=""," Nie wskazano FPS. ",IF(ISERROR(VLOOKUP(P196,'Listy punktów styku'!$B$44:$B$61,1,FALSE))," Nie wskazano FPS z listy.",""))
)</f>
        <v/>
      </c>
    </row>
    <row r="197" spans="1:22" x14ac:dyDescent="0.35">
      <c r="A197" s="115">
        <v>183</v>
      </c>
      <c r="B197" s="116">
        <v>596861</v>
      </c>
      <c r="C197" s="117" t="s">
        <v>1946</v>
      </c>
      <c r="D197" s="118" t="s">
        <v>1949</v>
      </c>
      <c r="E197" s="118" t="s">
        <v>95</v>
      </c>
      <c r="F197" s="119">
        <v>15</v>
      </c>
      <c r="G197" s="28"/>
      <c r="H197" s="4"/>
      <c r="I197" s="122">
        <f t="shared" si="15"/>
        <v>0</v>
      </c>
      <c r="J197" s="3"/>
      <c r="K197" s="6"/>
      <c r="L197" s="123">
        <f t="shared" si="16"/>
        <v>0</v>
      </c>
      <c r="M197" s="7"/>
      <c r="N197" s="123">
        <f t="shared" si="17"/>
        <v>0</v>
      </c>
      <c r="O197" s="123">
        <f t="shared" si="18"/>
        <v>0</v>
      </c>
      <c r="P197" s="3"/>
      <c r="Q197" s="6"/>
      <c r="R197" s="123">
        <f t="shared" si="19"/>
        <v>0</v>
      </c>
      <c r="S197" s="6"/>
      <c r="T197" s="123">
        <f t="shared" si="20"/>
        <v>0</v>
      </c>
      <c r="U197" s="122">
        <f t="shared" si="21"/>
        <v>0</v>
      </c>
      <c r="V197" s="8" t="str">
        <f>IF(COUNTBLANK(G197:H197)+COUNTBLANK(J197:K197)+COUNTBLANK(M197:M197)+COUNTBLANK(P197:Q197)+COUNTBLANK(S197:S197)=8,"",
IF(G197&lt;Limity!$C$5," Data gotowości zbyt wczesna lub nie uzupełniona.","")&amp;
IF(G197&gt;Limity!$D$5," Data gotowości zbyt późna lub wypełnona nieprawidłowo.","")&amp;
IF(OR(ROUND(K197,2)&lt;=0,ROUND(Q197,2)&lt;=0,ROUND(M197,2)&lt;=0,ROUND(S197,2)&lt;=0,ROUND(H197,2)&lt;=0)," Co najmniej jedna wartość nie jest większa od zera.","")&amp;
IF(K197&gt;Limity!$D$6," Abonament za Usługę TD w Wariancie A ponad limit.","")&amp;
IF(Q197&gt;Limity!$D$7," Abonament za Usługę TD w Wariancie B ponad limit.","")&amp;
IF(Q197-K197&gt;Limity!$D$8," Różnica wartości abonamentów za Usługę TD wariantów A i B ponad limit.","")&amp;
IF(M197&gt;Limity!$D$9," Abonament za zwiększenie przepustowości w Wariancie A ponad limit.","")&amp;
IF(S197&gt;Limity!$D$10," Abonament za zwiększenie przepustowości w Wariancie B ponad limit.","")&amp;
IF(H197&gt;Limity!$D$11," Opłata za zestawienie łącza ponad limit.","")&amp;
IF(J197=""," Nie wskazano PWR. ",IF(ISERROR(VLOOKUP(J197,'Listy punktów styku'!$B$11:$B$41,1,FALSE))," Nie wskazano PWR z listy.",""))&amp;
IF(P197=""," Nie wskazano FPS. ",IF(ISERROR(VLOOKUP(P197,'Listy punktów styku'!$B$44:$B$61,1,FALSE))," Nie wskazano FPS z listy.",""))
)</f>
        <v/>
      </c>
    </row>
    <row r="198" spans="1:22" ht="29" x14ac:dyDescent="0.35">
      <c r="A198" s="115">
        <v>184</v>
      </c>
      <c r="B198" s="116">
        <v>597151</v>
      </c>
      <c r="C198" s="117" t="s">
        <v>1952</v>
      </c>
      <c r="D198" s="118" t="s">
        <v>1954</v>
      </c>
      <c r="E198" s="118"/>
      <c r="F198" s="119">
        <v>38</v>
      </c>
      <c r="G198" s="28"/>
      <c r="H198" s="4"/>
      <c r="I198" s="122">
        <f t="shared" si="15"/>
        <v>0</v>
      </c>
      <c r="J198" s="3"/>
      <c r="K198" s="6"/>
      <c r="L198" s="123">
        <f t="shared" si="16"/>
        <v>0</v>
      </c>
      <c r="M198" s="7"/>
      <c r="N198" s="123">
        <f t="shared" si="17"/>
        <v>0</v>
      </c>
      <c r="O198" s="123">
        <f t="shared" si="18"/>
        <v>0</v>
      </c>
      <c r="P198" s="3"/>
      <c r="Q198" s="6"/>
      <c r="R198" s="123">
        <f t="shared" si="19"/>
        <v>0</v>
      </c>
      <c r="S198" s="6"/>
      <c r="T198" s="123">
        <f t="shared" si="20"/>
        <v>0</v>
      </c>
      <c r="U198" s="122">
        <f t="shared" si="21"/>
        <v>0</v>
      </c>
      <c r="V198" s="8" t="str">
        <f>IF(COUNTBLANK(G198:H198)+COUNTBLANK(J198:K198)+COUNTBLANK(M198:M198)+COUNTBLANK(P198:Q198)+COUNTBLANK(S198:S198)=8,"",
IF(G198&lt;Limity!$C$5," Data gotowości zbyt wczesna lub nie uzupełniona.","")&amp;
IF(G198&gt;Limity!$D$5," Data gotowości zbyt późna lub wypełnona nieprawidłowo.","")&amp;
IF(OR(ROUND(K198,2)&lt;=0,ROUND(Q198,2)&lt;=0,ROUND(M198,2)&lt;=0,ROUND(S198,2)&lt;=0,ROUND(H198,2)&lt;=0)," Co najmniej jedna wartość nie jest większa od zera.","")&amp;
IF(K198&gt;Limity!$D$6," Abonament za Usługę TD w Wariancie A ponad limit.","")&amp;
IF(Q198&gt;Limity!$D$7," Abonament za Usługę TD w Wariancie B ponad limit.","")&amp;
IF(Q198-K198&gt;Limity!$D$8," Różnica wartości abonamentów za Usługę TD wariantów A i B ponad limit.","")&amp;
IF(M198&gt;Limity!$D$9," Abonament za zwiększenie przepustowości w Wariancie A ponad limit.","")&amp;
IF(S198&gt;Limity!$D$10," Abonament za zwiększenie przepustowości w Wariancie B ponad limit.","")&amp;
IF(H198&gt;Limity!$D$11," Opłata za zestawienie łącza ponad limit.","")&amp;
IF(J198=""," Nie wskazano PWR. ",IF(ISERROR(VLOOKUP(J198,'Listy punktów styku'!$B$11:$B$41,1,FALSE))," Nie wskazano PWR z listy.",""))&amp;
IF(P198=""," Nie wskazano FPS. ",IF(ISERROR(VLOOKUP(P198,'Listy punktów styku'!$B$44:$B$61,1,FALSE))," Nie wskazano FPS z listy.",""))
)</f>
        <v/>
      </c>
    </row>
    <row r="199" spans="1:22" x14ac:dyDescent="0.35">
      <c r="A199" s="115">
        <v>185</v>
      </c>
      <c r="B199" s="116">
        <v>601659</v>
      </c>
      <c r="C199" s="117" t="s">
        <v>1956</v>
      </c>
      <c r="D199" s="118" t="s">
        <v>1960</v>
      </c>
      <c r="E199" s="118"/>
      <c r="F199" s="119">
        <v>45</v>
      </c>
      <c r="G199" s="28"/>
      <c r="H199" s="4"/>
      <c r="I199" s="122">
        <f t="shared" si="15"/>
        <v>0</v>
      </c>
      <c r="J199" s="3"/>
      <c r="K199" s="6"/>
      <c r="L199" s="123">
        <f t="shared" si="16"/>
        <v>0</v>
      </c>
      <c r="M199" s="7"/>
      <c r="N199" s="123">
        <f t="shared" si="17"/>
        <v>0</v>
      </c>
      <c r="O199" s="123">
        <f t="shared" si="18"/>
        <v>0</v>
      </c>
      <c r="P199" s="3"/>
      <c r="Q199" s="6"/>
      <c r="R199" s="123">
        <f t="shared" si="19"/>
        <v>0</v>
      </c>
      <c r="S199" s="6"/>
      <c r="T199" s="123">
        <f t="shared" si="20"/>
        <v>0</v>
      </c>
      <c r="U199" s="122">
        <f t="shared" si="21"/>
        <v>0</v>
      </c>
      <c r="V199" s="8" t="str">
        <f>IF(COUNTBLANK(G199:H199)+COUNTBLANK(J199:K199)+COUNTBLANK(M199:M199)+COUNTBLANK(P199:Q199)+COUNTBLANK(S199:S199)=8,"",
IF(G199&lt;Limity!$C$5," Data gotowości zbyt wczesna lub nie uzupełniona.","")&amp;
IF(G199&gt;Limity!$D$5," Data gotowości zbyt późna lub wypełnona nieprawidłowo.","")&amp;
IF(OR(ROUND(K199,2)&lt;=0,ROUND(Q199,2)&lt;=0,ROUND(M199,2)&lt;=0,ROUND(S199,2)&lt;=0,ROUND(H199,2)&lt;=0)," Co najmniej jedna wartość nie jest większa od zera.","")&amp;
IF(K199&gt;Limity!$D$6," Abonament za Usługę TD w Wariancie A ponad limit.","")&amp;
IF(Q199&gt;Limity!$D$7," Abonament za Usługę TD w Wariancie B ponad limit.","")&amp;
IF(Q199-K199&gt;Limity!$D$8," Różnica wartości abonamentów za Usługę TD wariantów A i B ponad limit.","")&amp;
IF(M199&gt;Limity!$D$9," Abonament za zwiększenie przepustowości w Wariancie A ponad limit.","")&amp;
IF(S199&gt;Limity!$D$10," Abonament za zwiększenie przepustowości w Wariancie B ponad limit.","")&amp;
IF(H199&gt;Limity!$D$11," Opłata za zestawienie łącza ponad limit.","")&amp;
IF(J199=""," Nie wskazano PWR. ",IF(ISERROR(VLOOKUP(J199,'Listy punktów styku'!$B$11:$B$41,1,FALSE))," Nie wskazano PWR z listy.",""))&amp;
IF(P199=""," Nie wskazano FPS. ",IF(ISERROR(VLOOKUP(P199,'Listy punktów styku'!$B$44:$B$61,1,FALSE))," Nie wskazano FPS z listy.",""))
)</f>
        <v/>
      </c>
    </row>
    <row r="200" spans="1:22" x14ac:dyDescent="0.35">
      <c r="A200" s="115">
        <v>186</v>
      </c>
      <c r="B200" s="116">
        <v>601858</v>
      </c>
      <c r="C200" s="117" t="s">
        <v>1962</v>
      </c>
      <c r="D200" s="118" t="s">
        <v>1964</v>
      </c>
      <c r="E200" s="118"/>
      <c r="F200" s="119">
        <v>72</v>
      </c>
      <c r="G200" s="28"/>
      <c r="H200" s="4"/>
      <c r="I200" s="122">
        <f t="shared" si="15"/>
        <v>0</v>
      </c>
      <c r="J200" s="3"/>
      <c r="K200" s="6"/>
      <c r="L200" s="123">
        <f t="shared" si="16"/>
        <v>0</v>
      </c>
      <c r="M200" s="7"/>
      <c r="N200" s="123">
        <f t="shared" si="17"/>
        <v>0</v>
      </c>
      <c r="O200" s="123">
        <f t="shared" si="18"/>
        <v>0</v>
      </c>
      <c r="P200" s="3"/>
      <c r="Q200" s="6"/>
      <c r="R200" s="123">
        <f t="shared" si="19"/>
        <v>0</v>
      </c>
      <c r="S200" s="6"/>
      <c r="T200" s="123">
        <f t="shared" si="20"/>
        <v>0</v>
      </c>
      <c r="U200" s="122">
        <f t="shared" si="21"/>
        <v>0</v>
      </c>
      <c r="V200" s="8" t="str">
        <f>IF(COUNTBLANK(G200:H200)+COUNTBLANK(J200:K200)+COUNTBLANK(M200:M200)+COUNTBLANK(P200:Q200)+COUNTBLANK(S200:S200)=8,"",
IF(G200&lt;Limity!$C$5," Data gotowości zbyt wczesna lub nie uzupełniona.","")&amp;
IF(G200&gt;Limity!$D$5," Data gotowości zbyt późna lub wypełnona nieprawidłowo.","")&amp;
IF(OR(ROUND(K200,2)&lt;=0,ROUND(Q200,2)&lt;=0,ROUND(M200,2)&lt;=0,ROUND(S200,2)&lt;=0,ROUND(H200,2)&lt;=0)," Co najmniej jedna wartość nie jest większa od zera.","")&amp;
IF(K200&gt;Limity!$D$6," Abonament za Usługę TD w Wariancie A ponad limit.","")&amp;
IF(Q200&gt;Limity!$D$7," Abonament za Usługę TD w Wariancie B ponad limit.","")&amp;
IF(Q200-K200&gt;Limity!$D$8," Różnica wartości abonamentów za Usługę TD wariantów A i B ponad limit.","")&amp;
IF(M200&gt;Limity!$D$9," Abonament za zwiększenie przepustowości w Wariancie A ponad limit.","")&amp;
IF(S200&gt;Limity!$D$10," Abonament za zwiększenie przepustowości w Wariancie B ponad limit.","")&amp;
IF(H200&gt;Limity!$D$11," Opłata za zestawienie łącza ponad limit.","")&amp;
IF(J200=""," Nie wskazano PWR. ",IF(ISERROR(VLOOKUP(J200,'Listy punktów styku'!$B$11:$B$41,1,FALSE))," Nie wskazano PWR z listy.",""))&amp;
IF(P200=""," Nie wskazano FPS. ",IF(ISERROR(VLOOKUP(P200,'Listy punktów styku'!$B$44:$B$61,1,FALSE))," Nie wskazano FPS z listy.",""))
)</f>
        <v/>
      </c>
    </row>
    <row r="201" spans="1:22" ht="29" x14ac:dyDescent="0.35">
      <c r="A201" s="115">
        <v>187</v>
      </c>
      <c r="B201" s="116">
        <v>599666</v>
      </c>
      <c r="C201" s="117" t="s">
        <v>1966</v>
      </c>
      <c r="D201" s="118" t="s">
        <v>1958</v>
      </c>
      <c r="E201" s="118" t="s">
        <v>339</v>
      </c>
      <c r="F201" s="119">
        <v>9</v>
      </c>
      <c r="G201" s="28"/>
      <c r="H201" s="4"/>
      <c r="I201" s="122">
        <f t="shared" si="15"/>
        <v>0</v>
      </c>
      <c r="J201" s="3"/>
      <c r="K201" s="6"/>
      <c r="L201" s="123">
        <f t="shared" si="16"/>
        <v>0</v>
      </c>
      <c r="M201" s="7"/>
      <c r="N201" s="123">
        <f t="shared" si="17"/>
        <v>0</v>
      </c>
      <c r="O201" s="123">
        <f t="shared" si="18"/>
        <v>0</v>
      </c>
      <c r="P201" s="3"/>
      <c r="Q201" s="6"/>
      <c r="R201" s="123">
        <f t="shared" si="19"/>
        <v>0</v>
      </c>
      <c r="S201" s="6"/>
      <c r="T201" s="123">
        <f t="shared" si="20"/>
        <v>0</v>
      </c>
      <c r="U201" s="122">
        <f t="shared" si="21"/>
        <v>0</v>
      </c>
      <c r="V201" s="8" t="str">
        <f>IF(COUNTBLANK(G201:H201)+COUNTBLANK(J201:K201)+COUNTBLANK(M201:M201)+COUNTBLANK(P201:Q201)+COUNTBLANK(S201:S201)=8,"",
IF(G201&lt;Limity!$C$5," Data gotowości zbyt wczesna lub nie uzupełniona.","")&amp;
IF(G201&gt;Limity!$D$5," Data gotowości zbyt późna lub wypełnona nieprawidłowo.","")&amp;
IF(OR(ROUND(K201,2)&lt;=0,ROUND(Q201,2)&lt;=0,ROUND(M201,2)&lt;=0,ROUND(S201,2)&lt;=0,ROUND(H201,2)&lt;=0)," Co najmniej jedna wartość nie jest większa od zera.","")&amp;
IF(K201&gt;Limity!$D$6," Abonament za Usługę TD w Wariancie A ponad limit.","")&amp;
IF(Q201&gt;Limity!$D$7," Abonament za Usługę TD w Wariancie B ponad limit.","")&amp;
IF(Q201-K201&gt;Limity!$D$8," Różnica wartości abonamentów za Usługę TD wariantów A i B ponad limit.","")&amp;
IF(M201&gt;Limity!$D$9," Abonament za zwiększenie przepustowości w Wariancie A ponad limit.","")&amp;
IF(S201&gt;Limity!$D$10," Abonament za zwiększenie przepustowości w Wariancie B ponad limit.","")&amp;
IF(H201&gt;Limity!$D$11," Opłata za zestawienie łącza ponad limit.","")&amp;
IF(J201=""," Nie wskazano PWR. ",IF(ISERROR(VLOOKUP(J201,'Listy punktów styku'!$B$11:$B$41,1,FALSE))," Nie wskazano PWR z listy.",""))&amp;
IF(P201=""," Nie wskazano FPS. ",IF(ISERROR(VLOOKUP(P201,'Listy punktów styku'!$B$44:$B$61,1,FALSE))," Nie wskazano FPS z listy.",""))
)</f>
        <v/>
      </c>
    </row>
    <row r="202" spans="1:22" x14ac:dyDescent="0.35">
      <c r="A202" s="115">
        <v>188</v>
      </c>
      <c r="B202" s="124">
        <v>40967936</v>
      </c>
      <c r="C202" s="117" t="s">
        <v>1968</v>
      </c>
      <c r="D202" s="118" t="s">
        <v>1958</v>
      </c>
      <c r="E202" s="118" t="s">
        <v>1154</v>
      </c>
      <c r="F202" s="119" t="s">
        <v>1903</v>
      </c>
      <c r="G202" s="28"/>
      <c r="H202" s="4"/>
      <c r="I202" s="122">
        <f t="shared" si="15"/>
        <v>0</v>
      </c>
      <c r="J202" s="3"/>
      <c r="K202" s="6"/>
      <c r="L202" s="123">
        <f t="shared" si="16"/>
        <v>0</v>
      </c>
      <c r="M202" s="7"/>
      <c r="N202" s="123">
        <f t="shared" si="17"/>
        <v>0</v>
      </c>
      <c r="O202" s="123">
        <f t="shared" si="18"/>
        <v>0</v>
      </c>
      <c r="P202" s="3"/>
      <c r="Q202" s="6"/>
      <c r="R202" s="123">
        <f t="shared" si="19"/>
        <v>0</v>
      </c>
      <c r="S202" s="6"/>
      <c r="T202" s="123">
        <f t="shared" si="20"/>
        <v>0</v>
      </c>
      <c r="U202" s="122">
        <f t="shared" si="21"/>
        <v>0</v>
      </c>
      <c r="V202" s="8" t="str">
        <f>IF(COUNTBLANK(G202:H202)+COUNTBLANK(J202:K202)+COUNTBLANK(M202:M202)+COUNTBLANK(P202:Q202)+COUNTBLANK(S202:S202)=8,"",
IF(G202&lt;Limity!$C$5," Data gotowości zbyt wczesna lub nie uzupełniona.","")&amp;
IF(G202&gt;Limity!$D$5," Data gotowości zbyt późna lub wypełnona nieprawidłowo.","")&amp;
IF(OR(ROUND(K202,2)&lt;=0,ROUND(Q202,2)&lt;=0,ROUND(M202,2)&lt;=0,ROUND(S202,2)&lt;=0,ROUND(H202,2)&lt;=0)," Co najmniej jedna wartość nie jest większa od zera.","")&amp;
IF(K202&gt;Limity!$D$6," Abonament za Usługę TD w Wariancie A ponad limit.","")&amp;
IF(Q202&gt;Limity!$D$7," Abonament za Usługę TD w Wariancie B ponad limit.","")&amp;
IF(Q202-K202&gt;Limity!$D$8," Różnica wartości abonamentów za Usługę TD wariantów A i B ponad limit.","")&amp;
IF(M202&gt;Limity!$D$9," Abonament za zwiększenie przepustowości w Wariancie A ponad limit.","")&amp;
IF(S202&gt;Limity!$D$10," Abonament za zwiększenie przepustowości w Wariancie B ponad limit.","")&amp;
IF(H202&gt;Limity!$D$11," Opłata za zestawienie łącza ponad limit.","")&amp;
IF(J202=""," Nie wskazano PWR. ",IF(ISERROR(VLOOKUP(J202,'Listy punktów styku'!$B$11:$B$41,1,FALSE))," Nie wskazano PWR z listy.",""))&amp;
IF(P202=""," Nie wskazano FPS. ",IF(ISERROR(VLOOKUP(P202,'Listy punktów styku'!$B$44:$B$61,1,FALSE))," Nie wskazano FPS z listy.",""))
)</f>
        <v/>
      </c>
    </row>
    <row r="203" spans="1:22" x14ac:dyDescent="0.35">
      <c r="A203" s="115">
        <v>189</v>
      </c>
      <c r="B203" s="116">
        <v>602314</v>
      </c>
      <c r="C203" s="117" t="s">
        <v>1106</v>
      </c>
      <c r="D203" s="118" t="s">
        <v>1974</v>
      </c>
      <c r="E203" s="118"/>
      <c r="F203" s="119">
        <v>55</v>
      </c>
      <c r="G203" s="28"/>
      <c r="H203" s="4"/>
      <c r="I203" s="122">
        <f t="shared" ref="I203:I266" si="22">ROUND(H203*(1+$C$10),2)</f>
        <v>0</v>
      </c>
      <c r="J203" s="3"/>
      <c r="K203" s="6"/>
      <c r="L203" s="123">
        <f t="shared" ref="L203:L266" si="23">ROUND(K203*(1+$C$10),2)</f>
        <v>0</v>
      </c>
      <c r="M203" s="7"/>
      <c r="N203" s="123">
        <f t="shared" ref="N203:N266" si="24">ROUND(M203*(1+$C$10),2)</f>
        <v>0</v>
      </c>
      <c r="O203" s="123">
        <f t="shared" ref="O203:O266" si="25">60*ROUND(K203*(1+$C$10),2)</f>
        <v>0</v>
      </c>
      <c r="P203" s="3"/>
      <c r="Q203" s="6"/>
      <c r="R203" s="123">
        <f t="shared" ref="R203:R266" si="26">ROUND(Q203*(1+$C$10),2)</f>
        <v>0</v>
      </c>
      <c r="S203" s="6"/>
      <c r="T203" s="123">
        <f t="shared" ref="T203:T266" si="27">ROUND(S203*(1+$C$10),2)</f>
        <v>0</v>
      </c>
      <c r="U203" s="122">
        <f t="shared" ref="U203:U266" si="28">60*ROUND(Q203*(1+$C$10),2)</f>
        <v>0</v>
      </c>
      <c r="V203" s="8" t="str">
        <f>IF(COUNTBLANK(G203:H203)+COUNTBLANK(J203:K203)+COUNTBLANK(M203:M203)+COUNTBLANK(P203:Q203)+COUNTBLANK(S203:S203)=8,"",
IF(G203&lt;Limity!$C$5," Data gotowości zbyt wczesna lub nie uzupełniona.","")&amp;
IF(G203&gt;Limity!$D$5," Data gotowości zbyt późna lub wypełnona nieprawidłowo.","")&amp;
IF(OR(ROUND(K203,2)&lt;=0,ROUND(Q203,2)&lt;=0,ROUND(M203,2)&lt;=0,ROUND(S203,2)&lt;=0,ROUND(H203,2)&lt;=0)," Co najmniej jedna wartość nie jest większa od zera.","")&amp;
IF(K203&gt;Limity!$D$6," Abonament za Usługę TD w Wariancie A ponad limit.","")&amp;
IF(Q203&gt;Limity!$D$7," Abonament za Usługę TD w Wariancie B ponad limit.","")&amp;
IF(Q203-K203&gt;Limity!$D$8," Różnica wartości abonamentów za Usługę TD wariantów A i B ponad limit.","")&amp;
IF(M203&gt;Limity!$D$9," Abonament za zwiększenie przepustowości w Wariancie A ponad limit.","")&amp;
IF(S203&gt;Limity!$D$10," Abonament za zwiększenie przepustowości w Wariancie B ponad limit.","")&amp;
IF(H203&gt;Limity!$D$11," Opłata za zestawienie łącza ponad limit.","")&amp;
IF(J203=""," Nie wskazano PWR. ",IF(ISERROR(VLOOKUP(J203,'Listy punktów styku'!$B$11:$B$41,1,FALSE))," Nie wskazano PWR z listy.",""))&amp;
IF(P203=""," Nie wskazano FPS. ",IF(ISERROR(VLOOKUP(P203,'Listy punktów styku'!$B$44:$B$61,1,FALSE))," Nie wskazano FPS z listy.",""))
)</f>
        <v/>
      </c>
    </row>
    <row r="204" spans="1:22" x14ac:dyDescent="0.35">
      <c r="A204" s="115">
        <v>190</v>
      </c>
      <c r="B204" s="116">
        <v>603229</v>
      </c>
      <c r="C204" s="117" t="s">
        <v>1976</v>
      </c>
      <c r="D204" s="118" t="s">
        <v>1978</v>
      </c>
      <c r="E204" s="118"/>
      <c r="F204" s="119">
        <v>7</v>
      </c>
      <c r="G204" s="28"/>
      <c r="H204" s="4"/>
      <c r="I204" s="122">
        <f t="shared" si="22"/>
        <v>0</v>
      </c>
      <c r="J204" s="3"/>
      <c r="K204" s="6"/>
      <c r="L204" s="123">
        <f t="shared" si="23"/>
        <v>0</v>
      </c>
      <c r="M204" s="7"/>
      <c r="N204" s="123">
        <f t="shared" si="24"/>
        <v>0</v>
      </c>
      <c r="O204" s="123">
        <f t="shared" si="25"/>
        <v>0</v>
      </c>
      <c r="P204" s="3"/>
      <c r="Q204" s="6"/>
      <c r="R204" s="123">
        <f t="shared" si="26"/>
        <v>0</v>
      </c>
      <c r="S204" s="6"/>
      <c r="T204" s="123">
        <f t="shared" si="27"/>
        <v>0</v>
      </c>
      <c r="U204" s="122">
        <f t="shared" si="28"/>
        <v>0</v>
      </c>
      <c r="V204" s="8" t="str">
        <f>IF(COUNTBLANK(G204:H204)+COUNTBLANK(J204:K204)+COUNTBLANK(M204:M204)+COUNTBLANK(P204:Q204)+COUNTBLANK(S204:S204)=8,"",
IF(G204&lt;Limity!$C$5," Data gotowości zbyt wczesna lub nie uzupełniona.","")&amp;
IF(G204&gt;Limity!$D$5," Data gotowości zbyt późna lub wypełnona nieprawidłowo.","")&amp;
IF(OR(ROUND(K204,2)&lt;=0,ROUND(Q204,2)&lt;=0,ROUND(M204,2)&lt;=0,ROUND(S204,2)&lt;=0,ROUND(H204,2)&lt;=0)," Co najmniej jedna wartość nie jest większa od zera.","")&amp;
IF(K204&gt;Limity!$D$6," Abonament za Usługę TD w Wariancie A ponad limit.","")&amp;
IF(Q204&gt;Limity!$D$7," Abonament za Usługę TD w Wariancie B ponad limit.","")&amp;
IF(Q204-K204&gt;Limity!$D$8," Różnica wartości abonamentów za Usługę TD wariantów A i B ponad limit.","")&amp;
IF(M204&gt;Limity!$D$9," Abonament za zwiększenie przepustowości w Wariancie A ponad limit.","")&amp;
IF(S204&gt;Limity!$D$10," Abonament za zwiększenie przepustowości w Wariancie B ponad limit.","")&amp;
IF(H204&gt;Limity!$D$11," Opłata za zestawienie łącza ponad limit.","")&amp;
IF(J204=""," Nie wskazano PWR. ",IF(ISERROR(VLOOKUP(J204,'Listy punktów styku'!$B$11:$B$41,1,FALSE))," Nie wskazano PWR z listy.",""))&amp;
IF(P204=""," Nie wskazano FPS. ",IF(ISERROR(VLOOKUP(P204,'Listy punktów styku'!$B$44:$B$61,1,FALSE))," Nie wskazano FPS z listy.",""))
)</f>
        <v/>
      </c>
    </row>
    <row r="205" spans="1:22" x14ac:dyDescent="0.35">
      <c r="A205" s="115">
        <v>191</v>
      </c>
      <c r="B205" s="116">
        <v>603403</v>
      </c>
      <c r="C205" s="117" t="s">
        <v>1980</v>
      </c>
      <c r="D205" s="118" t="s">
        <v>1982</v>
      </c>
      <c r="E205" s="118"/>
      <c r="F205" s="119">
        <v>29</v>
      </c>
      <c r="G205" s="28"/>
      <c r="H205" s="4"/>
      <c r="I205" s="122">
        <f t="shared" si="22"/>
        <v>0</v>
      </c>
      <c r="J205" s="3"/>
      <c r="K205" s="6"/>
      <c r="L205" s="123">
        <f t="shared" si="23"/>
        <v>0</v>
      </c>
      <c r="M205" s="7"/>
      <c r="N205" s="123">
        <f t="shared" si="24"/>
        <v>0</v>
      </c>
      <c r="O205" s="123">
        <f t="shared" si="25"/>
        <v>0</v>
      </c>
      <c r="P205" s="3"/>
      <c r="Q205" s="6"/>
      <c r="R205" s="123">
        <f t="shared" si="26"/>
        <v>0</v>
      </c>
      <c r="S205" s="6"/>
      <c r="T205" s="123">
        <f t="shared" si="27"/>
        <v>0</v>
      </c>
      <c r="U205" s="122">
        <f t="shared" si="28"/>
        <v>0</v>
      </c>
      <c r="V205" s="8" t="str">
        <f>IF(COUNTBLANK(G205:H205)+COUNTBLANK(J205:K205)+COUNTBLANK(M205:M205)+COUNTBLANK(P205:Q205)+COUNTBLANK(S205:S205)=8,"",
IF(G205&lt;Limity!$C$5," Data gotowości zbyt wczesna lub nie uzupełniona.","")&amp;
IF(G205&gt;Limity!$D$5," Data gotowości zbyt późna lub wypełnona nieprawidłowo.","")&amp;
IF(OR(ROUND(K205,2)&lt;=0,ROUND(Q205,2)&lt;=0,ROUND(M205,2)&lt;=0,ROUND(S205,2)&lt;=0,ROUND(H205,2)&lt;=0)," Co najmniej jedna wartość nie jest większa od zera.","")&amp;
IF(K205&gt;Limity!$D$6," Abonament za Usługę TD w Wariancie A ponad limit.","")&amp;
IF(Q205&gt;Limity!$D$7," Abonament za Usługę TD w Wariancie B ponad limit.","")&amp;
IF(Q205-K205&gt;Limity!$D$8," Różnica wartości abonamentów za Usługę TD wariantów A i B ponad limit.","")&amp;
IF(M205&gt;Limity!$D$9," Abonament za zwiększenie przepustowości w Wariancie A ponad limit.","")&amp;
IF(S205&gt;Limity!$D$10," Abonament za zwiększenie przepustowości w Wariancie B ponad limit.","")&amp;
IF(H205&gt;Limity!$D$11," Opłata za zestawienie łącza ponad limit.","")&amp;
IF(J205=""," Nie wskazano PWR. ",IF(ISERROR(VLOOKUP(J205,'Listy punktów styku'!$B$11:$B$41,1,FALSE))," Nie wskazano PWR z listy.",""))&amp;
IF(P205=""," Nie wskazano FPS. ",IF(ISERROR(VLOOKUP(P205,'Listy punktów styku'!$B$44:$B$61,1,FALSE))," Nie wskazano FPS z listy.",""))
)</f>
        <v/>
      </c>
    </row>
    <row r="206" spans="1:22" x14ac:dyDescent="0.35">
      <c r="A206" s="115">
        <v>192</v>
      </c>
      <c r="B206" s="116">
        <v>603897</v>
      </c>
      <c r="C206" s="117" t="s">
        <v>1984</v>
      </c>
      <c r="D206" s="118" t="s">
        <v>1986</v>
      </c>
      <c r="E206" s="118" t="s">
        <v>1989</v>
      </c>
      <c r="F206" s="119">
        <v>2</v>
      </c>
      <c r="G206" s="28"/>
      <c r="H206" s="4"/>
      <c r="I206" s="122">
        <f t="shared" si="22"/>
        <v>0</v>
      </c>
      <c r="J206" s="3"/>
      <c r="K206" s="6"/>
      <c r="L206" s="123">
        <f t="shared" si="23"/>
        <v>0</v>
      </c>
      <c r="M206" s="7"/>
      <c r="N206" s="123">
        <f t="shared" si="24"/>
        <v>0</v>
      </c>
      <c r="O206" s="123">
        <f t="shared" si="25"/>
        <v>0</v>
      </c>
      <c r="P206" s="3"/>
      <c r="Q206" s="6"/>
      <c r="R206" s="123">
        <f t="shared" si="26"/>
        <v>0</v>
      </c>
      <c r="S206" s="6"/>
      <c r="T206" s="123">
        <f t="shared" si="27"/>
        <v>0</v>
      </c>
      <c r="U206" s="122">
        <f t="shared" si="28"/>
        <v>0</v>
      </c>
      <c r="V206" s="8" t="str">
        <f>IF(COUNTBLANK(G206:H206)+COUNTBLANK(J206:K206)+COUNTBLANK(M206:M206)+COUNTBLANK(P206:Q206)+COUNTBLANK(S206:S206)=8,"",
IF(G206&lt;Limity!$C$5," Data gotowości zbyt wczesna lub nie uzupełniona.","")&amp;
IF(G206&gt;Limity!$D$5," Data gotowości zbyt późna lub wypełnona nieprawidłowo.","")&amp;
IF(OR(ROUND(K206,2)&lt;=0,ROUND(Q206,2)&lt;=0,ROUND(M206,2)&lt;=0,ROUND(S206,2)&lt;=0,ROUND(H206,2)&lt;=0)," Co najmniej jedna wartość nie jest większa od zera.","")&amp;
IF(K206&gt;Limity!$D$6," Abonament za Usługę TD w Wariancie A ponad limit.","")&amp;
IF(Q206&gt;Limity!$D$7," Abonament za Usługę TD w Wariancie B ponad limit.","")&amp;
IF(Q206-K206&gt;Limity!$D$8," Różnica wartości abonamentów za Usługę TD wariantów A i B ponad limit.","")&amp;
IF(M206&gt;Limity!$D$9," Abonament za zwiększenie przepustowości w Wariancie A ponad limit.","")&amp;
IF(S206&gt;Limity!$D$10," Abonament za zwiększenie przepustowości w Wariancie B ponad limit.","")&amp;
IF(H206&gt;Limity!$D$11," Opłata za zestawienie łącza ponad limit.","")&amp;
IF(J206=""," Nie wskazano PWR. ",IF(ISERROR(VLOOKUP(J206,'Listy punktów styku'!$B$11:$B$41,1,FALSE))," Nie wskazano PWR z listy.",""))&amp;
IF(P206=""," Nie wskazano FPS. ",IF(ISERROR(VLOOKUP(P206,'Listy punktów styku'!$B$44:$B$61,1,FALSE))," Nie wskazano FPS z listy.",""))
)</f>
        <v/>
      </c>
    </row>
    <row r="207" spans="1:22" ht="29" x14ac:dyDescent="0.35">
      <c r="A207" s="115">
        <v>193</v>
      </c>
      <c r="B207" s="116">
        <v>603909</v>
      </c>
      <c r="C207" s="117" t="s">
        <v>1991</v>
      </c>
      <c r="D207" s="118" t="s">
        <v>1986</v>
      </c>
      <c r="E207" s="118" t="s">
        <v>615</v>
      </c>
      <c r="F207" s="119">
        <v>15</v>
      </c>
      <c r="G207" s="28"/>
      <c r="H207" s="4"/>
      <c r="I207" s="122">
        <f t="shared" si="22"/>
        <v>0</v>
      </c>
      <c r="J207" s="3"/>
      <c r="K207" s="6"/>
      <c r="L207" s="123">
        <f t="shared" si="23"/>
        <v>0</v>
      </c>
      <c r="M207" s="7"/>
      <c r="N207" s="123">
        <f t="shared" si="24"/>
        <v>0</v>
      </c>
      <c r="O207" s="123">
        <f t="shared" si="25"/>
        <v>0</v>
      </c>
      <c r="P207" s="3"/>
      <c r="Q207" s="6"/>
      <c r="R207" s="123">
        <f t="shared" si="26"/>
        <v>0</v>
      </c>
      <c r="S207" s="6"/>
      <c r="T207" s="123">
        <f t="shared" si="27"/>
        <v>0</v>
      </c>
      <c r="U207" s="122">
        <f t="shared" si="28"/>
        <v>0</v>
      </c>
      <c r="V207" s="8" t="str">
        <f>IF(COUNTBLANK(G207:H207)+COUNTBLANK(J207:K207)+COUNTBLANK(M207:M207)+COUNTBLANK(P207:Q207)+COUNTBLANK(S207:S207)=8,"",
IF(G207&lt;Limity!$C$5," Data gotowości zbyt wczesna lub nie uzupełniona.","")&amp;
IF(G207&gt;Limity!$D$5," Data gotowości zbyt późna lub wypełnona nieprawidłowo.","")&amp;
IF(OR(ROUND(K207,2)&lt;=0,ROUND(Q207,2)&lt;=0,ROUND(M207,2)&lt;=0,ROUND(S207,2)&lt;=0,ROUND(H207,2)&lt;=0)," Co najmniej jedna wartość nie jest większa od zera.","")&amp;
IF(K207&gt;Limity!$D$6," Abonament za Usługę TD w Wariancie A ponad limit.","")&amp;
IF(Q207&gt;Limity!$D$7," Abonament za Usługę TD w Wariancie B ponad limit.","")&amp;
IF(Q207-K207&gt;Limity!$D$8," Różnica wartości abonamentów za Usługę TD wariantów A i B ponad limit.","")&amp;
IF(M207&gt;Limity!$D$9," Abonament za zwiększenie przepustowości w Wariancie A ponad limit.","")&amp;
IF(S207&gt;Limity!$D$10," Abonament za zwiększenie przepustowości w Wariancie B ponad limit.","")&amp;
IF(H207&gt;Limity!$D$11," Opłata za zestawienie łącza ponad limit.","")&amp;
IF(J207=""," Nie wskazano PWR. ",IF(ISERROR(VLOOKUP(J207,'Listy punktów styku'!$B$11:$B$41,1,FALSE))," Nie wskazano PWR z listy.",""))&amp;
IF(P207=""," Nie wskazano FPS. ",IF(ISERROR(VLOOKUP(P207,'Listy punktów styku'!$B$44:$B$61,1,FALSE))," Nie wskazano FPS z listy.",""))
)</f>
        <v/>
      </c>
    </row>
    <row r="208" spans="1:22" x14ac:dyDescent="0.35">
      <c r="A208" s="115">
        <v>194</v>
      </c>
      <c r="B208" s="116">
        <v>693364243</v>
      </c>
      <c r="C208" s="117">
        <v>263026</v>
      </c>
      <c r="D208" s="118" t="s">
        <v>1986</v>
      </c>
      <c r="E208" s="118" t="s">
        <v>1993</v>
      </c>
      <c r="F208" s="119">
        <v>2</v>
      </c>
      <c r="G208" s="28"/>
      <c r="H208" s="4"/>
      <c r="I208" s="122">
        <f t="shared" si="22"/>
        <v>0</v>
      </c>
      <c r="J208" s="3"/>
      <c r="K208" s="6"/>
      <c r="L208" s="123">
        <f t="shared" si="23"/>
        <v>0</v>
      </c>
      <c r="M208" s="7"/>
      <c r="N208" s="123">
        <f t="shared" si="24"/>
        <v>0</v>
      </c>
      <c r="O208" s="123">
        <f t="shared" si="25"/>
        <v>0</v>
      </c>
      <c r="P208" s="3"/>
      <c r="Q208" s="6"/>
      <c r="R208" s="123">
        <f t="shared" si="26"/>
        <v>0</v>
      </c>
      <c r="S208" s="6"/>
      <c r="T208" s="123">
        <f t="shared" si="27"/>
        <v>0</v>
      </c>
      <c r="U208" s="122">
        <f t="shared" si="28"/>
        <v>0</v>
      </c>
      <c r="V208" s="8" t="str">
        <f>IF(COUNTBLANK(G208:H208)+COUNTBLANK(J208:K208)+COUNTBLANK(M208:M208)+COUNTBLANK(P208:Q208)+COUNTBLANK(S208:S208)=8,"",
IF(G208&lt;Limity!$C$5," Data gotowości zbyt wczesna lub nie uzupełniona.","")&amp;
IF(G208&gt;Limity!$D$5," Data gotowości zbyt późna lub wypełnona nieprawidłowo.","")&amp;
IF(OR(ROUND(K208,2)&lt;=0,ROUND(Q208,2)&lt;=0,ROUND(M208,2)&lt;=0,ROUND(S208,2)&lt;=0,ROUND(H208,2)&lt;=0)," Co najmniej jedna wartość nie jest większa od zera.","")&amp;
IF(K208&gt;Limity!$D$6," Abonament za Usługę TD w Wariancie A ponad limit.","")&amp;
IF(Q208&gt;Limity!$D$7," Abonament za Usługę TD w Wariancie B ponad limit.","")&amp;
IF(Q208-K208&gt;Limity!$D$8," Różnica wartości abonamentów za Usługę TD wariantów A i B ponad limit.","")&amp;
IF(M208&gt;Limity!$D$9," Abonament za zwiększenie przepustowości w Wariancie A ponad limit.","")&amp;
IF(S208&gt;Limity!$D$10," Abonament za zwiększenie przepustowości w Wariancie B ponad limit.","")&amp;
IF(H208&gt;Limity!$D$11," Opłata za zestawienie łącza ponad limit.","")&amp;
IF(J208=""," Nie wskazano PWR. ",IF(ISERROR(VLOOKUP(J208,'Listy punktów styku'!$B$11:$B$41,1,FALSE))," Nie wskazano PWR z listy.",""))&amp;
IF(P208=""," Nie wskazano FPS. ",IF(ISERROR(VLOOKUP(P208,'Listy punktów styku'!$B$44:$B$61,1,FALSE))," Nie wskazano FPS z listy.",""))
)</f>
        <v/>
      </c>
    </row>
    <row r="209" spans="1:22" x14ac:dyDescent="0.35">
      <c r="A209" s="115">
        <v>195</v>
      </c>
      <c r="B209" s="116">
        <v>606735</v>
      </c>
      <c r="C209" s="117" t="s">
        <v>1995</v>
      </c>
      <c r="D209" s="118" t="s">
        <v>2000</v>
      </c>
      <c r="E209" s="118"/>
      <c r="F209" s="119">
        <v>22</v>
      </c>
      <c r="G209" s="28"/>
      <c r="H209" s="4"/>
      <c r="I209" s="122">
        <f t="shared" si="22"/>
        <v>0</v>
      </c>
      <c r="J209" s="3"/>
      <c r="K209" s="6"/>
      <c r="L209" s="123">
        <f t="shared" si="23"/>
        <v>0</v>
      </c>
      <c r="M209" s="7"/>
      <c r="N209" s="123">
        <f t="shared" si="24"/>
        <v>0</v>
      </c>
      <c r="O209" s="123">
        <f t="shared" si="25"/>
        <v>0</v>
      </c>
      <c r="P209" s="3"/>
      <c r="Q209" s="6"/>
      <c r="R209" s="123">
        <f t="shared" si="26"/>
        <v>0</v>
      </c>
      <c r="S209" s="6"/>
      <c r="T209" s="123">
        <f t="shared" si="27"/>
        <v>0</v>
      </c>
      <c r="U209" s="122">
        <f t="shared" si="28"/>
        <v>0</v>
      </c>
      <c r="V209" s="8" t="str">
        <f>IF(COUNTBLANK(G209:H209)+COUNTBLANK(J209:K209)+COUNTBLANK(M209:M209)+COUNTBLANK(P209:Q209)+COUNTBLANK(S209:S209)=8,"",
IF(G209&lt;Limity!$C$5," Data gotowości zbyt wczesna lub nie uzupełniona.","")&amp;
IF(G209&gt;Limity!$D$5," Data gotowości zbyt późna lub wypełnona nieprawidłowo.","")&amp;
IF(OR(ROUND(K209,2)&lt;=0,ROUND(Q209,2)&lt;=0,ROUND(M209,2)&lt;=0,ROUND(S209,2)&lt;=0,ROUND(H209,2)&lt;=0)," Co najmniej jedna wartość nie jest większa od zera.","")&amp;
IF(K209&gt;Limity!$D$6," Abonament za Usługę TD w Wariancie A ponad limit.","")&amp;
IF(Q209&gt;Limity!$D$7," Abonament za Usługę TD w Wariancie B ponad limit.","")&amp;
IF(Q209-K209&gt;Limity!$D$8," Różnica wartości abonamentów za Usługę TD wariantów A i B ponad limit.","")&amp;
IF(M209&gt;Limity!$D$9," Abonament za zwiększenie przepustowości w Wariancie A ponad limit.","")&amp;
IF(S209&gt;Limity!$D$10," Abonament za zwiększenie przepustowości w Wariancie B ponad limit.","")&amp;
IF(H209&gt;Limity!$D$11," Opłata za zestawienie łącza ponad limit.","")&amp;
IF(J209=""," Nie wskazano PWR. ",IF(ISERROR(VLOOKUP(J209,'Listy punktów styku'!$B$11:$B$41,1,FALSE))," Nie wskazano PWR z listy.",""))&amp;
IF(P209=""," Nie wskazano FPS. ",IF(ISERROR(VLOOKUP(P209,'Listy punktów styku'!$B$44:$B$61,1,FALSE))," Nie wskazano FPS z listy.",""))
)</f>
        <v/>
      </c>
    </row>
    <row r="210" spans="1:22" ht="29" x14ac:dyDescent="0.35">
      <c r="A210" s="115">
        <v>196</v>
      </c>
      <c r="B210" s="116">
        <v>606038</v>
      </c>
      <c r="C210" s="117" t="s">
        <v>2002</v>
      </c>
      <c r="D210" s="118" t="s">
        <v>1998</v>
      </c>
      <c r="E210" s="118" t="s">
        <v>2005</v>
      </c>
      <c r="F210" s="119">
        <v>3</v>
      </c>
      <c r="G210" s="28"/>
      <c r="H210" s="4"/>
      <c r="I210" s="122">
        <f t="shared" si="22"/>
        <v>0</v>
      </c>
      <c r="J210" s="3"/>
      <c r="K210" s="6"/>
      <c r="L210" s="123">
        <f t="shared" si="23"/>
        <v>0</v>
      </c>
      <c r="M210" s="7"/>
      <c r="N210" s="123">
        <f t="shared" si="24"/>
        <v>0</v>
      </c>
      <c r="O210" s="123">
        <f t="shared" si="25"/>
        <v>0</v>
      </c>
      <c r="P210" s="3"/>
      <c r="Q210" s="6"/>
      <c r="R210" s="123">
        <f t="shared" si="26"/>
        <v>0</v>
      </c>
      <c r="S210" s="6"/>
      <c r="T210" s="123">
        <f t="shared" si="27"/>
        <v>0</v>
      </c>
      <c r="U210" s="122">
        <f t="shared" si="28"/>
        <v>0</v>
      </c>
      <c r="V210" s="8" t="str">
        <f>IF(COUNTBLANK(G210:H210)+COUNTBLANK(J210:K210)+COUNTBLANK(M210:M210)+COUNTBLANK(P210:Q210)+COUNTBLANK(S210:S210)=8,"",
IF(G210&lt;Limity!$C$5," Data gotowości zbyt wczesna lub nie uzupełniona.","")&amp;
IF(G210&gt;Limity!$D$5," Data gotowości zbyt późna lub wypełnona nieprawidłowo.","")&amp;
IF(OR(ROUND(K210,2)&lt;=0,ROUND(Q210,2)&lt;=0,ROUND(M210,2)&lt;=0,ROUND(S210,2)&lt;=0,ROUND(H210,2)&lt;=0)," Co najmniej jedna wartość nie jest większa od zera.","")&amp;
IF(K210&gt;Limity!$D$6," Abonament za Usługę TD w Wariancie A ponad limit.","")&amp;
IF(Q210&gt;Limity!$D$7," Abonament za Usługę TD w Wariancie B ponad limit.","")&amp;
IF(Q210-K210&gt;Limity!$D$8," Różnica wartości abonamentów za Usługę TD wariantów A i B ponad limit.","")&amp;
IF(M210&gt;Limity!$D$9," Abonament za zwiększenie przepustowości w Wariancie A ponad limit.","")&amp;
IF(S210&gt;Limity!$D$10," Abonament za zwiększenie przepustowości w Wariancie B ponad limit.","")&amp;
IF(H210&gt;Limity!$D$11," Opłata za zestawienie łącza ponad limit.","")&amp;
IF(J210=""," Nie wskazano PWR. ",IF(ISERROR(VLOOKUP(J210,'Listy punktów styku'!$B$11:$B$41,1,FALSE))," Nie wskazano PWR z listy.",""))&amp;
IF(P210=""," Nie wskazano FPS. ",IF(ISERROR(VLOOKUP(P210,'Listy punktów styku'!$B$44:$B$61,1,FALSE))," Nie wskazano FPS z listy.",""))
)</f>
        <v/>
      </c>
    </row>
    <row r="211" spans="1:22" ht="29" x14ac:dyDescent="0.35">
      <c r="A211" s="115">
        <v>197</v>
      </c>
      <c r="B211" s="116">
        <v>606198</v>
      </c>
      <c r="C211" s="117" t="s">
        <v>2007</v>
      </c>
      <c r="D211" s="118" t="s">
        <v>1998</v>
      </c>
      <c r="E211" s="118" t="s">
        <v>2009</v>
      </c>
      <c r="F211" s="119">
        <v>1</v>
      </c>
      <c r="G211" s="28"/>
      <c r="H211" s="4"/>
      <c r="I211" s="122">
        <f t="shared" si="22"/>
        <v>0</v>
      </c>
      <c r="J211" s="3"/>
      <c r="K211" s="6"/>
      <c r="L211" s="123">
        <f t="shared" si="23"/>
        <v>0</v>
      </c>
      <c r="M211" s="7"/>
      <c r="N211" s="123">
        <f t="shared" si="24"/>
        <v>0</v>
      </c>
      <c r="O211" s="123">
        <f t="shared" si="25"/>
        <v>0</v>
      </c>
      <c r="P211" s="3"/>
      <c r="Q211" s="6"/>
      <c r="R211" s="123">
        <f t="shared" si="26"/>
        <v>0</v>
      </c>
      <c r="S211" s="6"/>
      <c r="T211" s="123">
        <f t="shared" si="27"/>
        <v>0</v>
      </c>
      <c r="U211" s="122">
        <f t="shared" si="28"/>
        <v>0</v>
      </c>
      <c r="V211" s="8" t="str">
        <f>IF(COUNTBLANK(G211:H211)+COUNTBLANK(J211:K211)+COUNTBLANK(M211:M211)+COUNTBLANK(P211:Q211)+COUNTBLANK(S211:S211)=8,"",
IF(G211&lt;Limity!$C$5," Data gotowości zbyt wczesna lub nie uzupełniona.","")&amp;
IF(G211&gt;Limity!$D$5," Data gotowości zbyt późna lub wypełnona nieprawidłowo.","")&amp;
IF(OR(ROUND(K211,2)&lt;=0,ROUND(Q211,2)&lt;=0,ROUND(M211,2)&lt;=0,ROUND(S211,2)&lt;=0,ROUND(H211,2)&lt;=0)," Co najmniej jedna wartość nie jest większa od zera.","")&amp;
IF(K211&gt;Limity!$D$6," Abonament za Usługę TD w Wariancie A ponad limit.","")&amp;
IF(Q211&gt;Limity!$D$7," Abonament za Usługę TD w Wariancie B ponad limit.","")&amp;
IF(Q211-K211&gt;Limity!$D$8," Różnica wartości abonamentów za Usługę TD wariantów A i B ponad limit.","")&amp;
IF(M211&gt;Limity!$D$9," Abonament za zwiększenie przepustowości w Wariancie A ponad limit.","")&amp;
IF(S211&gt;Limity!$D$10," Abonament za zwiększenie przepustowości w Wariancie B ponad limit.","")&amp;
IF(H211&gt;Limity!$D$11," Opłata za zestawienie łącza ponad limit.","")&amp;
IF(J211=""," Nie wskazano PWR. ",IF(ISERROR(VLOOKUP(J211,'Listy punktów styku'!$B$11:$B$41,1,FALSE))," Nie wskazano PWR z listy.",""))&amp;
IF(P211=""," Nie wskazano FPS. ",IF(ISERROR(VLOOKUP(P211,'Listy punktów styku'!$B$44:$B$61,1,FALSE))," Nie wskazano FPS z listy.",""))
)</f>
        <v/>
      </c>
    </row>
    <row r="212" spans="1:22" x14ac:dyDescent="0.35">
      <c r="A212" s="115">
        <v>198</v>
      </c>
      <c r="B212" s="116">
        <v>607360</v>
      </c>
      <c r="C212" s="117" t="s">
        <v>2011</v>
      </c>
      <c r="D212" s="118" t="s">
        <v>2013</v>
      </c>
      <c r="E212" s="118"/>
      <c r="F212" s="119">
        <v>16</v>
      </c>
      <c r="G212" s="28"/>
      <c r="H212" s="4"/>
      <c r="I212" s="122">
        <f t="shared" si="22"/>
        <v>0</v>
      </c>
      <c r="J212" s="3"/>
      <c r="K212" s="6"/>
      <c r="L212" s="123">
        <f t="shared" si="23"/>
        <v>0</v>
      </c>
      <c r="M212" s="7"/>
      <c r="N212" s="123">
        <f t="shared" si="24"/>
        <v>0</v>
      </c>
      <c r="O212" s="123">
        <f t="shared" si="25"/>
        <v>0</v>
      </c>
      <c r="P212" s="3"/>
      <c r="Q212" s="6"/>
      <c r="R212" s="123">
        <f t="shared" si="26"/>
        <v>0</v>
      </c>
      <c r="S212" s="6"/>
      <c r="T212" s="123">
        <f t="shared" si="27"/>
        <v>0</v>
      </c>
      <c r="U212" s="122">
        <f t="shared" si="28"/>
        <v>0</v>
      </c>
      <c r="V212" s="8" t="str">
        <f>IF(COUNTBLANK(G212:H212)+COUNTBLANK(J212:K212)+COUNTBLANK(M212:M212)+COUNTBLANK(P212:Q212)+COUNTBLANK(S212:S212)=8,"",
IF(G212&lt;Limity!$C$5," Data gotowości zbyt wczesna lub nie uzupełniona.","")&amp;
IF(G212&gt;Limity!$D$5," Data gotowości zbyt późna lub wypełnona nieprawidłowo.","")&amp;
IF(OR(ROUND(K212,2)&lt;=0,ROUND(Q212,2)&lt;=0,ROUND(M212,2)&lt;=0,ROUND(S212,2)&lt;=0,ROUND(H212,2)&lt;=0)," Co najmniej jedna wartość nie jest większa od zera.","")&amp;
IF(K212&gt;Limity!$D$6," Abonament za Usługę TD w Wariancie A ponad limit.","")&amp;
IF(Q212&gt;Limity!$D$7," Abonament za Usługę TD w Wariancie B ponad limit.","")&amp;
IF(Q212-K212&gt;Limity!$D$8," Różnica wartości abonamentów za Usługę TD wariantów A i B ponad limit.","")&amp;
IF(M212&gt;Limity!$D$9," Abonament za zwiększenie przepustowości w Wariancie A ponad limit.","")&amp;
IF(S212&gt;Limity!$D$10," Abonament za zwiększenie przepustowości w Wariancie B ponad limit.","")&amp;
IF(H212&gt;Limity!$D$11," Opłata za zestawienie łącza ponad limit.","")&amp;
IF(J212=""," Nie wskazano PWR. ",IF(ISERROR(VLOOKUP(J212,'Listy punktów styku'!$B$11:$B$41,1,FALSE))," Nie wskazano PWR z listy.",""))&amp;
IF(P212=""," Nie wskazano FPS. ",IF(ISERROR(VLOOKUP(P212,'Listy punktów styku'!$B$44:$B$61,1,FALSE))," Nie wskazano FPS z listy.",""))
)</f>
        <v/>
      </c>
    </row>
    <row r="213" spans="1:22" x14ac:dyDescent="0.35">
      <c r="A213" s="115">
        <v>199</v>
      </c>
      <c r="B213" s="116">
        <v>607866</v>
      </c>
      <c r="C213" s="117" t="s">
        <v>2015</v>
      </c>
      <c r="D213" s="118" t="s">
        <v>2017</v>
      </c>
      <c r="E213" s="118"/>
      <c r="F213" s="119">
        <v>14</v>
      </c>
      <c r="G213" s="28"/>
      <c r="H213" s="4"/>
      <c r="I213" s="122">
        <f t="shared" si="22"/>
        <v>0</v>
      </c>
      <c r="J213" s="3"/>
      <c r="K213" s="6"/>
      <c r="L213" s="123">
        <f t="shared" si="23"/>
        <v>0</v>
      </c>
      <c r="M213" s="7"/>
      <c r="N213" s="123">
        <f t="shared" si="24"/>
        <v>0</v>
      </c>
      <c r="O213" s="123">
        <f t="shared" si="25"/>
        <v>0</v>
      </c>
      <c r="P213" s="3"/>
      <c r="Q213" s="6"/>
      <c r="R213" s="123">
        <f t="shared" si="26"/>
        <v>0</v>
      </c>
      <c r="S213" s="6"/>
      <c r="T213" s="123">
        <f t="shared" si="27"/>
        <v>0</v>
      </c>
      <c r="U213" s="122">
        <f t="shared" si="28"/>
        <v>0</v>
      </c>
      <c r="V213" s="8" t="str">
        <f>IF(COUNTBLANK(G213:H213)+COUNTBLANK(J213:K213)+COUNTBLANK(M213:M213)+COUNTBLANK(P213:Q213)+COUNTBLANK(S213:S213)=8,"",
IF(G213&lt;Limity!$C$5," Data gotowości zbyt wczesna lub nie uzupełniona.","")&amp;
IF(G213&gt;Limity!$D$5," Data gotowości zbyt późna lub wypełnona nieprawidłowo.","")&amp;
IF(OR(ROUND(K213,2)&lt;=0,ROUND(Q213,2)&lt;=0,ROUND(M213,2)&lt;=0,ROUND(S213,2)&lt;=0,ROUND(H213,2)&lt;=0)," Co najmniej jedna wartość nie jest większa od zera.","")&amp;
IF(K213&gt;Limity!$D$6," Abonament za Usługę TD w Wariancie A ponad limit.","")&amp;
IF(Q213&gt;Limity!$D$7," Abonament za Usługę TD w Wariancie B ponad limit.","")&amp;
IF(Q213-K213&gt;Limity!$D$8," Różnica wartości abonamentów za Usługę TD wariantów A i B ponad limit.","")&amp;
IF(M213&gt;Limity!$D$9," Abonament za zwiększenie przepustowości w Wariancie A ponad limit.","")&amp;
IF(S213&gt;Limity!$D$10," Abonament za zwiększenie przepustowości w Wariancie B ponad limit.","")&amp;
IF(H213&gt;Limity!$D$11," Opłata za zestawienie łącza ponad limit.","")&amp;
IF(J213=""," Nie wskazano PWR. ",IF(ISERROR(VLOOKUP(J213,'Listy punktów styku'!$B$11:$B$41,1,FALSE))," Nie wskazano PWR z listy.",""))&amp;
IF(P213=""," Nie wskazano FPS. ",IF(ISERROR(VLOOKUP(P213,'Listy punktów styku'!$B$44:$B$61,1,FALSE))," Nie wskazano FPS z listy.",""))
)</f>
        <v/>
      </c>
    </row>
    <row r="214" spans="1:22" x14ac:dyDescent="0.35">
      <c r="A214" s="115">
        <v>200</v>
      </c>
      <c r="B214" s="116">
        <v>608051</v>
      </c>
      <c r="C214" s="117" t="s">
        <v>2019</v>
      </c>
      <c r="D214" s="118" t="s">
        <v>2021</v>
      </c>
      <c r="E214" s="118"/>
      <c r="F214" s="119">
        <v>51</v>
      </c>
      <c r="G214" s="28"/>
      <c r="H214" s="4"/>
      <c r="I214" s="122">
        <f t="shared" si="22"/>
        <v>0</v>
      </c>
      <c r="J214" s="3"/>
      <c r="K214" s="6"/>
      <c r="L214" s="123">
        <f t="shared" si="23"/>
        <v>0</v>
      </c>
      <c r="M214" s="7"/>
      <c r="N214" s="123">
        <f t="shared" si="24"/>
        <v>0</v>
      </c>
      <c r="O214" s="123">
        <f t="shared" si="25"/>
        <v>0</v>
      </c>
      <c r="P214" s="3"/>
      <c r="Q214" s="6"/>
      <c r="R214" s="123">
        <f t="shared" si="26"/>
        <v>0</v>
      </c>
      <c r="S214" s="6"/>
      <c r="T214" s="123">
        <f t="shared" si="27"/>
        <v>0</v>
      </c>
      <c r="U214" s="122">
        <f t="shared" si="28"/>
        <v>0</v>
      </c>
      <c r="V214" s="8" t="str">
        <f>IF(COUNTBLANK(G214:H214)+COUNTBLANK(J214:K214)+COUNTBLANK(M214:M214)+COUNTBLANK(P214:Q214)+COUNTBLANK(S214:S214)=8,"",
IF(G214&lt;Limity!$C$5," Data gotowości zbyt wczesna lub nie uzupełniona.","")&amp;
IF(G214&gt;Limity!$D$5," Data gotowości zbyt późna lub wypełnona nieprawidłowo.","")&amp;
IF(OR(ROUND(K214,2)&lt;=0,ROUND(Q214,2)&lt;=0,ROUND(M214,2)&lt;=0,ROUND(S214,2)&lt;=0,ROUND(H214,2)&lt;=0)," Co najmniej jedna wartość nie jest większa od zera.","")&amp;
IF(K214&gt;Limity!$D$6," Abonament za Usługę TD w Wariancie A ponad limit.","")&amp;
IF(Q214&gt;Limity!$D$7," Abonament za Usługę TD w Wariancie B ponad limit.","")&amp;
IF(Q214-K214&gt;Limity!$D$8," Różnica wartości abonamentów za Usługę TD wariantów A i B ponad limit.","")&amp;
IF(M214&gt;Limity!$D$9," Abonament za zwiększenie przepustowości w Wariancie A ponad limit.","")&amp;
IF(S214&gt;Limity!$D$10," Abonament za zwiększenie przepustowości w Wariancie B ponad limit.","")&amp;
IF(H214&gt;Limity!$D$11," Opłata za zestawienie łącza ponad limit.","")&amp;
IF(J214=""," Nie wskazano PWR. ",IF(ISERROR(VLOOKUP(J214,'Listy punktów styku'!$B$11:$B$41,1,FALSE))," Nie wskazano PWR z listy.",""))&amp;
IF(P214=""," Nie wskazano FPS. ",IF(ISERROR(VLOOKUP(P214,'Listy punktów styku'!$B$44:$B$61,1,FALSE))," Nie wskazano FPS z listy.",""))
)</f>
        <v/>
      </c>
    </row>
    <row r="215" spans="1:22" x14ac:dyDescent="0.35">
      <c r="A215" s="115">
        <v>201</v>
      </c>
      <c r="B215" s="116">
        <v>610987</v>
      </c>
      <c r="C215" s="117" t="s">
        <v>2023</v>
      </c>
      <c r="D215" s="118" t="s">
        <v>2025</v>
      </c>
      <c r="E215" s="118" t="s">
        <v>721</v>
      </c>
      <c r="F215" s="119">
        <v>24</v>
      </c>
      <c r="G215" s="28"/>
      <c r="H215" s="4"/>
      <c r="I215" s="122">
        <f t="shared" si="22"/>
        <v>0</v>
      </c>
      <c r="J215" s="3"/>
      <c r="K215" s="6"/>
      <c r="L215" s="123">
        <f t="shared" si="23"/>
        <v>0</v>
      </c>
      <c r="M215" s="7"/>
      <c r="N215" s="123">
        <f t="shared" si="24"/>
        <v>0</v>
      </c>
      <c r="O215" s="123">
        <f t="shared" si="25"/>
        <v>0</v>
      </c>
      <c r="P215" s="3"/>
      <c r="Q215" s="6"/>
      <c r="R215" s="123">
        <f t="shared" si="26"/>
        <v>0</v>
      </c>
      <c r="S215" s="6"/>
      <c r="T215" s="123">
        <f t="shared" si="27"/>
        <v>0</v>
      </c>
      <c r="U215" s="122">
        <f t="shared" si="28"/>
        <v>0</v>
      </c>
      <c r="V215" s="8" t="str">
        <f>IF(COUNTBLANK(G215:H215)+COUNTBLANK(J215:K215)+COUNTBLANK(M215:M215)+COUNTBLANK(P215:Q215)+COUNTBLANK(S215:S215)=8,"",
IF(G215&lt;Limity!$C$5," Data gotowości zbyt wczesna lub nie uzupełniona.","")&amp;
IF(G215&gt;Limity!$D$5," Data gotowości zbyt późna lub wypełnona nieprawidłowo.","")&amp;
IF(OR(ROUND(K215,2)&lt;=0,ROUND(Q215,2)&lt;=0,ROUND(M215,2)&lt;=0,ROUND(S215,2)&lt;=0,ROUND(H215,2)&lt;=0)," Co najmniej jedna wartość nie jest większa od zera.","")&amp;
IF(K215&gt;Limity!$D$6," Abonament za Usługę TD w Wariancie A ponad limit.","")&amp;
IF(Q215&gt;Limity!$D$7," Abonament za Usługę TD w Wariancie B ponad limit.","")&amp;
IF(Q215-K215&gt;Limity!$D$8," Różnica wartości abonamentów za Usługę TD wariantów A i B ponad limit.","")&amp;
IF(M215&gt;Limity!$D$9," Abonament za zwiększenie przepustowości w Wariancie A ponad limit.","")&amp;
IF(S215&gt;Limity!$D$10," Abonament za zwiększenie przepustowości w Wariancie B ponad limit.","")&amp;
IF(H215&gt;Limity!$D$11," Opłata za zestawienie łącza ponad limit.","")&amp;
IF(J215=""," Nie wskazano PWR. ",IF(ISERROR(VLOOKUP(J215,'Listy punktów styku'!$B$11:$B$41,1,FALSE))," Nie wskazano PWR z listy.",""))&amp;
IF(P215=""," Nie wskazano FPS. ",IF(ISERROR(VLOOKUP(P215,'Listy punktów styku'!$B$44:$B$61,1,FALSE))," Nie wskazano FPS z listy.",""))
)</f>
        <v/>
      </c>
    </row>
    <row r="216" spans="1:22" ht="29" x14ac:dyDescent="0.35">
      <c r="A216" s="115">
        <v>202</v>
      </c>
      <c r="B216" s="116">
        <v>611514</v>
      </c>
      <c r="C216" s="117" t="s">
        <v>2028</v>
      </c>
      <c r="D216" s="118" t="s">
        <v>2025</v>
      </c>
      <c r="E216" s="118" t="s">
        <v>2030</v>
      </c>
      <c r="F216" s="119">
        <v>4</v>
      </c>
      <c r="G216" s="28"/>
      <c r="H216" s="4"/>
      <c r="I216" s="122">
        <f t="shared" si="22"/>
        <v>0</v>
      </c>
      <c r="J216" s="3"/>
      <c r="K216" s="6"/>
      <c r="L216" s="123">
        <f t="shared" si="23"/>
        <v>0</v>
      </c>
      <c r="M216" s="7"/>
      <c r="N216" s="123">
        <f t="shared" si="24"/>
        <v>0</v>
      </c>
      <c r="O216" s="123">
        <f t="shared" si="25"/>
        <v>0</v>
      </c>
      <c r="P216" s="3"/>
      <c r="Q216" s="6"/>
      <c r="R216" s="123">
        <f t="shared" si="26"/>
        <v>0</v>
      </c>
      <c r="S216" s="6"/>
      <c r="T216" s="123">
        <f t="shared" si="27"/>
        <v>0</v>
      </c>
      <c r="U216" s="122">
        <f t="shared" si="28"/>
        <v>0</v>
      </c>
      <c r="V216" s="8" t="str">
        <f>IF(COUNTBLANK(G216:H216)+COUNTBLANK(J216:K216)+COUNTBLANK(M216:M216)+COUNTBLANK(P216:Q216)+COUNTBLANK(S216:S216)=8,"",
IF(G216&lt;Limity!$C$5," Data gotowości zbyt wczesna lub nie uzupełniona.","")&amp;
IF(G216&gt;Limity!$D$5," Data gotowości zbyt późna lub wypełnona nieprawidłowo.","")&amp;
IF(OR(ROUND(K216,2)&lt;=0,ROUND(Q216,2)&lt;=0,ROUND(M216,2)&lt;=0,ROUND(S216,2)&lt;=0,ROUND(H216,2)&lt;=0)," Co najmniej jedna wartość nie jest większa od zera.","")&amp;
IF(K216&gt;Limity!$D$6," Abonament za Usługę TD w Wariancie A ponad limit.","")&amp;
IF(Q216&gt;Limity!$D$7," Abonament za Usługę TD w Wariancie B ponad limit.","")&amp;
IF(Q216-K216&gt;Limity!$D$8," Różnica wartości abonamentów za Usługę TD wariantów A i B ponad limit.","")&amp;
IF(M216&gt;Limity!$D$9," Abonament za zwiększenie przepustowości w Wariancie A ponad limit.","")&amp;
IF(S216&gt;Limity!$D$10," Abonament za zwiększenie przepustowości w Wariancie B ponad limit.","")&amp;
IF(H216&gt;Limity!$D$11," Opłata za zestawienie łącza ponad limit.","")&amp;
IF(J216=""," Nie wskazano PWR. ",IF(ISERROR(VLOOKUP(J216,'Listy punktów styku'!$B$11:$B$41,1,FALSE))," Nie wskazano PWR z listy.",""))&amp;
IF(P216=""," Nie wskazano FPS. ",IF(ISERROR(VLOOKUP(P216,'Listy punktów styku'!$B$44:$B$61,1,FALSE))," Nie wskazano FPS z listy.",""))
)</f>
        <v/>
      </c>
    </row>
    <row r="217" spans="1:22" x14ac:dyDescent="0.35">
      <c r="A217" s="115">
        <v>203</v>
      </c>
      <c r="B217" s="116">
        <v>612035</v>
      </c>
      <c r="C217" s="117" t="s">
        <v>2032</v>
      </c>
      <c r="D217" s="118" t="s">
        <v>2025</v>
      </c>
      <c r="E217" s="118" t="s">
        <v>2034</v>
      </c>
      <c r="F217" s="119">
        <v>3</v>
      </c>
      <c r="G217" s="28"/>
      <c r="H217" s="4"/>
      <c r="I217" s="122">
        <f t="shared" si="22"/>
        <v>0</v>
      </c>
      <c r="J217" s="3"/>
      <c r="K217" s="6"/>
      <c r="L217" s="123">
        <f t="shared" si="23"/>
        <v>0</v>
      </c>
      <c r="M217" s="7"/>
      <c r="N217" s="123">
        <f t="shared" si="24"/>
        <v>0</v>
      </c>
      <c r="O217" s="123">
        <f t="shared" si="25"/>
        <v>0</v>
      </c>
      <c r="P217" s="3"/>
      <c r="Q217" s="6"/>
      <c r="R217" s="123">
        <f t="shared" si="26"/>
        <v>0</v>
      </c>
      <c r="S217" s="6"/>
      <c r="T217" s="123">
        <f t="shared" si="27"/>
        <v>0</v>
      </c>
      <c r="U217" s="122">
        <f t="shared" si="28"/>
        <v>0</v>
      </c>
      <c r="V217" s="8" t="str">
        <f>IF(COUNTBLANK(G217:H217)+COUNTBLANK(J217:K217)+COUNTBLANK(M217:M217)+COUNTBLANK(P217:Q217)+COUNTBLANK(S217:S217)=8,"",
IF(G217&lt;Limity!$C$5," Data gotowości zbyt wczesna lub nie uzupełniona.","")&amp;
IF(G217&gt;Limity!$D$5," Data gotowości zbyt późna lub wypełnona nieprawidłowo.","")&amp;
IF(OR(ROUND(K217,2)&lt;=0,ROUND(Q217,2)&lt;=0,ROUND(M217,2)&lt;=0,ROUND(S217,2)&lt;=0,ROUND(H217,2)&lt;=0)," Co najmniej jedna wartość nie jest większa od zera.","")&amp;
IF(K217&gt;Limity!$D$6," Abonament za Usługę TD w Wariancie A ponad limit.","")&amp;
IF(Q217&gt;Limity!$D$7," Abonament za Usługę TD w Wariancie B ponad limit.","")&amp;
IF(Q217-K217&gt;Limity!$D$8," Różnica wartości abonamentów za Usługę TD wariantów A i B ponad limit.","")&amp;
IF(M217&gt;Limity!$D$9," Abonament za zwiększenie przepustowości w Wariancie A ponad limit.","")&amp;
IF(S217&gt;Limity!$D$10," Abonament za zwiększenie przepustowości w Wariancie B ponad limit.","")&amp;
IF(H217&gt;Limity!$D$11," Opłata za zestawienie łącza ponad limit.","")&amp;
IF(J217=""," Nie wskazano PWR. ",IF(ISERROR(VLOOKUP(J217,'Listy punktów styku'!$B$11:$B$41,1,FALSE))," Nie wskazano PWR z listy.",""))&amp;
IF(P217=""," Nie wskazano FPS. ",IF(ISERROR(VLOOKUP(P217,'Listy punktów styku'!$B$44:$B$61,1,FALSE))," Nie wskazano FPS z listy.",""))
)</f>
        <v/>
      </c>
    </row>
    <row r="218" spans="1:22" ht="29" x14ac:dyDescent="0.35">
      <c r="A218" s="115">
        <v>204</v>
      </c>
      <c r="B218" s="116">
        <v>610848</v>
      </c>
      <c r="C218" s="117" t="s">
        <v>2036</v>
      </c>
      <c r="D218" s="118" t="s">
        <v>2025</v>
      </c>
      <c r="E218" s="118" t="s">
        <v>2038</v>
      </c>
      <c r="F218" s="119">
        <v>18</v>
      </c>
      <c r="G218" s="28"/>
      <c r="H218" s="4"/>
      <c r="I218" s="122">
        <f t="shared" si="22"/>
        <v>0</v>
      </c>
      <c r="J218" s="3"/>
      <c r="K218" s="6"/>
      <c r="L218" s="123">
        <f t="shared" si="23"/>
        <v>0</v>
      </c>
      <c r="M218" s="7"/>
      <c r="N218" s="123">
        <f t="shared" si="24"/>
        <v>0</v>
      </c>
      <c r="O218" s="123">
        <f t="shared" si="25"/>
        <v>0</v>
      </c>
      <c r="P218" s="3"/>
      <c r="Q218" s="6"/>
      <c r="R218" s="123">
        <f t="shared" si="26"/>
        <v>0</v>
      </c>
      <c r="S218" s="6"/>
      <c r="T218" s="123">
        <f t="shared" si="27"/>
        <v>0</v>
      </c>
      <c r="U218" s="122">
        <f t="shared" si="28"/>
        <v>0</v>
      </c>
      <c r="V218" s="8" t="str">
        <f>IF(COUNTBLANK(G218:H218)+COUNTBLANK(J218:K218)+COUNTBLANK(M218:M218)+COUNTBLANK(P218:Q218)+COUNTBLANK(S218:S218)=8,"",
IF(G218&lt;Limity!$C$5," Data gotowości zbyt wczesna lub nie uzupełniona.","")&amp;
IF(G218&gt;Limity!$D$5," Data gotowości zbyt późna lub wypełnona nieprawidłowo.","")&amp;
IF(OR(ROUND(K218,2)&lt;=0,ROUND(Q218,2)&lt;=0,ROUND(M218,2)&lt;=0,ROUND(S218,2)&lt;=0,ROUND(H218,2)&lt;=0)," Co najmniej jedna wartość nie jest większa od zera.","")&amp;
IF(K218&gt;Limity!$D$6," Abonament za Usługę TD w Wariancie A ponad limit.","")&amp;
IF(Q218&gt;Limity!$D$7," Abonament za Usługę TD w Wariancie B ponad limit.","")&amp;
IF(Q218-K218&gt;Limity!$D$8," Różnica wartości abonamentów za Usługę TD wariantów A i B ponad limit.","")&amp;
IF(M218&gt;Limity!$D$9," Abonament za zwiększenie przepustowości w Wariancie A ponad limit.","")&amp;
IF(S218&gt;Limity!$D$10," Abonament za zwiększenie przepustowości w Wariancie B ponad limit.","")&amp;
IF(H218&gt;Limity!$D$11," Opłata za zestawienie łącza ponad limit.","")&amp;
IF(J218=""," Nie wskazano PWR. ",IF(ISERROR(VLOOKUP(J218,'Listy punktów styku'!$B$11:$B$41,1,FALSE))," Nie wskazano PWR z listy.",""))&amp;
IF(P218=""," Nie wskazano FPS. ",IF(ISERROR(VLOOKUP(P218,'Listy punktów styku'!$B$44:$B$61,1,FALSE))," Nie wskazano FPS z listy.",""))
)</f>
        <v/>
      </c>
    </row>
    <row r="219" spans="1:22" x14ac:dyDescent="0.35">
      <c r="A219" s="115">
        <v>205</v>
      </c>
      <c r="B219" s="116">
        <v>612727</v>
      </c>
      <c r="C219" s="117" t="s">
        <v>2040</v>
      </c>
      <c r="D219" s="118" t="s">
        <v>2042</v>
      </c>
      <c r="E219" s="118"/>
      <c r="F219" s="119">
        <v>22</v>
      </c>
      <c r="G219" s="28"/>
      <c r="H219" s="4"/>
      <c r="I219" s="122">
        <f t="shared" si="22"/>
        <v>0</v>
      </c>
      <c r="J219" s="3"/>
      <c r="K219" s="6"/>
      <c r="L219" s="123">
        <f t="shared" si="23"/>
        <v>0</v>
      </c>
      <c r="M219" s="7"/>
      <c r="N219" s="123">
        <f t="shared" si="24"/>
        <v>0</v>
      </c>
      <c r="O219" s="123">
        <f t="shared" si="25"/>
        <v>0</v>
      </c>
      <c r="P219" s="3"/>
      <c r="Q219" s="6"/>
      <c r="R219" s="123">
        <f t="shared" si="26"/>
        <v>0</v>
      </c>
      <c r="S219" s="6"/>
      <c r="T219" s="123">
        <f t="shared" si="27"/>
        <v>0</v>
      </c>
      <c r="U219" s="122">
        <f t="shared" si="28"/>
        <v>0</v>
      </c>
      <c r="V219" s="8" t="str">
        <f>IF(COUNTBLANK(G219:H219)+COUNTBLANK(J219:K219)+COUNTBLANK(M219:M219)+COUNTBLANK(P219:Q219)+COUNTBLANK(S219:S219)=8,"",
IF(G219&lt;Limity!$C$5," Data gotowości zbyt wczesna lub nie uzupełniona.","")&amp;
IF(G219&gt;Limity!$D$5," Data gotowości zbyt późna lub wypełnona nieprawidłowo.","")&amp;
IF(OR(ROUND(K219,2)&lt;=0,ROUND(Q219,2)&lt;=0,ROUND(M219,2)&lt;=0,ROUND(S219,2)&lt;=0,ROUND(H219,2)&lt;=0)," Co najmniej jedna wartość nie jest większa od zera.","")&amp;
IF(K219&gt;Limity!$D$6," Abonament za Usługę TD w Wariancie A ponad limit.","")&amp;
IF(Q219&gt;Limity!$D$7," Abonament za Usługę TD w Wariancie B ponad limit.","")&amp;
IF(Q219-K219&gt;Limity!$D$8," Różnica wartości abonamentów za Usługę TD wariantów A i B ponad limit.","")&amp;
IF(M219&gt;Limity!$D$9," Abonament za zwiększenie przepustowości w Wariancie A ponad limit.","")&amp;
IF(S219&gt;Limity!$D$10," Abonament za zwiększenie przepustowości w Wariancie B ponad limit.","")&amp;
IF(H219&gt;Limity!$D$11," Opłata za zestawienie łącza ponad limit.","")&amp;
IF(J219=""," Nie wskazano PWR. ",IF(ISERROR(VLOOKUP(J219,'Listy punktów styku'!$B$11:$B$41,1,FALSE))," Nie wskazano PWR z listy.",""))&amp;
IF(P219=""," Nie wskazano FPS. ",IF(ISERROR(VLOOKUP(P219,'Listy punktów styku'!$B$44:$B$61,1,FALSE))," Nie wskazano FPS z listy.",""))
)</f>
        <v/>
      </c>
    </row>
    <row r="220" spans="1:22" x14ac:dyDescent="0.35">
      <c r="A220" s="115">
        <v>206</v>
      </c>
      <c r="B220" s="116">
        <v>613943</v>
      </c>
      <c r="C220" s="117" t="s">
        <v>2044</v>
      </c>
      <c r="D220" s="118" t="s">
        <v>2046</v>
      </c>
      <c r="E220" s="118" t="s">
        <v>1792</v>
      </c>
      <c r="F220" s="119">
        <v>25</v>
      </c>
      <c r="G220" s="28"/>
      <c r="H220" s="4"/>
      <c r="I220" s="122">
        <f t="shared" si="22"/>
        <v>0</v>
      </c>
      <c r="J220" s="3"/>
      <c r="K220" s="6"/>
      <c r="L220" s="123">
        <f t="shared" si="23"/>
        <v>0</v>
      </c>
      <c r="M220" s="7"/>
      <c r="N220" s="123">
        <f t="shared" si="24"/>
        <v>0</v>
      </c>
      <c r="O220" s="123">
        <f t="shared" si="25"/>
        <v>0</v>
      </c>
      <c r="P220" s="3"/>
      <c r="Q220" s="6"/>
      <c r="R220" s="123">
        <f t="shared" si="26"/>
        <v>0</v>
      </c>
      <c r="S220" s="6"/>
      <c r="T220" s="123">
        <f t="shared" si="27"/>
        <v>0</v>
      </c>
      <c r="U220" s="122">
        <f t="shared" si="28"/>
        <v>0</v>
      </c>
      <c r="V220" s="8" t="str">
        <f>IF(COUNTBLANK(G220:H220)+COUNTBLANK(J220:K220)+COUNTBLANK(M220:M220)+COUNTBLANK(P220:Q220)+COUNTBLANK(S220:S220)=8,"",
IF(G220&lt;Limity!$C$5," Data gotowości zbyt wczesna lub nie uzupełniona.","")&amp;
IF(G220&gt;Limity!$D$5," Data gotowości zbyt późna lub wypełnona nieprawidłowo.","")&amp;
IF(OR(ROUND(K220,2)&lt;=0,ROUND(Q220,2)&lt;=0,ROUND(M220,2)&lt;=0,ROUND(S220,2)&lt;=0,ROUND(H220,2)&lt;=0)," Co najmniej jedna wartość nie jest większa od zera.","")&amp;
IF(K220&gt;Limity!$D$6," Abonament za Usługę TD w Wariancie A ponad limit.","")&amp;
IF(Q220&gt;Limity!$D$7," Abonament za Usługę TD w Wariancie B ponad limit.","")&amp;
IF(Q220-K220&gt;Limity!$D$8," Różnica wartości abonamentów za Usługę TD wariantów A i B ponad limit.","")&amp;
IF(M220&gt;Limity!$D$9," Abonament za zwiększenie przepustowości w Wariancie A ponad limit.","")&amp;
IF(S220&gt;Limity!$D$10," Abonament za zwiększenie przepustowości w Wariancie B ponad limit.","")&amp;
IF(H220&gt;Limity!$D$11," Opłata za zestawienie łącza ponad limit.","")&amp;
IF(J220=""," Nie wskazano PWR. ",IF(ISERROR(VLOOKUP(J220,'Listy punktów styku'!$B$11:$B$41,1,FALSE))," Nie wskazano PWR z listy.",""))&amp;
IF(P220=""," Nie wskazano FPS. ",IF(ISERROR(VLOOKUP(P220,'Listy punktów styku'!$B$44:$B$61,1,FALSE))," Nie wskazano FPS z listy.",""))
)</f>
        <v/>
      </c>
    </row>
    <row r="221" spans="1:22" x14ac:dyDescent="0.35">
      <c r="A221" s="115">
        <v>207</v>
      </c>
      <c r="B221" s="116">
        <v>614531</v>
      </c>
      <c r="C221" s="117" t="s">
        <v>2048</v>
      </c>
      <c r="D221" s="118" t="s">
        <v>2052</v>
      </c>
      <c r="E221" s="118"/>
      <c r="F221" s="119">
        <v>30</v>
      </c>
      <c r="G221" s="28"/>
      <c r="H221" s="4"/>
      <c r="I221" s="122">
        <f t="shared" si="22"/>
        <v>0</v>
      </c>
      <c r="J221" s="3"/>
      <c r="K221" s="6"/>
      <c r="L221" s="123">
        <f t="shared" si="23"/>
        <v>0</v>
      </c>
      <c r="M221" s="7"/>
      <c r="N221" s="123">
        <f t="shared" si="24"/>
        <v>0</v>
      </c>
      <c r="O221" s="123">
        <f t="shared" si="25"/>
        <v>0</v>
      </c>
      <c r="P221" s="3"/>
      <c r="Q221" s="6"/>
      <c r="R221" s="123">
        <f t="shared" si="26"/>
        <v>0</v>
      </c>
      <c r="S221" s="6"/>
      <c r="T221" s="123">
        <f t="shared" si="27"/>
        <v>0</v>
      </c>
      <c r="U221" s="122">
        <f t="shared" si="28"/>
        <v>0</v>
      </c>
      <c r="V221" s="8" t="str">
        <f>IF(COUNTBLANK(G221:H221)+COUNTBLANK(J221:K221)+COUNTBLANK(M221:M221)+COUNTBLANK(P221:Q221)+COUNTBLANK(S221:S221)=8,"",
IF(G221&lt;Limity!$C$5," Data gotowości zbyt wczesna lub nie uzupełniona.","")&amp;
IF(G221&gt;Limity!$D$5," Data gotowości zbyt późna lub wypełnona nieprawidłowo.","")&amp;
IF(OR(ROUND(K221,2)&lt;=0,ROUND(Q221,2)&lt;=0,ROUND(M221,2)&lt;=0,ROUND(S221,2)&lt;=0,ROUND(H221,2)&lt;=0)," Co najmniej jedna wartość nie jest większa od zera.","")&amp;
IF(K221&gt;Limity!$D$6," Abonament za Usługę TD w Wariancie A ponad limit.","")&amp;
IF(Q221&gt;Limity!$D$7," Abonament za Usługę TD w Wariancie B ponad limit.","")&amp;
IF(Q221-K221&gt;Limity!$D$8," Różnica wartości abonamentów za Usługę TD wariantów A i B ponad limit.","")&amp;
IF(M221&gt;Limity!$D$9," Abonament za zwiększenie przepustowości w Wariancie A ponad limit.","")&amp;
IF(S221&gt;Limity!$D$10," Abonament za zwiększenie przepustowości w Wariancie B ponad limit.","")&amp;
IF(H221&gt;Limity!$D$11," Opłata za zestawienie łącza ponad limit.","")&amp;
IF(J221=""," Nie wskazano PWR. ",IF(ISERROR(VLOOKUP(J221,'Listy punktów styku'!$B$11:$B$41,1,FALSE))," Nie wskazano PWR z listy.",""))&amp;
IF(P221=""," Nie wskazano FPS. ",IF(ISERROR(VLOOKUP(P221,'Listy punktów styku'!$B$44:$B$61,1,FALSE))," Nie wskazano FPS z listy.",""))
)</f>
        <v/>
      </c>
    </row>
    <row r="222" spans="1:22" x14ac:dyDescent="0.35">
      <c r="A222" s="115">
        <v>208</v>
      </c>
      <c r="B222" s="116">
        <v>621852</v>
      </c>
      <c r="C222" s="117" t="s">
        <v>2054</v>
      </c>
      <c r="D222" s="118" t="s">
        <v>2057</v>
      </c>
      <c r="E222" s="118" t="s">
        <v>95</v>
      </c>
      <c r="F222" s="119">
        <v>28</v>
      </c>
      <c r="G222" s="28"/>
      <c r="H222" s="4"/>
      <c r="I222" s="122">
        <f t="shared" si="22"/>
        <v>0</v>
      </c>
      <c r="J222" s="3"/>
      <c r="K222" s="6"/>
      <c r="L222" s="123">
        <f t="shared" si="23"/>
        <v>0</v>
      </c>
      <c r="M222" s="7"/>
      <c r="N222" s="123">
        <f t="shared" si="24"/>
        <v>0</v>
      </c>
      <c r="O222" s="123">
        <f t="shared" si="25"/>
        <v>0</v>
      </c>
      <c r="P222" s="3"/>
      <c r="Q222" s="6"/>
      <c r="R222" s="123">
        <f t="shared" si="26"/>
        <v>0</v>
      </c>
      <c r="S222" s="6"/>
      <c r="T222" s="123">
        <f t="shared" si="27"/>
        <v>0</v>
      </c>
      <c r="U222" s="122">
        <f t="shared" si="28"/>
        <v>0</v>
      </c>
      <c r="V222" s="8" t="str">
        <f>IF(COUNTBLANK(G222:H222)+COUNTBLANK(J222:K222)+COUNTBLANK(M222:M222)+COUNTBLANK(P222:Q222)+COUNTBLANK(S222:S222)=8,"",
IF(G222&lt;Limity!$C$5," Data gotowości zbyt wczesna lub nie uzupełniona.","")&amp;
IF(G222&gt;Limity!$D$5," Data gotowości zbyt późna lub wypełnona nieprawidłowo.","")&amp;
IF(OR(ROUND(K222,2)&lt;=0,ROUND(Q222,2)&lt;=0,ROUND(M222,2)&lt;=0,ROUND(S222,2)&lt;=0,ROUND(H222,2)&lt;=0)," Co najmniej jedna wartość nie jest większa od zera.","")&amp;
IF(K222&gt;Limity!$D$6," Abonament za Usługę TD w Wariancie A ponad limit.","")&amp;
IF(Q222&gt;Limity!$D$7," Abonament za Usługę TD w Wariancie B ponad limit.","")&amp;
IF(Q222-K222&gt;Limity!$D$8," Różnica wartości abonamentów za Usługę TD wariantów A i B ponad limit.","")&amp;
IF(M222&gt;Limity!$D$9," Abonament za zwiększenie przepustowości w Wariancie A ponad limit.","")&amp;
IF(S222&gt;Limity!$D$10," Abonament za zwiększenie przepustowości w Wariancie B ponad limit.","")&amp;
IF(H222&gt;Limity!$D$11," Opłata za zestawienie łącza ponad limit.","")&amp;
IF(J222=""," Nie wskazano PWR. ",IF(ISERROR(VLOOKUP(J222,'Listy punktów styku'!$B$11:$B$41,1,FALSE))," Nie wskazano PWR z listy.",""))&amp;
IF(P222=""," Nie wskazano FPS. ",IF(ISERROR(VLOOKUP(P222,'Listy punktów styku'!$B$44:$B$61,1,FALSE))," Nie wskazano FPS z listy.",""))
)</f>
        <v/>
      </c>
    </row>
    <row r="223" spans="1:22" x14ac:dyDescent="0.35">
      <c r="A223" s="115">
        <v>209</v>
      </c>
      <c r="B223" s="116">
        <v>13466986</v>
      </c>
      <c r="C223" s="117">
        <v>132086</v>
      </c>
      <c r="D223" s="118" t="s">
        <v>2063</v>
      </c>
      <c r="E223" s="118"/>
      <c r="F223" s="119">
        <v>2</v>
      </c>
      <c r="G223" s="28"/>
      <c r="H223" s="4"/>
      <c r="I223" s="122">
        <f t="shared" si="22"/>
        <v>0</v>
      </c>
      <c r="J223" s="3"/>
      <c r="K223" s="6"/>
      <c r="L223" s="123">
        <f t="shared" si="23"/>
        <v>0</v>
      </c>
      <c r="M223" s="7"/>
      <c r="N223" s="123">
        <f t="shared" si="24"/>
        <v>0</v>
      </c>
      <c r="O223" s="123">
        <f t="shared" si="25"/>
        <v>0</v>
      </c>
      <c r="P223" s="3"/>
      <c r="Q223" s="6"/>
      <c r="R223" s="123">
        <f t="shared" si="26"/>
        <v>0</v>
      </c>
      <c r="S223" s="6"/>
      <c r="T223" s="123">
        <f t="shared" si="27"/>
        <v>0</v>
      </c>
      <c r="U223" s="122">
        <f t="shared" si="28"/>
        <v>0</v>
      </c>
      <c r="V223" s="8" t="str">
        <f>IF(COUNTBLANK(G223:H223)+COUNTBLANK(J223:K223)+COUNTBLANK(M223:M223)+COUNTBLANK(P223:Q223)+COUNTBLANK(S223:S223)=8,"",
IF(G223&lt;Limity!$C$5," Data gotowości zbyt wczesna lub nie uzupełniona.","")&amp;
IF(G223&gt;Limity!$D$5," Data gotowości zbyt późna lub wypełnona nieprawidłowo.","")&amp;
IF(OR(ROUND(K223,2)&lt;=0,ROUND(Q223,2)&lt;=0,ROUND(M223,2)&lt;=0,ROUND(S223,2)&lt;=0,ROUND(H223,2)&lt;=0)," Co najmniej jedna wartość nie jest większa od zera.","")&amp;
IF(K223&gt;Limity!$D$6," Abonament za Usługę TD w Wariancie A ponad limit.","")&amp;
IF(Q223&gt;Limity!$D$7," Abonament za Usługę TD w Wariancie B ponad limit.","")&amp;
IF(Q223-K223&gt;Limity!$D$8," Różnica wartości abonamentów za Usługę TD wariantów A i B ponad limit.","")&amp;
IF(M223&gt;Limity!$D$9," Abonament za zwiększenie przepustowości w Wariancie A ponad limit.","")&amp;
IF(S223&gt;Limity!$D$10," Abonament za zwiększenie przepustowości w Wariancie B ponad limit.","")&amp;
IF(H223&gt;Limity!$D$11," Opłata za zestawienie łącza ponad limit.","")&amp;
IF(J223=""," Nie wskazano PWR. ",IF(ISERROR(VLOOKUP(J223,'Listy punktów styku'!$B$11:$B$41,1,FALSE))," Nie wskazano PWR z listy.",""))&amp;
IF(P223=""," Nie wskazano FPS. ",IF(ISERROR(VLOOKUP(P223,'Listy punktów styku'!$B$44:$B$61,1,FALSE))," Nie wskazano FPS z listy.",""))
)</f>
        <v/>
      </c>
    </row>
    <row r="224" spans="1:22" x14ac:dyDescent="0.35">
      <c r="A224" s="115">
        <v>210</v>
      </c>
      <c r="B224" s="116">
        <v>638202</v>
      </c>
      <c r="C224" s="117" t="s">
        <v>2065</v>
      </c>
      <c r="D224" s="118" t="s">
        <v>2067</v>
      </c>
      <c r="E224" s="118"/>
      <c r="F224" s="119">
        <v>23</v>
      </c>
      <c r="G224" s="28"/>
      <c r="H224" s="4"/>
      <c r="I224" s="122">
        <f t="shared" si="22"/>
        <v>0</v>
      </c>
      <c r="J224" s="3"/>
      <c r="K224" s="6"/>
      <c r="L224" s="123">
        <f t="shared" si="23"/>
        <v>0</v>
      </c>
      <c r="M224" s="7"/>
      <c r="N224" s="123">
        <f t="shared" si="24"/>
        <v>0</v>
      </c>
      <c r="O224" s="123">
        <f t="shared" si="25"/>
        <v>0</v>
      </c>
      <c r="P224" s="3"/>
      <c r="Q224" s="6"/>
      <c r="R224" s="123">
        <f t="shared" si="26"/>
        <v>0</v>
      </c>
      <c r="S224" s="6"/>
      <c r="T224" s="123">
        <f t="shared" si="27"/>
        <v>0</v>
      </c>
      <c r="U224" s="122">
        <f t="shared" si="28"/>
        <v>0</v>
      </c>
      <c r="V224" s="8" t="str">
        <f>IF(COUNTBLANK(G224:H224)+COUNTBLANK(J224:K224)+COUNTBLANK(M224:M224)+COUNTBLANK(P224:Q224)+COUNTBLANK(S224:S224)=8,"",
IF(G224&lt;Limity!$C$5," Data gotowości zbyt wczesna lub nie uzupełniona.","")&amp;
IF(G224&gt;Limity!$D$5," Data gotowości zbyt późna lub wypełnona nieprawidłowo.","")&amp;
IF(OR(ROUND(K224,2)&lt;=0,ROUND(Q224,2)&lt;=0,ROUND(M224,2)&lt;=0,ROUND(S224,2)&lt;=0,ROUND(H224,2)&lt;=0)," Co najmniej jedna wartość nie jest większa od zera.","")&amp;
IF(K224&gt;Limity!$D$6," Abonament za Usługę TD w Wariancie A ponad limit.","")&amp;
IF(Q224&gt;Limity!$D$7," Abonament za Usługę TD w Wariancie B ponad limit.","")&amp;
IF(Q224-K224&gt;Limity!$D$8," Różnica wartości abonamentów za Usługę TD wariantów A i B ponad limit.","")&amp;
IF(M224&gt;Limity!$D$9," Abonament za zwiększenie przepustowości w Wariancie A ponad limit.","")&amp;
IF(S224&gt;Limity!$D$10," Abonament za zwiększenie przepustowości w Wariancie B ponad limit.","")&amp;
IF(H224&gt;Limity!$D$11," Opłata za zestawienie łącza ponad limit.","")&amp;
IF(J224=""," Nie wskazano PWR. ",IF(ISERROR(VLOOKUP(J224,'Listy punktów styku'!$B$11:$B$41,1,FALSE))," Nie wskazano PWR z listy.",""))&amp;
IF(P224=""," Nie wskazano FPS. ",IF(ISERROR(VLOOKUP(P224,'Listy punktów styku'!$B$44:$B$61,1,FALSE))," Nie wskazano FPS z listy.",""))
)</f>
        <v/>
      </c>
    </row>
    <row r="225" spans="1:22" x14ac:dyDescent="0.35">
      <c r="A225" s="115">
        <v>211</v>
      </c>
      <c r="B225" s="116">
        <v>640644</v>
      </c>
      <c r="C225" s="117" t="s">
        <v>2069</v>
      </c>
      <c r="D225" s="118" t="s">
        <v>2073</v>
      </c>
      <c r="E225" s="118"/>
      <c r="F225" s="119">
        <v>37</v>
      </c>
      <c r="G225" s="28"/>
      <c r="H225" s="4"/>
      <c r="I225" s="122">
        <f t="shared" si="22"/>
        <v>0</v>
      </c>
      <c r="J225" s="3"/>
      <c r="K225" s="6"/>
      <c r="L225" s="123">
        <f t="shared" si="23"/>
        <v>0</v>
      </c>
      <c r="M225" s="7"/>
      <c r="N225" s="123">
        <f t="shared" si="24"/>
        <v>0</v>
      </c>
      <c r="O225" s="123">
        <f t="shared" si="25"/>
        <v>0</v>
      </c>
      <c r="P225" s="3"/>
      <c r="Q225" s="6"/>
      <c r="R225" s="123">
        <f t="shared" si="26"/>
        <v>0</v>
      </c>
      <c r="S225" s="6"/>
      <c r="T225" s="123">
        <f t="shared" si="27"/>
        <v>0</v>
      </c>
      <c r="U225" s="122">
        <f t="shared" si="28"/>
        <v>0</v>
      </c>
      <c r="V225" s="8" t="str">
        <f>IF(COUNTBLANK(G225:H225)+COUNTBLANK(J225:K225)+COUNTBLANK(M225:M225)+COUNTBLANK(P225:Q225)+COUNTBLANK(S225:S225)=8,"",
IF(G225&lt;Limity!$C$5," Data gotowości zbyt wczesna lub nie uzupełniona.","")&amp;
IF(G225&gt;Limity!$D$5," Data gotowości zbyt późna lub wypełnona nieprawidłowo.","")&amp;
IF(OR(ROUND(K225,2)&lt;=0,ROUND(Q225,2)&lt;=0,ROUND(M225,2)&lt;=0,ROUND(S225,2)&lt;=0,ROUND(H225,2)&lt;=0)," Co najmniej jedna wartość nie jest większa od zera.","")&amp;
IF(K225&gt;Limity!$D$6," Abonament za Usługę TD w Wariancie A ponad limit.","")&amp;
IF(Q225&gt;Limity!$D$7," Abonament za Usługę TD w Wariancie B ponad limit.","")&amp;
IF(Q225-K225&gt;Limity!$D$8," Różnica wartości abonamentów za Usługę TD wariantów A i B ponad limit.","")&amp;
IF(M225&gt;Limity!$D$9," Abonament za zwiększenie przepustowości w Wariancie A ponad limit.","")&amp;
IF(S225&gt;Limity!$D$10," Abonament za zwiększenie przepustowości w Wariancie B ponad limit.","")&amp;
IF(H225&gt;Limity!$D$11," Opłata za zestawienie łącza ponad limit.","")&amp;
IF(J225=""," Nie wskazano PWR. ",IF(ISERROR(VLOOKUP(J225,'Listy punktów styku'!$B$11:$B$41,1,FALSE))," Nie wskazano PWR z listy.",""))&amp;
IF(P225=""," Nie wskazano FPS. ",IF(ISERROR(VLOOKUP(P225,'Listy punktów styku'!$B$44:$B$61,1,FALSE))," Nie wskazano FPS z listy.",""))
)</f>
        <v/>
      </c>
    </row>
    <row r="226" spans="1:22" x14ac:dyDescent="0.35">
      <c r="A226" s="115">
        <v>212</v>
      </c>
      <c r="B226" s="116">
        <v>641214</v>
      </c>
      <c r="C226" s="117" t="s">
        <v>2075</v>
      </c>
      <c r="D226" s="118" t="s">
        <v>2078</v>
      </c>
      <c r="E226" s="118" t="s">
        <v>95</v>
      </c>
      <c r="F226" s="119">
        <v>3</v>
      </c>
      <c r="G226" s="28"/>
      <c r="H226" s="4"/>
      <c r="I226" s="122">
        <f t="shared" si="22"/>
        <v>0</v>
      </c>
      <c r="J226" s="3"/>
      <c r="K226" s="6"/>
      <c r="L226" s="123">
        <f t="shared" si="23"/>
        <v>0</v>
      </c>
      <c r="M226" s="7"/>
      <c r="N226" s="123">
        <f t="shared" si="24"/>
        <v>0</v>
      </c>
      <c r="O226" s="123">
        <f t="shared" si="25"/>
        <v>0</v>
      </c>
      <c r="P226" s="3"/>
      <c r="Q226" s="6"/>
      <c r="R226" s="123">
        <f t="shared" si="26"/>
        <v>0</v>
      </c>
      <c r="S226" s="6"/>
      <c r="T226" s="123">
        <f t="shared" si="27"/>
        <v>0</v>
      </c>
      <c r="U226" s="122">
        <f t="shared" si="28"/>
        <v>0</v>
      </c>
      <c r="V226" s="8" t="str">
        <f>IF(COUNTBLANK(G226:H226)+COUNTBLANK(J226:K226)+COUNTBLANK(M226:M226)+COUNTBLANK(P226:Q226)+COUNTBLANK(S226:S226)=8,"",
IF(G226&lt;Limity!$C$5," Data gotowości zbyt wczesna lub nie uzupełniona.","")&amp;
IF(G226&gt;Limity!$D$5," Data gotowości zbyt późna lub wypełnona nieprawidłowo.","")&amp;
IF(OR(ROUND(K226,2)&lt;=0,ROUND(Q226,2)&lt;=0,ROUND(M226,2)&lt;=0,ROUND(S226,2)&lt;=0,ROUND(H226,2)&lt;=0)," Co najmniej jedna wartość nie jest większa od zera.","")&amp;
IF(K226&gt;Limity!$D$6," Abonament za Usługę TD w Wariancie A ponad limit.","")&amp;
IF(Q226&gt;Limity!$D$7," Abonament za Usługę TD w Wariancie B ponad limit.","")&amp;
IF(Q226-K226&gt;Limity!$D$8," Różnica wartości abonamentów za Usługę TD wariantów A i B ponad limit.","")&amp;
IF(M226&gt;Limity!$D$9," Abonament za zwiększenie przepustowości w Wariancie A ponad limit.","")&amp;
IF(S226&gt;Limity!$D$10," Abonament za zwiększenie przepustowości w Wariancie B ponad limit.","")&amp;
IF(H226&gt;Limity!$D$11," Opłata za zestawienie łącza ponad limit.","")&amp;
IF(J226=""," Nie wskazano PWR. ",IF(ISERROR(VLOOKUP(J226,'Listy punktów styku'!$B$11:$B$41,1,FALSE))," Nie wskazano PWR z listy.",""))&amp;
IF(P226=""," Nie wskazano FPS. ",IF(ISERROR(VLOOKUP(P226,'Listy punktów styku'!$B$44:$B$61,1,FALSE))," Nie wskazano FPS z listy.",""))
)</f>
        <v/>
      </c>
    </row>
    <row r="227" spans="1:22" x14ac:dyDescent="0.35">
      <c r="A227" s="115">
        <v>213</v>
      </c>
      <c r="B227" s="116">
        <v>642403</v>
      </c>
      <c r="C227" s="117" t="s">
        <v>2081</v>
      </c>
      <c r="D227" s="118" t="s">
        <v>2083</v>
      </c>
      <c r="E227" s="118" t="s">
        <v>2085</v>
      </c>
      <c r="F227" s="119">
        <v>1</v>
      </c>
      <c r="G227" s="28"/>
      <c r="H227" s="4"/>
      <c r="I227" s="122">
        <f t="shared" si="22"/>
        <v>0</v>
      </c>
      <c r="J227" s="3"/>
      <c r="K227" s="6"/>
      <c r="L227" s="123">
        <f t="shared" si="23"/>
        <v>0</v>
      </c>
      <c r="M227" s="7"/>
      <c r="N227" s="123">
        <f t="shared" si="24"/>
        <v>0</v>
      </c>
      <c r="O227" s="123">
        <f t="shared" si="25"/>
        <v>0</v>
      </c>
      <c r="P227" s="3"/>
      <c r="Q227" s="6"/>
      <c r="R227" s="123">
        <f t="shared" si="26"/>
        <v>0</v>
      </c>
      <c r="S227" s="6"/>
      <c r="T227" s="123">
        <f t="shared" si="27"/>
        <v>0</v>
      </c>
      <c r="U227" s="122">
        <f t="shared" si="28"/>
        <v>0</v>
      </c>
      <c r="V227" s="8" t="str">
        <f>IF(COUNTBLANK(G227:H227)+COUNTBLANK(J227:K227)+COUNTBLANK(M227:M227)+COUNTBLANK(P227:Q227)+COUNTBLANK(S227:S227)=8,"",
IF(G227&lt;Limity!$C$5," Data gotowości zbyt wczesna lub nie uzupełniona.","")&amp;
IF(G227&gt;Limity!$D$5," Data gotowości zbyt późna lub wypełnona nieprawidłowo.","")&amp;
IF(OR(ROUND(K227,2)&lt;=0,ROUND(Q227,2)&lt;=0,ROUND(M227,2)&lt;=0,ROUND(S227,2)&lt;=0,ROUND(H227,2)&lt;=0)," Co najmniej jedna wartość nie jest większa od zera.","")&amp;
IF(K227&gt;Limity!$D$6," Abonament za Usługę TD w Wariancie A ponad limit.","")&amp;
IF(Q227&gt;Limity!$D$7," Abonament za Usługę TD w Wariancie B ponad limit.","")&amp;
IF(Q227-K227&gt;Limity!$D$8," Różnica wartości abonamentów za Usługę TD wariantów A i B ponad limit.","")&amp;
IF(M227&gt;Limity!$D$9," Abonament za zwiększenie przepustowości w Wariancie A ponad limit.","")&amp;
IF(S227&gt;Limity!$D$10," Abonament za zwiększenie przepustowości w Wariancie B ponad limit.","")&amp;
IF(H227&gt;Limity!$D$11," Opłata za zestawienie łącza ponad limit.","")&amp;
IF(J227=""," Nie wskazano PWR. ",IF(ISERROR(VLOOKUP(J227,'Listy punktów styku'!$B$11:$B$41,1,FALSE))," Nie wskazano PWR z listy.",""))&amp;
IF(P227=""," Nie wskazano FPS. ",IF(ISERROR(VLOOKUP(P227,'Listy punktów styku'!$B$44:$B$61,1,FALSE))," Nie wskazano FPS z listy.",""))
)</f>
        <v/>
      </c>
    </row>
    <row r="228" spans="1:22" x14ac:dyDescent="0.35">
      <c r="A228" s="115">
        <v>214</v>
      </c>
      <c r="B228" s="116">
        <v>643948</v>
      </c>
      <c r="C228" s="117" t="s">
        <v>2087</v>
      </c>
      <c r="D228" s="118" t="s">
        <v>2089</v>
      </c>
      <c r="E228" s="118" t="s">
        <v>2092</v>
      </c>
      <c r="F228" s="119">
        <v>42</v>
      </c>
      <c r="G228" s="28"/>
      <c r="H228" s="4"/>
      <c r="I228" s="122">
        <f t="shared" si="22"/>
        <v>0</v>
      </c>
      <c r="J228" s="3"/>
      <c r="K228" s="6"/>
      <c r="L228" s="123">
        <f t="shared" si="23"/>
        <v>0</v>
      </c>
      <c r="M228" s="7"/>
      <c r="N228" s="123">
        <f t="shared" si="24"/>
        <v>0</v>
      </c>
      <c r="O228" s="123">
        <f t="shared" si="25"/>
        <v>0</v>
      </c>
      <c r="P228" s="3"/>
      <c r="Q228" s="6"/>
      <c r="R228" s="123">
        <f t="shared" si="26"/>
        <v>0</v>
      </c>
      <c r="S228" s="6"/>
      <c r="T228" s="123">
        <f t="shared" si="27"/>
        <v>0</v>
      </c>
      <c r="U228" s="122">
        <f t="shared" si="28"/>
        <v>0</v>
      </c>
      <c r="V228" s="8" t="str">
        <f>IF(COUNTBLANK(G228:H228)+COUNTBLANK(J228:K228)+COUNTBLANK(M228:M228)+COUNTBLANK(P228:Q228)+COUNTBLANK(S228:S228)=8,"",
IF(G228&lt;Limity!$C$5," Data gotowości zbyt wczesna lub nie uzupełniona.","")&amp;
IF(G228&gt;Limity!$D$5," Data gotowości zbyt późna lub wypełnona nieprawidłowo.","")&amp;
IF(OR(ROUND(K228,2)&lt;=0,ROUND(Q228,2)&lt;=0,ROUND(M228,2)&lt;=0,ROUND(S228,2)&lt;=0,ROUND(H228,2)&lt;=0)," Co najmniej jedna wartość nie jest większa od zera.","")&amp;
IF(K228&gt;Limity!$D$6," Abonament za Usługę TD w Wariancie A ponad limit.","")&amp;
IF(Q228&gt;Limity!$D$7," Abonament za Usługę TD w Wariancie B ponad limit.","")&amp;
IF(Q228-K228&gt;Limity!$D$8," Różnica wartości abonamentów za Usługę TD wariantów A i B ponad limit.","")&amp;
IF(M228&gt;Limity!$D$9," Abonament za zwiększenie przepustowości w Wariancie A ponad limit.","")&amp;
IF(S228&gt;Limity!$D$10," Abonament za zwiększenie przepustowości w Wariancie B ponad limit.","")&amp;
IF(H228&gt;Limity!$D$11," Opłata za zestawienie łącza ponad limit.","")&amp;
IF(J228=""," Nie wskazano PWR. ",IF(ISERROR(VLOOKUP(J228,'Listy punktów styku'!$B$11:$B$41,1,FALSE))," Nie wskazano PWR z listy.",""))&amp;
IF(P228=""," Nie wskazano FPS. ",IF(ISERROR(VLOOKUP(P228,'Listy punktów styku'!$B$44:$B$61,1,FALSE))," Nie wskazano FPS z listy.",""))
)</f>
        <v/>
      </c>
    </row>
    <row r="229" spans="1:22" x14ac:dyDescent="0.35">
      <c r="A229" s="115">
        <v>215</v>
      </c>
      <c r="B229" s="116">
        <v>648260</v>
      </c>
      <c r="C229" s="117" t="s">
        <v>2094</v>
      </c>
      <c r="D229" s="118" t="s">
        <v>2098</v>
      </c>
      <c r="E229" s="118" t="s">
        <v>95</v>
      </c>
      <c r="F229" s="119">
        <v>1</v>
      </c>
      <c r="G229" s="28"/>
      <c r="H229" s="4"/>
      <c r="I229" s="122">
        <f t="shared" si="22"/>
        <v>0</v>
      </c>
      <c r="J229" s="3"/>
      <c r="K229" s="6"/>
      <c r="L229" s="123">
        <f t="shared" si="23"/>
        <v>0</v>
      </c>
      <c r="M229" s="7"/>
      <c r="N229" s="123">
        <f t="shared" si="24"/>
        <v>0</v>
      </c>
      <c r="O229" s="123">
        <f t="shared" si="25"/>
        <v>0</v>
      </c>
      <c r="P229" s="3"/>
      <c r="Q229" s="6"/>
      <c r="R229" s="123">
        <f t="shared" si="26"/>
        <v>0</v>
      </c>
      <c r="S229" s="6"/>
      <c r="T229" s="123">
        <f t="shared" si="27"/>
        <v>0</v>
      </c>
      <c r="U229" s="122">
        <f t="shared" si="28"/>
        <v>0</v>
      </c>
      <c r="V229" s="8" t="str">
        <f>IF(COUNTBLANK(G229:H229)+COUNTBLANK(J229:K229)+COUNTBLANK(M229:M229)+COUNTBLANK(P229:Q229)+COUNTBLANK(S229:S229)=8,"",
IF(G229&lt;Limity!$C$5," Data gotowości zbyt wczesna lub nie uzupełniona.","")&amp;
IF(G229&gt;Limity!$D$5," Data gotowości zbyt późna lub wypełnona nieprawidłowo.","")&amp;
IF(OR(ROUND(K229,2)&lt;=0,ROUND(Q229,2)&lt;=0,ROUND(M229,2)&lt;=0,ROUND(S229,2)&lt;=0,ROUND(H229,2)&lt;=0)," Co najmniej jedna wartość nie jest większa od zera.","")&amp;
IF(K229&gt;Limity!$D$6," Abonament za Usługę TD w Wariancie A ponad limit.","")&amp;
IF(Q229&gt;Limity!$D$7," Abonament za Usługę TD w Wariancie B ponad limit.","")&amp;
IF(Q229-K229&gt;Limity!$D$8," Różnica wartości abonamentów za Usługę TD wariantów A i B ponad limit.","")&amp;
IF(M229&gt;Limity!$D$9," Abonament za zwiększenie przepustowości w Wariancie A ponad limit.","")&amp;
IF(S229&gt;Limity!$D$10," Abonament za zwiększenie przepustowości w Wariancie B ponad limit.","")&amp;
IF(H229&gt;Limity!$D$11," Opłata za zestawienie łącza ponad limit.","")&amp;
IF(J229=""," Nie wskazano PWR. ",IF(ISERROR(VLOOKUP(J229,'Listy punktów styku'!$B$11:$B$41,1,FALSE))," Nie wskazano PWR z listy.",""))&amp;
IF(P229=""," Nie wskazano FPS. ",IF(ISERROR(VLOOKUP(P229,'Listy punktów styku'!$B$44:$B$61,1,FALSE))," Nie wskazano FPS z listy.",""))
)</f>
        <v/>
      </c>
    </row>
    <row r="230" spans="1:22" x14ac:dyDescent="0.35">
      <c r="A230" s="115">
        <v>216</v>
      </c>
      <c r="B230" s="116">
        <v>653820</v>
      </c>
      <c r="C230" s="117" t="s">
        <v>2100</v>
      </c>
      <c r="D230" s="118" t="s">
        <v>2105</v>
      </c>
      <c r="E230" s="118" t="s">
        <v>1226</v>
      </c>
      <c r="F230" s="119" t="s">
        <v>377</v>
      </c>
      <c r="G230" s="28"/>
      <c r="H230" s="4"/>
      <c r="I230" s="122">
        <f t="shared" si="22"/>
        <v>0</v>
      </c>
      <c r="J230" s="3"/>
      <c r="K230" s="6"/>
      <c r="L230" s="123">
        <f t="shared" si="23"/>
        <v>0</v>
      </c>
      <c r="M230" s="7"/>
      <c r="N230" s="123">
        <f t="shared" si="24"/>
        <v>0</v>
      </c>
      <c r="O230" s="123">
        <f t="shared" si="25"/>
        <v>0</v>
      </c>
      <c r="P230" s="3"/>
      <c r="Q230" s="6"/>
      <c r="R230" s="123">
        <f t="shared" si="26"/>
        <v>0</v>
      </c>
      <c r="S230" s="6"/>
      <c r="T230" s="123">
        <f t="shared" si="27"/>
        <v>0</v>
      </c>
      <c r="U230" s="122">
        <f t="shared" si="28"/>
        <v>0</v>
      </c>
      <c r="V230" s="8" t="str">
        <f>IF(COUNTBLANK(G230:H230)+COUNTBLANK(J230:K230)+COUNTBLANK(M230:M230)+COUNTBLANK(P230:Q230)+COUNTBLANK(S230:S230)=8,"",
IF(G230&lt;Limity!$C$5," Data gotowości zbyt wczesna lub nie uzupełniona.","")&amp;
IF(G230&gt;Limity!$D$5," Data gotowości zbyt późna lub wypełnona nieprawidłowo.","")&amp;
IF(OR(ROUND(K230,2)&lt;=0,ROUND(Q230,2)&lt;=0,ROUND(M230,2)&lt;=0,ROUND(S230,2)&lt;=0,ROUND(H230,2)&lt;=0)," Co najmniej jedna wartość nie jest większa od zera.","")&amp;
IF(K230&gt;Limity!$D$6," Abonament za Usługę TD w Wariancie A ponad limit.","")&amp;
IF(Q230&gt;Limity!$D$7," Abonament za Usługę TD w Wariancie B ponad limit.","")&amp;
IF(Q230-K230&gt;Limity!$D$8," Różnica wartości abonamentów za Usługę TD wariantów A i B ponad limit.","")&amp;
IF(M230&gt;Limity!$D$9," Abonament za zwiększenie przepustowości w Wariancie A ponad limit.","")&amp;
IF(S230&gt;Limity!$D$10," Abonament za zwiększenie przepustowości w Wariancie B ponad limit.","")&amp;
IF(H230&gt;Limity!$D$11," Opłata za zestawienie łącza ponad limit.","")&amp;
IF(J230=""," Nie wskazano PWR. ",IF(ISERROR(VLOOKUP(J230,'Listy punktów styku'!$B$11:$B$41,1,FALSE))," Nie wskazano PWR z listy.",""))&amp;
IF(P230=""," Nie wskazano FPS. ",IF(ISERROR(VLOOKUP(P230,'Listy punktów styku'!$B$44:$B$61,1,FALSE))," Nie wskazano FPS z listy.",""))
)</f>
        <v/>
      </c>
    </row>
    <row r="231" spans="1:22" x14ac:dyDescent="0.35">
      <c r="A231" s="115">
        <v>217</v>
      </c>
      <c r="B231" s="116">
        <v>655336</v>
      </c>
      <c r="C231" s="117" t="s">
        <v>2107</v>
      </c>
      <c r="D231" s="118" t="s">
        <v>2111</v>
      </c>
      <c r="E231" s="118"/>
      <c r="F231" s="119">
        <v>10</v>
      </c>
      <c r="G231" s="28"/>
      <c r="H231" s="4"/>
      <c r="I231" s="122">
        <f t="shared" si="22"/>
        <v>0</v>
      </c>
      <c r="J231" s="3"/>
      <c r="K231" s="6"/>
      <c r="L231" s="123">
        <f t="shared" si="23"/>
        <v>0</v>
      </c>
      <c r="M231" s="7"/>
      <c r="N231" s="123">
        <f t="shared" si="24"/>
        <v>0</v>
      </c>
      <c r="O231" s="123">
        <f t="shared" si="25"/>
        <v>0</v>
      </c>
      <c r="P231" s="3"/>
      <c r="Q231" s="6"/>
      <c r="R231" s="123">
        <f t="shared" si="26"/>
        <v>0</v>
      </c>
      <c r="S231" s="6"/>
      <c r="T231" s="123">
        <f t="shared" si="27"/>
        <v>0</v>
      </c>
      <c r="U231" s="122">
        <f t="shared" si="28"/>
        <v>0</v>
      </c>
      <c r="V231" s="8" t="str">
        <f>IF(COUNTBLANK(G231:H231)+COUNTBLANK(J231:K231)+COUNTBLANK(M231:M231)+COUNTBLANK(P231:Q231)+COUNTBLANK(S231:S231)=8,"",
IF(G231&lt;Limity!$C$5," Data gotowości zbyt wczesna lub nie uzupełniona.","")&amp;
IF(G231&gt;Limity!$D$5," Data gotowości zbyt późna lub wypełnona nieprawidłowo.","")&amp;
IF(OR(ROUND(K231,2)&lt;=0,ROUND(Q231,2)&lt;=0,ROUND(M231,2)&lt;=0,ROUND(S231,2)&lt;=0,ROUND(H231,2)&lt;=0)," Co najmniej jedna wartość nie jest większa od zera.","")&amp;
IF(K231&gt;Limity!$D$6," Abonament za Usługę TD w Wariancie A ponad limit.","")&amp;
IF(Q231&gt;Limity!$D$7," Abonament za Usługę TD w Wariancie B ponad limit.","")&amp;
IF(Q231-K231&gt;Limity!$D$8," Różnica wartości abonamentów za Usługę TD wariantów A i B ponad limit.","")&amp;
IF(M231&gt;Limity!$D$9," Abonament za zwiększenie przepustowości w Wariancie A ponad limit.","")&amp;
IF(S231&gt;Limity!$D$10," Abonament za zwiększenie przepustowości w Wariancie B ponad limit.","")&amp;
IF(H231&gt;Limity!$D$11," Opłata za zestawienie łącza ponad limit.","")&amp;
IF(J231=""," Nie wskazano PWR. ",IF(ISERROR(VLOOKUP(J231,'Listy punktów styku'!$B$11:$B$41,1,FALSE))," Nie wskazano PWR z listy.",""))&amp;
IF(P231=""," Nie wskazano FPS. ",IF(ISERROR(VLOOKUP(P231,'Listy punktów styku'!$B$44:$B$61,1,FALSE))," Nie wskazano FPS z listy.",""))
)</f>
        <v/>
      </c>
    </row>
    <row r="232" spans="1:22" x14ac:dyDescent="0.35">
      <c r="A232" s="115">
        <v>218</v>
      </c>
      <c r="B232" s="124">
        <v>98580790</v>
      </c>
      <c r="C232" s="117" t="s">
        <v>2112</v>
      </c>
      <c r="D232" s="118" t="s">
        <v>2114</v>
      </c>
      <c r="E232" s="118" t="s">
        <v>2117</v>
      </c>
      <c r="F232" s="119" t="s">
        <v>2118</v>
      </c>
      <c r="G232" s="28"/>
      <c r="H232" s="4"/>
      <c r="I232" s="122">
        <f t="shared" si="22"/>
        <v>0</v>
      </c>
      <c r="J232" s="3"/>
      <c r="K232" s="6"/>
      <c r="L232" s="123">
        <f t="shared" si="23"/>
        <v>0</v>
      </c>
      <c r="M232" s="7"/>
      <c r="N232" s="123">
        <f t="shared" si="24"/>
        <v>0</v>
      </c>
      <c r="O232" s="123">
        <f t="shared" si="25"/>
        <v>0</v>
      </c>
      <c r="P232" s="3"/>
      <c r="Q232" s="6"/>
      <c r="R232" s="123">
        <f t="shared" si="26"/>
        <v>0</v>
      </c>
      <c r="S232" s="6"/>
      <c r="T232" s="123">
        <f t="shared" si="27"/>
        <v>0</v>
      </c>
      <c r="U232" s="122">
        <f t="shared" si="28"/>
        <v>0</v>
      </c>
      <c r="V232" s="8" t="str">
        <f>IF(COUNTBLANK(G232:H232)+COUNTBLANK(J232:K232)+COUNTBLANK(M232:M232)+COUNTBLANK(P232:Q232)+COUNTBLANK(S232:S232)=8,"",
IF(G232&lt;Limity!$C$5," Data gotowości zbyt wczesna lub nie uzupełniona.","")&amp;
IF(G232&gt;Limity!$D$5," Data gotowości zbyt późna lub wypełnona nieprawidłowo.","")&amp;
IF(OR(ROUND(K232,2)&lt;=0,ROUND(Q232,2)&lt;=0,ROUND(M232,2)&lt;=0,ROUND(S232,2)&lt;=0,ROUND(H232,2)&lt;=0)," Co najmniej jedna wartość nie jest większa od zera.","")&amp;
IF(K232&gt;Limity!$D$6," Abonament za Usługę TD w Wariancie A ponad limit.","")&amp;
IF(Q232&gt;Limity!$D$7," Abonament za Usługę TD w Wariancie B ponad limit.","")&amp;
IF(Q232-K232&gt;Limity!$D$8," Różnica wartości abonamentów za Usługę TD wariantów A i B ponad limit.","")&amp;
IF(M232&gt;Limity!$D$9," Abonament za zwiększenie przepustowości w Wariancie A ponad limit.","")&amp;
IF(S232&gt;Limity!$D$10," Abonament za zwiększenie przepustowości w Wariancie B ponad limit.","")&amp;
IF(H232&gt;Limity!$D$11," Opłata za zestawienie łącza ponad limit.","")&amp;
IF(J232=""," Nie wskazano PWR. ",IF(ISERROR(VLOOKUP(J232,'Listy punktów styku'!$B$11:$B$41,1,FALSE))," Nie wskazano PWR z listy.",""))&amp;
IF(P232=""," Nie wskazano FPS. ",IF(ISERROR(VLOOKUP(P232,'Listy punktów styku'!$B$44:$B$61,1,FALSE))," Nie wskazano FPS z listy.",""))
)</f>
        <v/>
      </c>
    </row>
    <row r="233" spans="1:22" x14ac:dyDescent="0.35">
      <c r="A233" s="115">
        <v>219</v>
      </c>
      <c r="B233" s="116">
        <v>659419</v>
      </c>
      <c r="C233" s="117" t="s">
        <v>2121</v>
      </c>
      <c r="D233" s="118" t="s">
        <v>2125</v>
      </c>
      <c r="E233" s="118" t="s">
        <v>95</v>
      </c>
      <c r="F233" s="119">
        <v>1</v>
      </c>
      <c r="G233" s="28"/>
      <c r="H233" s="4"/>
      <c r="I233" s="122">
        <f t="shared" si="22"/>
        <v>0</v>
      </c>
      <c r="J233" s="3"/>
      <c r="K233" s="6"/>
      <c r="L233" s="123">
        <f t="shared" si="23"/>
        <v>0</v>
      </c>
      <c r="M233" s="7"/>
      <c r="N233" s="123">
        <f t="shared" si="24"/>
        <v>0</v>
      </c>
      <c r="O233" s="123">
        <f t="shared" si="25"/>
        <v>0</v>
      </c>
      <c r="P233" s="3"/>
      <c r="Q233" s="6"/>
      <c r="R233" s="123">
        <f t="shared" si="26"/>
        <v>0</v>
      </c>
      <c r="S233" s="6"/>
      <c r="T233" s="123">
        <f t="shared" si="27"/>
        <v>0</v>
      </c>
      <c r="U233" s="122">
        <f t="shared" si="28"/>
        <v>0</v>
      </c>
      <c r="V233" s="8" t="str">
        <f>IF(COUNTBLANK(G233:H233)+COUNTBLANK(J233:K233)+COUNTBLANK(M233:M233)+COUNTBLANK(P233:Q233)+COUNTBLANK(S233:S233)=8,"",
IF(G233&lt;Limity!$C$5," Data gotowości zbyt wczesna lub nie uzupełniona.","")&amp;
IF(G233&gt;Limity!$D$5," Data gotowości zbyt późna lub wypełnona nieprawidłowo.","")&amp;
IF(OR(ROUND(K233,2)&lt;=0,ROUND(Q233,2)&lt;=0,ROUND(M233,2)&lt;=0,ROUND(S233,2)&lt;=0,ROUND(H233,2)&lt;=0)," Co najmniej jedna wartość nie jest większa od zera.","")&amp;
IF(K233&gt;Limity!$D$6," Abonament za Usługę TD w Wariancie A ponad limit.","")&amp;
IF(Q233&gt;Limity!$D$7," Abonament za Usługę TD w Wariancie B ponad limit.","")&amp;
IF(Q233-K233&gt;Limity!$D$8," Różnica wartości abonamentów za Usługę TD wariantów A i B ponad limit.","")&amp;
IF(M233&gt;Limity!$D$9," Abonament za zwiększenie przepustowości w Wariancie A ponad limit.","")&amp;
IF(S233&gt;Limity!$D$10," Abonament za zwiększenie przepustowości w Wariancie B ponad limit.","")&amp;
IF(H233&gt;Limity!$D$11," Opłata za zestawienie łącza ponad limit.","")&amp;
IF(J233=""," Nie wskazano PWR. ",IF(ISERROR(VLOOKUP(J233,'Listy punktów styku'!$B$11:$B$41,1,FALSE))," Nie wskazano PWR z listy.",""))&amp;
IF(P233=""," Nie wskazano FPS. ",IF(ISERROR(VLOOKUP(P233,'Listy punktów styku'!$B$44:$B$61,1,FALSE))," Nie wskazano FPS z listy.",""))
)</f>
        <v/>
      </c>
    </row>
    <row r="234" spans="1:22" ht="29" x14ac:dyDescent="0.35">
      <c r="A234" s="115">
        <v>220</v>
      </c>
      <c r="B234" s="124">
        <v>12858764</v>
      </c>
      <c r="C234" s="117" t="s">
        <v>2126</v>
      </c>
      <c r="D234" s="118" t="s">
        <v>2128</v>
      </c>
      <c r="E234" s="118" t="s">
        <v>659</v>
      </c>
      <c r="F234" s="119" t="s">
        <v>2130</v>
      </c>
      <c r="G234" s="28"/>
      <c r="H234" s="4"/>
      <c r="I234" s="122">
        <f t="shared" si="22"/>
        <v>0</v>
      </c>
      <c r="J234" s="3"/>
      <c r="K234" s="6"/>
      <c r="L234" s="123">
        <f t="shared" si="23"/>
        <v>0</v>
      </c>
      <c r="M234" s="7"/>
      <c r="N234" s="123">
        <f t="shared" si="24"/>
        <v>0</v>
      </c>
      <c r="O234" s="123">
        <f t="shared" si="25"/>
        <v>0</v>
      </c>
      <c r="P234" s="3"/>
      <c r="Q234" s="6"/>
      <c r="R234" s="123">
        <f t="shared" si="26"/>
        <v>0</v>
      </c>
      <c r="S234" s="6"/>
      <c r="T234" s="123">
        <f t="shared" si="27"/>
        <v>0</v>
      </c>
      <c r="U234" s="122">
        <f t="shared" si="28"/>
        <v>0</v>
      </c>
      <c r="V234" s="8" t="str">
        <f>IF(COUNTBLANK(G234:H234)+COUNTBLANK(J234:K234)+COUNTBLANK(M234:M234)+COUNTBLANK(P234:Q234)+COUNTBLANK(S234:S234)=8,"",
IF(G234&lt;Limity!$C$5," Data gotowości zbyt wczesna lub nie uzupełniona.","")&amp;
IF(G234&gt;Limity!$D$5," Data gotowości zbyt późna lub wypełnona nieprawidłowo.","")&amp;
IF(OR(ROUND(K234,2)&lt;=0,ROUND(Q234,2)&lt;=0,ROUND(M234,2)&lt;=0,ROUND(S234,2)&lt;=0,ROUND(H234,2)&lt;=0)," Co najmniej jedna wartość nie jest większa od zera.","")&amp;
IF(K234&gt;Limity!$D$6," Abonament za Usługę TD w Wariancie A ponad limit.","")&amp;
IF(Q234&gt;Limity!$D$7," Abonament za Usługę TD w Wariancie B ponad limit.","")&amp;
IF(Q234-K234&gt;Limity!$D$8," Różnica wartości abonamentów za Usługę TD wariantów A i B ponad limit.","")&amp;
IF(M234&gt;Limity!$D$9," Abonament za zwiększenie przepustowości w Wariancie A ponad limit.","")&amp;
IF(S234&gt;Limity!$D$10," Abonament za zwiększenie przepustowości w Wariancie B ponad limit.","")&amp;
IF(H234&gt;Limity!$D$11," Opłata za zestawienie łącza ponad limit.","")&amp;
IF(J234=""," Nie wskazano PWR. ",IF(ISERROR(VLOOKUP(J234,'Listy punktów styku'!$B$11:$B$41,1,FALSE))," Nie wskazano PWR z listy.",""))&amp;
IF(P234=""," Nie wskazano FPS. ",IF(ISERROR(VLOOKUP(P234,'Listy punktów styku'!$B$44:$B$61,1,FALSE))," Nie wskazano FPS z listy.",""))
)</f>
        <v/>
      </c>
    </row>
    <row r="235" spans="1:22" x14ac:dyDescent="0.35">
      <c r="A235" s="115">
        <v>221</v>
      </c>
      <c r="B235" s="124">
        <v>93619569</v>
      </c>
      <c r="C235" s="117" t="s">
        <v>2131</v>
      </c>
      <c r="D235" s="118" t="s">
        <v>1074</v>
      </c>
      <c r="E235" s="118" t="s">
        <v>508</v>
      </c>
      <c r="F235" s="119" t="s">
        <v>2133</v>
      </c>
      <c r="G235" s="28"/>
      <c r="H235" s="4"/>
      <c r="I235" s="122">
        <f t="shared" si="22"/>
        <v>0</v>
      </c>
      <c r="J235" s="3"/>
      <c r="K235" s="6"/>
      <c r="L235" s="123">
        <f t="shared" si="23"/>
        <v>0</v>
      </c>
      <c r="M235" s="7"/>
      <c r="N235" s="123">
        <f t="shared" si="24"/>
        <v>0</v>
      </c>
      <c r="O235" s="123">
        <f t="shared" si="25"/>
        <v>0</v>
      </c>
      <c r="P235" s="3"/>
      <c r="Q235" s="6"/>
      <c r="R235" s="123">
        <f t="shared" si="26"/>
        <v>0</v>
      </c>
      <c r="S235" s="6"/>
      <c r="T235" s="123">
        <f t="shared" si="27"/>
        <v>0</v>
      </c>
      <c r="U235" s="122">
        <f t="shared" si="28"/>
        <v>0</v>
      </c>
      <c r="V235" s="8" t="str">
        <f>IF(COUNTBLANK(G235:H235)+COUNTBLANK(J235:K235)+COUNTBLANK(M235:M235)+COUNTBLANK(P235:Q235)+COUNTBLANK(S235:S235)=8,"",
IF(G235&lt;Limity!$C$5," Data gotowości zbyt wczesna lub nie uzupełniona.","")&amp;
IF(G235&gt;Limity!$D$5," Data gotowości zbyt późna lub wypełnona nieprawidłowo.","")&amp;
IF(OR(ROUND(K235,2)&lt;=0,ROUND(Q235,2)&lt;=0,ROUND(M235,2)&lt;=0,ROUND(S235,2)&lt;=0,ROUND(H235,2)&lt;=0)," Co najmniej jedna wartość nie jest większa od zera.","")&amp;
IF(K235&gt;Limity!$D$6," Abonament za Usługę TD w Wariancie A ponad limit.","")&amp;
IF(Q235&gt;Limity!$D$7," Abonament za Usługę TD w Wariancie B ponad limit.","")&amp;
IF(Q235-K235&gt;Limity!$D$8," Różnica wartości abonamentów za Usługę TD wariantów A i B ponad limit.","")&amp;
IF(M235&gt;Limity!$D$9," Abonament za zwiększenie przepustowości w Wariancie A ponad limit.","")&amp;
IF(S235&gt;Limity!$D$10," Abonament za zwiększenie przepustowości w Wariancie B ponad limit.","")&amp;
IF(H235&gt;Limity!$D$11," Opłata za zestawienie łącza ponad limit.","")&amp;
IF(J235=""," Nie wskazano PWR. ",IF(ISERROR(VLOOKUP(J235,'Listy punktów styku'!$B$11:$B$41,1,FALSE))," Nie wskazano PWR z listy.",""))&amp;
IF(P235=""," Nie wskazano FPS. ",IF(ISERROR(VLOOKUP(P235,'Listy punktów styku'!$B$44:$B$61,1,FALSE))," Nie wskazano FPS z listy.",""))
)</f>
        <v/>
      </c>
    </row>
    <row r="236" spans="1:22" x14ac:dyDescent="0.35">
      <c r="A236" s="115">
        <v>222</v>
      </c>
      <c r="B236" s="116">
        <v>801654</v>
      </c>
      <c r="C236" s="117" t="s">
        <v>2135</v>
      </c>
      <c r="D236" s="118" t="s">
        <v>1074</v>
      </c>
      <c r="E236" s="118" t="s">
        <v>2137</v>
      </c>
      <c r="F236" s="119">
        <v>4</v>
      </c>
      <c r="G236" s="28"/>
      <c r="H236" s="4"/>
      <c r="I236" s="122">
        <f t="shared" si="22"/>
        <v>0</v>
      </c>
      <c r="J236" s="3"/>
      <c r="K236" s="6"/>
      <c r="L236" s="123">
        <f t="shared" si="23"/>
        <v>0</v>
      </c>
      <c r="M236" s="7"/>
      <c r="N236" s="123">
        <f t="shared" si="24"/>
        <v>0</v>
      </c>
      <c r="O236" s="123">
        <f t="shared" si="25"/>
        <v>0</v>
      </c>
      <c r="P236" s="3"/>
      <c r="Q236" s="6"/>
      <c r="R236" s="123">
        <f t="shared" si="26"/>
        <v>0</v>
      </c>
      <c r="S236" s="6"/>
      <c r="T236" s="123">
        <f t="shared" si="27"/>
        <v>0</v>
      </c>
      <c r="U236" s="122">
        <f t="shared" si="28"/>
        <v>0</v>
      </c>
      <c r="V236" s="8" t="str">
        <f>IF(COUNTBLANK(G236:H236)+COUNTBLANK(J236:K236)+COUNTBLANK(M236:M236)+COUNTBLANK(P236:Q236)+COUNTBLANK(S236:S236)=8,"",
IF(G236&lt;Limity!$C$5," Data gotowości zbyt wczesna lub nie uzupełniona.","")&amp;
IF(G236&gt;Limity!$D$5," Data gotowości zbyt późna lub wypełnona nieprawidłowo.","")&amp;
IF(OR(ROUND(K236,2)&lt;=0,ROUND(Q236,2)&lt;=0,ROUND(M236,2)&lt;=0,ROUND(S236,2)&lt;=0,ROUND(H236,2)&lt;=0)," Co najmniej jedna wartość nie jest większa od zera.","")&amp;
IF(K236&gt;Limity!$D$6," Abonament za Usługę TD w Wariancie A ponad limit.","")&amp;
IF(Q236&gt;Limity!$D$7," Abonament za Usługę TD w Wariancie B ponad limit.","")&amp;
IF(Q236-K236&gt;Limity!$D$8," Różnica wartości abonamentów za Usługę TD wariantów A i B ponad limit.","")&amp;
IF(M236&gt;Limity!$D$9," Abonament za zwiększenie przepustowości w Wariancie A ponad limit.","")&amp;
IF(S236&gt;Limity!$D$10," Abonament za zwiększenie przepustowości w Wariancie B ponad limit.","")&amp;
IF(H236&gt;Limity!$D$11," Opłata za zestawienie łącza ponad limit.","")&amp;
IF(J236=""," Nie wskazano PWR. ",IF(ISERROR(VLOOKUP(J236,'Listy punktów styku'!$B$11:$B$41,1,FALSE))," Nie wskazano PWR z listy.",""))&amp;
IF(P236=""," Nie wskazano FPS. ",IF(ISERROR(VLOOKUP(P236,'Listy punktów styku'!$B$44:$B$61,1,FALSE))," Nie wskazano FPS z listy.",""))
)</f>
        <v/>
      </c>
    </row>
    <row r="237" spans="1:22" x14ac:dyDescent="0.35">
      <c r="A237" s="115">
        <v>223</v>
      </c>
      <c r="B237" s="116">
        <v>452499430</v>
      </c>
      <c r="C237" s="117">
        <v>272124</v>
      </c>
      <c r="D237" s="118" t="s">
        <v>1074</v>
      </c>
      <c r="E237" s="118" t="s">
        <v>2137</v>
      </c>
      <c r="F237" s="119">
        <v>10</v>
      </c>
      <c r="G237" s="28"/>
      <c r="H237" s="4"/>
      <c r="I237" s="122">
        <f t="shared" si="22"/>
        <v>0</v>
      </c>
      <c r="J237" s="3"/>
      <c r="K237" s="6"/>
      <c r="L237" s="123">
        <f t="shared" si="23"/>
        <v>0</v>
      </c>
      <c r="M237" s="7"/>
      <c r="N237" s="123">
        <f t="shared" si="24"/>
        <v>0</v>
      </c>
      <c r="O237" s="123">
        <f t="shared" si="25"/>
        <v>0</v>
      </c>
      <c r="P237" s="3"/>
      <c r="Q237" s="6"/>
      <c r="R237" s="123">
        <f t="shared" si="26"/>
        <v>0</v>
      </c>
      <c r="S237" s="6"/>
      <c r="T237" s="123">
        <f t="shared" si="27"/>
        <v>0</v>
      </c>
      <c r="U237" s="122">
        <f t="shared" si="28"/>
        <v>0</v>
      </c>
      <c r="V237" s="8" t="str">
        <f>IF(COUNTBLANK(G237:H237)+COUNTBLANK(J237:K237)+COUNTBLANK(M237:M237)+COUNTBLANK(P237:Q237)+COUNTBLANK(S237:S237)=8,"",
IF(G237&lt;Limity!$C$5," Data gotowości zbyt wczesna lub nie uzupełniona.","")&amp;
IF(G237&gt;Limity!$D$5," Data gotowości zbyt późna lub wypełnona nieprawidłowo.","")&amp;
IF(OR(ROUND(K237,2)&lt;=0,ROUND(Q237,2)&lt;=0,ROUND(M237,2)&lt;=0,ROUND(S237,2)&lt;=0,ROUND(H237,2)&lt;=0)," Co najmniej jedna wartość nie jest większa od zera.","")&amp;
IF(K237&gt;Limity!$D$6," Abonament za Usługę TD w Wariancie A ponad limit.","")&amp;
IF(Q237&gt;Limity!$D$7," Abonament za Usługę TD w Wariancie B ponad limit.","")&amp;
IF(Q237-K237&gt;Limity!$D$8," Różnica wartości abonamentów za Usługę TD wariantów A i B ponad limit.","")&amp;
IF(M237&gt;Limity!$D$9," Abonament za zwiększenie przepustowości w Wariancie A ponad limit.","")&amp;
IF(S237&gt;Limity!$D$10," Abonament za zwiększenie przepustowości w Wariancie B ponad limit.","")&amp;
IF(H237&gt;Limity!$D$11," Opłata za zestawienie łącza ponad limit.","")&amp;
IF(J237=""," Nie wskazano PWR. ",IF(ISERROR(VLOOKUP(J237,'Listy punktów styku'!$B$11:$B$41,1,FALSE))," Nie wskazano PWR z listy.",""))&amp;
IF(P237=""," Nie wskazano FPS. ",IF(ISERROR(VLOOKUP(P237,'Listy punktów styku'!$B$44:$B$61,1,FALSE))," Nie wskazano FPS z listy.",""))
)</f>
        <v/>
      </c>
    </row>
    <row r="238" spans="1:22" x14ac:dyDescent="0.35">
      <c r="A238" s="115">
        <v>224</v>
      </c>
      <c r="B238" s="116">
        <v>242096570</v>
      </c>
      <c r="C238" s="117" t="s">
        <v>2138</v>
      </c>
      <c r="D238" s="118" t="s">
        <v>1074</v>
      </c>
      <c r="E238" s="118" t="s">
        <v>2140</v>
      </c>
      <c r="F238" s="119">
        <v>88</v>
      </c>
      <c r="G238" s="28"/>
      <c r="H238" s="4"/>
      <c r="I238" s="122">
        <f t="shared" si="22"/>
        <v>0</v>
      </c>
      <c r="J238" s="3"/>
      <c r="K238" s="6"/>
      <c r="L238" s="123">
        <f t="shared" si="23"/>
        <v>0</v>
      </c>
      <c r="M238" s="7"/>
      <c r="N238" s="123">
        <f t="shared" si="24"/>
        <v>0</v>
      </c>
      <c r="O238" s="123">
        <f t="shared" si="25"/>
        <v>0</v>
      </c>
      <c r="P238" s="3"/>
      <c r="Q238" s="6"/>
      <c r="R238" s="123">
        <f t="shared" si="26"/>
        <v>0</v>
      </c>
      <c r="S238" s="6"/>
      <c r="T238" s="123">
        <f t="shared" si="27"/>
        <v>0</v>
      </c>
      <c r="U238" s="122">
        <f t="shared" si="28"/>
        <v>0</v>
      </c>
      <c r="V238" s="8" t="str">
        <f>IF(COUNTBLANK(G238:H238)+COUNTBLANK(J238:K238)+COUNTBLANK(M238:M238)+COUNTBLANK(P238:Q238)+COUNTBLANK(S238:S238)=8,"",
IF(G238&lt;Limity!$C$5," Data gotowości zbyt wczesna lub nie uzupełniona.","")&amp;
IF(G238&gt;Limity!$D$5," Data gotowości zbyt późna lub wypełnona nieprawidłowo.","")&amp;
IF(OR(ROUND(K238,2)&lt;=0,ROUND(Q238,2)&lt;=0,ROUND(M238,2)&lt;=0,ROUND(S238,2)&lt;=0,ROUND(H238,2)&lt;=0)," Co najmniej jedna wartość nie jest większa od zera.","")&amp;
IF(K238&gt;Limity!$D$6," Abonament za Usługę TD w Wariancie A ponad limit.","")&amp;
IF(Q238&gt;Limity!$D$7," Abonament za Usługę TD w Wariancie B ponad limit.","")&amp;
IF(Q238-K238&gt;Limity!$D$8," Różnica wartości abonamentów za Usługę TD wariantów A i B ponad limit.","")&amp;
IF(M238&gt;Limity!$D$9," Abonament za zwiększenie przepustowości w Wariancie A ponad limit.","")&amp;
IF(S238&gt;Limity!$D$10," Abonament za zwiększenie przepustowości w Wariancie B ponad limit.","")&amp;
IF(H238&gt;Limity!$D$11," Opłata za zestawienie łącza ponad limit.","")&amp;
IF(J238=""," Nie wskazano PWR. ",IF(ISERROR(VLOOKUP(J238,'Listy punktów styku'!$B$11:$B$41,1,FALSE))," Nie wskazano PWR z listy.",""))&amp;
IF(P238=""," Nie wskazano FPS. ",IF(ISERROR(VLOOKUP(P238,'Listy punktów styku'!$B$44:$B$61,1,FALSE))," Nie wskazano FPS z listy.",""))
)</f>
        <v/>
      </c>
    </row>
    <row r="239" spans="1:22" x14ac:dyDescent="0.35">
      <c r="A239" s="115">
        <v>225</v>
      </c>
      <c r="B239" s="116">
        <v>803113</v>
      </c>
      <c r="C239" s="117" t="s">
        <v>2142</v>
      </c>
      <c r="D239" s="118" t="s">
        <v>1074</v>
      </c>
      <c r="E239" s="118" t="s">
        <v>291</v>
      </c>
      <c r="F239" s="119" t="s">
        <v>2143</v>
      </c>
      <c r="G239" s="28"/>
      <c r="H239" s="4"/>
      <c r="I239" s="122">
        <f t="shared" si="22"/>
        <v>0</v>
      </c>
      <c r="J239" s="3"/>
      <c r="K239" s="6"/>
      <c r="L239" s="123">
        <f t="shared" si="23"/>
        <v>0</v>
      </c>
      <c r="M239" s="7"/>
      <c r="N239" s="123">
        <f t="shared" si="24"/>
        <v>0</v>
      </c>
      <c r="O239" s="123">
        <f t="shared" si="25"/>
        <v>0</v>
      </c>
      <c r="P239" s="3"/>
      <c r="Q239" s="6"/>
      <c r="R239" s="123">
        <f t="shared" si="26"/>
        <v>0</v>
      </c>
      <c r="S239" s="6"/>
      <c r="T239" s="123">
        <f t="shared" si="27"/>
        <v>0</v>
      </c>
      <c r="U239" s="122">
        <f t="shared" si="28"/>
        <v>0</v>
      </c>
      <c r="V239" s="8" t="str">
        <f>IF(COUNTBLANK(G239:H239)+COUNTBLANK(J239:K239)+COUNTBLANK(M239:M239)+COUNTBLANK(P239:Q239)+COUNTBLANK(S239:S239)=8,"",
IF(G239&lt;Limity!$C$5," Data gotowości zbyt wczesna lub nie uzupełniona.","")&amp;
IF(G239&gt;Limity!$D$5," Data gotowości zbyt późna lub wypełnona nieprawidłowo.","")&amp;
IF(OR(ROUND(K239,2)&lt;=0,ROUND(Q239,2)&lt;=0,ROUND(M239,2)&lt;=0,ROUND(S239,2)&lt;=0,ROUND(H239,2)&lt;=0)," Co najmniej jedna wartość nie jest większa od zera.","")&amp;
IF(K239&gt;Limity!$D$6," Abonament za Usługę TD w Wariancie A ponad limit.","")&amp;
IF(Q239&gt;Limity!$D$7," Abonament za Usługę TD w Wariancie B ponad limit.","")&amp;
IF(Q239-K239&gt;Limity!$D$8," Różnica wartości abonamentów za Usługę TD wariantów A i B ponad limit.","")&amp;
IF(M239&gt;Limity!$D$9," Abonament za zwiększenie przepustowości w Wariancie A ponad limit.","")&amp;
IF(S239&gt;Limity!$D$10," Abonament za zwiększenie przepustowości w Wariancie B ponad limit.","")&amp;
IF(H239&gt;Limity!$D$11," Opłata za zestawienie łącza ponad limit.","")&amp;
IF(J239=""," Nie wskazano PWR. ",IF(ISERROR(VLOOKUP(J239,'Listy punktów styku'!$B$11:$B$41,1,FALSE))," Nie wskazano PWR z listy.",""))&amp;
IF(P239=""," Nie wskazano FPS. ",IF(ISERROR(VLOOKUP(P239,'Listy punktów styku'!$B$44:$B$61,1,FALSE))," Nie wskazano FPS z listy.",""))
)</f>
        <v/>
      </c>
    </row>
    <row r="240" spans="1:22" x14ac:dyDescent="0.35">
      <c r="A240" s="115">
        <v>226</v>
      </c>
      <c r="B240" s="116">
        <v>452817311</v>
      </c>
      <c r="C240" s="117">
        <v>268619</v>
      </c>
      <c r="D240" s="118" t="s">
        <v>1074</v>
      </c>
      <c r="E240" s="118" t="s">
        <v>226</v>
      </c>
      <c r="F240" s="119" t="s">
        <v>2144</v>
      </c>
      <c r="G240" s="28"/>
      <c r="H240" s="4"/>
      <c r="I240" s="122">
        <f t="shared" si="22"/>
        <v>0</v>
      </c>
      <c r="J240" s="3"/>
      <c r="K240" s="6"/>
      <c r="L240" s="123">
        <f t="shared" si="23"/>
        <v>0</v>
      </c>
      <c r="M240" s="7"/>
      <c r="N240" s="123">
        <f t="shared" si="24"/>
        <v>0</v>
      </c>
      <c r="O240" s="123">
        <f t="shared" si="25"/>
        <v>0</v>
      </c>
      <c r="P240" s="3"/>
      <c r="Q240" s="6"/>
      <c r="R240" s="123">
        <f t="shared" si="26"/>
        <v>0</v>
      </c>
      <c r="S240" s="6"/>
      <c r="T240" s="123">
        <f t="shared" si="27"/>
        <v>0</v>
      </c>
      <c r="U240" s="122">
        <f t="shared" si="28"/>
        <v>0</v>
      </c>
      <c r="V240" s="8" t="str">
        <f>IF(COUNTBLANK(G240:H240)+COUNTBLANK(J240:K240)+COUNTBLANK(M240:M240)+COUNTBLANK(P240:Q240)+COUNTBLANK(S240:S240)=8,"",
IF(G240&lt;Limity!$C$5," Data gotowości zbyt wczesna lub nie uzupełniona.","")&amp;
IF(G240&gt;Limity!$D$5," Data gotowości zbyt późna lub wypełnona nieprawidłowo.","")&amp;
IF(OR(ROUND(K240,2)&lt;=0,ROUND(Q240,2)&lt;=0,ROUND(M240,2)&lt;=0,ROUND(S240,2)&lt;=0,ROUND(H240,2)&lt;=0)," Co najmniej jedna wartość nie jest większa od zera.","")&amp;
IF(K240&gt;Limity!$D$6," Abonament za Usługę TD w Wariancie A ponad limit.","")&amp;
IF(Q240&gt;Limity!$D$7," Abonament za Usługę TD w Wariancie B ponad limit.","")&amp;
IF(Q240-K240&gt;Limity!$D$8," Różnica wartości abonamentów za Usługę TD wariantów A i B ponad limit.","")&amp;
IF(M240&gt;Limity!$D$9," Abonament za zwiększenie przepustowości w Wariancie A ponad limit.","")&amp;
IF(S240&gt;Limity!$D$10," Abonament za zwiększenie przepustowości w Wariancie B ponad limit.","")&amp;
IF(H240&gt;Limity!$D$11," Opłata za zestawienie łącza ponad limit.","")&amp;
IF(J240=""," Nie wskazano PWR. ",IF(ISERROR(VLOOKUP(J240,'Listy punktów styku'!$B$11:$B$41,1,FALSE))," Nie wskazano PWR z listy.",""))&amp;
IF(P240=""," Nie wskazano FPS. ",IF(ISERROR(VLOOKUP(P240,'Listy punktów styku'!$B$44:$B$61,1,FALSE))," Nie wskazano FPS z listy.",""))
)</f>
        <v/>
      </c>
    </row>
    <row r="241" spans="1:22" x14ac:dyDescent="0.35">
      <c r="A241" s="115">
        <v>227</v>
      </c>
      <c r="B241" s="116">
        <v>804483</v>
      </c>
      <c r="C241" s="117" t="s">
        <v>2146</v>
      </c>
      <c r="D241" s="118" t="s">
        <v>1074</v>
      </c>
      <c r="E241" s="118" t="s">
        <v>1103</v>
      </c>
      <c r="F241" s="119">
        <v>4</v>
      </c>
      <c r="G241" s="28"/>
      <c r="H241" s="4"/>
      <c r="I241" s="122">
        <f t="shared" si="22"/>
        <v>0</v>
      </c>
      <c r="J241" s="3"/>
      <c r="K241" s="6"/>
      <c r="L241" s="123">
        <f t="shared" si="23"/>
        <v>0</v>
      </c>
      <c r="M241" s="7"/>
      <c r="N241" s="123">
        <f t="shared" si="24"/>
        <v>0</v>
      </c>
      <c r="O241" s="123">
        <f t="shared" si="25"/>
        <v>0</v>
      </c>
      <c r="P241" s="3"/>
      <c r="Q241" s="6"/>
      <c r="R241" s="123">
        <f t="shared" si="26"/>
        <v>0</v>
      </c>
      <c r="S241" s="6"/>
      <c r="T241" s="123">
        <f t="shared" si="27"/>
        <v>0</v>
      </c>
      <c r="U241" s="122">
        <f t="shared" si="28"/>
        <v>0</v>
      </c>
      <c r="V241" s="8" t="str">
        <f>IF(COUNTBLANK(G241:H241)+COUNTBLANK(J241:K241)+COUNTBLANK(M241:M241)+COUNTBLANK(P241:Q241)+COUNTBLANK(S241:S241)=8,"",
IF(G241&lt;Limity!$C$5," Data gotowości zbyt wczesna lub nie uzupełniona.","")&amp;
IF(G241&gt;Limity!$D$5," Data gotowości zbyt późna lub wypełnona nieprawidłowo.","")&amp;
IF(OR(ROUND(K241,2)&lt;=0,ROUND(Q241,2)&lt;=0,ROUND(M241,2)&lt;=0,ROUND(S241,2)&lt;=0,ROUND(H241,2)&lt;=0)," Co najmniej jedna wartość nie jest większa od zera.","")&amp;
IF(K241&gt;Limity!$D$6," Abonament za Usługę TD w Wariancie A ponad limit.","")&amp;
IF(Q241&gt;Limity!$D$7," Abonament za Usługę TD w Wariancie B ponad limit.","")&amp;
IF(Q241-K241&gt;Limity!$D$8," Różnica wartości abonamentów za Usługę TD wariantów A i B ponad limit.","")&amp;
IF(M241&gt;Limity!$D$9," Abonament za zwiększenie przepustowości w Wariancie A ponad limit.","")&amp;
IF(S241&gt;Limity!$D$10," Abonament za zwiększenie przepustowości w Wariancie B ponad limit.","")&amp;
IF(H241&gt;Limity!$D$11," Opłata za zestawienie łącza ponad limit.","")&amp;
IF(J241=""," Nie wskazano PWR. ",IF(ISERROR(VLOOKUP(J241,'Listy punktów styku'!$B$11:$B$41,1,FALSE))," Nie wskazano PWR z listy.",""))&amp;
IF(P241=""," Nie wskazano FPS. ",IF(ISERROR(VLOOKUP(P241,'Listy punktów styku'!$B$44:$B$61,1,FALSE))," Nie wskazano FPS z listy.",""))
)</f>
        <v/>
      </c>
    </row>
    <row r="242" spans="1:22" x14ac:dyDescent="0.35">
      <c r="A242" s="115">
        <v>228</v>
      </c>
      <c r="B242" s="116">
        <v>804965</v>
      </c>
      <c r="C242" s="117" t="s">
        <v>2148</v>
      </c>
      <c r="D242" s="118" t="s">
        <v>1074</v>
      </c>
      <c r="E242" s="118" t="s">
        <v>2150</v>
      </c>
      <c r="F242" s="119">
        <v>57</v>
      </c>
      <c r="G242" s="28"/>
      <c r="H242" s="4"/>
      <c r="I242" s="122">
        <f t="shared" si="22"/>
        <v>0</v>
      </c>
      <c r="J242" s="3"/>
      <c r="K242" s="6"/>
      <c r="L242" s="123">
        <f t="shared" si="23"/>
        <v>0</v>
      </c>
      <c r="M242" s="7"/>
      <c r="N242" s="123">
        <f t="shared" si="24"/>
        <v>0</v>
      </c>
      <c r="O242" s="123">
        <f t="shared" si="25"/>
        <v>0</v>
      </c>
      <c r="P242" s="3"/>
      <c r="Q242" s="6"/>
      <c r="R242" s="123">
        <f t="shared" si="26"/>
        <v>0</v>
      </c>
      <c r="S242" s="6"/>
      <c r="T242" s="123">
        <f t="shared" si="27"/>
        <v>0</v>
      </c>
      <c r="U242" s="122">
        <f t="shared" si="28"/>
        <v>0</v>
      </c>
      <c r="V242" s="8" t="str">
        <f>IF(COUNTBLANK(G242:H242)+COUNTBLANK(J242:K242)+COUNTBLANK(M242:M242)+COUNTBLANK(P242:Q242)+COUNTBLANK(S242:S242)=8,"",
IF(G242&lt;Limity!$C$5," Data gotowości zbyt wczesna lub nie uzupełniona.","")&amp;
IF(G242&gt;Limity!$D$5," Data gotowości zbyt późna lub wypełnona nieprawidłowo.","")&amp;
IF(OR(ROUND(K242,2)&lt;=0,ROUND(Q242,2)&lt;=0,ROUND(M242,2)&lt;=0,ROUND(S242,2)&lt;=0,ROUND(H242,2)&lt;=0)," Co najmniej jedna wartość nie jest większa od zera.","")&amp;
IF(K242&gt;Limity!$D$6," Abonament za Usługę TD w Wariancie A ponad limit.","")&amp;
IF(Q242&gt;Limity!$D$7," Abonament za Usługę TD w Wariancie B ponad limit.","")&amp;
IF(Q242-K242&gt;Limity!$D$8," Różnica wartości abonamentów za Usługę TD wariantów A i B ponad limit.","")&amp;
IF(M242&gt;Limity!$D$9," Abonament za zwiększenie przepustowości w Wariancie A ponad limit.","")&amp;
IF(S242&gt;Limity!$D$10," Abonament za zwiększenie przepustowości w Wariancie B ponad limit.","")&amp;
IF(H242&gt;Limity!$D$11," Opłata za zestawienie łącza ponad limit.","")&amp;
IF(J242=""," Nie wskazano PWR. ",IF(ISERROR(VLOOKUP(J242,'Listy punktów styku'!$B$11:$B$41,1,FALSE))," Nie wskazano PWR z listy.",""))&amp;
IF(P242=""," Nie wskazano FPS. ",IF(ISERROR(VLOOKUP(P242,'Listy punktów styku'!$B$44:$B$61,1,FALSE))," Nie wskazano FPS z listy.",""))
)</f>
        <v/>
      </c>
    </row>
    <row r="243" spans="1:22" x14ac:dyDescent="0.35">
      <c r="A243" s="115">
        <v>229</v>
      </c>
      <c r="B243" s="116">
        <v>808066</v>
      </c>
      <c r="C243" s="117" t="s">
        <v>2152</v>
      </c>
      <c r="D243" s="118" t="s">
        <v>1074</v>
      </c>
      <c r="E243" s="118" t="s">
        <v>1077</v>
      </c>
      <c r="F243" s="119">
        <v>70</v>
      </c>
      <c r="G243" s="28"/>
      <c r="H243" s="4"/>
      <c r="I243" s="122">
        <f t="shared" si="22"/>
        <v>0</v>
      </c>
      <c r="J243" s="3"/>
      <c r="K243" s="6"/>
      <c r="L243" s="123">
        <f t="shared" si="23"/>
        <v>0</v>
      </c>
      <c r="M243" s="7"/>
      <c r="N243" s="123">
        <f t="shared" si="24"/>
        <v>0</v>
      </c>
      <c r="O243" s="123">
        <f t="shared" si="25"/>
        <v>0</v>
      </c>
      <c r="P243" s="3"/>
      <c r="Q243" s="6"/>
      <c r="R243" s="123">
        <f t="shared" si="26"/>
        <v>0</v>
      </c>
      <c r="S243" s="6"/>
      <c r="T243" s="123">
        <f t="shared" si="27"/>
        <v>0</v>
      </c>
      <c r="U243" s="122">
        <f t="shared" si="28"/>
        <v>0</v>
      </c>
      <c r="V243" s="8" t="str">
        <f>IF(COUNTBLANK(G243:H243)+COUNTBLANK(J243:K243)+COUNTBLANK(M243:M243)+COUNTBLANK(P243:Q243)+COUNTBLANK(S243:S243)=8,"",
IF(G243&lt;Limity!$C$5," Data gotowości zbyt wczesna lub nie uzupełniona.","")&amp;
IF(G243&gt;Limity!$D$5," Data gotowości zbyt późna lub wypełnona nieprawidłowo.","")&amp;
IF(OR(ROUND(K243,2)&lt;=0,ROUND(Q243,2)&lt;=0,ROUND(M243,2)&lt;=0,ROUND(S243,2)&lt;=0,ROUND(H243,2)&lt;=0)," Co najmniej jedna wartość nie jest większa od zera.","")&amp;
IF(K243&gt;Limity!$D$6," Abonament za Usługę TD w Wariancie A ponad limit.","")&amp;
IF(Q243&gt;Limity!$D$7," Abonament za Usługę TD w Wariancie B ponad limit.","")&amp;
IF(Q243-K243&gt;Limity!$D$8," Różnica wartości abonamentów za Usługę TD wariantów A i B ponad limit.","")&amp;
IF(M243&gt;Limity!$D$9," Abonament za zwiększenie przepustowości w Wariancie A ponad limit.","")&amp;
IF(S243&gt;Limity!$D$10," Abonament za zwiększenie przepustowości w Wariancie B ponad limit.","")&amp;
IF(H243&gt;Limity!$D$11," Opłata za zestawienie łącza ponad limit.","")&amp;
IF(J243=""," Nie wskazano PWR. ",IF(ISERROR(VLOOKUP(J243,'Listy punktów styku'!$B$11:$B$41,1,FALSE))," Nie wskazano PWR z listy.",""))&amp;
IF(P243=""," Nie wskazano FPS. ",IF(ISERROR(VLOOKUP(P243,'Listy punktów styku'!$B$44:$B$61,1,FALSE))," Nie wskazano FPS z listy.",""))
)</f>
        <v/>
      </c>
    </row>
    <row r="244" spans="1:22" x14ac:dyDescent="0.35">
      <c r="A244" s="115">
        <v>230</v>
      </c>
      <c r="B244" s="116">
        <v>10320683</v>
      </c>
      <c r="C244" s="117">
        <v>267586</v>
      </c>
      <c r="D244" s="118" t="s">
        <v>1074</v>
      </c>
      <c r="E244" s="118" t="s">
        <v>1077</v>
      </c>
      <c r="F244" s="119">
        <v>17</v>
      </c>
      <c r="G244" s="28"/>
      <c r="H244" s="4"/>
      <c r="I244" s="122">
        <f t="shared" si="22"/>
        <v>0</v>
      </c>
      <c r="J244" s="3"/>
      <c r="K244" s="6"/>
      <c r="L244" s="123">
        <f t="shared" si="23"/>
        <v>0</v>
      </c>
      <c r="M244" s="7"/>
      <c r="N244" s="123">
        <f t="shared" si="24"/>
        <v>0</v>
      </c>
      <c r="O244" s="123">
        <f t="shared" si="25"/>
        <v>0</v>
      </c>
      <c r="P244" s="3"/>
      <c r="Q244" s="6"/>
      <c r="R244" s="123">
        <f t="shared" si="26"/>
        <v>0</v>
      </c>
      <c r="S244" s="6"/>
      <c r="T244" s="123">
        <f t="shared" si="27"/>
        <v>0</v>
      </c>
      <c r="U244" s="122">
        <f t="shared" si="28"/>
        <v>0</v>
      </c>
      <c r="V244" s="8" t="str">
        <f>IF(COUNTBLANK(G244:H244)+COUNTBLANK(J244:K244)+COUNTBLANK(M244:M244)+COUNTBLANK(P244:Q244)+COUNTBLANK(S244:S244)=8,"",
IF(G244&lt;Limity!$C$5," Data gotowości zbyt wczesna lub nie uzupełniona.","")&amp;
IF(G244&gt;Limity!$D$5," Data gotowości zbyt późna lub wypełnona nieprawidłowo.","")&amp;
IF(OR(ROUND(K244,2)&lt;=0,ROUND(Q244,2)&lt;=0,ROUND(M244,2)&lt;=0,ROUND(S244,2)&lt;=0,ROUND(H244,2)&lt;=0)," Co najmniej jedna wartość nie jest większa od zera.","")&amp;
IF(K244&gt;Limity!$D$6," Abonament za Usługę TD w Wariancie A ponad limit.","")&amp;
IF(Q244&gt;Limity!$D$7," Abonament za Usługę TD w Wariancie B ponad limit.","")&amp;
IF(Q244-K244&gt;Limity!$D$8," Różnica wartości abonamentów za Usługę TD wariantów A i B ponad limit.","")&amp;
IF(M244&gt;Limity!$D$9," Abonament za zwiększenie przepustowości w Wariancie A ponad limit.","")&amp;
IF(S244&gt;Limity!$D$10," Abonament za zwiększenie przepustowości w Wariancie B ponad limit.","")&amp;
IF(H244&gt;Limity!$D$11," Opłata za zestawienie łącza ponad limit.","")&amp;
IF(J244=""," Nie wskazano PWR. ",IF(ISERROR(VLOOKUP(J244,'Listy punktów styku'!$B$11:$B$41,1,FALSE))," Nie wskazano PWR z listy.",""))&amp;
IF(P244=""," Nie wskazano FPS. ",IF(ISERROR(VLOOKUP(P244,'Listy punktów styku'!$B$44:$B$61,1,FALSE))," Nie wskazano FPS z listy.",""))
)</f>
        <v/>
      </c>
    </row>
    <row r="245" spans="1:22" x14ac:dyDescent="0.35">
      <c r="A245" s="115">
        <v>231</v>
      </c>
      <c r="B245" s="116">
        <v>786798</v>
      </c>
      <c r="C245" s="117" t="s">
        <v>2154</v>
      </c>
      <c r="D245" s="118" t="s">
        <v>1074</v>
      </c>
      <c r="E245" s="118" t="s">
        <v>2156</v>
      </c>
      <c r="F245" s="119">
        <v>1</v>
      </c>
      <c r="G245" s="28"/>
      <c r="H245" s="4"/>
      <c r="I245" s="122">
        <f t="shared" si="22"/>
        <v>0</v>
      </c>
      <c r="J245" s="3"/>
      <c r="K245" s="6"/>
      <c r="L245" s="123">
        <f t="shared" si="23"/>
        <v>0</v>
      </c>
      <c r="M245" s="7"/>
      <c r="N245" s="123">
        <f t="shared" si="24"/>
        <v>0</v>
      </c>
      <c r="O245" s="123">
        <f t="shared" si="25"/>
        <v>0</v>
      </c>
      <c r="P245" s="3"/>
      <c r="Q245" s="6"/>
      <c r="R245" s="123">
        <f t="shared" si="26"/>
        <v>0</v>
      </c>
      <c r="S245" s="6"/>
      <c r="T245" s="123">
        <f t="shared" si="27"/>
        <v>0</v>
      </c>
      <c r="U245" s="122">
        <f t="shared" si="28"/>
        <v>0</v>
      </c>
      <c r="V245" s="8" t="str">
        <f>IF(COUNTBLANK(G245:H245)+COUNTBLANK(J245:K245)+COUNTBLANK(M245:M245)+COUNTBLANK(P245:Q245)+COUNTBLANK(S245:S245)=8,"",
IF(G245&lt;Limity!$C$5," Data gotowości zbyt wczesna lub nie uzupełniona.","")&amp;
IF(G245&gt;Limity!$D$5," Data gotowości zbyt późna lub wypełnona nieprawidłowo.","")&amp;
IF(OR(ROUND(K245,2)&lt;=0,ROUND(Q245,2)&lt;=0,ROUND(M245,2)&lt;=0,ROUND(S245,2)&lt;=0,ROUND(H245,2)&lt;=0)," Co najmniej jedna wartość nie jest większa od zera.","")&amp;
IF(K245&gt;Limity!$D$6," Abonament za Usługę TD w Wariancie A ponad limit.","")&amp;
IF(Q245&gt;Limity!$D$7," Abonament za Usługę TD w Wariancie B ponad limit.","")&amp;
IF(Q245-K245&gt;Limity!$D$8," Różnica wartości abonamentów za Usługę TD wariantów A i B ponad limit.","")&amp;
IF(M245&gt;Limity!$D$9," Abonament za zwiększenie przepustowości w Wariancie A ponad limit.","")&amp;
IF(S245&gt;Limity!$D$10," Abonament za zwiększenie przepustowości w Wariancie B ponad limit.","")&amp;
IF(H245&gt;Limity!$D$11," Opłata za zestawienie łącza ponad limit.","")&amp;
IF(J245=""," Nie wskazano PWR. ",IF(ISERROR(VLOOKUP(J245,'Listy punktów styku'!$B$11:$B$41,1,FALSE))," Nie wskazano PWR z listy.",""))&amp;
IF(P245=""," Nie wskazano FPS. ",IF(ISERROR(VLOOKUP(P245,'Listy punktów styku'!$B$44:$B$61,1,FALSE))," Nie wskazano FPS z listy.",""))
)</f>
        <v/>
      </c>
    </row>
    <row r="246" spans="1:22" x14ac:dyDescent="0.35">
      <c r="A246" s="115">
        <v>232</v>
      </c>
      <c r="B246" s="116">
        <v>8235233</v>
      </c>
      <c r="C246" s="117" t="s">
        <v>1081</v>
      </c>
      <c r="D246" s="118" t="s">
        <v>1074</v>
      </c>
      <c r="E246" s="118" t="s">
        <v>1083</v>
      </c>
      <c r="F246" s="119" t="s">
        <v>1084</v>
      </c>
      <c r="G246" s="28"/>
      <c r="H246" s="4"/>
      <c r="I246" s="122">
        <f t="shared" si="22"/>
        <v>0</v>
      </c>
      <c r="J246" s="3"/>
      <c r="K246" s="6"/>
      <c r="L246" s="123">
        <f t="shared" si="23"/>
        <v>0</v>
      </c>
      <c r="M246" s="7"/>
      <c r="N246" s="123">
        <f t="shared" si="24"/>
        <v>0</v>
      </c>
      <c r="O246" s="123">
        <f t="shared" si="25"/>
        <v>0</v>
      </c>
      <c r="P246" s="3"/>
      <c r="Q246" s="6"/>
      <c r="R246" s="123">
        <f t="shared" si="26"/>
        <v>0</v>
      </c>
      <c r="S246" s="6"/>
      <c r="T246" s="123">
        <f t="shared" si="27"/>
        <v>0</v>
      </c>
      <c r="U246" s="122">
        <f t="shared" si="28"/>
        <v>0</v>
      </c>
      <c r="V246" s="8" t="str">
        <f>IF(COUNTBLANK(G246:H246)+COUNTBLANK(J246:K246)+COUNTBLANK(M246:M246)+COUNTBLANK(P246:Q246)+COUNTBLANK(S246:S246)=8,"",
IF(G246&lt;Limity!$C$5," Data gotowości zbyt wczesna lub nie uzupełniona.","")&amp;
IF(G246&gt;Limity!$D$5," Data gotowości zbyt późna lub wypełnona nieprawidłowo.","")&amp;
IF(OR(ROUND(K246,2)&lt;=0,ROUND(Q246,2)&lt;=0,ROUND(M246,2)&lt;=0,ROUND(S246,2)&lt;=0,ROUND(H246,2)&lt;=0)," Co najmniej jedna wartość nie jest większa od zera.","")&amp;
IF(K246&gt;Limity!$D$6," Abonament za Usługę TD w Wariancie A ponad limit.","")&amp;
IF(Q246&gt;Limity!$D$7," Abonament za Usługę TD w Wariancie B ponad limit.","")&amp;
IF(Q246-K246&gt;Limity!$D$8," Różnica wartości abonamentów za Usługę TD wariantów A i B ponad limit.","")&amp;
IF(M246&gt;Limity!$D$9," Abonament za zwiększenie przepustowości w Wariancie A ponad limit.","")&amp;
IF(S246&gt;Limity!$D$10," Abonament za zwiększenie przepustowości w Wariancie B ponad limit.","")&amp;
IF(H246&gt;Limity!$D$11," Opłata za zestawienie łącza ponad limit.","")&amp;
IF(J246=""," Nie wskazano PWR. ",IF(ISERROR(VLOOKUP(J246,'Listy punktów styku'!$B$11:$B$41,1,FALSE))," Nie wskazano PWR z listy.",""))&amp;
IF(P246=""," Nie wskazano FPS. ",IF(ISERROR(VLOOKUP(P246,'Listy punktów styku'!$B$44:$B$61,1,FALSE))," Nie wskazano FPS z listy.",""))
)</f>
        <v/>
      </c>
    </row>
    <row r="247" spans="1:22" ht="29" x14ac:dyDescent="0.35">
      <c r="A247" s="115">
        <v>233</v>
      </c>
      <c r="B247" s="124">
        <v>89952044</v>
      </c>
      <c r="C247" s="117" t="s">
        <v>2157</v>
      </c>
      <c r="D247" s="118" t="s">
        <v>1074</v>
      </c>
      <c r="E247" s="118" t="s">
        <v>457</v>
      </c>
      <c r="F247" s="119" t="s">
        <v>1531</v>
      </c>
      <c r="G247" s="28"/>
      <c r="H247" s="4"/>
      <c r="I247" s="122">
        <f t="shared" si="22"/>
        <v>0</v>
      </c>
      <c r="J247" s="3"/>
      <c r="K247" s="6"/>
      <c r="L247" s="123">
        <f t="shared" si="23"/>
        <v>0</v>
      </c>
      <c r="M247" s="7"/>
      <c r="N247" s="123">
        <f t="shared" si="24"/>
        <v>0</v>
      </c>
      <c r="O247" s="123">
        <f t="shared" si="25"/>
        <v>0</v>
      </c>
      <c r="P247" s="3"/>
      <c r="Q247" s="6"/>
      <c r="R247" s="123">
        <f t="shared" si="26"/>
        <v>0</v>
      </c>
      <c r="S247" s="6"/>
      <c r="T247" s="123">
        <f t="shared" si="27"/>
        <v>0</v>
      </c>
      <c r="U247" s="122">
        <f t="shared" si="28"/>
        <v>0</v>
      </c>
      <c r="V247" s="8" t="str">
        <f>IF(COUNTBLANK(G247:H247)+COUNTBLANK(J247:K247)+COUNTBLANK(M247:M247)+COUNTBLANK(P247:Q247)+COUNTBLANK(S247:S247)=8,"",
IF(G247&lt;Limity!$C$5," Data gotowości zbyt wczesna lub nie uzupełniona.","")&amp;
IF(G247&gt;Limity!$D$5," Data gotowości zbyt późna lub wypełnona nieprawidłowo.","")&amp;
IF(OR(ROUND(K247,2)&lt;=0,ROUND(Q247,2)&lt;=0,ROUND(M247,2)&lt;=0,ROUND(S247,2)&lt;=0,ROUND(H247,2)&lt;=0)," Co najmniej jedna wartość nie jest większa od zera.","")&amp;
IF(K247&gt;Limity!$D$6," Abonament za Usługę TD w Wariancie A ponad limit.","")&amp;
IF(Q247&gt;Limity!$D$7," Abonament za Usługę TD w Wariancie B ponad limit.","")&amp;
IF(Q247-K247&gt;Limity!$D$8," Różnica wartości abonamentów za Usługę TD wariantów A i B ponad limit.","")&amp;
IF(M247&gt;Limity!$D$9," Abonament za zwiększenie przepustowości w Wariancie A ponad limit.","")&amp;
IF(S247&gt;Limity!$D$10," Abonament za zwiększenie przepustowości w Wariancie B ponad limit.","")&amp;
IF(H247&gt;Limity!$D$11," Opłata za zestawienie łącza ponad limit.","")&amp;
IF(J247=""," Nie wskazano PWR. ",IF(ISERROR(VLOOKUP(J247,'Listy punktów styku'!$B$11:$B$41,1,FALSE))," Nie wskazano PWR z listy.",""))&amp;
IF(P247=""," Nie wskazano FPS. ",IF(ISERROR(VLOOKUP(P247,'Listy punktów styku'!$B$44:$B$61,1,FALSE))," Nie wskazano FPS z listy.",""))
)</f>
        <v/>
      </c>
    </row>
    <row r="248" spans="1:22" ht="29" x14ac:dyDescent="0.35">
      <c r="A248" s="115">
        <v>234</v>
      </c>
      <c r="B248" s="116">
        <v>807140</v>
      </c>
      <c r="C248" s="117" t="s">
        <v>2160</v>
      </c>
      <c r="D248" s="118" t="s">
        <v>1074</v>
      </c>
      <c r="E248" s="118" t="s">
        <v>457</v>
      </c>
      <c r="F248" s="119">
        <v>15</v>
      </c>
      <c r="G248" s="28"/>
      <c r="H248" s="4"/>
      <c r="I248" s="122">
        <f t="shared" si="22"/>
        <v>0</v>
      </c>
      <c r="J248" s="3"/>
      <c r="K248" s="6"/>
      <c r="L248" s="123">
        <f t="shared" si="23"/>
        <v>0</v>
      </c>
      <c r="M248" s="7"/>
      <c r="N248" s="123">
        <f t="shared" si="24"/>
        <v>0</v>
      </c>
      <c r="O248" s="123">
        <f t="shared" si="25"/>
        <v>0</v>
      </c>
      <c r="P248" s="3"/>
      <c r="Q248" s="6"/>
      <c r="R248" s="123">
        <f t="shared" si="26"/>
        <v>0</v>
      </c>
      <c r="S248" s="6"/>
      <c r="T248" s="123">
        <f t="shared" si="27"/>
        <v>0</v>
      </c>
      <c r="U248" s="122">
        <f t="shared" si="28"/>
        <v>0</v>
      </c>
      <c r="V248" s="8" t="str">
        <f>IF(COUNTBLANK(G248:H248)+COUNTBLANK(J248:K248)+COUNTBLANK(M248:M248)+COUNTBLANK(P248:Q248)+COUNTBLANK(S248:S248)=8,"",
IF(G248&lt;Limity!$C$5," Data gotowości zbyt wczesna lub nie uzupełniona.","")&amp;
IF(G248&gt;Limity!$D$5," Data gotowości zbyt późna lub wypełnona nieprawidłowo.","")&amp;
IF(OR(ROUND(K248,2)&lt;=0,ROUND(Q248,2)&lt;=0,ROUND(M248,2)&lt;=0,ROUND(S248,2)&lt;=0,ROUND(H248,2)&lt;=0)," Co najmniej jedna wartość nie jest większa od zera.","")&amp;
IF(K248&gt;Limity!$D$6," Abonament za Usługę TD w Wariancie A ponad limit.","")&amp;
IF(Q248&gt;Limity!$D$7," Abonament za Usługę TD w Wariancie B ponad limit.","")&amp;
IF(Q248-K248&gt;Limity!$D$8," Różnica wartości abonamentów za Usługę TD wariantów A i B ponad limit.","")&amp;
IF(M248&gt;Limity!$D$9," Abonament za zwiększenie przepustowości w Wariancie A ponad limit.","")&amp;
IF(S248&gt;Limity!$D$10," Abonament za zwiększenie przepustowości w Wariancie B ponad limit.","")&amp;
IF(H248&gt;Limity!$D$11," Opłata za zestawienie łącza ponad limit.","")&amp;
IF(J248=""," Nie wskazano PWR. ",IF(ISERROR(VLOOKUP(J248,'Listy punktów styku'!$B$11:$B$41,1,FALSE))," Nie wskazano PWR z listy.",""))&amp;
IF(P248=""," Nie wskazano FPS. ",IF(ISERROR(VLOOKUP(P248,'Listy punktów styku'!$B$44:$B$61,1,FALSE))," Nie wskazano FPS z listy.",""))
)</f>
        <v/>
      </c>
    </row>
    <row r="249" spans="1:22" x14ac:dyDescent="0.35">
      <c r="A249" s="115">
        <v>235</v>
      </c>
      <c r="B249" s="116">
        <v>672065</v>
      </c>
      <c r="C249" s="117" t="s">
        <v>2162</v>
      </c>
      <c r="D249" s="118" t="s">
        <v>2167</v>
      </c>
      <c r="E249" s="118"/>
      <c r="F249" s="119">
        <v>4</v>
      </c>
      <c r="G249" s="28"/>
      <c r="H249" s="4"/>
      <c r="I249" s="122">
        <f t="shared" si="22"/>
        <v>0</v>
      </c>
      <c r="J249" s="3"/>
      <c r="K249" s="6"/>
      <c r="L249" s="123">
        <f t="shared" si="23"/>
        <v>0</v>
      </c>
      <c r="M249" s="7"/>
      <c r="N249" s="123">
        <f t="shared" si="24"/>
        <v>0</v>
      </c>
      <c r="O249" s="123">
        <f t="shared" si="25"/>
        <v>0</v>
      </c>
      <c r="P249" s="3"/>
      <c r="Q249" s="6"/>
      <c r="R249" s="123">
        <f t="shared" si="26"/>
        <v>0</v>
      </c>
      <c r="S249" s="6"/>
      <c r="T249" s="123">
        <f t="shared" si="27"/>
        <v>0</v>
      </c>
      <c r="U249" s="122">
        <f t="shared" si="28"/>
        <v>0</v>
      </c>
      <c r="V249" s="8" t="str">
        <f>IF(COUNTBLANK(G249:H249)+COUNTBLANK(J249:K249)+COUNTBLANK(M249:M249)+COUNTBLANK(P249:Q249)+COUNTBLANK(S249:S249)=8,"",
IF(G249&lt;Limity!$C$5," Data gotowości zbyt wczesna lub nie uzupełniona.","")&amp;
IF(G249&gt;Limity!$D$5," Data gotowości zbyt późna lub wypełnona nieprawidłowo.","")&amp;
IF(OR(ROUND(K249,2)&lt;=0,ROUND(Q249,2)&lt;=0,ROUND(M249,2)&lt;=0,ROUND(S249,2)&lt;=0,ROUND(H249,2)&lt;=0)," Co najmniej jedna wartość nie jest większa od zera.","")&amp;
IF(K249&gt;Limity!$D$6," Abonament za Usługę TD w Wariancie A ponad limit.","")&amp;
IF(Q249&gt;Limity!$D$7," Abonament za Usługę TD w Wariancie B ponad limit.","")&amp;
IF(Q249-K249&gt;Limity!$D$8," Różnica wartości abonamentów za Usługę TD wariantów A i B ponad limit.","")&amp;
IF(M249&gt;Limity!$D$9," Abonament za zwiększenie przepustowości w Wariancie A ponad limit.","")&amp;
IF(S249&gt;Limity!$D$10," Abonament za zwiększenie przepustowości w Wariancie B ponad limit.","")&amp;
IF(H249&gt;Limity!$D$11," Opłata za zestawienie łącza ponad limit.","")&amp;
IF(J249=""," Nie wskazano PWR. ",IF(ISERROR(VLOOKUP(J249,'Listy punktów styku'!$B$11:$B$41,1,FALSE))," Nie wskazano PWR z listy.",""))&amp;
IF(P249=""," Nie wskazano FPS. ",IF(ISERROR(VLOOKUP(P249,'Listy punktów styku'!$B$44:$B$61,1,FALSE))," Nie wskazano FPS z listy.",""))
)</f>
        <v/>
      </c>
    </row>
    <row r="250" spans="1:22" ht="29" x14ac:dyDescent="0.35">
      <c r="A250" s="115">
        <v>236</v>
      </c>
      <c r="B250" s="116">
        <v>7721530</v>
      </c>
      <c r="C250" s="117" t="s">
        <v>2169</v>
      </c>
      <c r="D250" s="118" t="s">
        <v>2171</v>
      </c>
      <c r="E250" s="118" t="s">
        <v>2034</v>
      </c>
      <c r="F250" s="119">
        <v>1</v>
      </c>
      <c r="G250" s="28"/>
      <c r="H250" s="4"/>
      <c r="I250" s="122">
        <f t="shared" si="22"/>
        <v>0</v>
      </c>
      <c r="J250" s="3"/>
      <c r="K250" s="6"/>
      <c r="L250" s="123">
        <f t="shared" si="23"/>
        <v>0</v>
      </c>
      <c r="M250" s="7"/>
      <c r="N250" s="123">
        <f t="shared" si="24"/>
        <v>0</v>
      </c>
      <c r="O250" s="123">
        <f t="shared" si="25"/>
        <v>0</v>
      </c>
      <c r="P250" s="3"/>
      <c r="Q250" s="6"/>
      <c r="R250" s="123">
        <f t="shared" si="26"/>
        <v>0</v>
      </c>
      <c r="S250" s="6"/>
      <c r="T250" s="123">
        <f t="shared" si="27"/>
        <v>0</v>
      </c>
      <c r="U250" s="122">
        <f t="shared" si="28"/>
        <v>0</v>
      </c>
      <c r="V250" s="8" t="str">
        <f>IF(COUNTBLANK(G250:H250)+COUNTBLANK(J250:K250)+COUNTBLANK(M250:M250)+COUNTBLANK(P250:Q250)+COUNTBLANK(S250:S250)=8,"",
IF(G250&lt;Limity!$C$5," Data gotowości zbyt wczesna lub nie uzupełniona.","")&amp;
IF(G250&gt;Limity!$D$5," Data gotowości zbyt późna lub wypełnona nieprawidłowo.","")&amp;
IF(OR(ROUND(K250,2)&lt;=0,ROUND(Q250,2)&lt;=0,ROUND(M250,2)&lt;=0,ROUND(S250,2)&lt;=0,ROUND(H250,2)&lt;=0)," Co najmniej jedna wartość nie jest większa od zera.","")&amp;
IF(K250&gt;Limity!$D$6," Abonament za Usługę TD w Wariancie A ponad limit.","")&amp;
IF(Q250&gt;Limity!$D$7," Abonament za Usługę TD w Wariancie B ponad limit.","")&amp;
IF(Q250-K250&gt;Limity!$D$8," Różnica wartości abonamentów za Usługę TD wariantów A i B ponad limit.","")&amp;
IF(M250&gt;Limity!$D$9," Abonament za zwiększenie przepustowości w Wariancie A ponad limit.","")&amp;
IF(S250&gt;Limity!$D$10," Abonament za zwiększenie przepustowości w Wariancie B ponad limit.","")&amp;
IF(H250&gt;Limity!$D$11," Opłata za zestawienie łącza ponad limit.","")&amp;
IF(J250=""," Nie wskazano PWR. ",IF(ISERROR(VLOOKUP(J250,'Listy punktów styku'!$B$11:$B$41,1,FALSE))," Nie wskazano PWR z listy.",""))&amp;
IF(P250=""," Nie wskazano FPS. ",IF(ISERROR(VLOOKUP(P250,'Listy punktów styku'!$B$44:$B$61,1,FALSE))," Nie wskazano FPS z listy.",""))
)</f>
        <v/>
      </c>
    </row>
    <row r="251" spans="1:22" ht="29" x14ac:dyDescent="0.35">
      <c r="A251" s="115">
        <v>237</v>
      </c>
      <c r="B251" s="116">
        <v>677908</v>
      </c>
      <c r="C251" s="117" t="s">
        <v>2174</v>
      </c>
      <c r="D251" s="118" t="s">
        <v>2178</v>
      </c>
      <c r="E251" s="118" t="s">
        <v>187</v>
      </c>
      <c r="F251" s="119">
        <v>23</v>
      </c>
      <c r="G251" s="28"/>
      <c r="H251" s="4"/>
      <c r="I251" s="122">
        <f t="shared" si="22"/>
        <v>0</v>
      </c>
      <c r="J251" s="3"/>
      <c r="K251" s="6"/>
      <c r="L251" s="123">
        <f t="shared" si="23"/>
        <v>0</v>
      </c>
      <c r="M251" s="7"/>
      <c r="N251" s="123">
        <f t="shared" si="24"/>
        <v>0</v>
      </c>
      <c r="O251" s="123">
        <f t="shared" si="25"/>
        <v>0</v>
      </c>
      <c r="P251" s="3"/>
      <c r="Q251" s="6"/>
      <c r="R251" s="123">
        <f t="shared" si="26"/>
        <v>0</v>
      </c>
      <c r="S251" s="6"/>
      <c r="T251" s="123">
        <f t="shared" si="27"/>
        <v>0</v>
      </c>
      <c r="U251" s="122">
        <f t="shared" si="28"/>
        <v>0</v>
      </c>
      <c r="V251" s="8" t="str">
        <f>IF(COUNTBLANK(G251:H251)+COUNTBLANK(J251:K251)+COUNTBLANK(M251:M251)+COUNTBLANK(P251:Q251)+COUNTBLANK(S251:S251)=8,"",
IF(G251&lt;Limity!$C$5," Data gotowości zbyt wczesna lub nie uzupełniona.","")&amp;
IF(G251&gt;Limity!$D$5," Data gotowości zbyt późna lub wypełnona nieprawidłowo.","")&amp;
IF(OR(ROUND(K251,2)&lt;=0,ROUND(Q251,2)&lt;=0,ROUND(M251,2)&lt;=0,ROUND(S251,2)&lt;=0,ROUND(H251,2)&lt;=0)," Co najmniej jedna wartość nie jest większa od zera.","")&amp;
IF(K251&gt;Limity!$D$6," Abonament za Usługę TD w Wariancie A ponad limit.","")&amp;
IF(Q251&gt;Limity!$D$7," Abonament za Usługę TD w Wariancie B ponad limit.","")&amp;
IF(Q251-K251&gt;Limity!$D$8," Różnica wartości abonamentów za Usługę TD wariantów A i B ponad limit.","")&amp;
IF(M251&gt;Limity!$D$9," Abonament za zwiększenie przepustowości w Wariancie A ponad limit.","")&amp;
IF(S251&gt;Limity!$D$10," Abonament za zwiększenie przepustowości w Wariancie B ponad limit.","")&amp;
IF(H251&gt;Limity!$D$11," Opłata za zestawienie łącza ponad limit.","")&amp;
IF(J251=""," Nie wskazano PWR. ",IF(ISERROR(VLOOKUP(J251,'Listy punktów styku'!$B$11:$B$41,1,FALSE))," Nie wskazano PWR z listy.",""))&amp;
IF(P251=""," Nie wskazano FPS. ",IF(ISERROR(VLOOKUP(P251,'Listy punktów styku'!$B$44:$B$61,1,FALSE))," Nie wskazano FPS z listy.",""))
)</f>
        <v/>
      </c>
    </row>
    <row r="252" spans="1:22" x14ac:dyDescent="0.35">
      <c r="A252" s="115">
        <v>238</v>
      </c>
      <c r="B252" s="116">
        <v>684283</v>
      </c>
      <c r="C252" s="117" t="s">
        <v>2180</v>
      </c>
      <c r="D252" s="118" t="s">
        <v>2184</v>
      </c>
      <c r="E252" s="118" t="s">
        <v>95</v>
      </c>
      <c r="F252" s="119">
        <v>38</v>
      </c>
      <c r="G252" s="28"/>
      <c r="H252" s="4"/>
      <c r="I252" s="122">
        <f t="shared" si="22"/>
        <v>0</v>
      </c>
      <c r="J252" s="3"/>
      <c r="K252" s="6"/>
      <c r="L252" s="123">
        <f t="shared" si="23"/>
        <v>0</v>
      </c>
      <c r="M252" s="7"/>
      <c r="N252" s="123">
        <f t="shared" si="24"/>
        <v>0</v>
      </c>
      <c r="O252" s="123">
        <f t="shared" si="25"/>
        <v>0</v>
      </c>
      <c r="P252" s="3"/>
      <c r="Q252" s="6"/>
      <c r="R252" s="123">
        <f t="shared" si="26"/>
        <v>0</v>
      </c>
      <c r="S252" s="6"/>
      <c r="T252" s="123">
        <f t="shared" si="27"/>
        <v>0</v>
      </c>
      <c r="U252" s="122">
        <f t="shared" si="28"/>
        <v>0</v>
      </c>
      <c r="V252" s="8" t="str">
        <f>IF(COUNTBLANK(G252:H252)+COUNTBLANK(J252:K252)+COUNTBLANK(M252:M252)+COUNTBLANK(P252:Q252)+COUNTBLANK(S252:S252)=8,"",
IF(G252&lt;Limity!$C$5," Data gotowości zbyt wczesna lub nie uzupełniona.","")&amp;
IF(G252&gt;Limity!$D$5," Data gotowości zbyt późna lub wypełnona nieprawidłowo.","")&amp;
IF(OR(ROUND(K252,2)&lt;=0,ROUND(Q252,2)&lt;=0,ROUND(M252,2)&lt;=0,ROUND(S252,2)&lt;=0,ROUND(H252,2)&lt;=0)," Co najmniej jedna wartość nie jest większa od zera.","")&amp;
IF(K252&gt;Limity!$D$6," Abonament za Usługę TD w Wariancie A ponad limit.","")&amp;
IF(Q252&gt;Limity!$D$7," Abonament za Usługę TD w Wariancie B ponad limit.","")&amp;
IF(Q252-K252&gt;Limity!$D$8," Różnica wartości abonamentów za Usługę TD wariantów A i B ponad limit.","")&amp;
IF(M252&gt;Limity!$D$9," Abonament za zwiększenie przepustowości w Wariancie A ponad limit.","")&amp;
IF(S252&gt;Limity!$D$10," Abonament za zwiększenie przepustowości w Wariancie B ponad limit.","")&amp;
IF(H252&gt;Limity!$D$11," Opłata za zestawienie łącza ponad limit.","")&amp;
IF(J252=""," Nie wskazano PWR. ",IF(ISERROR(VLOOKUP(J252,'Listy punktów styku'!$B$11:$B$41,1,FALSE))," Nie wskazano PWR z listy.",""))&amp;
IF(P252=""," Nie wskazano FPS. ",IF(ISERROR(VLOOKUP(P252,'Listy punktów styku'!$B$44:$B$61,1,FALSE))," Nie wskazano FPS z listy.",""))
)</f>
        <v/>
      </c>
    </row>
    <row r="253" spans="1:22" x14ac:dyDescent="0.35">
      <c r="A253" s="115">
        <v>239</v>
      </c>
      <c r="B253" s="116">
        <v>792255565</v>
      </c>
      <c r="C253" s="117">
        <v>61806</v>
      </c>
      <c r="D253" s="118" t="s">
        <v>2186</v>
      </c>
      <c r="E253" s="118" t="s">
        <v>95</v>
      </c>
      <c r="F253" s="119" t="s">
        <v>2188</v>
      </c>
      <c r="G253" s="28"/>
      <c r="H253" s="4"/>
      <c r="I253" s="122">
        <f t="shared" si="22"/>
        <v>0</v>
      </c>
      <c r="J253" s="3"/>
      <c r="K253" s="6"/>
      <c r="L253" s="123">
        <f t="shared" si="23"/>
        <v>0</v>
      </c>
      <c r="M253" s="7"/>
      <c r="N253" s="123">
        <f t="shared" si="24"/>
        <v>0</v>
      </c>
      <c r="O253" s="123">
        <f t="shared" si="25"/>
        <v>0</v>
      </c>
      <c r="P253" s="3"/>
      <c r="Q253" s="6"/>
      <c r="R253" s="123">
        <f t="shared" si="26"/>
        <v>0</v>
      </c>
      <c r="S253" s="6"/>
      <c r="T253" s="123">
        <f t="shared" si="27"/>
        <v>0</v>
      </c>
      <c r="U253" s="122">
        <f t="shared" si="28"/>
        <v>0</v>
      </c>
      <c r="V253" s="8" t="str">
        <f>IF(COUNTBLANK(G253:H253)+COUNTBLANK(J253:K253)+COUNTBLANK(M253:M253)+COUNTBLANK(P253:Q253)+COUNTBLANK(S253:S253)=8,"",
IF(G253&lt;Limity!$C$5," Data gotowości zbyt wczesna lub nie uzupełniona.","")&amp;
IF(G253&gt;Limity!$D$5," Data gotowości zbyt późna lub wypełnona nieprawidłowo.","")&amp;
IF(OR(ROUND(K253,2)&lt;=0,ROUND(Q253,2)&lt;=0,ROUND(M253,2)&lt;=0,ROUND(S253,2)&lt;=0,ROUND(H253,2)&lt;=0)," Co najmniej jedna wartość nie jest większa od zera.","")&amp;
IF(K253&gt;Limity!$D$6," Abonament za Usługę TD w Wariancie A ponad limit.","")&amp;
IF(Q253&gt;Limity!$D$7," Abonament za Usługę TD w Wariancie B ponad limit.","")&amp;
IF(Q253-K253&gt;Limity!$D$8," Różnica wartości abonamentów za Usługę TD wariantów A i B ponad limit.","")&amp;
IF(M253&gt;Limity!$D$9," Abonament za zwiększenie przepustowości w Wariancie A ponad limit.","")&amp;
IF(S253&gt;Limity!$D$10," Abonament za zwiększenie przepustowości w Wariancie B ponad limit.","")&amp;
IF(H253&gt;Limity!$D$11," Opłata za zestawienie łącza ponad limit.","")&amp;
IF(J253=""," Nie wskazano PWR. ",IF(ISERROR(VLOOKUP(J253,'Listy punktów styku'!$B$11:$B$41,1,FALSE))," Nie wskazano PWR z listy.",""))&amp;
IF(P253=""," Nie wskazano FPS. ",IF(ISERROR(VLOOKUP(P253,'Listy punktów styku'!$B$44:$B$61,1,FALSE))," Nie wskazano FPS z listy.",""))
)</f>
        <v/>
      </c>
    </row>
    <row r="254" spans="1:22" x14ac:dyDescent="0.35">
      <c r="A254" s="115">
        <v>240</v>
      </c>
      <c r="B254" s="116">
        <v>700535</v>
      </c>
      <c r="C254" s="117" t="s">
        <v>1132</v>
      </c>
      <c r="D254" s="118" t="s">
        <v>1134</v>
      </c>
      <c r="E254" s="118" t="s">
        <v>659</v>
      </c>
      <c r="F254" s="119">
        <v>16</v>
      </c>
      <c r="G254" s="28"/>
      <c r="H254" s="4"/>
      <c r="I254" s="122">
        <f t="shared" si="22"/>
        <v>0</v>
      </c>
      <c r="J254" s="3"/>
      <c r="K254" s="6"/>
      <c r="L254" s="123">
        <f t="shared" si="23"/>
        <v>0</v>
      </c>
      <c r="M254" s="7"/>
      <c r="N254" s="123">
        <f t="shared" si="24"/>
        <v>0</v>
      </c>
      <c r="O254" s="123">
        <f t="shared" si="25"/>
        <v>0</v>
      </c>
      <c r="P254" s="3"/>
      <c r="Q254" s="6"/>
      <c r="R254" s="123">
        <f t="shared" si="26"/>
        <v>0</v>
      </c>
      <c r="S254" s="6"/>
      <c r="T254" s="123">
        <f t="shared" si="27"/>
        <v>0</v>
      </c>
      <c r="U254" s="122">
        <f t="shared" si="28"/>
        <v>0</v>
      </c>
      <c r="V254" s="8" t="str">
        <f>IF(COUNTBLANK(G254:H254)+COUNTBLANK(J254:K254)+COUNTBLANK(M254:M254)+COUNTBLANK(P254:Q254)+COUNTBLANK(S254:S254)=8,"",
IF(G254&lt;Limity!$C$5," Data gotowości zbyt wczesna lub nie uzupełniona.","")&amp;
IF(G254&gt;Limity!$D$5," Data gotowości zbyt późna lub wypełnona nieprawidłowo.","")&amp;
IF(OR(ROUND(K254,2)&lt;=0,ROUND(Q254,2)&lt;=0,ROUND(M254,2)&lt;=0,ROUND(S254,2)&lt;=0,ROUND(H254,2)&lt;=0)," Co najmniej jedna wartość nie jest większa od zera.","")&amp;
IF(K254&gt;Limity!$D$6," Abonament za Usługę TD w Wariancie A ponad limit.","")&amp;
IF(Q254&gt;Limity!$D$7," Abonament za Usługę TD w Wariancie B ponad limit.","")&amp;
IF(Q254-K254&gt;Limity!$D$8," Różnica wartości abonamentów za Usługę TD wariantów A i B ponad limit.","")&amp;
IF(M254&gt;Limity!$D$9," Abonament za zwiększenie przepustowości w Wariancie A ponad limit.","")&amp;
IF(S254&gt;Limity!$D$10," Abonament za zwiększenie przepustowości w Wariancie B ponad limit.","")&amp;
IF(H254&gt;Limity!$D$11," Opłata za zestawienie łącza ponad limit.","")&amp;
IF(J254=""," Nie wskazano PWR. ",IF(ISERROR(VLOOKUP(J254,'Listy punktów styku'!$B$11:$B$41,1,FALSE))," Nie wskazano PWR z listy.",""))&amp;
IF(P254=""," Nie wskazano FPS. ",IF(ISERROR(VLOOKUP(P254,'Listy punktów styku'!$B$44:$B$61,1,FALSE))," Nie wskazano FPS z listy.",""))
)</f>
        <v/>
      </c>
    </row>
    <row r="255" spans="1:22" x14ac:dyDescent="0.35">
      <c r="A255" s="115">
        <v>241</v>
      </c>
      <c r="B255" s="116">
        <v>700971</v>
      </c>
      <c r="C255" s="117" t="s">
        <v>1137</v>
      </c>
      <c r="D255" s="118" t="s">
        <v>1139</v>
      </c>
      <c r="E255" s="118" t="s">
        <v>1141</v>
      </c>
      <c r="F255" s="119">
        <v>15</v>
      </c>
      <c r="G255" s="28"/>
      <c r="H255" s="4"/>
      <c r="I255" s="122">
        <f t="shared" si="22"/>
        <v>0</v>
      </c>
      <c r="J255" s="3"/>
      <c r="K255" s="6"/>
      <c r="L255" s="123">
        <f t="shared" si="23"/>
        <v>0</v>
      </c>
      <c r="M255" s="7"/>
      <c r="N255" s="123">
        <f t="shared" si="24"/>
        <v>0</v>
      </c>
      <c r="O255" s="123">
        <f t="shared" si="25"/>
        <v>0</v>
      </c>
      <c r="P255" s="3"/>
      <c r="Q255" s="6"/>
      <c r="R255" s="123">
        <f t="shared" si="26"/>
        <v>0</v>
      </c>
      <c r="S255" s="6"/>
      <c r="T255" s="123">
        <f t="shared" si="27"/>
        <v>0</v>
      </c>
      <c r="U255" s="122">
        <f t="shared" si="28"/>
        <v>0</v>
      </c>
      <c r="V255" s="8" t="str">
        <f>IF(COUNTBLANK(G255:H255)+COUNTBLANK(J255:K255)+COUNTBLANK(M255:M255)+COUNTBLANK(P255:Q255)+COUNTBLANK(S255:S255)=8,"",
IF(G255&lt;Limity!$C$5," Data gotowości zbyt wczesna lub nie uzupełniona.","")&amp;
IF(G255&gt;Limity!$D$5," Data gotowości zbyt późna lub wypełnona nieprawidłowo.","")&amp;
IF(OR(ROUND(K255,2)&lt;=0,ROUND(Q255,2)&lt;=0,ROUND(M255,2)&lt;=0,ROUND(S255,2)&lt;=0,ROUND(H255,2)&lt;=0)," Co najmniej jedna wartość nie jest większa od zera.","")&amp;
IF(K255&gt;Limity!$D$6," Abonament za Usługę TD w Wariancie A ponad limit.","")&amp;
IF(Q255&gt;Limity!$D$7," Abonament za Usługę TD w Wariancie B ponad limit.","")&amp;
IF(Q255-K255&gt;Limity!$D$8," Różnica wartości abonamentów za Usługę TD wariantów A i B ponad limit.","")&amp;
IF(M255&gt;Limity!$D$9," Abonament za zwiększenie przepustowości w Wariancie A ponad limit.","")&amp;
IF(S255&gt;Limity!$D$10," Abonament za zwiększenie przepustowości w Wariancie B ponad limit.","")&amp;
IF(H255&gt;Limity!$D$11," Opłata za zestawienie łącza ponad limit.","")&amp;
IF(J255=""," Nie wskazano PWR. ",IF(ISERROR(VLOOKUP(J255,'Listy punktów styku'!$B$11:$B$41,1,FALSE))," Nie wskazano PWR z listy.",""))&amp;
IF(P255=""," Nie wskazano FPS. ",IF(ISERROR(VLOOKUP(P255,'Listy punktów styku'!$B$44:$B$61,1,FALSE))," Nie wskazano FPS z listy.",""))
)</f>
        <v/>
      </c>
    </row>
    <row r="256" spans="1:22" x14ac:dyDescent="0.35">
      <c r="A256" s="115">
        <v>242</v>
      </c>
      <c r="B256" s="116">
        <v>817724</v>
      </c>
      <c r="C256" s="117" t="s">
        <v>2191</v>
      </c>
      <c r="D256" s="118" t="s">
        <v>2192</v>
      </c>
      <c r="E256" s="118" t="s">
        <v>2195</v>
      </c>
      <c r="F256" s="119">
        <v>26</v>
      </c>
      <c r="G256" s="28"/>
      <c r="H256" s="4"/>
      <c r="I256" s="122">
        <f t="shared" si="22"/>
        <v>0</v>
      </c>
      <c r="J256" s="3"/>
      <c r="K256" s="6"/>
      <c r="L256" s="123">
        <f t="shared" si="23"/>
        <v>0</v>
      </c>
      <c r="M256" s="7"/>
      <c r="N256" s="123">
        <f t="shared" si="24"/>
        <v>0</v>
      </c>
      <c r="O256" s="123">
        <f t="shared" si="25"/>
        <v>0</v>
      </c>
      <c r="P256" s="3"/>
      <c r="Q256" s="6"/>
      <c r="R256" s="123">
        <f t="shared" si="26"/>
        <v>0</v>
      </c>
      <c r="S256" s="6"/>
      <c r="T256" s="123">
        <f t="shared" si="27"/>
        <v>0</v>
      </c>
      <c r="U256" s="122">
        <f t="shared" si="28"/>
        <v>0</v>
      </c>
      <c r="V256" s="8" t="str">
        <f>IF(COUNTBLANK(G256:H256)+COUNTBLANK(J256:K256)+COUNTBLANK(M256:M256)+COUNTBLANK(P256:Q256)+COUNTBLANK(S256:S256)=8,"",
IF(G256&lt;Limity!$C$5," Data gotowości zbyt wczesna lub nie uzupełniona.","")&amp;
IF(G256&gt;Limity!$D$5," Data gotowości zbyt późna lub wypełnona nieprawidłowo.","")&amp;
IF(OR(ROUND(K256,2)&lt;=0,ROUND(Q256,2)&lt;=0,ROUND(M256,2)&lt;=0,ROUND(S256,2)&lt;=0,ROUND(H256,2)&lt;=0)," Co najmniej jedna wartość nie jest większa od zera.","")&amp;
IF(K256&gt;Limity!$D$6," Abonament za Usługę TD w Wariancie A ponad limit.","")&amp;
IF(Q256&gt;Limity!$D$7," Abonament za Usługę TD w Wariancie B ponad limit.","")&amp;
IF(Q256-K256&gt;Limity!$D$8," Różnica wartości abonamentów za Usługę TD wariantów A i B ponad limit.","")&amp;
IF(M256&gt;Limity!$D$9," Abonament za zwiększenie przepustowości w Wariancie A ponad limit.","")&amp;
IF(S256&gt;Limity!$D$10," Abonament za zwiększenie przepustowości w Wariancie B ponad limit.","")&amp;
IF(H256&gt;Limity!$D$11," Opłata za zestawienie łącza ponad limit.","")&amp;
IF(J256=""," Nie wskazano PWR. ",IF(ISERROR(VLOOKUP(J256,'Listy punktów styku'!$B$11:$B$41,1,FALSE))," Nie wskazano PWR z listy.",""))&amp;
IF(P256=""," Nie wskazano FPS. ",IF(ISERROR(VLOOKUP(P256,'Listy punktów styku'!$B$44:$B$61,1,FALSE))," Nie wskazano FPS z listy.",""))
)</f>
        <v/>
      </c>
    </row>
    <row r="257" spans="1:22" x14ac:dyDescent="0.35">
      <c r="A257" s="115">
        <v>243</v>
      </c>
      <c r="B257" s="124">
        <v>907367</v>
      </c>
      <c r="C257" s="117" t="s">
        <v>2196</v>
      </c>
      <c r="D257" s="118" t="s">
        <v>2192</v>
      </c>
      <c r="E257" s="118" t="s">
        <v>2198</v>
      </c>
      <c r="F257" s="119" t="s">
        <v>530</v>
      </c>
      <c r="G257" s="28"/>
      <c r="H257" s="4"/>
      <c r="I257" s="122">
        <f t="shared" si="22"/>
        <v>0</v>
      </c>
      <c r="J257" s="3"/>
      <c r="K257" s="6"/>
      <c r="L257" s="123">
        <f t="shared" si="23"/>
        <v>0</v>
      </c>
      <c r="M257" s="7"/>
      <c r="N257" s="123">
        <f t="shared" si="24"/>
        <v>0</v>
      </c>
      <c r="O257" s="123">
        <f t="shared" si="25"/>
        <v>0</v>
      </c>
      <c r="P257" s="3"/>
      <c r="Q257" s="6"/>
      <c r="R257" s="123">
        <f t="shared" si="26"/>
        <v>0</v>
      </c>
      <c r="S257" s="6"/>
      <c r="T257" s="123">
        <f t="shared" si="27"/>
        <v>0</v>
      </c>
      <c r="U257" s="122">
        <f t="shared" si="28"/>
        <v>0</v>
      </c>
      <c r="V257" s="8" t="str">
        <f>IF(COUNTBLANK(G257:H257)+COUNTBLANK(J257:K257)+COUNTBLANK(M257:M257)+COUNTBLANK(P257:Q257)+COUNTBLANK(S257:S257)=8,"",
IF(G257&lt;Limity!$C$5," Data gotowości zbyt wczesna lub nie uzupełniona.","")&amp;
IF(G257&gt;Limity!$D$5," Data gotowości zbyt późna lub wypełnona nieprawidłowo.","")&amp;
IF(OR(ROUND(K257,2)&lt;=0,ROUND(Q257,2)&lt;=0,ROUND(M257,2)&lt;=0,ROUND(S257,2)&lt;=0,ROUND(H257,2)&lt;=0)," Co najmniej jedna wartość nie jest większa od zera.","")&amp;
IF(K257&gt;Limity!$D$6," Abonament za Usługę TD w Wariancie A ponad limit.","")&amp;
IF(Q257&gt;Limity!$D$7," Abonament za Usługę TD w Wariancie B ponad limit.","")&amp;
IF(Q257-K257&gt;Limity!$D$8," Różnica wartości abonamentów za Usługę TD wariantów A i B ponad limit.","")&amp;
IF(M257&gt;Limity!$D$9," Abonament za zwiększenie przepustowości w Wariancie A ponad limit.","")&amp;
IF(S257&gt;Limity!$D$10," Abonament za zwiększenie przepustowości w Wariancie B ponad limit.","")&amp;
IF(H257&gt;Limity!$D$11," Opłata za zestawienie łącza ponad limit.","")&amp;
IF(J257=""," Nie wskazano PWR. ",IF(ISERROR(VLOOKUP(J257,'Listy punktów styku'!$B$11:$B$41,1,FALSE))," Nie wskazano PWR z listy.",""))&amp;
IF(P257=""," Nie wskazano FPS. ",IF(ISERROR(VLOOKUP(P257,'Listy punktów styku'!$B$44:$B$61,1,FALSE))," Nie wskazano FPS z listy.",""))
)</f>
        <v/>
      </c>
    </row>
    <row r="258" spans="1:22" ht="29" x14ac:dyDescent="0.35">
      <c r="A258" s="115">
        <v>244</v>
      </c>
      <c r="B258" s="116">
        <v>9633035</v>
      </c>
      <c r="C258" s="117" t="s">
        <v>2201</v>
      </c>
      <c r="D258" s="118" t="s">
        <v>2192</v>
      </c>
      <c r="E258" s="118" t="s">
        <v>567</v>
      </c>
      <c r="F258" s="119" t="s">
        <v>6917</v>
      </c>
      <c r="G258" s="28"/>
      <c r="H258" s="4"/>
      <c r="I258" s="122">
        <f t="shared" si="22"/>
        <v>0</v>
      </c>
      <c r="J258" s="3"/>
      <c r="K258" s="6"/>
      <c r="L258" s="123">
        <f t="shared" si="23"/>
        <v>0</v>
      </c>
      <c r="M258" s="7"/>
      <c r="N258" s="123">
        <f t="shared" si="24"/>
        <v>0</v>
      </c>
      <c r="O258" s="123">
        <f t="shared" si="25"/>
        <v>0</v>
      </c>
      <c r="P258" s="3"/>
      <c r="Q258" s="6"/>
      <c r="R258" s="123">
        <f t="shared" si="26"/>
        <v>0</v>
      </c>
      <c r="S258" s="6"/>
      <c r="T258" s="123">
        <f t="shared" si="27"/>
        <v>0</v>
      </c>
      <c r="U258" s="122">
        <f t="shared" si="28"/>
        <v>0</v>
      </c>
      <c r="V258" s="8" t="str">
        <f>IF(COUNTBLANK(G258:H258)+COUNTBLANK(J258:K258)+COUNTBLANK(M258:M258)+COUNTBLANK(P258:Q258)+COUNTBLANK(S258:S258)=8,"",
IF(G258&lt;Limity!$C$5," Data gotowości zbyt wczesna lub nie uzupełniona.","")&amp;
IF(G258&gt;Limity!$D$5," Data gotowości zbyt późna lub wypełnona nieprawidłowo.","")&amp;
IF(OR(ROUND(K258,2)&lt;=0,ROUND(Q258,2)&lt;=0,ROUND(M258,2)&lt;=0,ROUND(S258,2)&lt;=0,ROUND(H258,2)&lt;=0)," Co najmniej jedna wartość nie jest większa od zera.","")&amp;
IF(K258&gt;Limity!$D$6," Abonament za Usługę TD w Wariancie A ponad limit.","")&amp;
IF(Q258&gt;Limity!$D$7," Abonament za Usługę TD w Wariancie B ponad limit.","")&amp;
IF(Q258-K258&gt;Limity!$D$8," Różnica wartości abonamentów za Usługę TD wariantów A i B ponad limit.","")&amp;
IF(M258&gt;Limity!$D$9," Abonament za zwiększenie przepustowości w Wariancie A ponad limit.","")&amp;
IF(S258&gt;Limity!$D$10," Abonament za zwiększenie przepustowości w Wariancie B ponad limit.","")&amp;
IF(H258&gt;Limity!$D$11," Opłata za zestawienie łącza ponad limit.","")&amp;
IF(J258=""," Nie wskazano PWR. ",IF(ISERROR(VLOOKUP(J258,'Listy punktów styku'!$B$11:$B$41,1,FALSE))," Nie wskazano PWR z listy.",""))&amp;
IF(P258=""," Nie wskazano FPS. ",IF(ISERROR(VLOOKUP(P258,'Listy punktów styku'!$B$44:$B$61,1,FALSE))," Nie wskazano FPS z listy.",""))
)</f>
        <v/>
      </c>
    </row>
    <row r="259" spans="1:22" x14ac:dyDescent="0.35">
      <c r="A259" s="115">
        <v>245</v>
      </c>
      <c r="B259" s="116">
        <v>8526804</v>
      </c>
      <c r="C259" s="117" t="s">
        <v>2204</v>
      </c>
      <c r="D259" s="118" t="s">
        <v>2207</v>
      </c>
      <c r="E259" s="118" t="s">
        <v>676</v>
      </c>
      <c r="F259" s="119">
        <v>21</v>
      </c>
      <c r="G259" s="28"/>
      <c r="H259" s="4"/>
      <c r="I259" s="122">
        <f t="shared" si="22"/>
        <v>0</v>
      </c>
      <c r="J259" s="3"/>
      <c r="K259" s="6"/>
      <c r="L259" s="123">
        <f t="shared" si="23"/>
        <v>0</v>
      </c>
      <c r="M259" s="7"/>
      <c r="N259" s="123">
        <f t="shared" si="24"/>
        <v>0</v>
      </c>
      <c r="O259" s="123">
        <f t="shared" si="25"/>
        <v>0</v>
      </c>
      <c r="P259" s="3"/>
      <c r="Q259" s="6"/>
      <c r="R259" s="123">
        <f t="shared" si="26"/>
        <v>0</v>
      </c>
      <c r="S259" s="6"/>
      <c r="T259" s="123">
        <f t="shared" si="27"/>
        <v>0</v>
      </c>
      <c r="U259" s="122">
        <f t="shared" si="28"/>
        <v>0</v>
      </c>
      <c r="V259" s="8" t="str">
        <f>IF(COUNTBLANK(G259:H259)+COUNTBLANK(J259:K259)+COUNTBLANK(M259:M259)+COUNTBLANK(P259:Q259)+COUNTBLANK(S259:S259)=8,"",
IF(G259&lt;Limity!$C$5," Data gotowości zbyt wczesna lub nie uzupełniona.","")&amp;
IF(G259&gt;Limity!$D$5," Data gotowości zbyt późna lub wypełnona nieprawidłowo.","")&amp;
IF(OR(ROUND(K259,2)&lt;=0,ROUND(Q259,2)&lt;=0,ROUND(M259,2)&lt;=0,ROUND(S259,2)&lt;=0,ROUND(H259,2)&lt;=0)," Co najmniej jedna wartość nie jest większa od zera.","")&amp;
IF(K259&gt;Limity!$D$6," Abonament za Usługę TD w Wariancie A ponad limit.","")&amp;
IF(Q259&gt;Limity!$D$7," Abonament za Usługę TD w Wariancie B ponad limit.","")&amp;
IF(Q259-K259&gt;Limity!$D$8," Różnica wartości abonamentów za Usługę TD wariantów A i B ponad limit.","")&amp;
IF(M259&gt;Limity!$D$9," Abonament za zwiększenie przepustowości w Wariancie A ponad limit.","")&amp;
IF(S259&gt;Limity!$D$10," Abonament za zwiększenie przepustowości w Wariancie B ponad limit.","")&amp;
IF(H259&gt;Limity!$D$11," Opłata za zestawienie łącza ponad limit.","")&amp;
IF(J259=""," Nie wskazano PWR. ",IF(ISERROR(VLOOKUP(J259,'Listy punktów styku'!$B$11:$B$41,1,FALSE))," Nie wskazano PWR z listy.",""))&amp;
IF(P259=""," Nie wskazano FPS. ",IF(ISERROR(VLOOKUP(P259,'Listy punktów styku'!$B$44:$B$61,1,FALSE))," Nie wskazano FPS z listy.",""))
)</f>
        <v/>
      </c>
    </row>
    <row r="260" spans="1:22" x14ac:dyDescent="0.35">
      <c r="A260" s="115">
        <v>246</v>
      </c>
      <c r="B260" s="124">
        <v>65409816</v>
      </c>
      <c r="C260" s="117" t="s">
        <v>2210</v>
      </c>
      <c r="D260" s="118" t="s">
        <v>2212</v>
      </c>
      <c r="E260" s="118" t="s">
        <v>674</v>
      </c>
      <c r="F260" s="119" t="s">
        <v>2214</v>
      </c>
      <c r="G260" s="28"/>
      <c r="H260" s="4"/>
      <c r="I260" s="122">
        <f t="shared" si="22"/>
        <v>0</v>
      </c>
      <c r="J260" s="3"/>
      <c r="K260" s="6"/>
      <c r="L260" s="123">
        <f t="shared" si="23"/>
        <v>0</v>
      </c>
      <c r="M260" s="7"/>
      <c r="N260" s="123">
        <f t="shared" si="24"/>
        <v>0</v>
      </c>
      <c r="O260" s="123">
        <f t="shared" si="25"/>
        <v>0</v>
      </c>
      <c r="P260" s="3"/>
      <c r="Q260" s="6"/>
      <c r="R260" s="123">
        <f t="shared" si="26"/>
        <v>0</v>
      </c>
      <c r="S260" s="6"/>
      <c r="T260" s="123">
        <f t="shared" si="27"/>
        <v>0</v>
      </c>
      <c r="U260" s="122">
        <f t="shared" si="28"/>
        <v>0</v>
      </c>
      <c r="V260" s="8" t="str">
        <f>IF(COUNTBLANK(G260:H260)+COUNTBLANK(J260:K260)+COUNTBLANK(M260:M260)+COUNTBLANK(P260:Q260)+COUNTBLANK(S260:S260)=8,"",
IF(G260&lt;Limity!$C$5," Data gotowości zbyt wczesna lub nie uzupełniona.","")&amp;
IF(G260&gt;Limity!$D$5," Data gotowości zbyt późna lub wypełnona nieprawidłowo.","")&amp;
IF(OR(ROUND(K260,2)&lt;=0,ROUND(Q260,2)&lt;=0,ROUND(M260,2)&lt;=0,ROUND(S260,2)&lt;=0,ROUND(H260,2)&lt;=0)," Co najmniej jedna wartość nie jest większa od zera.","")&amp;
IF(K260&gt;Limity!$D$6," Abonament za Usługę TD w Wariancie A ponad limit.","")&amp;
IF(Q260&gt;Limity!$D$7," Abonament za Usługę TD w Wariancie B ponad limit.","")&amp;
IF(Q260-K260&gt;Limity!$D$8," Różnica wartości abonamentów za Usługę TD wariantów A i B ponad limit.","")&amp;
IF(M260&gt;Limity!$D$9," Abonament za zwiększenie przepustowości w Wariancie A ponad limit.","")&amp;
IF(S260&gt;Limity!$D$10," Abonament za zwiększenie przepustowości w Wariancie B ponad limit.","")&amp;
IF(H260&gt;Limity!$D$11," Opłata za zestawienie łącza ponad limit.","")&amp;
IF(J260=""," Nie wskazano PWR. ",IF(ISERROR(VLOOKUP(J260,'Listy punktów styku'!$B$11:$B$41,1,FALSE))," Nie wskazano PWR z listy.",""))&amp;
IF(P260=""," Nie wskazano FPS. ",IF(ISERROR(VLOOKUP(P260,'Listy punktów styku'!$B$44:$B$61,1,FALSE))," Nie wskazano FPS z listy.",""))
)</f>
        <v/>
      </c>
    </row>
    <row r="261" spans="1:22" x14ac:dyDescent="0.35">
      <c r="A261" s="115">
        <v>247</v>
      </c>
      <c r="B261" s="116">
        <v>17399660</v>
      </c>
      <c r="C261" s="117">
        <v>267302</v>
      </c>
      <c r="D261" s="118" t="s">
        <v>2217</v>
      </c>
      <c r="E261" s="118"/>
      <c r="F261" s="119">
        <v>17</v>
      </c>
      <c r="G261" s="28"/>
      <c r="H261" s="4"/>
      <c r="I261" s="122">
        <f t="shared" si="22"/>
        <v>0</v>
      </c>
      <c r="J261" s="3"/>
      <c r="K261" s="6"/>
      <c r="L261" s="123">
        <f t="shared" si="23"/>
        <v>0</v>
      </c>
      <c r="M261" s="7"/>
      <c r="N261" s="123">
        <f t="shared" si="24"/>
        <v>0</v>
      </c>
      <c r="O261" s="123">
        <f t="shared" si="25"/>
        <v>0</v>
      </c>
      <c r="P261" s="3"/>
      <c r="Q261" s="6"/>
      <c r="R261" s="123">
        <f t="shared" si="26"/>
        <v>0</v>
      </c>
      <c r="S261" s="6"/>
      <c r="T261" s="123">
        <f t="shared" si="27"/>
        <v>0</v>
      </c>
      <c r="U261" s="122">
        <f t="shared" si="28"/>
        <v>0</v>
      </c>
      <c r="V261" s="8" t="str">
        <f>IF(COUNTBLANK(G261:H261)+COUNTBLANK(J261:K261)+COUNTBLANK(M261:M261)+COUNTBLANK(P261:Q261)+COUNTBLANK(S261:S261)=8,"",
IF(G261&lt;Limity!$C$5," Data gotowości zbyt wczesna lub nie uzupełniona.","")&amp;
IF(G261&gt;Limity!$D$5," Data gotowości zbyt późna lub wypełnona nieprawidłowo.","")&amp;
IF(OR(ROUND(K261,2)&lt;=0,ROUND(Q261,2)&lt;=0,ROUND(M261,2)&lt;=0,ROUND(S261,2)&lt;=0,ROUND(H261,2)&lt;=0)," Co najmniej jedna wartość nie jest większa od zera.","")&amp;
IF(K261&gt;Limity!$D$6," Abonament za Usługę TD w Wariancie A ponad limit.","")&amp;
IF(Q261&gt;Limity!$D$7," Abonament za Usługę TD w Wariancie B ponad limit.","")&amp;
IF(Q261-K261&gt;Limity!$D$8," Różnica wartości abonamentów za Usługę TD wariantów A i B ponad limit.","")&amp;
IF(M261&gt;Limity!$D$9," Abonament za zwiększenie przepustowości w Wariancie A ponad limit.","")&amp;
IF(S261&gt;Limity!$D$10," Abonament za zwiększenie przepustowości w Wariancie B ponad limit.","")&amp;
IF(H261&gt;Limity!$D$11," Opłata za zestawienie łącza ponad limit.","")&amp;
IF(J261=""," Nie wskazano PWR. ",IF(ISERROR(VLOOKUP(J261,'Listy punktów styku'!$B$11:$B$41,1,FALSE))," Nie wskazano PWR z listy.",""))&amp;
IF(P261=""," Nie wskazano FPS. ",IF(ISERROR(VLOOKUP(P261,'Listy punktów styku'!$B$44:$B$61,1,FALSE))," Nie wskazano FPS z listy.",""))
)</f>
        <v/>
      </c>
    </row>
    <row r="262" spans="1:22" x14ac:dyDescent="0.35">
      <c r="A262" s="115">
        <v>248</v>
      </c>
      <c r="B262" s="116">
        <v>9633400</v>
      </c>
      <c r="C262" s="117" t="s">
        <v>2219</v>
      </c>
      <c r="D262" s="118" t="s">
        <v>2222</v>
      </c>
      <c r="E262" s="118" t="s">
        <v>104</v>
      </c>
      <c r="F262" s="119" t="s">
        <v>370</v>
      </c>
      <c r="G262" s="28"/>
      <c r="H262" s="4"/>
      <c r="I262" s="122">
        <f t="shared" si="22"/>
        <v>0</v>
      </c>
      <c r="J262" s="3"/>
      <c r="K262" s="6"/>
      <c r="L262" s="123">
        <f t="shared" si="23"/>
        <v>0</v>
      </c>
      <c r="M262" s="7"/>
      <c r="N262" s="123">
        <f t="shared" si="24"/>
        <v>0</v>
      </c>
      <c r="O262" s="123">
        <f t="shared" si="25"/>
        <v>0</v>
      </c>
      <c r="P262" s="3"/>
      <c r="Q262" s="6"/>
      <c r="R262" s="123">
        <f t="shared" si="26"/>
        <v>0</v>
      </c>
      <c r="S262" s="6"/>
      <c r="T262" s="123">
        <f t="shared" si="27"/>
        <v>0</v>
      </c>
      <c r="U262" s="122">
        <f t="shared" si="28"/>
        <v>0</v>
      </c>
      <c r="V262" s="8" t="str">
        <f>IF(COUNTBLANK(G262:H262)+COUNTBLANK(J262:K262)+COUNTBLANK(M262:M262)+COUNTBLANK(P262:Q262)+COUNTBLANK(S262:S262)=8,"",
IF(G262&lt;Limity!$C$5," Data gotowości zbyt wczesna lub nie uzupełniona.","")&amp;
IF(G262&gt;Limity!$D$5," Data gotowości zbyt późna lub wypełnona nieprawidłowo.","")&amp;
IF(OR(ROUND(K262,2)&lt;=0,ROUND(Q262,2)&lt;=0,ROUND(M262,2)&lt;=0,ROUND(S262,2)&lt;=0,ROUND(H262,2)&lt;=0)," Co najmniej jedna wartość nie jest większa od zera.","")&amp;
IF(K262&gt;Limity!$D$6," Abonament za Usługę TD w Wariancie A ponad limit.","")&amp;
IF(Q262&gt;Limity!$D$7," Abonament za Usługę TD w Wariancie B ponad limit.","")&amp;
IF(Q262-K262&gt;Limity!$D$8," Różnica wartości abonamentów za Usługę TD wariantów A i B ponad limit.","")&amp;
IF(M262&gt;Limity!$D$9," Abonament za zwiększenie przepustowości w Wariancie A ponad limit.","")&amp;
IF(S262&gt;Limity!$D$10," Abonament za zwiększenie przepustowości w Wariancie B ponad limit.","")&amp;
IF(H262&gt;Limity!$D$11," Opłata za zestawienie łącza ponad limit.","")&amp;
IF(J262=""," Nie wskazano PWR. ",IF(ISERROR(VLOOKUP(J262,'Listy punktów styku'!$B$11:$B$41,1,FALSE))," Nie wskazano PWR z listy.",""))&amp;
IF(P262=""," Nie wskazano FPS. ",IF(ISERROR(VLOOKUP(P262,'Listy punktów styku'!$B$44:$B$61,1,FALSE))," Nie wskazano FPS z listy.",""))
)</f>
        <v/>
      </c>
    </row>
    <row r="263" spans="1:22" x14ac:dyDescent="0.35">
      <c r="A263" s="115">
        <v>249</v>
      </c>
      <c r="B263" s="116">
        <v>739579</v>
      </c>
      <c r="C263" s="117" t="s">
        <v>2224</v>
      </c>
      <c r="D263" s="118" t="s">
        <v>2229</v>
      </c>
      <c r="E263" s="118"/>
      <c r="F263" s="119">
        <v>72</v>
      </c>
      <c r="G263" s="28"/>
      <c r="H263" s="4"/>
      <c r="I263" s="122">
        <f t="shared" si="22"/>
        <v>0</v>
      </c>
      <c r="J263" s="3"/>
      <c r="K263" s="6"/>
      <c r="L263" s="123">
        <f t="shared" si="23"/>
        <v>0</v>
      </c>
      <c r="M263" s="7"/>
      <c r="N263" s="123">
        <f t="shared" si="24"/>
        <v>0</v>
      </c>
      <c r="O263" s="123">
        <f t="shared" si="25"/>
        <v>0</v>
      </c>
      <c r="P263" s="3"/>
      <c r="Q263" s="6"/>
      <c r="R263" s="123">
        <f t="shared" si="26"/>
        <v>0</v>
      </c>
      <c r="S263" s="6"/>
      <c r="T263" s="123">
        <f t="shared" si="27"/>
        <v>0</v>
      </c>
      <c r="U263" s="122">
        <f t="shared" si="28"/>
        <v>0</v>
      </c>
      <c r="V263" s="8" t="str">
        <f>IF(COUNTBLANK(G263:H263)+COUNTBLANK(J263:K263)+COUNTBLANK(M263:M263)+COUNTBLANK(P263:Q263)+COUNTBLANK(S263:S263)=8,"",
IF(G263&lt;Limity!$C$5," Data gotowości zbyt wczesna lub nie uzupełniona.","")&amp;
IF(G263&gt;Limity!$D$5," Data gotowości zbyt późna lub wypełnona nieprawidłowo.","")&amp;
IF(OR(ROUND(K263,2)&lt;=0,ROUND(Q263,2)&lt;=0,ROUND(M263,2)&lt;=0,ROUND(S263,2)&lt;=0,ROUND(H263,2)&lt;=0)," Co najmniej jedna wartość nie jest większa od zera.","")&amp;
IF(K263&gt;Limity!$D$6," Abonament za Usługę TD w Wariancie A ponad limit.","")&amp;
IF(Q263&gt;Limity!$D$7," Abonament za Usługę TD w Wariancie B ponad limit.","")&amp;
IF(Q263-K263&gt;Limity!$D$8," Różnica wartości abonamentów za Usługę TD wariantów A i B ponad limit.","")&amp;
IF(M263&gt;Limity!$D$9," Abonament za zwiększenie przepustowości w Wariancie A ponad limit.","")&amp;
IF(S263&gt;Limity!$D$10," Abonament za zwiększenie przepustowości w Wariancie B ponad limit.","")&amp;
IF(H263&gt;Limity!$D$11," Opłata za zestawienie łącza ponad limit.","")&amp;
IF(J263=""," Nie wskazano PWR. ",IF(ISERROR(VLOOKUP(J263,'Listy punktów styku'!$B$11:$B$41,1,FALSE))," Nie wskazano PWR z listy.",""))&amp;
IF(P263=""," Nie wskazano FPS. ",IF(ISERROR(VLOOKUP(P263,'Listy punktów styku'!$B$44:$B$61,1,FALSE))," Nie wskazano FPS z listy.",""))
)</f>
        <v/>
      </c>
    </row>
    <row r="264" spans="1:22" ht="29" x14ac:dyDescent="0.35">
      <c r="A264" s="115">
        <v>250</v>
      </c>
      <c r="B264" s="116">
        <v>739761</v>
      </c>
      <c r="C264" s="117" t="s">
        <v>2231</v>
      </c>
      <c r="D264" s="118" t="s">
        <v>2233</v>
      </c>
      <c r="E264" s="118" t="s">
        <v>2235</v>
      </c>
      <c r="F264" s="119">
        <v>10</v>
      </c>
      <c r="G264" s="28"/>
      <c r="H264" s="4"/>
      <c r="I264" s="122">
        <f t="shared" si="22"/>
        <v>0</v>
      </c>
      <c r="J264" s="3"/>
      <c r="K264" s="6"/>
      <c r="L264" s="123">
        <f t="shared" si="23"/>
        <v>0</v>
      </c>
      <c r="M264" s="7"/>
      <c r="N264" s="123">
        <f t="shared" si="24"/>
        <v>0</v>
      </c>
      <c r="O264" s="123">
        <f t="shared" si="25"/>
        <v>0</v>
      </c>
      <c r="P264" s="3"/>
      <c r="Q264" s="6"/>
      <c r="R264" s="123">
        <f t="shared" si="26"/>
        <v>0</v>
      </c>
      <c r="S264" s="6"/>
      <c r="T264" s="123">
        <f t="shared" si="27"/>
        <v>0</v>
      </c>
      <c r="U264" s="122">
        <f t="shared" si="28"/>
        <v>0</v>
      </c>
      <c r="V264" s="8" t="str">
        <f>IF(COUNTBLANK(G264:H264)+COUNTBLANK(J264:K264)+COUNTBLANK(M264:M264)+COUNTBLANK(P264:Q264)+COUNTBLANK(S264:S264)=8,"",
IF(G264&lt;Limity!$C$5," Data gotowości zbyt wczesna lub nie uzupełniona.","")&amp;
IF(G264&gt;Limity!$D$5," Data gotowości zbyt późna lub wypełnona nieprawidłowo.","")&amp;
IF(OR(ROUND(K264,2)&lt;=0,ROUND(Q264,2)&lt;=0,ROUND(M264,2)&lt;=0,ROUND(S264,2)&lt;=0,ROUND(H264,2)&lt;=0)," Co najmniej jedna wartość nie jest większa od zera.","")&amp;
IF(K264&gt;Limity!$D$6," Abonament za Usługę TD w Wariancie A ponad limit.","")&amp;
IF(Q264&gt;Limity!$D$7," Abonament za Usługę TD w Wariancie B ponad limit.","")&amp;
IF(Q264-K264&gt;Limity!$D$8," Różnica wartości abonamentów za Usługę TD wariantów A i B ponad limit.","")&amp;
IF(M264&gt;Limity!$D$9," Abonament za zwiększenie przepustowości w Wariancie A ponad limit.","")&amp;
IF(S264&gt;Limity!$D$10," Abonament za zwiększenie przepustowości w Wariancie B ponad limit.","")&amp;
IF(H264&gt;Limity!$D$11," Opłata za zestawienie łącza ponad limit.","")&amp;
IF(J264=""," Nie wskazano PWR. ",IF(ISERROR(VLOOKUP(J264,'Listy punktów styku'!$B$11:$B$41,1,FALSE))," Nie wskazano PWR z listy.",""))&amp;
IF(P264=""," Nie wskazano FPS. ",IF(ISERROR(VLOOKUP(P264,'Listy punktów styku'!$B$44:$B$61,1,FALSE))," Nie wskazano FPS z listy.",""))
)</f>
        <v/>
      </c>
    </row>
    <row r="265" spans="1:22" x14ac:dyDescent="0.35">
      <c r="A265" s="115">
        <v>251</v>
      </c>
      <c r="B265" s="116">
        <v>744010</v>
      </c>
      <c r="C265" s="117" t="s">
        <v>2237</v>
      </c>
      <c r="D265" s="118" t="s">
        <v>2239</v>
      </c>
      <c r="E265" s="118" t="s">
        <v>2242</v>
      </c>
      <c r="F265" s="119">
        <v>2</v>
      </c>
      <c r="G265" s="28"/>
      <c r="H265" s="4"/>
      <c r="I265" s="122">
        <f t="shared" si="22"/>
        <v>0</v>
      </c>
      <c r="J265" s="3"/>
      <c r="K265" s="6"/>
      <c r="L265" s="123">
        <f t="shared" si="23"/>
        <v>0</v>
      </c>
      <c r="M265" s="7"/>
      <c r="N265" s="123">
        <f t="shared" si="24"/>
        <v>0</v>
      </c>
      <c r="O265" s="123">
        <f t="shared" si="25"/>
        <v>0</v>
      </c>
      <c r="P265" s="3"/>
      <c r="Q265" s="6"/>
      <c r="R265" s="123">
        <f t="shared" si="26"/>
        <v>0</v>
      </c>
      <c r="S265" s="6"/>
      <c r="T265" s="123">
        <f t="shared" si="27"/>
        <v>0</v>
      </c>
      <c r="U265" s="122">
        <f t="shared" si="28"/>
        <v>0</v>
      </c>
      <c r="V265" s="8" t="str">
        <f>IF(COUNTBLANK(G265:H265)+COUNTBLANK(J265:K265)+COUNTBLANK(M265:M265)+COUNTBLANK(P265:Q265)+COUNTBLANK(S265:S265)=8,"",
IF(G265&lt;Limity!$C$5," Data gotowości zbyt wczesna lub nie uzupełniona.","")&amp;
IF(G265&gt;Limity!$D$5," Data gotowości zbyt późna lub wypełnona nieprawidłowo.","")&amp;
IF(OR(ROUND(K265,2)&lt;=0,ROUND(Q265,2)&lt;=0,ROUND(M265,2)&lt;=0,ROUND(S265,2)&lt;=0,ROUND(H265,2)&lt;=0)," Co najmniej jedna wartość nie jest większa od zera.","")&amp;
IF(K265&gt;Limity!$D$6," Abonament za Usługę TD w Wariancie A ponad limit.","")&amp;
IF(Q265&gt;Limity!$D$7," Abonament za Usługę TD w Wariancie B ponad limit.","")&amp;
IF(Q265-K265&gt;Limity!$D$8," Różnica wartości abonamentów za Usługę TD wariantów A i B ponad limit.","")&amp;
IF(M265&gt;Limity!$D$9," Abonament za zwiększenie przepustowości w Wariancie A ponad limit.","")&amp;
IF(S265&gt;Limity!$D$10," Abonament za zwiększenie przepustowości w Wariancie B ponad limit.","")&amp;
IF(H265&gt;Limity!$D$11," Opłata za zestawienie łącza ponad limit.","")&amp;
IF(J265=""," Nie wskazano PWR. ",IF(ISERROR(VLOOKUP(J265,'Listy punktów styku'!$B$11:$B$41,1,FALSE))," Nie wskazano PWR z listy.",""))&amp;
IF(P265=""," Nie wskazano FPS. ",IF(ISERROR(VLOOKUP(P265,'Listy punktów styku'!$B$44:$B$61,1,FALSE))," Nie wskazano FPS z listy.",""))
)</f>
        <v/>
      </c>
    </row>
    <row r="266" spans="1:22" x14ac:dyDescent="0.35">
      <c r="A266" s="115">
        <v>252</v>
      </c>
      <c r="B266" s="124">
        <v>49563896</v>
      </c>
      <c r="C266" s="117" t="s">
        <v>2243</v>
      </c>
      <c r="D266" s="118" t="s">
        <v>2239</v>
      </c>
      <c r="E266" s="118" t="s">
        <v>226</v>
      </c>
      <c r="F266" s="119" t="s">
        <v>2245</v>
      </c>
      <c r="G266" s="28"/>
      <c r="H266" s="4"/>
      <c r="I266" s="122">
        <f t="shared" si="22"/>
        <v>0</v>
      </c>
      <c r="J266" s="3"/>
      <c r="K266" s="6"/>
      <c r="L266" s="123">
        <f t="shared" si="23"/>
        <v>0</v>
      </c>
      <c r="M266" s="7"/>
      <c r="N266" s="123">
        <f t="shared" si="24"/>
        <v>0</v>
      </c>
      <c r="O266" s="123">
        <f t="shared" si="25"/>
        <v>0</v>
      </c>
      <c r="P266" s="3"/>
      <c r="Q266" s="6"/>
      <c r="R266" s="123">
        <f t="shared" si="26"/>
        <v>0</v>
      </c>
      <c r="S266" s="6"/>
      <c r="T266" s="123">
        <f t="shared" si="27"/>
        <v>0</v>
      </c>
      <c r="U266" s="122">
        <f t="shared" si="28"/>
        <v>0</v>
      </c>
      <c r="V266" s="8" t="str">
        <f>IF(COUNTBLANK(G266:H266)+COUNTBLANK(J266:K266)+COUNTBLANK(M266:M266)+COUNTBLANK(P266:Q266)+COUNTBLANK(S266:S266)=8,"",
IF(G266&lt;Limity!$C$5," Data gotowości zbyt wczesna lub nie uzupełniona.","")&amp;
IF(G266&gt;Limity!$D$5," Data gotowości zbyt późna lub wypełnona nieprawidłowo.","")&amp;
IF(OR(ROUND(K266,2)&lt;=0,ROUND(Q266,2)&lt;=0,ROUND(M266,2)&lt;=0,ROUND(S266,2)&lt;=0,ROUND(H266,2)&lt;=0)," Co najmniej jedna wartość nie jest większa od zera.","")&amp;
IF(K266&gt;Limity!$D$6," Abonament za Usługę TD w Wariancie A ponad limit.","")&amp;
IF(Q266&gt;Limity!$D$7," Abonament za Usługę TD w Wariancie B ponad limit.","")&amp;
IF(Q266-K266&gt;Limity!$D$8," Różnica wartości abonamentów za Usługę TD wariantów A i B ponad limit.","")&amp;
IF(M266&gt;Limity!$D$9," Abonament za zwiększenie przepustowości w Wariancie A ponad limit.","")&amp;
IF(S266&gt;Limity!$D$10," Abonament za zwiększenie przepustowości w Wariancie B ponad limit.","")&amp;
IF(H266&gt;Limity!$D$11," Opłata za zestawienie łącza ponad limit.","")&amp;
IF(J266=""," Nie wskazano PWR. ",IF(ISERROR(VLOOKUP(J266,'Listy punktów styku'!$B$11:$B$41,1,FALSE))," Nie wskazano PWR z listy.",""))&amp;
IF(P266=""," Nie wskazano FPS. ",IF(ISERROR(VLOOKUP(P266,'Listy punktów styku'!$B$44:$B$61,1,FALSE))," Nie wskazano FPS z listy.",""))
)</f>
        <v/>
      </c>
    </row>
    <row r="267" spans="1:22" x14ac:dyDescent="0.35">
      <c r="A267" s="115">
        <v>253</v>
      </c>
      <c r="B267" s="116">
        <v>744034</v>
      </c>
      <c r="C267" s="117" t="s">
        <v>2248</v>
      </c>
      <c r="D267" s="118" t="s">
        <v>2239</v>
      </c>
      <c r="E267" s="118" t="s">
        <v>226</v>
      </c>
      <c r="F267" s="119">
        <v>10</v>
      </c>
      <c r="G267" s="28"/>
      <c r="H267" s="4"/>
      <c r="I267" s="122">
        <f t="shared" ref="I267:I330" si="29">ROUND(H267*(1+$C$10),2)</f>
        <v>0</v>
      </c>
      <c r="J267" s="3"/>
      <c r="K267" s="6"/>
      <c r="L267" s="123">
        <f t="shared" ref="L267:L330" si="30">ROUND(K267*(1+$C$10),2)</f>
        <v>0</v>
      </c>
      <c r="M267" s="7"/>
      <c r="N267" s="123">
        <f t="shared" ref="N267:N330" si="31">ROUND(M267*(1+$C$10),2)</f>
        <v>0</v>
      </c>
      <c r="O267" s="123">
        <f t="shared" ref="O267:O330" si="32">60*ROUND(K267*(1+$C$10),2)</f>
        <v>0</v>
      </c>
      <c r="P267" s="3"/>
      <c r="Q267" s="6"/>
      <c r="R267" s="123">
        <f t="shared" ref="R267:R330" si="33">ROUND(Q267*(1+$C$10),2)</f>
        <v>0</v>
      </c>
      <c r="S267" s="6"/>
      <c r="T267" s="123">
        <f t="shared" ref="T267:T330" si="34">ROUND(S267*(1+$C$10),2)</f>
        <v>0</v>
      </c>
      <c r="U267" s="122">
        <f t="shared" ref="U267:U330" si="35">60*ROUND(Q267*(1+$C$10),2)</f>
        <v>0</v>
      </c>
      <c r="V267" s="8" t="str">
        <f>IF(COUNTBLANK(G267:H267)+COUNTBLANK(J267:K267)+COUNTBLANK(M267:M267)+COUNTBLANK(P267:Q267)+COUNTBLANK(S267:S267)=8,"",
IF(G267&lt;Limity!$C$5," Data gotowości zbyt wczesna lub nie uzupełniona.","")&amp;
IF(G267&gt;Limity!$D$5," Data gotowości zbyt późna lub wypełnona nieprawidłowo.","")&amp;
IF(OR(ROUND(K267,2)&lt;=0,ROUND(Q267,2)&lt;=0,ROUND(M267,2)&lt;=0,ROUND(S267,2)&lt;=0,ROUND(H267,2)&lt;=0)," Co najmniej jedna wartość nie jest większa od zera.","")&amp;
IF(K267&gt;Limity!$D$6," Abonament za Usługę TD w Wariancie A ponad limit.","")&amp;
IF(Q267&gt;Limity!$D$7," Abonament za Usługę TD w Wariancie B ponad limit.","")&amp;
IF(Q267-K267&gt;Limity!$D$8," Różnica wartości abonamentów za Usługę TD wariantów A i B ponad limit.","")&amp;
IF(M267&gt;Limity!$D$9," Abonament za zwiększenie przepustowości w Wariancie A ponad limit.","")&amp;
IF(S267&gt;Limity!$D$10," Abonament za zwiększenie przepustowości w Wariancie B ponad limit.","")&amp;
IF(H267&gt;Limity!$D$11," Opłata za zestawienie łącza ponad limit.","")&amp;
IF(J267=""," Nie wskazano PWR. ",IF(ISERROR(VLOOKUP(J267,'Listy punktów styku'!$B$11:$B$41,1,FALSE))," Nie wskazano PWR z listy.",""))&amp;
IF(P267=""," Nie wskazano FPS. ",IF(ISERROR(VLOOKUP(P267,'Listy punktów styku'!$B$44:$B$61,1,FALSE))," Nie wskazano FPS z listy.",""))
)</f>
        <v/>
      </c>
    </row>
    <row r="268" spans="1:22" x14ac:dyDescent="0.35">
      <c r="A268" s="115">
        <v>254</v>
      </c>
      <c r="B268" s="116">
        <v>744543</v>
      </c>
      <c r="C268" s="117" t="s">
        <v>2250</v>
      </c>
      <c r="D268" s="118" t="s">
        <v>2252</v>
      </c>
      <c r="E268" s="118"/>
      <c r="F268" s="119">
        <v>56</v>
      </c>
      <c r="G268" s="28"/>
      <c r="H268" s="4"/>
      <c r="I268" s="122">
        <f t="shared" si="29"/>
        <v>0</v>
      </c>
      <c r="J268" s="3"/>
      <c r="K268" s="6"/>
      <c r="L268" s="123">
        <f t="shared" si="30"/>
        <v>0</v>
      </c>
      <c r="M268" s="7"/>
      <c r="N268" s="123">
        <f t="shared" si="31"/>
        <v>0</v>
      </c>
      <c r="O268" s="123">
        <f t="shared" si="32"/>
        <v>0</v>
      </c>
      <c r="P268" s="3"/>
      <c r="Q268" s="6"/>
      <c r="R268" s="123">
        <f t="shared" si="33"/>
        <v>0</v>
      </c>
      <c r="S268" s="6"/>
      <c r="T268" s="123">
        <f t="shared" si="34"/>
        <v>0</v>
      </c>
      <c r="U268" s="122">
        <f t="shared" si="35"/>
        <v>0</v>
      </c>
      <c r="V268" s="8" t="str">
        <f>IF(COUNTBLANK(G268:H268)+COUNTBLANK(J268:K268)+COUNTBLANK(M268:M268)+COUNTBLANK(P268:Q268)+COUNTBLANK(S268:S268)=8,"",
IF(G268&lt;Limity!$C$5," Data gotowości zbyt wczesna lub nie uzupełniona.","")&amp;
IF(G268&gt;Limity!$D$5," Data gotowości zbyt późna lub wypełnona nieprawidłowo.","")&amp;
IF(OR(ROUND(K268,2)&lt;=0,ROUND(Q268,2)&lt;=0,ROUND(M268,2)&lt;=0,ROUND(S268,2)&lt;=0,ROUND(H268,2)&lt;=0)," Co najmniej jedna wartość nie jest większa od zera.","")&amp;
IF(K268&gt;Limity!$D$6," Abonament za Usługę TD w Wariancie A ponad limit.","")&amp;
IF(Q268&gt;Limity!$D$7," Abonament za Usługę TD w Wariancie B ponad limit.","")&amp;
IF(Q268-K268&gt;Limity!$D$8," Różnica wartości abonamentów za Usługę TD wariantów A i B ponad limit.","")&amp;
IF(M268&gt;Limity!$D$9," Abonament za zwiększenie przepustowości w Wariancie A ponad limit.","")&amp;
IF(S268&gt;Limity!$D$10," Abonament za zwiększenie przepustowości w Wariancie B ponad limit.","")&amp;
IF(H268&gt;Limity!$D$11," Opłata za zestawienie łącza ponad limit.","")&amp;
IF(J268=""," Nie wskazano PWR. ",IF(ISERROR(VLOOKUP(J268,'Listy punktów styku'!$B$11:$B$41,1,FALSE))," Nie wskazano PWR z listy.",""))&amp;
IF(P268=""," Nie wskazano FPS. ",IF(ISERROR(VLOOKUP(P268,'Listy punktów styku'!$B$44:$B$61,1,FALSE))," Nie wskazano FPS z listy.",""))
)</f>
        <v/>
      </c>
    </row>
    <row r="269" spans="1:22" x14ac:dyDescent="0.35">
      <c r="A269" s="115">
        <v>255</v>
      </c>
      <c r="B269" s="116">
        <v>744923</v>
      </c>
      <c r="C269" s="117" t="s">
        <v>2254</v>
      </c>
      <c r="D269" s="118" t="s">
        <v>2256</v>
      </c>
      <c r="E269" s="118"/>
      <c r="F269" s="119">
        <v>40</v>
      </c>
      <c r="G269" s="28"/>
      <c r="H269" s="4"/>
      <c r="I269" s="122">
        <f t="shared" si="29"/>
        <v>0</v>
      </c>
      <c r="J269" s="3"/>
      <c r="K269" s="6"/>
      <c r="L269" s="123">
        <f t="shared" si="30"/>
        <v>0</v>
      </c>
      <c r="M269" s="7"/>
      <c r="N269" s="123">
        <f t="shared" si="31"/>
        <v>0</v>
      </c>
      <c r="O269" s="123">
        <f t="shared" si="32"/>
        <v>0</v>
      </c>
      <c r="P269" s="3"/>
      <c r="Q269" s="6"/>
      <c r="R269" s="123">
        <f t="shared" si="33"/>
        <v>0</v>
      </c>
      <c r="S269" s="6"/>
      <c r="T269" s="123">
        <f t="shared" si="34"/>
        <v>0</v>
      </c>
      <c r="U269" s="122">
        <f t="shared" si="35"/>
        <v>0</v>
      </c>
      <c r="V269" s="8" t="str">
        <f>IF(COUNTBLANK(G269:H269)+COUNTBLANK(J269:K269)+COUNTBLANK(M269:M269)+COUNTBLANK(P269:Q269)+COUNTBLANK(S269:S269)=8,"",
IF(G269&lt;Limity!$C$5," Data gotowości zbyt wczesna lub nie uzupełniona.","")&amp;
IF(G269&gt;Limity!$D$5," Data gotowości zbyt późna lub wypełnona nieprawidłowo.","")&amp;
IF(OR(ROUND(K269,2)&lt;=0,ROUND(Q269,2)&lt;=0,ROUND(M269,2)&lt;=0,ROUND(S269,2)&lt;=0,ROUND(H269,2)&lt;=0)," Co najmniej jedna wartość nie jest większa od zera.","")&amp;
IF(K269&gt;Limity!$D$6," Abonament za Usługę TD w Wariancie A ponad limit.","")&amp;
IF(Q269&gt;Limity!$D$7," Abonament za Usługę TD w Wariancie B ponad limit.","")&amp;
IF(Q269-K269&gt;Limity!$D$8," Różnica wartości abonamentów za Usługę TD wariantów A i B ponad limit.","")&amp;
IF(M269&gt;Limity!$D$9," Abonament za zwiększenie przepustowości w Wariancie A ponad limit.","")&amp;
IF(S269&gt;Limity!$D$10," Abonament za zwiększenie przepustowości w Wariancie B ponad limit.","")&amp;
IF(H269&gt;Limity!$D$11," Opłata za zestawienie łącza ponad limit.","")&amp;
IF(J269=""," Nie wskazano PWR. ",IF(ISERROR(VLOOKUP(J269,'Listy punktów styku'!$B$11:$B$41,1,FALSE))," Nie wskazano PWR z listy.",""))&amp;
IF(P269=""," Nie wskazano FPS. ",IF(ISERROR(VLOOKUP(P269,'Listy punktów styku'!$B$44:$B$61,1,FALSE))," Nie wskazano FPS z listy.",""))
)</f>
        <v/>
      </c>
    </row>
    <row r="270" spans="1:22" x14ac:dyDescent="0.35">
      <c r="A270" s="115">
        <v>256</v>
      </c>
      <c r="B270" s="116">
        <v>824356</v>
      </c>
      <c r="C270" s="117" t="s">
        <v>2259</v>
      </c>
      <c r="D270" s="118" t="s">
        <v>2261</v>
      </c>
      <c r="E270" s="118" t="s">
        <v>104</v>
      </c>
      <c r="F270" s="119">
        <v>33</v>
      </c>
      <c r="G270" s="28"/>
      <c r="H270" s="4"/>
      <c r="I270" s="122">
        <f t="shared" si="29"/>
        <v>0</v>
      </c>
      <c r="J270" s="3"/>
      <c r="K270" s="6"/>
      <c r="L270" s="123">
        <f t="shared" si="30"/>
        <v>0</v>
      </c>
      <c r="M270" s="7"/>
      <c r="N270" s="123">
        <f t="shared" si="31"/>
        <v>0</v>
      </c>
      <c r="O270" s="123">
        <f t="shared" si="32"/>
        <v>0</v>
      </c>
      <c r="P270" s="3"/>
      <c r="Q270" s="6"/>
      <c r="R270" s="123">
        <f t="shared" si="33"/>
        <v>0</v>
      </c>
      <c r="S270" s="6"/>
      <c r="T270" s="123">
        <f t="shared" si="34"/>
        <v>0</v>
      </c>
      <c r="U270" s="122">
        <f t="shared" si="35"/>
        <v>0</v>
      </c>
      <c r="V270" s="8" t="str">
        <f>IF(COUNTBLANK(G270:H270)+COUNTBLANK(J270:K270)+COUNTBLANK(M270:M270)+COUNTBLANK(P270:Q270)+COUNTBLANK(S270:S270)=8,"",
IF(G270&lt;Limity!$C$5," Data gotowości zbyt wczesna lub nie uzupełniona.","")&amp;
IF(G270&gt;Limity!$D$5," Data gotowości zbyt późna lub wypełnona nieprawidłowo.","")&amp;
IF(OR(ROUND(K270,2)&lt;=0,ROUND(Q270,2)&lt;=0,ROUND(M270,2)&lt;=0,ROUND(S270,2)&lt;=0,ROUND(H270,2)&lt;=0)," Co najmniej jedna wartość nie jest większa od zera.","")&amp;
IF(K270&gt;Limity!$D$6," Abonament za Usługę TD w Wariancie A ponad limit.","")&amp;
IF(Q270&gt;Limity!$D$7," Abonament za Usługę TD w Wariancie B ponad limit.","")&amp;
IF(Q270-K270&gt;Limity!$D$8," Różnica wartości abonamentów za Usługę TD wariantów A i B ponad limit.","")&amp;
IF(M270&gt;Limity!$D$9," Abonament za zwiększenie przepustowości w Wariancie A ponad limit.","")&amp;
IF(S270&gt;Limity!$D$10," Abonament za zwiększenie przepustowości w Wariancie B ponad limit.","")&amp;
IF(H270&gt;Limity!$D$11," Opłata za zestawienie łącza ponad limit.","")&amp;
IF(J270=""," Nie wskazano PWR. ",IF(ISERROR(VLOOKUP(J270,'Listy punktów styku'!$B$11:$B$41,1,FALSE))," Nie wskazano PWR z listy.",""))&amp;
IF(P270=""," Nie wskazano FPS. ",IF(ISERROR(VLOOKUP(P270,'Listy punktów styku'!$B$44:$B$61,1,FALSE))," Nie wskazano FPS z listy.",""))
)</f>
        <v/>
      </c>
    </row>
    <row r="271" spans="1:22" x14ac:dyDescent="0.35">
      <c r="A271" s="115">
        <v>257</v>
      </c>
      <c r="B271" s="116">
        <v>826306</v>
      </c>
      <c r="C271" s="117" t="s">
        <v>2263</v>
      </c>
      <c r="D271" s="118" t="s">
        <v>2265</v>
      </c>
      <c r="E271" s="118" t="s">
        <v>104</v>
      </c>
      <c r="F271" s="119">
        <v>47</v>
      </c>
      <c r="G271" s="28"/>
      <c r="H271" s="4"/>
      <c r="I271" s="122">
        <f t="shared" si="29"/>
        <v>0</v>
      </c>
      <c r="J271" s="3"/>
      <c r="K271" s="6"/>
      <c r="L271" s="123">
        <f t="shared" si="30"/>
        <v>0</v>
      </c>
      <c r="M271" s="7"/>
      <c r="N271" s="123">
        <f t="shared" si="31"/>
        <v>0</v>
      </c>
      <c r="O271" s="123">
        <f t="shared" si="32"/>
        <v>0</v>
      </c>
      <c r="P271" s="3"/>
      <c r="Q271" s="6"/>
      <c r="R271" s="123">
        <f t="shared" si="33"/>
        <v>0</v>
      </c>
      <c r="S271" s="6"/>
      <c r="T271" s="123">
        <f t="shared" si="34"/>
        <v>0</v>
      </c>
      <c r="U271" s="122">
        <f t="shared" si="35"/>
        <v>0</v>
      </c>
      <c r="V271" s="8" t="str">
        <f>IF(COUNTBLANK(G271:H271)+COUNTBLANK(J271:K271)+COUNTBLANK(M271:M271)+COUNTBLANK(P271:Q271)+COUNTBLANK(S271:S271)=8,"",
IF(G271&lt;Limity!$C$5," Data gotowości zbyt wczesna lub nie uzupełniona.","")&amp;
IF(G271&gt;Limity!$D$5," Data gotowości zbyt późna lub wypełnona nieprawidłowo.","")&amp;
IF(OR(ROUND(K271,2)&lt;=0,ROUND(Q271,2)&lt;=0,ROUND(M271,2)&lt;=0,ROUND(S271,2)&lt;=0,ROUND(H271,2)&lt;=0)," Co najmniej jedna wartość nie jest większa od zera.","")&amp;
IF(K271&gt;Limity!$D$6," Abonament za Usługę TD w Wariancie A ponad limit.","")&amp;
IF(Q271&gt;Limity!$D$7," Abonament za Usługę TD w Wariancie B ponad limit.","")&amp;
IF(Q271-K271&gt;Limity!$D$8," Różnica wartości abonamentów za Usługę TD wariantów A i B ponad limit.","")&amp;
IF(M271&gt;Limity!$D$9," Abonament za zwiększenie przepustowości w Wariancie A ponad limit.","")&amp;
IF(S271&gt;Limity!$D$10," Abonament za zwiększenie przepustowości w Wariancie B ponad limit.","")&amp;
IF(H271&gt;Limity!$D$11," Opłata za zestawienie łącza ponad limit.","")&amp;
IF(J271=""," Nie wskazano PWR. ",IF(ISERROR(VLOOKUP(J271,'Listy punktów styku'!$B$11:$B$41,1,FALSE))," Nie wskazano PWR z listy.",""))&amp;
IF(P271=""," Nie wskazano FPS. ",IF(ISERROR(VLOOKUP(P271,'Listy punktów styku'!$B$44:$B$61,1,FALSE))," Nie wskazano FPS z listy.",""))
)</f>
        <v/>
      </c>
    </row>
    <row r="272" spans="1:22" x14ac:dyDescent="0.35">
      <c r="A272" s="115">
        <v>258</v>
      </c>
      <c r="B272" s="116">
        <v>827172</v>
      </c>
      <c r="C272" s="117" t="s">
        <v>791</v>
      </c>
      <c r="D272" s="118" t="s">
        <v>2268</v>
      </c>
      <c r="E272" s="118" t="s">
        <v>95</v>
      </c>
      <c r="F272" s="119">
        <v>34</v>
      </c>
      <c r="G272" s="28"/>
      <c r="H272" s="4"/>
      <c r="I272" s="122">
        <f t="shared" si="29"/>
        <v>0</v>
      </c>
      <c r="J272" s="3"/>
      <c r="K272" s="6"/>
      <c r="L272" s="123">
        <f t="shared" si="30"/>
        <v>0</v>
      </c>
      <c r="M272" s="7"/>
      <c r="N272" s="123">
        <f t="shared" si="31"/>
        <v>0</v>
      </c>
      <c r="O272" s="123">
        <f t="shared" si="32"/>
        <v>0</v>
      </c>
      <c r="P272" s="3"/>
      <c r="Q272" s="6"/>
      <c r="R272" s="123">
        <f t="shared" si="33"/>
        <v>0</v>
      </c>
      <c r="S272" s="6"/>
      <c r="T272" s="123">
        <f t="shared" si="34"/>
        <v>0</v>
      </c>
      <c r="U272" s="122">
        <f t="shared" si="35"/>
        <v>0</v>
      </c>
      <c r="V272" s="8" t="str">
        <f>IF(COUNTBLANK(G272:H272)+COUNTBLANK(J272:K272)+COUNTBLANK(M272:M272)+COUNTBLANK(P272:Q272)+COUNTBLANK(S272:S272)=8,"",
IF(G272&lt;Limity!$C$5," Data gotowości zbyt wczesna lub nie uzupełniona.","")&amp;
IF(G272&gt;Limity!$D$5," Data gotowości zbyt późna lub wypełnona nieprawidłowo.","")&amp;
IF(OR(ROUND(K272,2)&lt;=0,ROUND(Q272,2)&lt;=0,ROUND(M272,2)&lt;=0,ROUND(S272,2)&lt;=0,ROUND(H272,2)&lt;=0)," Co najmniej jedna wartość nie jest większa od zera.","")&amp;
IF(K272&gt;Limity!$D$6," Abonament za Usługę TD w Wariancie A ponad limit.","")&amp;
IF(Q272&gt;Limity!$D$7," Abonament za Usługę TD w Wariancie B ponad limit.","")&amp;
IF(Q272-K272&gt;Limity!$D$8," Różnica wartości abonamentów za Usługę TD wariantów A i B ponad limit.","")&amp;
IF(M272&gt;Limity!$D$9," Abonament za zwiększenie przepustowości w Wariancie A ponad limit.","")&amp;
IF(S272&gt;Limity!$D$10," Abonament za zwiększenie przepustowości w Wariancie B ponad limit.","")&amp;
IF(H272&gt;Limity!$D$11," Opłata za zestawienie łącza ponad limit.","")&amp;
IF(J272=""," Nie wskazano PWR. ",IF(ISERROR(VLOOKUP(J272,'Listy punktów styku'!$B$11:$B$41,1,FALSE))," Nie wskazano PWR z listy.",""))&amp;
IF(P272=""," Nie wskazano FPS. ",IF(ISERROR(VLOOKUP(P272,'Listy punktów styku'!$B$44:$B$61,1,FALSE))," Nie wskazano FPS z listy.",""))
)</f>
        <v/>
      </c>
    </row>
    <row r="273" spans="1:22" x14ac:dyDescent="0.35">
      <c r="A273" s="115">
        <v>259</v>
      </c>
      <c r="B273" s="116">
        <v>827174</v>
      </c>
      <c r="C273" s="117" t="s">
        <v>2270</v>
      </c>
      <c r="D273" s="118" t="s">
        <v>2268</v>
      </c>
      <c r="E273" s="118" t="s">
        <v>95</v>
      </c>
      <c r="F273" s="119" t="s">
        <v>2271</v>
      </c>
      <c r="G273" s="28"/>
      <c r="H273" s="4"/>
      <c r="I273" s="122">
        <f t="shared" si="29"/>
        <v>0</v>
      </c>
      <c r="J273" s="3"/>
      <c r="K273" s="6"/>
      <c r="L273" s="123">
        <f t="shared" si="30"/>
        <v>0</v>
      </c>
      <c r="M273" s="7"/>
      <c r="N273" s="123">
        <f t="shared" si="31"/>
        <v>0</v>
      </c>
      <c r="O273" s="123">
        <f t="shared" si="32"/>
        <v>0</v>
      </c>
      <c r="P273" s="3"/>
      <c r="Q273" s="6"/>
      <c r="R273" s="123">
        <f t="shared" si="33"/>
        <v>0</v>
      </c>
      <c r="S273" s="6"/>
      <c r="T273" s="123">
        <f t="shared" si="34"/>
        <v>0</v>
      </c>
      <c r="U273" s="122">
        <f t="shared" si="35"/>
        <v>0</v>
      </c>
      <c r="V273" s="8" t="str">
        <f>IF(COUNTBLANK(G273:H273)+COUNTBLANK(J273:K273)+COUNTBLANK(M273:M273)+COUNTBLANK(P273:Q273)+COUNTBLANK(S273:S273)=8,"",
IF(G273&lt;Limity!$C$5," Data gotowości zbyt wczesna lub nie uzupełniona.","")&amp;
IF(G273&gt;Limity!$D$5," Data gotowości zbyt późna lub wypełnona nieprawidłowo.","")&amp;
IF(OR(ROUND(K273,2)&lt;=0,ROUND(Q273,2)&lt;=0,ROUND(M273,2)&lt;=0,ROUND(S273,2)&lt;=0,ROUND(H273,2)&lt;=0)," Co najmniej jedna wartość nie jest większa od zera.","")&amp;
IF(K273&gt;Limity!$D$6," Abonament za Usługę TD w Wariancie A ponad limit.","")&amp;
IF(Q273&gt;Limity!$D$7," Abonament za Usługę TD w Wariancie B ponad limit.","")&amp;
IF(Q273-K273&gt;Limity!$D$8," Różnica wartości abonamentów za Usługę TD wariantów A i B ponad limit.","")&amp;
IF(M273&gt;Limity!$D$9," Abonament za zwiększenie przepustowości w Wariancie A ponad limit.","")&amp;
IF(S273&gt;Limity!$D$10," Abonament za zwiększenie przepustowości w Wariancie B ponad limit.","")&amp;
IF(H273&gt;Limity!$D$11," Opłata za zestawienie łącza ponad limit.","")&amp;
IF(J273=""," Nie wskazano PWR. ",IF(ISERROR(VLOOKUP(J273,'Listy punktów styku'!$B$11:$B$41,1,FALSE))," Nie wskazano PWR z listy.",""))&amp;
IF(P273=""," Nie wskazano FPS. ",IF(ISERROR(VLOOKUP(P273,'Listy punktów styku'!$B$44:$B$61,1,FALSE))," Nie wskazano FPS z listy.",""))
)</f>
        <v/>
      </c>
    </row>
    <row r="274" spans="1:22" x14ac:dyDescent="0.35">
      <c r="A274" s="115">
        <v>260</v>
      </c>
      <c r="B274" s="116">
        <v>831253</v>
      </c>
      <c r="C274" s="117" t="s">
        <v>2276</v>
      </c>
      <c r="D274" s="118" t="s">
        <v>2273</v>
      </c>
      <c r="E274" s="118" t="s">
        <v>2278</v>
      </c>
      <c r="F274" s="119">
        <v>1</v>
      </c>
      <c r="G274" s="28"/>
      <c r="H274" s="4"/>
      <c r="I274" s="122">
        <f t="shared" si="29"/>
        <v>0</v>
      </c>
      <c r="J274" s="3"/>
      <c r="K274" s="6"/>
      <c r="L274" s="123">
        <f t="shared" si="30"/>
        <v>0</v>
      </c>
      <c r="M274" s="7"/>
      <c r="N274" s="123">
        <f t="shared" si="31"/>
        <v>0</v>
      </c>
      <c r="O274" s="123">
        <f t="shared" si="32"/>
        <v>0</v>
      </c>
      <c r="P274" s="3"/>
      <c r="Q274" s="6"/>
      <c r="R274" s="123">
        <f t="shared" si="33"/>
        <v>0</v>
      </c>
      <c r="S274" s="6"/>
      <c r="T274" s="123">
        <f t="shared" si="34"/>
        <v>0</v>
      </c>
      <c r="U274" s="122">
        <f t="shared" si="35"/>
        <v>0</v>
      </c>
      <c r="V274" s="8" t="str">
        <f>IF(COUNTBLANK(G274:H274)+COUNTBLANK(J274:K274)+COUNTBLANK(M274:M274)+COUNTBLANK(P274:Q274)+COUNTBLANK(S274:S274)=8,"",
IF(G274&lt;Limity!$C$5," Data gotowości zbyt wczesna lub nie uzupełniona.","")&amp;
IF(G274&gt;Limity!$D$5," Data gotowości zbyt późna lub wypełnona nieprawidłowo.","")&amp;
IF(OR(ROUND(K274,2)&lt;=0,ROUND(Q274,2)&lt;=0,ROUND(M274,2)&lt;=0,ROUND(S274,2)&lt;=0,ROUND(H274,2)&lt;=0)," Co najmniej jedna wartość nie jest większa od zera.","")&amp;
IF(K274&gt;Limity!$D$6," Abonament za Usługę TD w Wariancie A ponad limit.","")&amp;
IF(Q274&gt;Limity!$D$7," Abonament za Usługę TD w Wariancie B ponad limit.","")&amp;
IF(Q274-K274&gt;Limity!$D$8," Różnica wartości abonamentów za Usługę TD wariantów A i B ponad limit.","")&amp;
IF(M274&gt;Limity!$D$9," Abonament za zwiększenie przepustowości w Wariancie A ponad limit.","")&amp;
IF(S274&gt;Limity!$D$10," Abonament za zwiększenie przepustowości w Wariancie B ponad limit.","")&amp;
IF(H274&gt;Limity!$D$11," Opłata za zestawienie łącza ponad limit.","")&amp;
IF(J274=""," Nie wskazano PWR. ",IF(ISERROR(VLOOKUP(J274,'Listy punktów styku'!$B$11:$B$41,1,FALSE))," Nie wskazano PWR z listy.",""))&amp;
IF(P274=""," Nie wskazano FPS. ",IF(ISERROR(VLOOKUP(P274,'Listy punktów styku'!$B$44:$B$61,1,FALSE))," Nie wskazano FPS z listy.",""))
)</f>
        <v/>
      </c>
    </row>
    <row r="275" spans="1:22" x14ac:dyDescent="0.35">
      <c r="A275" s="115">
        <v>261</v>
      </c>
      <c r="B275" s="116">
        <v>8743555</v>
      </c>
      <c r="C275" s="117" t="s">
        <v>2280</v>
      </c>
      <c r="D275" s="118" t="s">
        <v>2282</v>
      </c>
      <c r="E275" s="118" t="s">
        <v>133</v>
      </c>
      <c r="F275" s="119">
        <v>2</v>
      </c>
      <c r="G275" s="28"/>
      <c r="H275" s="4"/>
      <c r="I275" s="122">
        <f t="shared" si="29"/>
        <v>0</v>
      </c>
      <c r="J275" s="3"/>
      <c r="K275" s="6"/>
      <c r="L275" s="123">
        <f t="shared" si="30"/>
        <v>0</v>
      </c>
      <c r="M275" s="7"/>
      <c r="N275" s="123">
        <f t="shared" si="31"/>
        <v>0</v>
      </c>
      <c r="O275" s="123">
        <f t="shared" si="32"/>
        <v>0</v>
      </c>
      <c r="P275" s="3"/>
      <c r="Q275" s="6"/>
      <c r="R275" s="123">
        <f t="shared" si="33"/>
        <v>0</v>
      </c>
      <c r="S275" s="6"/>
      <c r="T275" s="123">
        <f t="shared" si="34"/>
        <v>0</v>
      </c>
      <c r="U275" s="122">
        <f t="shared" si="35"/>
        <v>0</v>
      </c>
      <c r="V275" s="8" t="str">
        <f>IF(COUNTBLANK(G275:H275)+COUNTBLANK(J275:K275)+COUNTBLANK(M275:M275)+COUNTBLANK(P275:Q275)+COUNTBLANK(S275:S275)=8,"",
IF(G275&lt;Limity!$C$5," Data gotowości zbyt wczesna lub nie uzupełniona.","")&amp;
IF(G275&gt;Limity!$D$5," Data gotowości zbyt późna lub wypełnona nieprawidłowo.","")&amp;
IF(OR(ROUND(K275,2)&lt;=0,ROUND(Q275,2)&lt;=0,ROUND(M275,2)&lt;=0,ROUND(S275,2)&lt;=0,ROUND(H275,2)&lt;=0)," Co najmniej jedna wartość nie jest większa od zera.","")&amp;
IF(K275&gt;Limity!$D$6," Abonament za Usługę TD w Wariancie A ponad limit.","")&amp;
IF(Q275&gt;Limity!$D$7," Abonament za Usługę TD w Wariancie B ponad limit.","")&amp;
IF(Q275-K275&gt;Limity!$D$8," Różnica wartości abonamentów za Usługę TD wariantów A i B ponad limit.","")&amp;
IF(M275&gt;Limity!$D$9," Abonament za zwiększenie przepustowości w Wariancie A ponad limit.","")&amp;
IF(S275&gt;Limity!$D$10," Abonament za zwiększenie przepustowości w Wariancie B ponad limit.","")&amp;
IF(H275&gt;Limity!$D$11," Opłata za zestawienie łącza ponad limit.","")&amp;
IF(J275=""," Nie wskazano PWR. ",IF(ISERROR(VLOOKUP(J275,'Listy punktów styku'!$B$11:$B$41,1,FALSE))," Nie wskazano PWR z listy.",""))&amp;
IF(P275=""," Nie wskazano FPS. ",IF(ISERROR(VLOOKUP(P275,'Listy punktów styku'!$B$44:$B$61,1,FALSE))," Nie wskazano FPS z listy.",""))
)</f>
        <v/>
      </c>
    </row>
    <row r="276" spans="1:22" x14ac:dyDescent="0.35">
      <c r="A276" s="115">
        <v>262</v>
      </c>
      <c r="B276" s="124">
        <v>25762989</v>
      </c>
      <c r="C276" s="117" t="s">
        <v>2284</v>
      </c>
      <c r="D276" s="118" t="s">
        <v>2286</v>
      </c>
      <c r="E276" s="118" t="s">
        <v>2289</v>
      </c>
      <c r="F276" s="119" t="s">
        <v>2290</v>
      </c>
      <c r="G276" s="28"/>
      <c r="H276" s="4"/>
      <c r="I276" s="122">
        <f t="shared" si="29"/>
        <v>0</v>
      </c>
      <c r="J276" s="3"/>
      <c r="K276" s="6"/>
      <c r="L276" s="123">
        <f t="shared" si="30"/>
        <v>0</v>
      </c>
      <c r="M276" s="7"/>
      <c r="N276" s="123">
        <f t="shared" si="31"/>
        <v>0</v>
      </c>
      <c r="O276" s="123">
        <f t="shared" si="32"/>
        <v>0</v>
      </c>
      <c r="P276" s="3"/>
      <c r="Q276" s="6"/>
      <c r="R276" s="123">
        <f t="shared" si="33"/>
        <v>0</v>
      </c>
      <c r="S276" s="6"/>
      <c r="T276" s="123">
        <f t="shared" si="34"/>
        <v>0</v>
      </c>
      <c r="U276" s="122">
        <f t="shared" si="35"/>
        <v>0</v>
      </c>
      <c r="V276" s="8" t="str">
        <f>IF(COUNTBLANK(G276:H276)+COUNTBLANK(J276:K276)+COUNTBLANK(M276:M276)+COUNTBLANK(P276:Q276)+COUNTBLANK(S276:S276)=8,"",
IF(G276&lt;Limity!$C$5," Data gotowości zbyt wczesna lub nie uzupełniona.","")&amp;
IF(G276&gt;Limity!$D$5," Data gotowości zbyt późna lub wypełnona nieprawidłowo.","")&amp;
IF(OR(ROUND(K276,2)&lt;=0,ROUND(Q276,2)&lt;=0,ROUND(M276,2)&lt;=0,ROUND(S276,2)&lt;=0,ROUND(H276,2)&lt;=0)," Co najmniej jedna wartość nie jest większa od zera.","")&amp;
IF(K276&gt;Limity!$D$6," Abonament za Usługę TD w Wariancie A ponad limit.","")&amp;
IF(Q276&gt;Limity!$D$7," Abonament za Usługę TD w Wariancie B ponad limit.","")&amp;
IF(Q276-K276&gt;Limity!$D$8," Różnica wartości abonamentów za Usługę TD wariantów A i B ponad limit.","")&amp;
IF(M276&gt;Limity!$D$9," Abonament za zwiększenie przepustowości w Wariancie A ponad limit.","")&amp;
IF(S276&gt;Limity!$D$10," Abonament za zwiększenie przepustowości w Wariancie B ponad limit.","")&amp;
IF(H276&gt;Limity!$D$11," Opłata za zestawienie łącza ponad limit.","")&amp;
IF(J276=""," Nie wskazano PWR. ",IF(ISERROR(VLOOKUP(J276,'Listy punktów styku'!$B$11:$B$41,1,FALSE))," Nie wskazano PWR z listy.",""))&amp;
IF(P276=""," Nie wskazano FPS. ",IF(ISERROR(VLOOKUP(P276,'Listy punktów styku'!$B$44:$B$61,1,FALSE))," Nie wskazano FPS z listy.",""))
)</f>
        <v/>
      </c>
    </row>
    <row r="277" spans="1:22" x14ac:dyDescent="0.35">
      <c r="A277" s="115">
        <v>263</v>
      </c>
      <c r="B277" s="124">
        <v>10695359</v>
      </c>
      <c r="C277" s="117" t="s">
        <v>2284</v>
      </c>
      <c r="D277" s="118" t="s">
        <v>2286</v>
      </c>
      <c r="E277" s="118" t="s">
        <v>2289</v>
      </c>
      <c r="F277" s="119" t="s">
        <v>2291</v>
      </c>
      <c r="G277" s="28"/>
      <c r="H277" s="4"/>
      <c r="I277" s="122">
        <f t="shared" si="29"/>
        <v>0</v>
      </c>
      <c r="J277" s="3"/>
      <c r="K277" s="6"/>
      <c r="L277" s="123">
        <f t="shared" si="30"/>
        <v>0</v>
      </c>
      <c r="M277" s="7"/>
      <c r="N277" s="123">
        <f t="shared" si="31"/>
        <v>0</v>
      </c>
      <c r="O277" s="123">
        <f t="shared" si="32"/>
        <v>0</v>
      </c>
      <c r="P277" s="3"/>
      <c r="Q277" s="6"/>
      <c r="R277" s="123">
        <f t="shared" si="33"/>
        <v>0</v>
      </c>
      <c r="S277" s="6"/>
      <c r="T277" s="123">
        <f t="shared" si="34"/>
        <v>0</v>
      </c>
      <c r="U277" s="122">
        <f t="shared" si="35"/>
        <v>0</v>
      </c>
      <c r="V277" s="8" t="str">
        <f>IF(COUNTBLANK(G277:H277)+COUNTBLANK(J277:K277)+COUNTBLANK(M277:M277)+COUNTBLANK(P277:Q277)+COUNTBLANK(S277:S277)=8,"",
IF(G277&lt;Limity!$C$5," Data gotowości zbyt wczesna lub nie uzupełniona.","")&amp;
IF(G277&gt;Limity!$D$5," Data gotowości zbyt późna lub wypełnona nieprawidłowo.","")&amp;
IF(OR(ROUND(K277,2)&lt;=0,ROUND(Q277,2)&lt;=0,ROUND(M277,2)&lt;=0,ROUND(S277,2)&lt;=0,ROUND(H277,2)&lt;=0)," Co najmniej jedna wartość nie jest większa od zera.","")&amp;
IF(K277&gt;Limity!$D$6," Abonament za Usługę TD w Wariancie A ponad limit.","")&amp;
IF(Q277&gt;Limity!$D$7," Abonament za Usługę TD w Wariancie B ponad limit.","")&amp;
IF(Q277-K277&gt;Limity!$D$8," Różnica wartości abonamentów za Usługę TD wariantów A i B ponad limit.","")&amp;
IF(M277&gt;Limity!$D$9," Abonament za zwiększenie przepustowości w Wariancie A ponad limit.","")&amp;
IF(S277&gt;Limity!$D$10," Abonament za zwiększenie przepustowości w Wariancie B ponad limit.","")&amp;
IF(H277&gt;Limity!$D$11," Opłata za zestawienie łącza ponad limit.","")&amp;
IF(J277=""," Nie wskazano PWR. ",IF(ISERROR(VLOOKUP(J277,'Listy punktów styku'!$B$11:$B$41,1,FALSE))," Nie wskazano PWR z listy.",""))&amp;
IF(P277=""," Nie wskazano FPS. ",IF(ISERROR(VLOOKUP(P277,'Listy punktów styku'!$B$44:$B$61,1,FALSE))," Nie wskazano FPS z listy.",""))
)</f>
        <v/>
      </c>
    </row>
    <row r="278" spans="1:22" x14ac:dyDescent="0.35">
      <c r="A278" s="115">
        <v>264</v>
      </c>
      <c r="B278" s="116">
        <v>821045</v>
      </c>
      <c r="C278" s="117" t="s">
        <v>2293</v>
      </c>
      <c r="D278" s="118" t="s">
        <v>326</v>
      </c>
      <c r="E278" s="118" t="s">
        <v>329</v>
      </c>
      <c r="F278" s="119">
        <v>57</v>
      </c>
      <c r="G278" s="28"/>
      <c r="H278" s="4"/>
      <c r="I278" s="122">
        <f t="shared" si="29"/>
        <v>0</v>
      </c>
      <c r="J278" s="3"/>
      <c r="K278" s="6"/>
      <c r="L278" s="123">
        <f t="shared" si="30"/>
        <v>0</v>
      </c>
      <c r="M278" s="7"/>
      <c r="N278" s="123">
        <f t="shared" si="31"/>
        <v>0</v>
      </c>
      <c r="O278" s="123">
        <f t="shared" si="32"/>
        <v>0</v>
      </c>
      <c r="P278" s="3"/>
      <c r="Q278" s="6"/>
      <c r="R278" s="123">
        <f t="shared" si="33"/>
        <v>0</v>
      </c>
      <c r="S278" s="6"/>
      <c r="T278" s="123">
        <f t="shared" si="34"/>
        <v>0</v>
      </c>
      <c r="U278" s="122">
        <f t="shared" si="35"/>
        <v>0</v>
      </c>
      <c r="V278" s="8" t="str">
        <f>IF(COUNTBLANK(G278:H278)+COUNTBLANK(J278:K278)+COUNTBLANK(M278:M278)+COUNTBLANK(P278:Q278)+COUNTBLANK(S278:S278)=8,"",
IF(G278&lt;Limity!$C$5," Data gotowości zbyt wczesna lub nie uzupełniona.","")&amp;
IF(G278&gt;Limity!$D$5," Data gotowości zbyt późna lub wypełnona nieprawidłowo.","")&amp;
IF(OR(ROUND(K278,2)&lt;=0,ROUND(Q278,2)&lt;=0,ROUND(M278,2)&lt;=0,ROUND(S278,2)&lt;=0,ROUND(H278,2)&lt;=0)," Co najmniej jedna wartość nie jest większa od zera.","")&amp;
IF(K278&gt;Limity!$D$6," Abonament za Usługę TD w Wariancie A ponad limit.","")&amp;
IF(Q278&gt;Limity!$D$7," Abonament za Usługę TD w Wariancie B ponad limit.","")&amp;
IF(Q278-K278&gt;Limity!$D$8," Różnica wartości abonamentów za Usługę TD wariantów A i B ponad limit.","")&amp;
IF(M278&gt;Limity!$D$9," Abonament za zwiększenie przepustowości w Wariancie A ponad limit.","")&amp;
IF(S278&gt;Limity!$D$10," Abonament za zwiększenie przepustowości w Wariancie B ponad limit.","")&amp;
IF(H278&gt;Limity!$D$11," Opłata za zestawienie łącza ponad limit.","")&amp;
IF(J278=""," Nie wskazano PWR. ",IF(ISERROR(VLOOKUP(J278,'Listy punktów styku'!$B$11:$B$41,1,FALSE))," Nie wskazano PWR z listy.",""))&amp;
IF(P278=""," Nie wskazano FPS. ",IF(ISERROR(VLOOKUP(P278,'Listy punktów styku'!$B$44:$B$61,1,FALSE))," Nie wskazano FPS z listy.",""))
)</f>
        <v/>
      </c>
    </row>
    <row r="279" spans="1:22" x14ac:dyDescent="0.35">
      <c r="A279" s="115">
        <v>265</v>
      </c>
      <c r="B279" s="116">
        <v>821051</v>
      </c>
      <c r="C279" s="117" t="s">
        <v>324</v>
      </c>
      <c r="D279" s="118" t="s">
        <v>326</v>
      </c>
      <c r="E279" s="118" t="s">
        <v>329</v>
      </c>
      <c r="F279" s="119">
        <v>67</v>
      </c>
      <c r="G279" s="28"/>
      <c r="H279" s="4"/>
      <c r="I279" s="122">
        <f t="shared" si="29"/>
        <v>0</v>
      </c>
      <c r="J279" s="3"/>
      <c r="K279" s="6"/>
      <c r="L279" s="123">
        <f t="shared" si="30"/>
        <v>0</v>
      </c>
      <c r="M279" s="7"/>
      <c r="N279" s="123">
        <f t="shared" si="31"/>
        <v>0</v>
      </c>
      <c r="O279" s="123">
        <f t="shared" si="32"/>
        <v>0</v>
      </c>
      <c r="P279" s="3"/>
      <c r="Q279" s="6"/>
      <c r="R279" s="123">
        <f t="shared" si="33"/>
        <v>0</v>
      </c>
      <c r="S279" s="6"/>
      <c r="T279" s="123">
        <f t="shared" si="34"/>
        <v>0</v>
      </c>
      <c r="U279" s="122">
        <f t="shared" si="35"/>
        <v>0</v>
      </c>
      <c r="V279" s="8" t="str">
        <f>IF(COUNTBLANK(G279:H279)+COUNTBLANK(J279:K279)+COUNTBLANK(M279:M279)+COUNTBLANK(P279:Q279)+COUNTBLANK(S279:S279)=8,"",
IF(G279&lt;Limity!$C$5," Data gotowości zbyt wczesna lub nie uzupełniona.","")&amp;
IF(G279&gt;Limity!$D$5," Data gotowości zbyt późna lub wypełnona nieprawidłowo.","")&amp;
IF(OR(ROUND(K279,2)&lt;=0,ROUND(Q279,2)&lt;=0,ROUND(M279,2)&lt;=0,ROUND(S279,2)&lt;=0,ROUND(H279,2)&lt;=0)," Co najmniej jedna wartość nie jest większa od zera.","")&amp;
IF(K279&gt;Limity!$D$6," Abonament za Usługę TD w Wariancie A ponad limit.","")&amp;
IF(Q279&gt;Limity!$D$7," Abonament za Usługę TD w Wariancie B ponad limit.","")&amp;
IF(Q279-K279&gt;Limity!$D$8," Różnica wartości abonamentów za Usługę TD wariantów A i B ponad limit.","")&amp;
IF(M279&gt;Limity!$D$9," Abonament za zwiększenie przepustowości w Wariancie A ponad limit.","")&amp;
IF(S279&gt;Limity!$D$10," Abonament za zwiększenie przepustowości w Wariancie B ponad limit.","")&amp;
IF(H279&gt;Limity!$D$11," Opłata za zestawienie łącza ponad limit.","")&amp;
IF(J279=""," Nie wskazano PWR. ",IF(ISERROR(VLOOKUP(J279,'Listy punktów styku'!$B$11:$B$41,1,FALSE))," Nie wskazano PWR z listy.",""))&amp;
IF(P279=""," Nie wskazano FPS. ",IF(ISERROR(VLOOKUP(P279,'Listy punktów styku'!$B$44:$B$61,1,FALSE))," Nie wskazano FPS z listy.",""))
)</f>
        <v/>
      </c>
    </row>
    <row r="280" spans="1:22" x14ac:dyDescent="0.35">
      <c r="A280" s="115">
        <v>266</v>
      </c>
      <c r="B280" s="116">
        <v>7676472</v>
      </c>
      <c r="C280" s="117" t="s">
        <v>2296</v>
      </c>
      <c r="D280" s="118" t="s">
        <v>2298</v>
      </c>
      <c r="E280" s="118" t="s">
        <v>104</v>
      </c>
      <c r="F280" s="119" t="s">
        <v>2300</v>
      </c>
      <c r="G280" s="28"/>
      <c r="H280" s="4"/>
      <c r="I280" s="122">
        <f t="shared" si="29"/>
        <v>0</v>
      </c>
      <c r="J280" s="3"/>
      <c r="K280" s="6"/>
      <c r="L280" s="123">
        <f t="shared" si="30"/>
        <v>0</v>
      </c>
      <c r="M280" s="7"/>
      <c r="N280" s="123">
        <f t="shared" si="31"/>
        <v>0</v>
      </c>
      <c r="O280" s="123">
        <f t="shared" si="32"/>
        <v>0</v>
      </c>
      <c r="P280" s="3"/>
      <c r="Q280" s="6"/>
      <c r="R280" s="123">
        <f t="shared" si="33"/>
        <v>0</v>
      </c>
      <c r="S280" s="6"/>
      <c r="T280" s="123">
        <f t="shared" si="34"/>
        <v>0</v>
      </c>
      <c r="U280" s="122">
        <f t="shared" si="35"/>
        <v>0</v>
      </c>
      <c r="V280" s="8" t="str">
        <f>IF(COUNTBLANK(G280:H280)+COUNTBLANK(J280:K280)+COUNTBLANK(M280:M280)+COUNTBLANK(P280:Q280)+COUNTBLANK(S280:S280)=8,"",
IF(G280&lt;Limity!$C$5," Data gotowości zbyt wczesna lub nie uzupełniona.","")&amp;
IF(G280&gt;Limity!$D$5," Data gotowości zbyt późna lub wypełnona nieprawidłowo.","")&amp;
IF(OR(ROUND(K280,2)&lt;=0,ROUND(Q280,2)&lt;=0,ROUND(M280,2)&lt;=0,ROUND(S280,2)&lt;=0,ROUND(H280,2)&lt;=0)," Co najmniej jedna wartość nie jest większa od zera.","")&amp;
IF(K280&gt;Limity!$D$6," Abonament za Usługę TD w Wariancie A ponad limit.","")&amp;
IF(Q280&gt;Limity!$D$7," Abonament za Usługę TD w Wariancie B ponad limit.","")&amp;
IF(Q280-K280&gt;Limity!$D$8," Różnica wartości abonamentów za Usługę TD wariantów A i B ponad limit.","")&amp;
IF(M280&gt;Limity!$D$9," Abonament za zwiększenie przepustowości w Wariancie A ponad limit.","")&amp;
IF(S280&gt;Limity!$D$10," Abonament za zwiększenie przepustowości w Wariancie B ponad limit.","")&amp;
IF(H280&gt;Limity!$D$11," Opłata za zestawienie łącza ponad limit.","")&amp;
IF(J280=""," Nie wskazano PWR. ",IF(ISERROR(VLOOKUP(J280,'Listy punktów styku'!$B$11:$B$41,1,FALSE))," Nie wskazano PWR z listy.",""))&amp;
IF(P280=""," Nie wskazano FPS. ",IF(ISERROR(VLOOKUP(P280,'Listy punktów styku'!$B$44:$B$61,1,FALSE))," Nie wskazano FPS z listy.",""))
)</f>
        <v/>
      </c>
    </row>
    <row r="281" spans="1:22" ht="29" x14ac:dyDescent="0.35">
      <c r="A281" s="115">
        <v>267</v>
      </c>
      <c r="B281" s="116">
        <v>851427</v>
      </c>
      <c r="C281" s="117" t="s">
        <v>2302</v>
      </c>
      <c r="D281" s="118" t="s">
        <v>2306</v>
      </c>
      <c r="E281" s="118" t="s">
        <v>2308</v>
      </c>
      <c r="F281" s="119">
        <v>16</v>
      </c>
      <c r="G281" s="28"/>
      <c r="H281" s="4"/>
      <c r="I281" s="122">
        <f t="shared" si="29"/>
        <v>0</v>
      </c>
      <c r="J281" s="3"/>
      <c r="K281" s="6"/>
      <c r="L281" s="123">
        <f t="shared" si="30"/>
        <v>0</v>
      </c>
      <c r="M281" s="7"/>
      <c r="N281" s="123">
        <f t="shared" si="31"/>
        <v>0</v>
      </c>
      <c r="O281" s="123">
        <f t="shared" si="32"/>
        <v>0</v>
      </c>
      <c r="P281" s="3"/>
      <c r="Q281" s="6"/>
      <c r="R281" s="123">
        <f t="shared" si="33"/>
        <v>0</v>
      </c>
      <c r="S281" s="6"/>
      <c r="T281" s="123">
        <f t="shared" si="34"/>
        <v>0</v>
      </c>
      <c r="U281" s="122">
        <f t="shared" si="35"/>
        <v>0</v>
      </c>
      <c r="V281" s="8" t="str">
        <f>IF(COUNTBLANK(G281:H281)+COUNTBLANK(J281:K281)+COUNTBLANK(M281:M281)+COUNTBLANK(P281:Q281)+COUNTBLANK(S281:S281)=8,"",
IF(G281&lt;Limity!$C$5," Data gotowości zbyt wczesna lub nie uzupełniona.","")&amp;
IF(G281&gt;Limity!$D$5," Data gotowości zbyt późna lub wypełnona nieprawidłowo.","")&amp;
IF(OR(ROUND(K281,2)&lt;=0,ROUND(Q281,2)&lt;=0,ROUND(M281,2)&lt;=0,ROUND(S281,2)&lt;=0,ROUND(H281,2)&lt;=0)," Co najmniej jedna wartość nie jest większa od zera.","")&amp;
IF(K281&gt;Limity!$D$6," Abonament za Usługę TD w Wariancie A ponad limit.","")&amp;
IF(Q281&gt;Limity!$D$7," Abonament za Usługę TD w Wariancie B ponad limit.","")&amp;
IF(Q281-K281&gt;Limity!$D$8," Różnica wartości abonamentów za Usługę TD wariantów A i B ponad limit.","")&amp;
IF(M281&gt;Limity!$D$9," Abonament za zwiększenie przepustowości w Wariancie A ponad limit.","")&amp;
IF(S281&gt;Limity!$D$10," Abonament za zwiększenie przepustowości w Wariancie B ponad limit.","")&amp;
IF(H281&gt;Limity!$D$11," Opłata za zestawienie łącza ponad limit.","")&amp;
IF(J281=""," Nie wskazano PWR. ",IF(ISERROR(VLOOKUP(J281,'Listy punktów styku'!$B$11:$B$41,1,FALSE))," Nie wskazano PWR z listy.",""))&amp;
IF(P281=""," Nie wskazano FPS. ",IF(ISERROR(VLOOKUP(P281,'Listy punktów styku'!$B$44:$B$61,1,FALSE))," Nie wskazano FPS z listy.",""))
)</f>
        <v/>
      </c>
    </row>
    <row r="282" spans="1:22" x14ac:dyDescent="0.35">
      <c r="A282" s="115">
        <v>268</v>
      </c>
      <c r="B282" s="124">
        <v>86287657</v>
      </c>
      <c r="C282" s="117" t="s">
        <v>2309</v>
      </c>
      <c r="D282" s="118" t="s">
        <v>2313</v>
      </c>
      <c r="E282" s="118" t="s">
        <v>761</v>
      </c>
      <c r="F282" s="119" t="s">
        <v>2314</v>
      </c>
      <c r="G282" s="28"/>
      <c r="H282" s="4"/>
      <c r="I282" s="122">
        <f t="shared" si="29"/>
        <v>0</v>
      </c>
      <c r="J282" s="3"/>
      <c r="K282" s="6"/>
      <c r="L282" s="123">
        <f t="shared" si="30"/>
        <v>0</v>
      </c>
      <c r="M282" s="7"/>
      <c r="N282" s="123">
        <f t="shared" si="31"/>
        <v>0</v>
      </c>
      <c r="O282" s="123">
        <f t="shared" si="32"/>
        <v>0</v>
      </c>
      <c r="P282" s="3"/>
      <c r="Q282" s="6"/>
      <c r="R282" s="123">
        <f t="shared" si="33"/>
        <v>0</v>
      </c>
      <c r="S282" s="6"/>
      <c r="T282" s="123">
        <f t="shared" si="34"/>
        <v>0</v>
      </c>
      <c r="U282" s="122">
        <f t="shared" si="35"/>
        <v>0</v>
      </c>
      <c r="V282" s="8" t="str">
        <f>IF(COUNTBLANK(G282:H282)+COUNTBLANK(J282:K282)+COUNTBLANK(M282:M282)+COUNTBLANK(P282:Q282)+COUNTBLANK(S282:S282)=8,"",
IF(G282&lt;Limity!$C$5," Data gotowości zbyt wczesna lub nie uzupełniona.","")&amp;
IF(G282&gt;Limity!$D$5," Data gotowości zbyt późna lub wypełnona nieprawidłowo.","")&amp;
IF(OR(ROUND(K282,2)&lt;=0,ROUND(Q282,2)&lt;=0,ROUND(M282,2)&lt;=0,ROUND(S282,2)&lt;=0,ROUND(H282,2)&lt;=0)," Co najmniej jedna wartość nie jest większa od zera.","")&amp;
IF(K282&gt;Limity!$D$6," Abonament za Usługę TD w Wariancie A ponad limit.","")&amp;
IF(Q282&gt;Limity!$D$7," Abonament za Usługę TD w Wariancie B ponad limit.","")&amp;
IF(Q282-K282&gt;Limity!$D$8," Różnica wartości abonamentów za Usługę TD wariantów A i B ponad limit.","")&amp;
IF(M282&gt;Limity!$D$9," Abonament za zwiększenie przepustowości w Wariancie A ponad limit.","")&amp;
IF(S282&gt;Limity!$D$10," Abonament za zwiększenie przepustowości w Wariancie B ponad limit.","")&amp;
IF(H282&gt;Limity!$D$11," Opłata za zestawienie łącza ponad limit.","")&amp;
IF(J282=""," Nie wskazano PWR. ",IF(ISERROR(VLOOKUP(J282,'Listy punktów styku'!$B$11:$B$41,1,FALSE))," Nie wskazano PWR z listy.",""))&amp;
IF(P282=""," Nie wskazano FPS. ",IF(ISERROR(VLOOKUP(P282,'Listy punktów styku'!$B$44:$B$61,1,FALSE))," Nie wskazano FPS z listy.",""))
)</f>
        <v/>
      </c>
    </row>
    <row r="283" spans="1:22" x14ac:dyDescent="0.35">
      <c r="A283" s="115">
        <v>269</v>
      </c>
      <c r="B283" s="116">
        <v>7736395</v>
      </c>
      <c r="C283" s="117" t="s">
        <v>2316</v>
      </c>
      <c r="D283" s="118" t="s">
        <v>2318</v>
      </c>
      <c r="E283" s="118"/>
      <c r="F283" s="119">
        <v>100</v>
      </c>
      <c r="G283" s="28"/>
      <c r="H283" s="4"/>
      <c r="I283" s="122">
        <f t="shared" si="29"/>
        <v>0</v>
      </c>
      <c r="J283" s="3"/>
      <c r="K283" s="6"/>
      <c r="L283" s="123">
        <f t="shared" si="30"/>
        <v>0</v>
      </c>
      <c r="M283" s="7"/>
      <c r="N283" s="123">
        <f t="shared" si="31"/>
        <v>0</v>
      </c>
      <c r="O283" s="123">
        <f t="shared" si="32"/>
        <v>0</v>
      </c>
      <c r="P283" s="3"/>
      <c r="Q283" s="6"/>
      <c r="R283" s="123">
        <f t="shared" si="33"/>
        <v>0</v>
      </c>
      <c r="S283" s="6"/>
      <c r="T283" s="123">
        <f t="shared" si="34"/>
        <v>0</v>
      </c>
      <c r="U283" s="122">
        <f t="shared" si="35"/>
        <v>0</v>
      </c>
      <c r="V283" s="8" t="str">
        <f>IF(COUNTBLANK(G283:H283)+COUNTBLANK(J283:K283)+COUNTBLANK(M283:M283)+COUNTBLANK(P283:Q283)+COUNTBLANK(S283:S283)=8,"",
IF(G283&lt;Limity!$C$5," Data gotowości zbyt wczesna lub nie uzupełniona.","")&amp;
IF(G283&gt;Limity!$D$5," Data gotowości zbyt późna lub wypełnona nieprawidłowo.","")&amp;
IF(OR(ROUND(K283,2)&lt;=0,ROUND(Q283,2)&lt;=0,ROUND(M283,2)&lt;=0,ROUND(S283,2)&lt;=0,ROUND(H283,2)&lt;=0)," Co najmniej jedna wartość nie jest większa od zera.","")&amp;
IF(K283&gt;Limity!$D$6," Abonament za Usługę TD w Wariancie A ponad limit.","")&amp;
IF(Q283&gt;Limity!$D$7," Abonament za Usługę TD w Wariancie B ponad limit.","")&amp;
IF(Q283-K283&gt;Limity!$D$8," Różnica wartości abonamentów za Usługę TD wariantów A i B ponad limit.","")&amp;
IF(M283&gt;Limity!$D$9," Abonament za zwiększenie przepustowości w Wariancie A ponad limit.","")&amp;
IF(S283&gt;Limity!$D$10," Abonament za zwiększenie przepustowości w Wariancie B ponad limit.","")&amp;
IF(H283&gt;Limity!$D$11," Opłata za zestawienie łącza ponad limit.","")&amp;
IF(J283=""," Nie wskazano PWR. ",IF(ISERROR(VLOOKUP(J283,'Listy punktów styku'!$B$11:$B$41,1,FALSE))," Nie wskazano PWR z listy.",""))&amp;
IF(P283=""," Nie wskazano FPS. ",IF(ISERROR(VLOOKUP(P283,'Listy punktów styku'!$B$44:$B$61,1,FALSE))," Nie wskazano FPS z listy.",""))
)</f>
        <v/>
      </c>
    </row>
    <row r="284" spans="1:22" x14ac:dyDescent="0.35">
      <c r="A284" s="115">
        <v>270</v>
      </c>
      <c r="B284" s="116">
        <v>855510</v>
      </c>
      <c r="C284" s="117" t="s">
        <v>2320</v>
      </c>
      <c r="D284" s="118" t="s">
        <v>2311</v>
      </c>
      <c r="E284" s="118" t="s">
        <v>453</v>
      </c>
      <c r="F284" s="119">
        <v>19</v>
      </c>
      <c r="G284" s="28"/>
      <c r="H284" s="4"/>
      <c r="I284" s="122">
        <f t="shared" si="29"/>
        <v>0</v>
      </c>
      <c r="J284" s="3"/>
      <c r="K284" s="6"/>
      <c r="L284" s="123">
        <f t="shared" si="30"/>
        <v>0</v>
      </c>
      <c r="M284" s="7"/>
      <c r="N284" s="123">
        <f t="shared" si="31"/>
        <v>0</v>
      </c>
      <c r="O284" s="123">
        <f t="shared" si="32"/>
        <v>0</v>
      </c>
      <c r="P284" s="3"/>
      <c r="Q284" s="6"/>
      <c r="R284" s="123">
        <f t="shared" si="33"/>
        <v>0</v>
      </c>
      <c r="S284" s="6"/>
      <c r="T284" s="123">
        <f t="shared" si="34"/>
        <v>0</v>
      </c>
      <c r="U284" s="122">
        <f t="shared" si="35"/>
        <v>0</v>
      </c>
      <c r="V284" s="8" t="str">
        <f>IF(COUNTBLANK(G284:H284)+COUNTBLANK(J284:K284)+COUNTBLANK(M284:M284)+COUNTBLANK(P284:Q284)+COUNTBLANK(S284:S284)=8,"",
IF(G284&lt;Limity!$C$5," Data gotowości zbyt wczesna lub nie uzupełniona.","")&amp;
IF(G284&gt;Limity!$D$5," Data gotowości zbyt późna lub wypełnona nieprawidłowo.","")&amp;
IF(OR(ROUND(K284,2)&lt;=0,ROUND(Q284,2)&lt;=0,ROUND(M284,2)&lt;=0,ROUND(S284,2)&lt;=0,ROUND(H284,2)&lt;=0)," Co najmniej jedna wartość nie jest większa od zera.","")&amp;
IF(K284&gt;Limity!$D$6," Abonament za Usługę TD w Wariancie A ponad limit.","")&amp;
IF(Q284&gt;Limity!$D$7," Abonament za Usługę TD w Wariancie B ponad limit.","")&amp;
IF(Q284-K284&gt;Limity!$D$8," Różnica wartości abonamentów za Usługę TD wariantów A i B ponad limit.","")&amp;
IF(M284&gt;Limity!$D$9," Abonament za zwiększenie przepustowości w Wariancie A ponad limit.","")&amp;
IF(S284&gt;Limity!$D$10," Abonament za zwiększenie przepustowości w Wariancie B ponad limit.","")&amp;
IF(H284&gt;Limity!$D$11," Opłata za zestawienie łącza ponad limit.","")&amp;
IF(J284=""," Nie wskazano PWR. ",IF(ISERROR(VLOOKUP(J284,'Listy punktów styku'!$B$11:$B$41,1,FALSE))," Nie wskazano PWR z listy.",""))&amp;
IF(P284=""," Nie wskazano FPS. ",IF(ISERROR(VLOOKUP(P284,'Listy punktów styku'!$B$44:$B$61,1,FALSE))," Nie wskazano FPS z listy.",""))
)</f>
        <v/>
      </c>
    </row>
    <row r="285" spans="1:22" x14ac:dyDescent="0.35">
      <c r="A285" s="115">
        <v>271</v>
      </c>
      <c r="B285" s="116">
        <v>9633030</v>
      </c>
      <c r="C285" s="117" t="s">
        <v>2323</v>
      </c>
      <c r="D285" s="118" t="s">
        <v>1198</v>
      </c>
      <c r="E285" s="118" t="s">
        <v>792</v>
      </c>
      <c r="F285" s="119">
        <v>39</v>
      </c>
      <c r="G285" s="28"/>
      <c r="H285" s="4"/>
      <c r="I285" s="122">
        <f t="shared" si="29"/>
        <v>0</v>
      </c>
      <c r="J285" s="3"/>
      <c r="K285" s="6"/>
      <c r="L285" s="123">
        <f t="shared" si="30"/>
        <v>0</v>
      </c>
      <c r="M285" s="7"/>
      <c r="N285" s="123">
        <f t="shared" si="31"/>
        <v>0</v>
      </c>
      <c r="O285" s="123">
        <f t="shared" si="32"/>
        <v>0</v>
      </c>
      <c r="P285" s="3"/>
      <c r="Q285" s="6"/>
      <c r="R285" s="123">
        <f t="shared" si="33"/>
        <v>0</v>
      </c>
      <c r="S285" s="6"/>
      <c r="T285" s="123">
        <f t="shared" si="34"/>
        <v>0</v>
      </c>
      <c r="U285" s="122">
        <f t="shared" si="35"/>
        <v>0</v>
      </c>
      <c r="V285" s="8" t="str">
        <f>IF(COUNTBLANK(G285:H285)+COUNTBLANK(J285:K285)+COUNTBLANK(M285:M285)+COUNTBLANK(P285:Q285)+COUNTBLANK(S285:S285)=8,"",
IF(G285&lt;Limity!$C$5," Data gotowości zbyt wczesna lub nie uzupełniona.","")&amp;
IF(G285&gt;Limity!$D$5," Data gotowości zbyt późna lub wypełnona nieprawidłowo.","")&amp;
IF(OR(ROUND(K285,2)&lt;=0,ROUND(Q285,2)&lt;=0,ROUND(M285,2)&lt;=0,ROUND(S285,2)&lt;=0,ROUND(H285,2)&lt;=0)," Co najmniej jedna wartość nie jest większa od zera.","")&amp;
IF(K285&gt;Limity!$D$6," Abonament za Usługę TD w Wariancie A ponad limit.","")&amp;
IF(Q285&gt;Limity!$D$7," Abonament za Usługę TD w Wariancie B ponad limit.","")&amp;
IF(Q285-K285&gt;Limity!$D$8," Różnica wartości abonamentów za Usługę TD wariantów A i B ponad limit.","")&amp;
IF(M285&gt;Limity!$D$9," Abonament za zwiększenie przepustowości w Wariancie A ponad limit.","")&amp;
IF(S285&gt;Limity!$D$10," Abonament za zwiększenie przepustowości w Wariancie B ponad limit.","")&amp;
IF(H285&gt;Limity!$D$11," Opłata za zestawienie łącza ponad limit.","")&amp;
IF(J285=""," Nie wskazano PWR. ",IF(ISERROR(VLOOKUP(J285,'Listy punktów styku'!$B$11:$B$41,1,FALSE))," Nie wskazano PWR z listy.",""))&amp;
IF(P285=""," Nie wskazano FPS. ",IF(ISERROR(VLOOKUP(P285,'Listy punktów styku'!$B$44:$B$61,1,FALSE))," Nie wskazano FPS z listy.",""))
)</f>
        <v/>
      </c>
    </row>
    <row r="286" spans="1:22" x14ac:dyDescent="0.35">
      <c r="A286" s="115">
        <v>272</v>
      </c>
      <c r="B286" s="116">
        <v>511043025</v>
      </c>
      <c r="C286" s="117">
        <v>131712</v>
      </c>
      <c r="D286" s="118" t="s">
        <v>1198</v>
      </c>
      <c r="E286" s="118" t="s">
        <v>591</v>
      </c>
      <c r="F286" s="119">
        <v>6</v>
      </c>
      <c r="G286" s="28"/>
      <c r="H286" s="4"/>
      <c r="I286" s="122">
        <f t="shared" si="29"/>
        <v>0</v>
      </c>
      <c r="J286" s="3"/>
      <c r="K286" s="6"/>
      <c r="L286" s="123">
        <f t="shared" si="30"/>
        <v>0</v>
      </c>
      <c r="M286" s="7"/>
      <c r="N286" s="123">
        <f t="shared" si="31"/>
        <v>0</v>
      </c>
      <c r="O286" s="123">
        <f t="shared" si="32"/>
        <v>0</v>
      </c>
      <c r="P286" s="3"/>
      <c r="Q286" s="6"/>
      <c r="R286" s="123">
        <f t="shared" si="33"/>
        <v>0</v>
      </c>
      <c r="S286" s="6"/>
      <c r="T286" s="123">
        <f t="shared" si="34"/>
        <v>0</v>
      </c>
      <c r="U286" s="122">
        <f t="shared" si="35"/>
        <v>0</v>
      </c>
      <c r="V286" s="8" t="str">
        <f>IF(COUNTBLANK(G286:H286)+COUNTBLANK(J286:K286)+COUNTBLANK(M286:M286)+COUNTBLANK(P286:Q286)+COUNTBLANK(S286:S286)=8,"",
IF(G286&lt;Limity!$C$5," Data gotowości zbyt wczesna lub nie uzupełniona.","")&amp;
IF(G286&gt;Limity!$D$5," Data gotowości zbyt późna lub wypełnona nieprawidłowo.","")&amp;
IF(OR(ROUND(K286,2)&lt;=0,ROUND(Q286,2)&lt;=0,ROUND(M286,2)&lt;=0,ROUND(S286,2)&lt;=0,ROUND(H286,2)&lt;=0)," Co najmniej jedna wartość nie jest większa od zera.","")&amp;
IF(K286&gt;Limity!$D$6," Abonament za Usługę TD w Wariancie A ponad limit.","")&amp;
IF(Q286&gt;Limity!$D$7," Abonament za Usługę TD w Wariancie B ponad limit.","")&amp;
IF(Q286-K286&gt;Limity!$D$8," Różnica wartości abonamentów za Usługę TD wariantów A i B ponad limit.","")&amp;
IF(M286&gt;Limity!$D$9," Abonament za zwiększenie przepustowości w Wariancie A ponad limit.","")&amp;
IF(S286&gt;Limity!$D$10," Abonament za zwiększenie przepustowości w Wariancie B ponad limit.","")&amp;
IF(H286&gt;Limity!$D$11," Opłata za zestawienie łącza ponad limit.","")&amp;
IF(J286=""," Nie wskazano PWR. ",IF(ISERROR(VLOOKUP(J286,'Listy punktów styku'!$B$11:$B$41,1,FALSE))," Nie wskazano PWR z listy.",""))&amp;
IF(P286=""," Nie wskazano FPS. ",IF(ISERROR(VLOOKUP(P286,'Listy punktów styku'!$B$44:$B$61,1,FALSE))," Nie wskazano FPS z listy.",""))
)</f>
        <v/>
      </c>
    </row>
    <row r="287" spans="1:22" x14ac:dyDescent="0.35">
      <c r="A287" s="115">
        <v>273</v>
      </c>
      <c r="B287" s="116">
        <v>1346534</v>
      </c>
      <c r="C287" s="117" t="s">
        <v>2326</v>
      </c>
      <c r="D287" s="118" t="s">
        <v>1198</v>
      </c>
      <c r="E287" s="118" t="s">
        <v>677</v>
      </c>
      <c r="F287" s="119">
        <v>22</v>
      </c>
      <c r="G287" s="28"/>
      <c r="H287" s="4"/>
      <c r="I287" s="122">
        <f t="shared" si="29"/>
        <v>0</v>
      </c>
      <c r="J287" s="3"/>
      <c r="K287" s="6"/>
      <c r="L287" s="123">
        <f t="shared" si="30"/>
        <v>0</v>
      </c>
      <c r="M287" s="7"/>
      <c r="N287" s="123">
        <f t="shared" si="31"/>
        <v>0</v>
      </c>
      <c r="O287" s="123">
        <f t="shared" si="32"/>
        <v>0</v>
      </c>
      <c r="P287" s="3"/>
      <c r="Q287" s="6"/>
      <c r="R287" s="123">
        <f t="shared" si="33"/>
        <v>0</v>
      </c>
      <c r="S287" s="6"/>
      <c r="T287" s="123">
        <f t="shared" si="34"/>
        <v>0</v>
      </c>
      <c r="U287" s="122">
        <f t="shared" si="35"/>
        <v>0</v>
      </c>
      <c r="V287" s="8" t="str">
        <f>IF(COUNTBLANK(G287:H287)+COUNTBLANK(J287:K287)+COUNTBLANK(M287:M287)+COUNTBLANK(P287:Q287)+COUNTBLANK(S287:S287)=8,"",
IF(G287&lt;Limity!$C$5," Data gotowości zbyt wczesna lub nie uzupełniona.","")&amp;
IF(G287&gt;Limity!$D$5," Data gotowości zbyt późna lub wypełnona nieprawidłowo.","")&amp;
IF(OR(ROUND(K287,2)&lt;=0,ROUND(Q287,2)&lt;=0,ROUND(M287,2)&lt;=0,ROUND(S287,2)&lt;=0,ROUND(H287,2)&lt;=0)," Co najmniej jedna wartość nie jest większa od zera.","")&amp;
IF(K287&gt;Limity!$D$6," Abonament za Usługę TD w Wariancie A ponad limit.","")&amp;
IF(Q287&gt;Limity!$D$7," Abonament za Usługę TD w Wariancie B ponad limit.","")&amp;
IF(Q287-K287&gt;Limity!$D$8," Różnica wartości abonamentów za Usługę TD wariantów A i B ponad limit.","")&amp;
IF(M287&gt;Limity!$D$9," Abonament za zwiększenie przepustowości w Wariancie A ponad limit.","")&amp;
IF(S287&gt;Limity!$D$10," Abonament za zwiększenie przepustowości w Wariancie B ponad limit.","")&amp;
IF(H287&gt;Limity!$D$11," Opłata za zestawienie łącza ponad limit.","")&amp;
IF(J287=""," Nie wskazano PWR. ",IF(ISERROR(VLOOKUP(J287,'Listy punktów styku'!$B$11:$B$41,1,FALSE))," Nie wskazano PWR z listy.",""))&amp;
IF(P287=""," Nie wskazano FPS. ",IF(ISERROR(VLOOKUP(P287,'Listy punktów styku'!$B$44:$B$61,1,FALSE))," Nie wskazano FPS z listy.",""))
)</f>
        <v/>
      </c>
    </row>
    <row r="288" spans="1:22" x14ac:dyDescent="0.35">
      <c r="A288" s="115">
        <v>274</v>
      </c>
      <c r="B288" s="116">
        <v>1347729</v>
      </c>
      <c r="C288" s="117" t="s">
        <v>2329</v>
      </c>
      <c r="D288" s="118" t="s">
        <v>1198</v>
      </c>
      <c r="E288" s="118" t="s">
        <v>453</v>
      </c>
      <c r="F288" s="119" t="s">
        <v>2330</v>
      </c>
      <c r="G288" s="28"/>
      <c r="H288" s="4"/>
      <c r="I288" s="122">
        <f t="shared" si="29"/>
        <v>0</v>
      </c>
      <c r="J288" s="3"/>
      <c r="K288" s="6"/>
      <c r="L288" s="123">
        <f t="shared" si="30"/>
        <v>0</v>
      </c>
      <c r="M288" s="7"/>
      <c r="N288" s="123">
        <f t="shared" si="31"/>
        <v>0</v>
      </c>
      <c r="O288" s="123">
        <f t="shared" si="32"/>
        <v>0</v>
      </c>
      <c r="P288" s="3"/>
      <c r="Q288" s="6"/>
      <c r="R288" s="123">
        <f t="shared" si="33"/>
        <v>0</v>
      </c>
      <c r="S288" s="6"/>
      <c r="T288" s="123">
        <f t="shared" si="34"/>
        <v>0</v>
      </c>
      <c r="U288" s="122">
        <f t="shared" si="35"/>
        <v>0</v>
      </c>
      <c r="V288" s="8" t="str">
        <f>IF(COUNTBLANK(G288:H288)+COUNTBLANK(J288:K288)+COUNTBLANK(M288:M288)+COUNTBLANK(P288:Q288)+COUNTBLANK(S288:S288)=8,"",
IF(G288&lt;Limity!$C$5," Data gotowości zbyt wczesna lub nie uzupełniona.","")&amp;
IF(G288&gt;Limity!$D$5," Data gotowości zbyt późna lub wypełnona nieprawidłowo.","")&amp;
IF(OR(ROUND(K288,2)&lt;=0,ROUND(Q288,2)&lt;=0,ROUND(M288,2)&lt;=0,ROUND(S288,2)&lt;=0,ROUND(H288,2)&lt;=0)," Co najmniej jedna wartość nie jest większa od zera.","")&amp;
IF(K288&gt;Limity!$D$6," Abonament za Usługę TD w Wariancie A ponad limit.","")&amp;
IF(Q288&gt;Limity!$D$7," Abonament za Usługę TD w Wariancie B ponad limit.","")&amp;
IF(Q288-K288&gt;Limity!$D$8," Różnica wartości abonamentów za Usługę TD wariantów A i B ponad limit.","")&amp;
IF(M288&gt;Limity!$D$9," Abonament za zwiększenie przepustowości w Wariancie A ponad limit.","")&amp;
IF(S288&gt;Limity!$D$10," Abonament za zwiększenie przepustowości w Wariancie B ponad limit.","")&amp;
IF(H288&gt;Limity!$D$11," Opłata za zestawienie łącza ponad limit.","")&amp;
IF(J288=""," Nie wskazano PWR. ",IF(ISERROR(VLOOKUP(J288,'Listy punktów styku'!$B$11:$B$41,1,FALSE))," Nie wskazano PWR z listy.",""))&amp;
IF(P288=""," Nie wskazano FPS. ",IF(ISERROR(VLOOKUP(P288,'Listy punktów styku'!$B$44:$B$61,1,FALSE))," Nie wskazano FPS z listy.",""))
)</f>
        <v/>
      </c>
    </row>
    <row r="289" spans="1:22" x14ac:dyDescent="0.35">
      <c r="A289" s="115">
        <v>275</v>
      </c>
      <c r="B289" s="116">
        <v>862786</v>
      </c>
      <c r="C289" s="117" t="s">
        <v>2332</v>
      </c>
      <c r="D289" s="118" t="s">
        <v>2334</v>
      </c>
      <c r="E289" s="118" t="s">
        <v>521</v>
      </c>
      <c r="F289" s="119">
        <v>3</v>
      </c>
      <c r="G289" s="28"/>
      <c r="H289" s="4"/>
      <c r="I289" s="122">
        <f t="shared" si="29"/>
        <v>0</v>
      </c>
      <c r="J289" s="3"/>
      <c r="K289" s="6"/>
      <c r="L289" s="123">
        <f t="shared" si="30"/>
        <v>0</v>
      </c>
      <c r="M289" s="7"/>
      <c r="N289" s="123">
        <f t="shared" si="31"/>
        <v>0</v>
      </c>
      <c r="O289" s="123">
        <f t="shared" si="32"/>
        <v>0</v>
      </c>
      <c r="P289" s="3"/>
      <c r="Q289" s="6"/>
      <c r="R289" s="123">
        <f t="shared" si="33"/>
        <v>0</v>
      </c>
      <c r="S289" s="6"/>
      <c r="T289" s="123">
        <f t="shared" si="34"/>
        <v>0</v>
      </c>
      <c r="U289" s="122">
        <f t="shared" si="35"/>
        <v>0</v>
      </c>
      <c r="V289" s="8" t="str">
        <f>IF(COUNTBLANK(G289:H289)+COUNTBLANK(J289:K289)+COUNTBLANK(M289:M289)+COUNTBLANK(P289:Q289)+COUNTBLANK(S289:S289)=8,"",
IF(G289&lt;Limity!$C$5," Data gotowości zbyt wczesna lub nie uzupełniona.","")&amp;
IF(G289&gt;Limity!$D$5," Data gotowości zbyt późna lub wypełnona nieprawidłowo.","")&amp;
IF(OR(ROUND(K289,2)&lt;=0,ROUND(Q289,2)&lt;=0,ROUND(M289,2)&lt;=0,ROUND(S289,2)&lt;=0,ROUND(H289,2)&lt;=0)," Co najmniej jedna wartość nie jest większa od zera.","")&amp;
IF(K289&gt;Limity!$D$6," Abonament za Usługę TD w Wariancie A ponad limit.","")&amp;
IF(Q289&gt;Limity!$D$7," Abonament za Usługę TD w Wariancie B ponad limit.","")&amp;
IF(Q289-K289&gt;Limity!$D$8," Różnica wartości abonamentów za Usługę TD wariantów A i B ponad limit.","")&amp;
IF(M289&gt;Limity!$D$9," Abonament za zwiększenie przepustowości w Wariancie A ponad limit.","")&amp;
IF(S289&gt;Limity!$D$10," Abonament za zwiększenie przepustowości w Wariancie B ponad limit.","")&amp;
IF(H289&gt;Limity!$D$11," Opłata za zestawienie łącza ponad limit.","")&amp;
IF(J289=""," Nie wskazano PWR. ",IF(ISERROR(VLOOKUP(J289,'Listy punktów styku'!$B$11:$B$41,1,FALSE))," Nie wskazano PWR z listy.",""))&amp;
IF(P289=""," Nie wskazano FPS. ",IF(ISERROR(VLOOKUP(P289,'Listy punktów styku'!$B$44:$B$61,1,FALSE))," Nie wskazano FPS z listy.",""))
)</f>
        <v/>
      </c>
    </row>
    <row r="290" spans="1:22" ht="29" x14ac:dyDescent="0.35">
      <c r="A290" s="115">
        <v>276</v>
      </c>
      <c r="B290" s="116">
        <v>863520</v>
      </c>
      <c r="C290" s="117" t="s">
        <v>2336</v>
      </c>
      <c r="D290" s="118" t="s">
        <v>2334</v>
      </c>
      <c r="E290" s="118" t="s">
        <v>532</v>
      </c>
      <c r="F290" s="119">
        <v>6</v>
      </c>
      <c r="G290" s="28"/>
      <c r="H290" s="4"/>
      <c r="I290" s="122">
        <f t="shared" si="29"/>
        <v>0</v>
      </c>
      <c r="J290" s="3"/>
      <c r="K290" s="6"/>
      <c r="L290" s="123">
        <f t="shared" si="30"/>
        <v>0</v>
      </c>
      <c r="M290" s="7"/>
      <c r="N290" s="123">
        <f t="shared" si="31"/>
        <v>0</v>
      </c>
      <c r="O290" s="123">
        <f t="shared" si="32"/>
        <v>0</v>
      </c>
      <c r="P290" s="3"/>
      <c r="Q290" s="6"/>
      <c r="R290" s="123">
        <f t="shared" si="33"/>
        <v>0</v>
      </c>
      <c r="S290" s="6"/>
      <c r="T290" s="123">
        <f t="shared" si="34"/>
        <v>0</v>
      </c>
      <c r="U290" s="122">
        <f t="shared" si="35"/>
        <v>0</v>
      </c>
      <c r="V290" s="8" t="str">
        <f>IF(COUNTBLANK(G290:H290)+COUNTBLANK(J290:K290)+COUNTBLANK(M290:M290)+COUNTBLANK(P290:Q290)+COUNTBLANK(S290:S290)=8,"",
IF(G290&lt;Limity!$C$5," Data gotowości zbyt wczesna lub nie uzupełniona.","")&amp;
IF(G290&gt;Limity!$D$5," Data gotowości zbyt późna lub wypełnona nieprawidłowo.","")&amp;
IF(OR(ROUND(K290,2)&lt;=0,ROUND(Q290,2)&lt;=0,ROUND(M290,2)&lt;=0,ROUND(S290,2)&lt;=0,ROUND(H290,2)&lt;=0)," Co najmniej jedna wartość nie jest większa od zera.","")&amp;
IF(K290&gt;Limity!$D$6," Abonament za Usługę TD w Wariancie A ponad limit.","")&amp;
IF(Q290&gt;Limity!$D$7," Abonament za Usługę TD w Wariancie B ponad limit.","")&amp;
IF(Q290-K290&gt;Limity!$D$8," Różnica wartości abonamentów za Usługę TD wariantów A i B ponad limit.","")&amp;
IF(M290&gt;Limity!$D$9," Abonament za zwiększenie przepustowości w Wariancie A ponad limit.","")&amp;
IF(S290&gt;Limity!$D$10," Abonament za zwiększenie przepustowości w Wariancie B ponad limit.","")&amp;
IF(H290&gt;Limity!$D$11," Opłata za zestawienie łącza ponad limit.","")&amp;
IF(J290=""," Nie wskazano PWR. ",IF(ISERROR(VLOOKUP(J290,'Listy punktów styku'!$B$11:$B$41,1,FALSE))," Nie wskazano PWR z listy.",""))&amp;
IF(P290=""," Nie wskazano FPS. ",IF(ISERROR(VLOOKUP(P290,'Listy punktów styku'!$B$44:$B$61,1,FALSE))," Nie wskazano FPS z listy.",""))
)</f>
        <v/>
      </c>
    </row>
    <row r="291" spans="1:22" ht="29" x14ac:dyDescent="0.35">
      <c r="A291" s="115">
        <v>277</v>
      </c>
      <c r="B291" s="116">
        <v>860672</v>
      </c>
      <c r="C291" s="117" t="s">
        <v>2338</v>
      </c>
      <c r="D291" s="118" t="s">
        <v>2334</v>
      </c>
      <c r="E291" s="118" t="s">
        <v>112</v>
      </c>
      <c r="F291" s="119">
        <v>3</v>
      </c>
      <c r="G291" s="28"/>
      <c r="H291" s="4"/>
      <c r="I291" s="122">
        <f t="shared" si="29"/>
        <v>0</v>
      </c>
      <c r="J291" s="3"/>
      <c r="K291" s="6"/>
      <c r="L291" s="123">
        <f t="shared" si="30"/>
        <v>0</v>
      </c>
      <c r="M291" s="7"/>
      <c r="N291" s="123">
        <f t="shared" si="31"/>
        <v>0</v>
      </c>
      <c r="O291" s="123">
        <f t="shared" si="32"/>
        <v>0</v>
      </c>
      <c r="P291" s="3"/>
      <c r="Q291" s="6"/>
      <c r="R291" s="123">
        <f t="shared" si="33"/>
        <v>0</v>
      </c>
      <c r="S291" s="6"/>
      <c r="T291" s="123">
        <f t="shared" si="34"/>
        <v>0</v>
      </c>
      <c r="U291" s="122">
        <f t="shared" si="35"/>
        <v>0</v>
      </c>
      <c r="V291" s="8" t="str">
        <f>IF(COUNTBLANK(G291:H291)+COUNTBLANK(J291:K291)+COUNTBLANK(M291:M291)+COUNTBLANK(P291:Q291)+COUNTBLANK(S291:S291)=8,"",
IF(G291&lt;Limity!$C$5," Data gotowości zbyt wczesna lub nie uzupełniona.","")&amp;
IF(G291&gt;Limity!$D$5," Data gotowości zbyt późna lub wypełnona nieprawidłowo.","")&amp;
IF(OR(ROUND(K291,2)&lt;=0,ROUND(Q291,2)&lt;=0,ROUND(M291,2)&lt;=0,ROUND(S291,2)&lt;=0,ROUND(H291,2)&lt;=0)," Co najmniej jedna wartość nie jest większa od zera.","")&amp;
IF(K291&gt;Limity!$D$6," Abonament za Usługę TD w Wariancie A ponad limit.","")&amp;
IF(Q291&gt;Limity!$D$7," Abonament za Usługę TD w Wariancie B ponad limit.","")&amp;
IF(Q291-K291&gt;Limity!$D$8," Różnica wartości abonamentów za Usługę TD wariantów A i B ponad limit.","")&amp;
IF(M291&gt;Limity!$D$9," Abonament za zwiększenie przepustowości w Wariancie A ponad limit.","")&amp;
IF(S291&gt;Limity!$D$10," Abonament za zwiększenie przepustowości w Wariancie B ponad limit.","")&amp;
IF(H291&gt;Limity!$D$11," Opłata za zestawienie łącza ponad limit.","")&amp;
IF(J291=""," Nie wskazano PWR. ",IF(ISERROR(VLOOKUP(J291,'Listy punktów styku'!$B$11:$B$41,1,FALSE))," Nie wskazano PWR z listy.",""))&amp;
IF(P291=""," Nie wskazano FPS. ",IF(ISERROR(VLOOKUP(P291,'Listy punktów styku'!$B$44:$B$61,1,FALSE))," Nie wskazano FPS z listy.",""))
)</f>
        <v/>
      </c>
    </row>
    <row r="292" spans="1:22" ht="29" x14ac:dyDescent="0.35">
      <c r="A292" s="115">
        <v>278</v>
      </c>
      <c r="B292" s="116">
        <v>862542</v>
      </c>
      <c r="C292" s="117" t="s">
        <v>2340</v>
      </c>
      <c r="D292" s="118" t="s">
        <v>2334</v>
      </c>
      <c r="E292" s="118" t="s">
        <v>615</v>
      </c>
      <c r="F292" s="119">
        <v>41</v>
      </c>
      <c r="G292" s="28"/>
      <c r="H292" s="4"/>
      <c r="I292" s="122">
        <f t="shared" si="29"/>
        <v>0</v>
      </c>
      <c r="J292" s="3"/>
      <c r="K292" s="6"/>
      <c r="L292" s="123">
        <f t="shared" si="30"/>
        <v>0</v>
      </c>
      <c r="M292" s="7"/>
      <c r="N292" s="123">
        <f t="shared" si="31"/>
        <v>0</v>
      </c>
      <c r="O292" s="123">
        <f t="shared" si="32"/>
        <v>0</v>
      </c>
      <c r="P292" s="3"/>
      <c r="Q292" s="6"/>
      <c r="R292" s="123">
        <f t="shared" si="33"/>
        <v>0</v>
      </c>
      <c r="S292" s="6"/>
      <c r="T292" s="123">
        <f t="shared" si="34"/>
        <v>0</v>
      </c>
      <c r="U292" s="122">
        <f t="shared" si="35"/>
        <v>0</v>
      </c>
      <c r="V292" s="8" t="str">
        <f>IF(COUNTBLANK(G292:H292)+COUNTBLANK(J292:K292)+COUNTBLANK(M292:M292)+COUNTBLANK(P292:Q292)+COUNTBLANK(S292:S292)=8,"",
IF(G292&lt;Limity!$C$5," Data gotowości zbyt wczesna lub nie uzupełniona.","")&amp;
IF(G292&gt;Limity!$D$5," Data gotowości zbyt późna lub wypełnona nieprawidłowo.","")&amp;
IF(OR(ROUND(K292,2)&lt;=0,ROUND(Q292,2)&lt;=0,ROUND(M292,2)&lt;=0,ROUND(S292,2)&lt;=0,ROUND(H292,2)&lt;=0)," Co najmniej jedna wartość nie jest większa od zera.","")&amp;
IF(K292&gt;Limity!$D$6," Abonament za Usługę TD w Wariancie A ponad limit.","")&amp;
IF(Q292&gt;Limity!$D$7," Abonament za Usługę TD w Wariancie B ponad limit.","")&amp;
IF(Q292-K292&gt;Limity!$D$8," Różnica wartości abonamentów za Usługę TD wariantów A i B ponad limit.","")&amp;
IF(M292&gt;Limity!$D$9," Abonament za zwiększenie przepustowości w Wariancie A ponad limit.","")&amp;
IF(S292&gt;Limity!$D$10," Abonament za zwiększenie przepustowości w Wariancie B ponad limit.","")&amp;
IF(H292&gt;Limity!$D$11," Opłata za zestawienie łącza ponad limit.","")&amp;
IF(J292=""," Nie wskazano PWR. ",IF(ISERROR(VLOOKUP(J292,'Listy punktów styku'!$B$11:$B$41,1,FALSE))," Nie wskazano PWR z listy.",""))&amp;
IF(P292=""," Nie wskazano FPS. ",IF(ISERROR(VLOOKUP(P292,'Listy punktów styku'!$B$44:$B$61,1,FALSE))," Nie wskazano FPS z listy.",""))
)</f>
        <v/>
      </c>
    </row>
    <row r="293" spans="1:22" x14ac:dyDescent="0.35">
      <c r="A293" s="115">
        <v>279</v>
      </c>
      <c r="B293" s="116">
        <v>862564</v>
      </c>
      <c r="C293" s="117" t="s">
        <v>2342</v>
      </c>
      <c r="D293" s="118" t="s">
        <v>2334</v>
      </c>
      <c r="E293" s="118" t="s">
        <v>615</v>
      </c>
      <c r="F293" s="119">
        <v>98</v>
      </c>
      <c r="G293" s="28"/>
      <c r="H293" s="4"/>
      <c r="I293" s="122">
        <f t="shared" si="29"/>
        <v>0</v>
      </c>
      <c r="J293" s="3"/>
      <c r="K293" s="6"/>
      <c r="L293" s="123">
        <f t="shared" si="30"/>
        <v>0</v>
      </c>
      <c r="M293" s="7"/>
      <c r="N293" s="123">
        <f t="shared" si="31"/>
        <v>0</v>
      </c>
      <c r="O293" s="123">
        <f t="shared" si="32"/>
        <v>0</v>
      </c>
      <c r="P293" s="3"/>
      <c r="Q293" s="6"/>
      <c r="R293" s="123">
        <f t="shared" si="33"/>
        <v>0</v>
      </c>
      <c r="S293" s="6"/>
      <c r="T293" s="123">
        <f t="shared" si="34"/>
        <v>0</v>
      </c>
      <c r="U293" s="122">
        <f t="shared" si="35"/>
        <v>0</v>
      </c>
      <c r="V293" s="8" t="str">
        <f>IF(COUNTBLANK(G293:H293)+COUNTBLANK(J293:K293)+COUNTBLANK(M293:M293)+COUNTBLANK(P293:Q293)+COUNTBLANK(S293:S293)=8,"",
IF(G293&lt;Limity!$C$5," Data gotowości zbyt wczesna lub nie uzupełniona.","")&amp;
IF(G293&gt;Limity!$D$5," Data gotowości zbyt późna lub wypełnona nieprawidłowo.","")&amp;
IF(OR(ROUND(K293,2)&lt;=0,ROUND(Q293,2)&lt;=0,ROUND(M293,2)&lt;=0,ROUND(S293,2)&lt;=0,ROUND(H293,2)&lt;=0)," Co najmniej jedna wartość nie jest większa od zera.","")&amp;
IF(K293&gt;Limity!$D$6," Abonament za Usługę TD w Wariancie A ponad limit.","")&amp;
IF(Q293&gt;Limity!$D$7," Abonament za Usługę TD w Wariancie B ponad limit.","")&amp;
IF(Q293-K293&gt;Limity!$D$8," Różnica wartości abonamentów za Usługę TD wariantów A i B ponad limit.","")&amp;
IF(M293&gt;Limity!$D$9," Abonament za zwiększenie przepustowości w Wariancie A ponad limit.","")&amp;
IF(S293&gt;Limity!$D$10," Abonament za zwiększenie przepustowości w Wariancie B ponad limit.","")&amp;
IF(H293&gt;Limity!$D$11," Opłata za zestawienie łącza ponad limit.","")&amp;
IF(J293=""," Nie wskazano PWR. ",IF(ISERROR(VLOOKUP(J293,'Listy punktów styku'!$B$11:$B$41,1,FALSE))," Nie wskazano PWR z listy.",""))&amp;
IF(P293=""," Nie wskazano FPS. ",IF(ISERROR(VLOOKUP(P293,'Listy punktów styku'!$B$44:$B$61,1,FALSE))," Nie wskazano FPS z listy.",""))
)</f>
        <v/>
      </c>
    </row>
    <row r="294" spans="1:22" x14ac:dyDescent="0.35">
      <c r="A294" s="115">
        <v>280</v>
      </c>
      <c r="B294" s="124">
        <v>94775970</v>
      </c>
      <c r="C294" s="117" t="s">
        <v>2332</v>
      </c>
      <c r="D294" s="118" t="s">
        <v>2334</v>
      </c>
      <c r="E294" s="118" t="s">
        <v>1121</v>
      </c>
      <c r="F294" s="119" t="s">
        <v>1555</v>
      </c>
      <c r="G294" s="28"/>
      <c r="H294" s="4"/>
      <c r="I294" s="122">
        <f t="shared" si="29"/>
        <v>0</v>
      </c>
      <c r="J294" s="3"/>
      <c r="K294" s="6"/>
      <c r="L294" s="123">
        <f t="shared" si="30"/>
        <v>0</v>
      </c>
      <c r="M294" s="7"/>
      <c r="N294" s="123">
        <f t="shared" si="31"/>
        <v>0</v>
      </c>
      <c r="O294" s="123">
        <f t="shared" si="32"/>
        <v>0</v>
      </c>
      <c r="P294" s="3"/>
      <c r="Q294" s="6"/>
      <c r="R294" s="123">
        <f t="shared" si="33"/>
        <v>0</v>
      </c>
      <c r="S294" s="6"/>
      <c r="T294" s="123">
        <f t="shared" si="34"/>
        <v>0</v>
      </c>
      <c r="U294" s="122">
        <f t="shared" si="35"/>
        <v>0</v>
      </c>
      <c r="V294" s="8" t="str">
        <f>IF(COUNTBLANK(G294:H294)+COUNTBLANK(J294:K294)+COUNTBLANK(M294:M294)+COUNTBLANK(P294:Q294)+COUNTBLANK(S294:S294)=8,"",
IF(G294&lt;Limity!$C$5," Data gotowości zbyt wczesna lub nie uzupełniona.","")&amp;
IF(G294&gt;Limity!$D$5," Data gotowości zbyt późna lub wypełnona nieprawidłowo.","")&amp;
IF(OR(ROUND(K294,2)&lt;=0,ROUND(Q294,2)&lt;=0,ROUND(M294,2)&lt;=0,ROUND(S294,2)&lt;=0,ROUND(H294,2)&lt;=0)," Co najmniej jedna wartość nie jest większa od zera.","")&amp;
IF(K294&gt;Limity!$D$6," Abonament za Usługę TD w Wariancie A ponad limit.","")&amp;
IF(Q294&gt;Limity!$D$7," Abonament za Usługę TD w Wariancie B ponad limit.","")&amp;
IF(Q294-K294&gt;Limity!$D$8," Różnica wartości abonamentów za Usługę TD wariantów A i B ponad limit.","")&amp;
IF(M294&gt;Limity!$D$9," Abonament za zwiększenie przepustowości w Wariancie A ponad limit.","")&amp;
IF(S294&gt;Limity!$D$10," Abonament za zwiększenie przepustowości w Wariancie B ponad limit.","")&amp;
IF(H294&gt;Limity!$D$11," Opłata za zestawienie łącza ponad limit.","")&amp;
IF(J294=""," Nie wskazano PWR. ",IF(ISERROR(VLOOKUP(J294,'Listy punktów styku'!$B$11:$B$41,1,FALSE))," Nie wskazano PWR z listy.",""))&amp;
IF(P294=""," Nie wskazano FPS. ",IF(ISERROR(VLOOKUP(P294,'Listy punktów styku'!$B$44:$B$61,1,FALSE))," Nie wskazano FPS z listy.",""))
)</f>
        <v/>
      </c>
    </row>
    <row r="295" spans="1:22" x14ac:dyDescent="0.35">
      <c r="A295" s="115">
        <v>281</v>
      </c>
      <c r="B295" s="116">
        <v>865921</v>
      </c>
      <c r="C295" s="117" t="s">
        <v>2344</v>
      </c>
      <c r="D295" s="118" t="s">
        <v>2347</v>
      </c>
      <c r="E295" s="118" t="s">
        <v>104</v>
      </c>
      <c r="F295" s="119">
        <v>1</v>
      </c>
      <c r="G295" s="28"/>
      <c r="H295" s="4"/>
      <c r="I295" s="122">
        <f t="shared" si="29"/>
        <v>0</v>
      </c>
      <c r="J295" s="3"/>
      <c r="K295" s="6"/>
      <c r="L295" s="123">
        <f t="shared" si="30"/>
        <v>0</v>
      </c>
      <c r="M295" s="7"/>
      <c r="N295" s="123">
        <f t="shared" si="31"/>
        <v>0</v>
      </c>
      <c r="O295" s="123">
        <f t="shared" si="32"/>
        <v>0</v>
      </c>
      <c r="P295" s="3"/>
      <c r="Q295" s="6"/>
      <c r="R295" s="123">
        <f t="shared" si="33"/>
        <v>0</v>
      </c>
      <c r="S295" s="6"/>
      <c r="T295" s="123">
        <f t="shared" si="34"/>
        <v>0</v>
      </c>
      <c r="U295" s="122">
        <f t="shared" si="35"/>
        <v>0</v>
      </c>
      <c r="V295" s="8" t="str">
        <f>IF(COUNTBLANK(G295:H295)+COUNTBLANK(J295:K295)+COUNTBLANK(M295:M295)+COUNTBLANK(P295:Q295)+COUNTBLANK(S295:S295)=8,"",
IF(G295&lt;Limity!$C$5," Data gotowości zbyt wczesna lub nie uzupełniona.","")&amp;
IF(G295&gt;Limity!$D$5," Data gotowości zbyt późna lub wypełnona nieprawidłowo.","")&amp;
IF(OR(ROUND(K295,2)&lt;=0,ROUND(Q295,2)&lt;=0,ROUND(M295,2)&lt;=0,ROUND(S295,2)&lt;=0,ROUND(H295,2)&lt;=0)," Co najmniej jedna wartość nie jest większa od zera.","")&amp;
IF(K295&gt;Limity!$D$6," Abonament za Usługę TD w Wariancie A ponad limit.","")&amp;
IF(Q295&gt;Limity!$D$7," Abonament za Usługę TD w Wariancie B ponad limit.","")&amp;
IF(Q295-K295&gt;Limity!$D$8," Różnica wartości abonamentów za Usługę TD wariantów A i B ponad limit.","")&amp;
IF(M295&gt;Limity!$D$9," Abonament za zwiększenie przepustowości w Wariancie A ponad limit.","")&amp;
IF(S295&gt;Limity!$D$10," Abonament za zwiększenie przepustowości w Wariancie B ponad limit.","")&amp;
IF(H295&gt;Limity!$D$11," Opłata za zestawienie łącza ponad limit.","")&amp;
IF(J295=""," Nie wskazano PWR. ",IF(ISERROR(VLOOKUP(J295,'Listy punktów styku'!$B$11:$B$41,1,FALSE))," Nie wskazano PWR z listy.",""))&amp;
IF(P295=""," Nie wskazano FPS. ",IF(ISERROR(VLOOKUP(P295,'Listy punktów styku'!$B$44:$B$61,1,FALSE))," Nie wskazano FPS z listy.",""))
)</f>
        <v/>
      </c>
    </row>
    <row r="296" spans="1:22" x14ac:dyDescent="0.35">
      <c r="A296" s="115">
        <v>282</v>
      </c>
      <c r="B296" s="116">
        <v>866618</v>
      </c>
      <c r="C296" s="117" t="s">
        <v>2349</v>
      </c>
      <c r="D296" s="118" t="s">
        <v>2351</v>
      </c>
      <c r="E296" s="118" t="s">
        <v>104</v>
      </c>
      <c r="F296" s="119" t="s">
        <v>2352</v>
      </c>
      <c r="G296" s="28"/>
      <c r="H296" s="4"/>
      <c r="I296" s="122">
        <f t="shared" si="29"/>
        <v>0</v>
      </c>
      <c r="J296" s="3"/>
      <c r="K296" s="6"/>
      <c r="L296" s="123">
        <f t="shared" si="30"/>
        <v>0</v>
      </c>
      <c r="M296" s="7"/>
      <c r="N296" s="123">
        <f t="shared" si="31"/>
        <v>0</v>
      </c>
      <c r="O296" s="123">
        <f t="shared" si="32"/>
        <v>0</v>
      </c>
      <c r="P296" s="3"/>
      <c r="Q296" s="6"/>
      <c r="R296" s="123">
        <f t="shared" si="33"/>
        <v>0</v>
      </c>
      <c r="S296" s="6"/>
      <c r="T296" s="123">
        <f t="shared" si="34"/>
        <v>0</v>
      </c>
      <c r="U296" s="122">
        <f t="shared" si="35"/>
        <v>0</v>
      </c>
      <c r="V296" s="8" t="str">
        <f>IF(COUNTBLANK(G296:H296)+COUNTBLANK(J296:K296)+COUNTBLANK(M296:M296)+COUNTBLANK(P296:Q296)+COUNTBLANK(S296:S296)=8,"",
IF(G296&lt;Limity!$C$5," Data gotowości zbyt wczesna lub nie uzupełniona.","")&amp;
IF(G296&gt;Limity!$D$5," Data gotowości zbyt późna lub wypełnona nieprawidłowo.","")&amp;
IF(OR(ROUND(K296,2)&lt;=0,ROUND(Q296,2)&lt;=0,ROUND(M296,2)&lt;=0,ROUND(S296,2)&lt;=0,ROUND(H296,2)&lt;=0)," Co najmniej jedna wartość nie jest większa od zera.","")&amp;
IF(K296&gt;Limity!$D$6," Abonament za Usługę TD w Wariancie A ponad limit.","")&amp;
IF(Q296&gt;Limity!$D$7," Abonament za Usługę TD w Wariancie B ponad limit.","")&amp;
IF(Q296-K296&gt;Limity!$D$8," Różnica wartości abonamentów za Usługę TD wariantów A i B ponad limit.","")&amp;
IF(M296&gt;Limity!$D$9," Abonament za zwiększenie przepustowości w Wariancie A ponad limit.","")&amp;
IF(S296&gt;Limity!$D$10," Abonament za zwiększenie przepustowości w Wariancie B ponad limit.","")&amp;
IF(H296&gt;Limity!$D$11," Opłata za zestawienie łącza ponad limit.","")&amp;
IF(J296=""," Nie wskazano PWR. ",IF(ISERROR(VLOOKUP(J296,'Listy punktów styku'!$B$11:$B$41,1,FALSE))," Nie wskazano PWR z listy.",""))&amp;
IF(P296=""," Nie wskazano FPS. ",IF(ISERROR(VLOOKUP(P296,'Listy punktów styku'!$B$44:$B$61,1,FALSE))," Nie wskazano FPS z listy.",""))
)</f>
        <v/>
      </c>
    </row>
    <row r="297" spans="1:22" ht="29" x14ac:dyDescent="0.35">
      <c r="A297" s="115">
        <v>283</v>
      </c>
      <c r="B297" s="116">
        <v>866870</v>
      </c>
      <c r="C297" s="117" t="s">
        <v>2354</v>
      </c>
      <c r="D297" s="118" t="s">
        <v>2356</v>
      </c>
      <c r="E297" s="118" t="s">
        <v>104</v>
      </c>
      <c r="F297" s="119" t="s">
        <v>196</v>
      </c>
      <c r="G297" s="28"/>
      <c r="H297" s="4"/>
      <c r="I297" s="122">
        <f t="shared" si="29"/>
        <v>0</v>
      </c>
      <c r="J297" s="3"/>
      <c r="K297" s="6"/>
      <c r="L297" s="123">
        <f t="shared" si="30"/>
        <v>0</v>
      </c>
      <c r="M297" s="7"/>
      <c r="N297" s="123">
        <f t="shared" si="31"/>
        <v>0</v>
      </c>
      <c r="O297" s="123">
        <f t="shared" si="32"/>
        <v>0</v>
      </c>
      <c r="P297" s="3"/>
      <c r="Q297" s="6"/>
      <c r="R297" s="123">
        <f t="shared" si="33"/>
        <v>0</v>
      </c>
      <c r="S297" s="6"/>
      <c r="T297" s="123">
        <f t="shared" si="34"/>
        <v>0</v>
      </c>
      <c r="U297" s="122">
        <f t="shared" si="35"/>
        <v>0</v>
      </c>
      <c r="V297" s="8" t="str">
        <f>IF(COUNTBLANK(G297:H297)+COUNTBLANK(J297:K297)+COUNTBLANK(M297:M297)+COUNTBLANK(P297:Q297)+COUNTBLANK(S297:S297)=8,"",
IF(G297&lt;Limity!$C$5," Data gotowości zbyt wczesna lub nie uzupełniona.","")&amp;
IF(G297&gt;Limity!$D$5," Data gotowości zbyt późna lub wypełnona nieprawidłowo.","")&amp;
IF(OR(ROUND(K297,2)&lt;=0,ROUND(Q297,2)&lt;=0,ROUND(M297,2)&lt;=0,ROUND(S297,2)&lt;=0,ROUND(H297,2)&lt;=0)," Co najmniej jedna wartość nie jest większa od zera.","")&amp;
IF(K297&gt;Limity!$D$6," Abonament za Usługę TD w Wariancie A ponad limit.","")&amp;
IF(Q297&gt;Limity!$D$7," Abonament za Usługę TD w Wariancie B ponad limit.","")&amp;
IF(Q297-K297&gt;Limity!$D$8," Różnica wartości abonamentów za Usługę TD wariantów A i B ponad limit.","")&amp;
IF(M297&gt;Limity!$D$9," Abonament za zwiększenie przepustowości w Wariancie A ponad limit.","")&amp;
IF(S297&gt;Limity!$D$10," Abonament za zwiększenie przepustowości w Wariancie B ponad limit.","")&amp;
IF(H297&gt;Limity!$D$11," Opłata za zestawienie łącza ponad limit.","")&amp;
IF(J297=""," Nie wskazano PWR. ",IF(ISERROR(VLOOKUP(J297,'Listy punktów styku'!$B$11:$B$41,1,FALSE))," Nie wskazano PWR z listy.",""))&amp;
IF(P297=""," Nie wskazano FPS. ",IF(ISERROR(VLOOKUP(P297,'Listy punktów styku'!$B$44:$B$61,1,FALSE))," Nie wskazano FPS z listy.",""))
)</f>
        <v/>
      </c>
    </row>
    <row r="298" spans="1:22" x14ac:dyDescent="0.35">
      <c r="A298" s="115">
        <v>284</v>
      </c>
      <c r="B298" s="116">
        <v>8854417</v>
      </c>
      <c r="C298" s="117" t="s">
        <v>2358</v>
      </c>
      <c r="D298" s="118" t="s">
        <v>2360</v>
      </c>
      <c r="E298" s="118" t="s">
        <v>104</v>
      </c>
      <c r="F298" s="119">
        <v>118</v>
      </c>
      <c r="G298" s="28"/>
      <c r="H298" s="4"/>
      <c r="I298" s="122">
        <f t="shared" si="29"/>
        <v>0</v>
      </c>
      <c r="J298" s="3"/>
      <c r="K298" s="6"/>
      <c r="L298" s="123">
        <f t="shared" si="30"/>
        <v>0</v>
      </c>
      <c r="M298" s="7"/>
      <c r="N298" s="123">
        <f t="shared" si="31"/>
        <v>0</v>
      </c>
      <c r="O298" s="123">
        <f t="shared" si="32"/>
        <v>0</v>
      </c>
      <c r="P298" s="3"/>
      <c r="Q298" s="6"/>
      <c r="R298" s="123">
        <f t="shared" si="33"/>
        <v>0</v>
      </c>
      <c r="S298" s="6"/>
      <c r="T298" s="123">
        <f t="shared" si="34"/>
        <v>0</v>
      </c>
      <c r="U298" s="122">
        <f t="shared" si="35"/>
        <v>0</v>
      </c>
      <c r="V298" s="8" t="str">
        <f>IF(COUNTBLANK(G298:H298)+COUNTBLANK(J298:K298)+COUNTBLANK(M298:M298)+COUNTBLANK(P298:Q298)+COUNTBLANK(S298:S298)=8,"",
IF(G298&lt;Limity!$C$5," Data gotowości zbyt wczesna lub nie uzupełniona.","")&amp;
IF(G298&gt;Limity!$D$5," Data gotowości zbyt późna lub wypełnona nieprawidłowo.","")&amp;
IF(OR(ROUND(K298,2)&lt;=0,ROUND(Q298,2)&lt;=0,ROUND(M298,2)&lt;=0,ROUND(S298,2)&lt;=0,ROUND(H298,2)&lt;=0)," Co najmniej jedna wartość nie jest większa od zera.","")&amp;
IF(K298&gt;Limity!$D$6," Abonament za Usługę TD w Wariancie A ponad limit.","")&amp;
IF(Q298&gt;Limity!$D$7," Abonament za Usługę TD w Wariancie B ponad limit.","")&amp;
IF(Q298-K298&gt;Limity!$D$8," Różnica wartości abonamentów za Usługę TD wariantów A i B ponad limit.","")&amp;
IF(M298&gt;Limity!$D$9," Abonament za zwiększenie przepustowości w Wariancie A ponad limit.","")&amp;
IF(S298&gt;Limity!$D$10," Abonament za zwiększenie przepustowości w Wariancie B ponad limit.","")&amp;
IF(H298&gt;Limity!$D$11," Opłata za zestawienie łącza ponad limit.","")&amp;
IF(J298=""," Nie wskazano PWR. ",IF(ISERROR(VLOOKUP(J298,'Listy punktów styku'!$B$11:$B$41,1,FALSE))," Nie wskazano PWR z listy.",""))&amp;
IF(P298=""," Nie wskazano FPS. ",IF(ISERROR(VLOOKUP(P298,'Listy punktów styku'!$B$44:$B$61,1,FALSE))," Nie wskazano FPS z listy.",""))
)</f>
        <v/>
      </c>
    </row>
    <row r="299" spans="1:22" x14ac:dyDescent="0.35">
      <c r="A299" s="115">
        <v>285</v>
      </c>
      <c r="B299" s="116">
        <v>869025</v>
      </c>
      <c r="C299" s="117" t="s">
        <v>2362</v>
      </c>
      <c r="D299" s="118" t="s">
        <v>2364</v>
      </c>
      <c r="E299" s="118"/>
      <c r="F299" s="119" t="s">
        <v>2366</v>
      </c>
      <c r="G299" s="28"/>
      <c r="H299" s="4"/>
      <c r="I299" s="122">
        <f t="shared" si="29"/>
        <v>0</v>
      </c>
      <c r="J299" s="3"/>
      <c r="K299" s="6"/>
      <c r="L299" s="123">
        <f t="shared" si="30"/>
        <v>0</v>
      </c>
      <c r="M299" s="7"/>
      <c r="N299" s="123">
        <f t="shared" si="31"/>
        <v>0</v>
      </c>
      <c r="O299" s="123">
        <f t="shared" si="32"/>
        <v>0</v>
      </c>
      <c r="P299" s="3"/>
      <c r="Q299" s="6"/>
      <c r="R299" s="123">
        <f t="shared" si="33"/>
        <v>0</v>
      </c>
      <c r="S299" s="6"/>
      <c r="T299" s="123">
        <f t="shared" si="34"/>
        <v>0</v>
      </c>
      <c r="U299" s="122">
        <f t="shared" si="35"/>
        <v>0</v>
      </c>
      <c r="V299" s="8" t="str">
        <f>IF(COUNTBLANK(G299:H299)+COUNTBLANK(J299:K299)+COUNTBLANK(M299:M299)+COUNTBLANK(P299:Q299)+COUNTBLANK(S299:S299)=8,"",
IF(G299&lt;Limity!$C$5," Data gotowości zbyt wczesna lub nie uzupełniona.","")&amp;
IF(G299&gt;Limity!$D$5," Data gotowości zbyt późna lub wypełnona nieprawidłowo.","")&amp;
IF(OR(ROUND(K299,2)&lt;=0,ROUND(Q299,2)&lt;=0,ROUND(M299,2)&lt;=0,ROUND(S299,2)&lt;=0,ROUND(H299,2)&lt;=0)," Co najmniej jedna wartość nie jest większa od zera.","")&amp;
IF(K299&gt;Limity!$D$6," Abonament za Usługę TD w Wariancie A ponad limit.","")&amp;
IF(Q299&gt;Limity!$D$7," Abonament za Usługę TD w Wariancie B ponad limit.","")&amp;
IF(Q299-K299&gt;Limity!$D$8," Różnica wartości abonamentów za Usługę TD wariantów A i B ponad limit.","")&amp;
IF(M299&gt;Limity!$D$9," Abonament za zwiększenie przepustowości w Wariancie A ponad limit.","")&amp;
IF(S299&gt;Limity!$D$10," Abonament za zwiększenie przepustowości w Wariancie B ponad limit.","")&amp;
IF(H299&gt;Limity!$D$11," Opłata za zestawienie łącza ponad limit.","")&amp;
IF(J299=""," Nie wskazano PWR. ",IF(ISERROR(VLOOKUP(J299,'Listy punktów styku'!$B$11:$B$41,1,FALSE))," Nie wskazano PWR z listy.",""))&amp;
IF(P299=""," Nie wskazano FPS. ",IF(ISERROR(VLOOKUP(P299,'Listy punktów styku'!$B$44:$B$61,1,FALSE))," Nie wskazano FPS z listy.",""))
)</f>
        <v/>
      </c>
    </row>
    <row r="300" spans="1:22" x14ac:dyDescent="0.35">
      <c r="A300" s="115">
        <v>286</v>
      </c>
      <c r="B300" s="116">
        <v>881049</v>
      </c>
      <c r="C300" s="117" t="s">
        <v>2368</v>
      </c>
      <c r="D300" s="118" t="s">
        <v>2372</v>
      </c>
      <c r="E300" s="118"/>
      <c r="F300" s="119" t="s">
        <v>285</v>
      </c>
      <c r="G300" s="28"/>
      <c r="H300" s="4"/>
      <c r="I300" s="122">
        <f t="shared" si="29"/>
        <v>0</v>
      </c>
      <c r="J300" s="3"/>
      <c r="K300" s="6"/>
      <c r="L300" s="123">
        <f t="shared" si="30"/>
        <v>0</v>
      </c>
      <c r="M300" s="7"/>
      <c r="N300" s="123">
        <f t="shared" si="31"/>
        <v>0</v>
      </c>
      <c r="O300" s="123">
        <f t="shared" si="32"/>
        <v>0</v>
      </c>
      <c r="P300" s="3"/>
      <c r="Q300" s="6"/>
      <c r="R300" s="123">
        <f t="shared" si="33"/>
        <v>0</v>
      </c>
      <c r="S300" s="6"/>
      <c r="T300" s="123">
        <f t="shared" si="34"/>
        <v>0</v>
      </c>
      <c r="U300" s="122">
        <f t="shared" si="35"/>
        <v>0</v>
      </c>
      <c r="V300" s="8" t="str">
        <f>IF(COUNTBLANK(G300:H300)+COUNTBLANK(J300:K300)+COUNTBLANK(M300:M300)+COUNTBLANK(P300:Q300)+COUNTBLANK(S300:S300)=8,"",
IF(G300&lt;Limity!$C$5," Data gotowości zbyt wczesna lub nie uzupełniona.","")&amp;
IF(G300&gt;Limity!$D$5," Data gotowości zbyt późna lub wypełnona nieprawidłowo.","")&amp;
IF(OR(ROUND(K300,2)&lt;=0,ROUND(Q300,2)&lt;=0,ROUND(M300,2)&lt;=0,ROUND(S300,2)&lt;=0,ROUND(H300,2)&lt;=0)," Co najmniej jedna wartość nie jest większa od zera.","")&amp;
IF(K300&gt;Limity!$D$6," Abonament za Usługę TD w Wariancie A ponad limit.","")&amp;
IF(Q300&gt;Limity!$D$7," Abonament za Usługę TD w Wariancie B ponad limit.","")&amp;
IF(Q300-K300&gt;Limity!$D$8," Różnica wartości abonamentów za Usługę TD wariantów A i B ponad limit.","")&amp;
IF(M300&gt;Limity!$D$9," Abonament za zwiększenie przepustowości w Wariancie A ponad limit.","")&amp;
IF(S300&gt;Limity!$D$10," Abonament za zwiększenie przepustowości w Wariancie B ponad limit.","")&amp;
IF(H300&gt;Limity!$D$11," Opłata za zestawienie łącza ponad limit.","")&amp;
IF(J300=""," Nie wskazano PWR. ",IF(ISERROR(VLOOKUP(J300,'Listy punktów styku'!$B$11:$B$41,1,FALSE))," Nie wskazano PWR z listy.",""))&amp;
IF(P300=""," Nie wskazano FPS. ",IF(ISERROR(VLOOKUP(P300,'Listy punktów styku'!$B$44:$B$61,1,FALSE))," Nie wskazano FPS z listy.",""))
)</f>
        <v/>
      </c>
    </row>
    <row r="301" spans="1:22" x14ac:dyDescent="0.35">
      <c r="A301" s="115">
        <v>287</v>
      </c>
      <c r="B301" s="116">
        <v>881605</v>
      </c>
      <c r="C301" s="117" t="s">
        <v>2374</v>
      </c>
      <c r="D301" s="118" t="s">
        <v>2370</v>
      </c>
      <c r="E301" s="118"/>
      <c r="F301" s="119">
        <v>193</v>
      </c>
      <c r="G301" s="28"/>
      <c r="H301" s="4"/>
      <c r="I301" s="122">
        <f t="shared" si="29"/>
        <v>0</v>
      </c>
      <c r="J301" s="3"/>
      <c r="K301" s="6"/>
      <c r="L301" s="123">
        <f t="shared" si="30"/>
        <v>0</v>
      </c>
      <c r="M301" s="7"/>
      <c r="N301" s="123">
        <f t="shared" si="31"/>
        <v>0</v>
      </c>
      <c r="O301" s="123">
        <f t="shared" si="32"/>
        <v>0</v>
      </c>
      <c r="P301" s="3"/>
      <c r="Q301" s="6"/>
      <c r="R301" s="123">
        <f t="shared" si="33"/>
        <v>0</v>
      </c>
      <c r="S301" s="6"/>
      <c r="T301" s="123">
        <f t="shared" si="34"/>
        <v>0</v>
      </c>
      <c r="U301" s="122">
        <f t="shared" si="35"/>
        <v>0</v>
      </c>
      <c r="V301" s="8" t="str">
        <f>IF(COUNTBLANK(G301:H301)+COUNTBLANK(J301:K301)+COUNTBLANK(M301:M301)+COUNTBLANK(P301:Q301)+COUNTBLANK(S301:S301)=8,"",
IF(G301&lt;Limity!$C$5," Data gotowości zbyt wczesna lub nie uzupełniona.","")&amp;
IF(G301&gt;Limity!$D$5," Data gotowości zbyt późna lub wypełnona nieprawidłowo.","")&amp;
IF(OR(ROUND(K301,2)&lt;=0,ROUND(Q301,2)&lt;=0,ROUND(M301,2)&lt;=0,ROUND(S301,2)&lt;=0,ROUND(H301,2)&lt;=0)," Co najmniej jedna wartość nie jest większa od zera.","")&amp;
IF(K301&gt;Limity!$D$6," Abonament za Usługę TD w Wariancie A ponad limit.","")&amp;
IF(Q301&gt;Limity!$D$7," Abonament za Usługę TD w Wariancie B ponad limit.","")&amp;
IF(Q301-K301&gt;Limity!$D$8," Różnica wartości abonamentów za Usługę TD wariantów A i B ponad limit.","")&amp;
IF(M301&gt;Limity!$D$9," Abonament za zwiększenie przepustowości w Wariancie A ponad limit.","")&amp;
IF(S301&gt;Limity!$D$10," Abonament za zwiększenie przepustowości w Wariancie B ponad limit.","")&amp;
IF(H301&gt;Limity!$D$11," Opłata za zestawienie łącza ponad limit.","")&amp;
IF(J301=""," Nie wskazano PWR. ",IF(ISERROR(VLOOKUP(J301,'Listy punktów styku'!$B$11:$B$41,1,FALSE))," Nie wskazano PWR z listy.",""))&amp;
IF(P301=""," Nie wskazano FPS. ",IF(ISERROR(VLOOKUP(P301,'Listy punktów styku'!$B$44:$B$61,1,FALSE))," Nie wskazano FPS z listy.",""))
)</f>
        <v/>
      </c>
    </row>
    <row r="302" spans="1:22" x14ac:dyDescent="0.35">
      <c r="A302" s="115">
        <v>288</v>
      </c>
      <c r="B302" s="116">
        <v>882051</v>
      </c>
      <c r="C302" s="117" t="s">
        <v>2377</v>
      </c>
      <c r="D302" s="118" t="s">
        <v>2379</v>
      </c>
      <c r="E302" s="118"/>
      <c r="F302" s="119" t="s">
        <v>1025</v>
      </c>
      <c r="G302" s="28"/>
      <c r="H302" s="4"/>
      <c r="I302" s="122">
        <f t="shared" si="29"/>
        <v>0</v>
      </c>
      <c r="J302" s="3"/>
      <c r="K302" s="6"/>
      <c r="L302" s="123">
        <f t="shared" si="30"/>
        <v>0</v>
      </c>
      <c r="M302" s="7"/>
      <c r="N302" s="123">
        <f t="shared" si="31"/>
        <v>0</v>
      </c>
      <c r="O302" s="123">
        <f t="shared" si="32"/>
        <v>0</v>
      </c>
      <c r="P302" s="3"/>
      <c r="Q302" s="6"/>
      <c r="R302" s="123">
        <f t="shared" si="33"/>
        <v>0</v>
      </c>
      <c r="S302" s="6"/>
      <c r="T302" s="123">
        <f t="shared" si="34"/>
        <v>0</v>
      </c>
      <c r="U302" s="122">
        <f t="shared" si="35"/>
        <v>0</v>
      </c>
      <c r="V302" s="8" t="str">
        <f>IF(COUNTBLANK(G302:H302)+COUNTBLANK(J302:K302)+COUNTBLANK(M302:M302)+COUNTBLANK(P302:Q302)+COUNTBLANK(S302:S302)=8,"",
IF(G302&lt;Limity!$C$5," Data gotowości zbyt wczesna lub nie uzupełniona.","")&amp;
IF(G302&gt;Limity!$D$5," Data gotowości zbyt późna lub wypełnona nieprawidłowo.","")&amp;
IF(OR(ROUND(K302,2)&lt;=0,ROUND(Q302,2)&lt;=0,ROUND(M302,2)&lt;=0,ROUND(S302,2)&lt;=0,ROUND(H302,2)&lt;=0)," Co najmniej jedna wartość nie jest większa od zera.","")&amp;
IF(K302&gt;Limity!$D$6," Abonament za Usługę TD w Wariancie A ponad limit.","")&amp;
IF(Q302&gt;Limity!$D$7," Abonament za Usługę TD w Wariancie B ponad limit.","")&amp;
IF(Q302-K302&gt;Limity!$D$8," Różnica wartości abonamentów za Usługę TD wariantów A i B ponad limit.","")&amp;
IF(M302&gt;Limity!$D$9," Abonament za zwiększenie przepustowości w Wariancie A ponad limit.","")&amp;
IF(S302&gt;Limity!$D$10," Abonament za zwiększenie przepustowości w Wariancie B ponad limit.","")&amp;
IF(H302&gt;Limity!$D$11," Opłata za zestawienie łącza ponad limit.","")&amp;
IF(J302=""," Nie wskazano PWR. ",IF(ISERROR(VLOOKUP(J302,'Listy punktów styku'!$B$11:$B$41,1,FALSE))," Nie wskazano PWR z listy.",""))&amp;
IF(P302=""," Nie wskazano FPS. ",IF(ISERROR(VLOOKUP(P302,'Listy punktów styku'!$B$44:$B$61,1,FALSE))," Nie wskazano FPS z listy.",""))
)</f>
        <v/>
      </c>
    </row>
    <row r="303" spans="1:22" x14ac:dyDescent="0.35">
      <c r="A303" s="115">
        <v>289</v>
      </c>
      <c r="B303" s="116">
        <v>884421</v>
      </c>
      <c r="C303" s="117" t="s">
        <v>2381</v>
      </c>
      <c r="D303" s="118" t="s">
        <v>2385</v>
      </c>
      <c r="E303" s="118" t="s">
        <v>104</v>
      </c>
      <c r="F303" s="119">
        <v>171</v>
      </c>
      <c r="G303" s="28"/>
      <c r="H303" s="4"/>
      <c r="I303" s="122">
        <f t="shared" si="29"/>
        <v>0</v>
      </c>
      <c r="J303" s="3"/>
      <c r="K303" s="6"/>
      <c r="L303" s="123">
        <f t="shared" si="30"/>
        <v>0</v>
      </c>
      <c r="M303" s="7"/>
      <c r="N303" s="123">
        <f t="shared" si="31"/>
        <v>0</v>
      </c>
      <c r="O303" s="123">
        <f t="shared" si="32"/>
        <v>0</v>
      </c>
      <c r="P303" s="3"/>
      <c r="Q303" s="6"/>
      <c r="R303" s="123">
        <f t="shared" si="33"/>
        <v>0</v>
      </c>
      <c r="S303" s="6"/>
      <c r="T303" s="123">
        <f t="shared" si="34"/>
        <v>0</v>
      </c>
      <c r="U303" s="122">
        <f t="shared" si="35"/>
        <v>0</v>
      </c>
      <c r="V303" s="8" t="str">
        <f>IF(COUNTBLANK(G303:H303)+COUNTBLANK(J303:K303)+COUNTBLANK(M303:M303)+COUNTBLANK(P303:Q303)+COUNTBLANK(S303:S303)=8,"",
IF(G303&lt;Limity!$C$5," Data gotowości zbyt wczesna lub nie uzupełniona.","")&amp;
IF(G303&gt;Limity!$D$5," Data gotowości zbyt późna lub wypełnona nieprawidłowo.","")&amp;
IF(OR(ROUND(K303,2)&lt;=0,ROUND(Q303,2)&lt;=0,ROUND(M303,2)&lt;=0,ROUND(S303,2)&lt;=0,ROUND(H303,2)&lt;=0)," Co najmniej jedna wartość nie jest większa od zera.","")&amp;
IF(K303&gt;Limity!$D$6," Abonament za Usługę TD w Wariancie A ponad limit.","")&amp;
IF(Q303&gt;Limity!$D$7," Abonament za Usługę TD w Wariancie B ponad limit.","")&amp;
IF(Q303-K303&gt;Limity!$D$8," Różnica wartości abonamentów za Usługę TD wariantów A i B ponad limit.","")&amp;
IF(M303&gt;Limity!$D$9," Abonament za zwiększenie przepustowości w Wariancie A ponad limit.","")&amp;
IF(S303&gt;Limity!$D$10," Abonament za zwiększenie przepustowości w Wariancie B ponad limit.","")&amp;
IF(H303&gt;Limity!$D$11," Opłata za zestawienie łącza ponad limit.","")&amp;
IF(J303=""," Nie wskazano PWR. ",IF(ISERROR(VLOOKUP(J303,'Listy punktów styku'!$B$11:$B$41,1,FALSE))," Nie wskazano PWR z listy.",""))&amp;
IF(P303=""," Nie wskazano FPS. ",IF(ISERROR(VLOOKUP(P303,'Listy punktów styku'!$B$44:$B$61,1,FALSE))," Nie wskazano FPS z listy.",""))
)</f>
        <v/>
      </c>
    </row>
    <row r="304" spans="1:22" x14ac:dyDescent="0.35">
      <c r="A304" s="115">
        <v>290</v>
      </c>
      <c r="B304" s="116">
        <v>1350615</v>
      </c>
      <c r="C304" s="117" t="s">
        <v>2387</v>
      </c>
      <c r="D304" s="118" t="s">
        <v>1143</v>
      </c>
      <c r="E304" s="118" t="s">
        <v>1024</v>
      </c>
      <c r="F304" s="119">
        <v>14</v>
      </c>
      <c r="G304" s="28"/>
      <c r="H304" s="4"/>
      <c r="I304" s="122">
        <f t="shared" si="29"/>
        <v>0</v>
      </c>
      <c r="J304" s="3"/>
      <c r="K304" s="6"/>
      <c r="L304" s="123">
        <f t="shared" si="30"/>
        <v>0</v>
      </c>
      <c r="M304" s="7"/>
      <c r="N304" s="123">
        <f t="shared" si="31"/>
        <v>0</v>
      </c>
      <c r="O304" s="123">
        <f t="shared" si="32"/>
        <v>0</v>
      </c>
      <c r="P304" s="3"/>
      <c r="Q304" s="6"/>
      <c r="R304" s="123">
        <f t="shared" si="33"/>
        <v>0</v>
      </c>
      <c r="S304" s="6"/>
      <c r="T304" s="123">
        <f t="shared" si="34"/>
        <v>0</v>
      </c>
      <c r="U304" s="122">
        <f t="shared" si="35"/>
        <v>0</v>
      </c>
      <c r="V304" s="8" t="str">
        <f>IF(COUNTBLANK(G304:H304)+COUNTBLANK(J304:K304)+COUNTBLANK(M304:M304)+COUNTBLANK(P304:Q304)+COUNTBLANK(S304:S304)=8,"",
IF(G304&lt;Limity!$C$5," Data gotowości zbyt wczesna lub nie uzupełniona.","")&amp;
IF(G304&gt;Limity!$D$5," Data gotowości zbyt późna lub wypełnona nieprawidłowo.","")&amp;
IF(OR(ROUND(K304,2)&lt;=0,ROUND(Q304,2)&lt;=0,ROUND(M304,2)&lt;=0,ROUND(S304,2)&lt;=0,ROUND(H304,2)&lt;=0)," Co najmniej jedna wartość nie jest większa od zera.","")&amp;
IF(K304&gt;Limity!$D$6," Abonament za Usługę TD w Wariancie A ponad limit.","")&amp;
IF(Q304&gt;Limity!$D$7," Abonament za Usługę TD w Wariancie B ponad limit.","")&amp;
IF(Q304-K304&gt;Limity!$D$8," Różnica wartości abonamentów za Usługę TD wariantów A i B ponad limit.","")&amp;
IF(M304&gt;Limity!$D$9," Abonament za zwiększenie przepustowości w Wariancie A ponad limit.","")&amp;
IF(S304&gt;Limity!$D$10," Abonament za zwiększenie przepustowości w Wariancie B ponad limit.","")&amp;
IF(H304&gt;Limity!$D$11," Opłata za zestawienie łącza ponad limit.","")&amp;
IF(J304=""," Nie wskazano PWR. ",IF(ISERROR(VLOOKUP(J304,'Listy punktów styku'!$B$11:$B$41,1,FALSE))," Nie wskazano PWR z listy.",""))&amp;
IF(P304=""," Nie wskazano FPS. ",IF(ISERROR(VLOOKUP(P304,'Listy punktów styku'!$B$44:$B$61,1,FALSE))," Nie wskazano FPS z listy.",""))
)</f>
        <v/>
      </c>
    </row>
    <row r="305" spans="1:22" x14ac:dyDescent="0.35">
      <c r="A305" s="115">
        <v>291</v>
      </c>
      <c r="B305" s="124">
        <v>76048671</v>
      </c>
      <c r="C305" s="117" t="s">
        <v>2390</v>
      </c>
      <c r="D305" s="118" t="s">
        <v>1143</v>
      </c>
      <c r="E305" s="118" t="s">
        <v>1763</v>
      </c>
      <c r="F305" s="119" t="s">
        <v>1903</v>
      </c>
      <c r="G305" s="28"/>
      <c r="H305" s="4"/>
      <c r="I305" s="122">
        <f t="shared" si="29"/>
        <v>0</v>
      </c>
      <c r="J305" s="3"/>
      <c r="K305" s="6"/>
      <c r="L305" s="123">
        <f t="shared" si="30"/>
        <v>0</v>
      </c>
      <c r="M305" s="7"/>
      <c r="N305" s="123">
        <f t="shared" si="31"/>
        <v>0</v>
      </c>
      <c r="O305" s="123">
        <f t="shared" si="32"/>
        <v>0</v>
      </c>
      <c r="P305" s="3"/>
      <c r="Q305" s="6"/>
      <c r="R305" s="123">
        <f t="shared" si="33"/>
        <v>0</v>
      </c>
      <c r="S305" s="6"/>
      <c r="T305" s="123">
        <f t="shared" si="34"/>
        <v>0</v>
      </c>
      <c r="U305" s="122">
        <f t="shared" si="35"/>
        <v>0</v>
      </c>
      <c r="V305" s="8" t="str">
        <f>IF(COUNTBLANK(G305:H305)+COUNTBLANK(J305:K305)+COUNTBLANK(M305:M305)+COUNTBLANK(P305:Q305)+COUNTBLANK(S305:S305)=8,"",
IF(G305&lt;Limity!$C$5," Data gotowości zbyt wczesna lub nie uzupełniona.","")&amp;
IF(G305&gt;Limity!$D$5," Data gotowości zbyt późna lub wypełnona nieprawidłowo.","")&amp;
IF(OR(ROUND(K305,2)&lt;=0,ROUND(Q305,2)&lt;=0,ROUND(M305,2)&lt;=0,ROUND(S305,2)&lt;=0,ROUND(H305,2)&lt;=0)," Co najmniej jedna wartość nie jest większa od zera.","")&amp;
IF(K305&gt;Limity!$D$6," Abonament za Usługę TD w Wariancie A ponad limit.","")&amp;
IF(Q305&gt;Limity!$D$7," Abonament za Usługę TD w Wariancie B ponad limit.","")&amp;
IF(Q305-K305&gt;Limity!$D$8," Różnica wartości abonamentów za Usługę TD wariantów A i B ponad limit.","")&amp;
IF(M305&gt;Limity!$D$9," Abonament za zwiększenie przepustowości w Wariancie A ponad limit.","")&amp;
IF(S305&gt;Limity!$D$10," Abonament za zwiększenie przepustowości w Wariancie B ponad limit.","")&amp;
IF(H305&gt;Limity!$D$11," Opłata za zestawienie łącza ponad limit.","")&amp;
IF(J305=""," Nie wskazano PWR. ",IF(ISERROR(VLOOKUP(J305,'Listy punktów styku'!$B$11:$B$41,1,FALSE))," Nie wskazano PWR z listy.",""))&amp;
IF(P305=""," Nie wskazano FPS. ",IF(ISERROR(VLOOKUP(P305,'Listy punktów styku'!$B$44:$B$61,1,FALSE))," Nie wskazano FPS z listy.",""))
)</f>
        <v/>
      </c>
    </row>
    <row r="306" spans="1:22" x14ac:dyDescent="0.35">
      <c r="A306" s="115">
        <v>292</v>
      </c>
      <c r="B306" s="116">
        <v>898780</v>
      </c>
      <c r="C306" s="117" t="s">
        <v>2393</v>
      </c>
      <c r="D306" s="118" t="s">
        <v>2395</v>
      </c>
      <c r="E306" s="118" t="s">
        <v>2398</v>
      </c>
      <c r="F306" s="119">
        <v>49</v>
      </c>
      <c r="G306" s="28"/>
      <c r="H306" s="4"/>
      <c r="I306" s="122">
        <f t="shared" si="29"/>
        <v>0</v>
      </c>
      <c r="J306" s="3"/>
      <c r="K306" s="6"/>
      <c r="L306" s="123">
        <f t="shared" si="30"/>
        <v>0</v>
      </c>
      <c r="M306" s="7"/>
      <c r="N306" s="123">
        <f t="shared" si="31"/>
        <v>0</v>
      </c>
      <c r="O306" s="123">
        <f t="shared" si="32"/>
        <v>0</v>
      </c>
      <c r="P306" s="3"/>
      <c r="Q306" s="6"/>
      <c r="R306" s="123">
        <f t="shared" si="33"/>
        <v>0</v>
      </c>
      <c r="S306" s="6"/>
      <c r="T306" s="123">
        <f t="shared" si="34"/>
        <v>0</v>
      </c>
      <c r="U306" s="122">
        <f t="shared" si="35"/>
        <v>0</v>
      </c>
      <c r="V306" s="8" t="str">
        <f>IF(COUNTBLANK(G306:H306)+COUNTBLANK(J306:K306)+COUNTBLANK(M306:M306)+COUNTBLANK(P306:Q306)+COUNTBLANK(S306:S306)=8,"",
IF(G306&lt;Limity!$C$5," Data gotowości zbyt wczesna lub nie uzupełniona.","")&amp;
IF(G306&gt;Limity!$D$5," Data gotowości zbyt późna lub wypełnona nieprawidłowo.","")&amp;
IF(OR(ROUND(K306,2)&lt;=0,ROUND(Q306,2)&lt;=0,ROUND(M306,2)&lt;=0,ROUND(S306,2)&lt;=0,ROUND(H306,2)&lt;=0)," Co najmniej jedna wartość nie jest większa od zera.","")&amp;
IF(K306&gt;Limity!$D$6," Abonament za Usługę TD w Wariancie A ponad limit.","")&amp;
IF(Q306&gt;Limity!$D$7," Abonament za Usługę TD w Wariancie B ponad limit.","")&amp;
IF(Q306-K306&gt;Limity!$D$8," Różnica wartości abonamentów za Usługę TD wariantów A i B ponad limit.","")&amp;
IF(M306&gt;Limity!$D$9," Abonament za zwiększenie przepustowości w Wariancie A ponad limit.","")&amp;
IF(S306&gt;Limity!$D$10," Abonament za zwiększenie przepustowości w Wariancie B ponad limit.","")&amp;
IF(H306&gt;Limity!$D$11," Opłata za zestawienie łącza ponad limit.","")&amp;
IF(J306=""," Nie wskazano PWR. ",IF(ISERROR(VLOOKUP(J306,'Listy punktów styku'!$B$11:$B$41,1,FALSE))," Nie wskazano PWR z listy.",""))&amp;
IF(P306=""," Nie wskazano FPS. ",IF(ISERROR(VLOOKUP(P306,'Listy punktów styku'!$B$44:$B$61,1,FALSE))," Nie wskazano FPS z listy.",""))
)</f>
        <v/>
      </c>
    </row>
    <row r="307" spans="1:22" x14ac:dyDescent="0.35">
      <c r="A307" s="115">
        <v>293</v>
      </c>
      <c r="B307" s="116">
        <v>8233880</v>
      </c>
      <c r="C307" s="117" t="s">
        <v>2400</v>
      </c>
      <c r="D307" s="118" t="s">
        <v>2395</v>
      </c>
      <c r="E307" s="118"/>
      <c r="F307" s="119">
        <v>1</v>
      </c>
      <c r="G307" s="28"/>
      <c r="H307" s="4"/>
      <c r="I307" s="122">
        <f t="shared" si="29"/>
        <v>0</v>
      </c>
      <c r="J307" s="3"/>
      <c r="K307" s="6"/>
      <c r="L307" s="123">
        <f t="shared" si="30"/>
        <v>0</v>
      </c>
      <c r="M307" s="7"/>
      <c r="N307" s="123">
        <f t="shared" si="31"/>
        <v>0</v>
      </c>
      <c r="O307" s="123">
        <f t="shared" si="32"/>
        <v>0</v>
      </c>
      <c r="P307" s="3"/>
      <c r="Q307" s="6"/>
      <c r="R307" s="123">
        <f t="shared" si="33"/>
        <v>0</v>
      </c>
      <c r="S307" s="6"/>
      <c r="T307" s="123">
        <f t="shared" si="34"/>
        <v>0</v>
      </c>
      <c r="U307" s="122">
        <f t="shared" si="35"/>
        <v>0</v>
      </c>
      <c r="V307" s="8" t="str">
        <f>IF(COUNTBLANK(G307:H307)+COUNTBLANK(J307:K307)+COUNTBLANK(M307:M307)+COUNTBLANK(P307:Q307)+COUNTBLANK(S307:S307)=8,"",
IF(G307&lt;Limity!$C$5," Data gotowości zbyt wczesna lub nie uzupełniona.","")&amp;
IF(G307&gt;Limity!$D$5," Data gotowości zbyt późna lub wypełnona nieprawidłowo.","")&amp;
IF(OR(ROUND(K307,2)&lt;=0,ROUND(Q307,2)&lt;=0,ROUND(M307,2)&lt;=0,ROUND(S307,2)&lt;=0,ROUND(H307,2)&lt;=0)," Co najmniej jedna wartość nie jest większa od zera.","")&amp;
IF(K307&gt;Limity!$D$6," Abonament za Usługę TD w Wariancie A ponad limit.","")&amp;
IF(Q307&gt;Limity!$D$7," Abonament za Usługę TD w Wariancie B ponad limit.","")&amp;
IF(Q307-K307&gt;Limity!$D$8," Różnica wartości abonamentów za Usługę TD wariantów A i B ponad limit.","")&amp;
IF(M307&gt;Limity!$D$9," Abonament za zwiększenie przepustowości w Wariancie A ponad limit.","")&amp;
IF(S307&gt;Limity!$D$10," Abonament za zwiększenie przepustowości w Wariancie B ponad limit.","")&amp;
IF(H307&gt;Limity!$D$11," Opłata za zestawienie łącza ponad limit.","")&amp;
IF(J307=""," Nie wskazano PWR. ",IF(ISERROR(VLOOKUP(J307,'Listy punktów styku'!$B$11:$B$41,1,FALSE))," Nie wskazano PWR z listy.",""))&amp;
IF(P307=""," Nie wskazano FPS. ",IF(ISERROR(VLOOKUP(P307,'Listy punktów styku'!$B$44:$B$61,1,FALSE))," Nie wskazano FPS z listy.",""))
)</f>
        <v/>
      </c>
    </row>
    <row r="308" spans="1:22" x14ac:dyDescent="0.35">
      <c r="A308" s="115">
        <v>294</v>
      </c>
      <c r="B308" s="116">
        <v>921237</v>
      </c>
      <c r="C308" s="117" t="s">
        <v>2402</v>
      </c>
      <c r="D308" s="118" t="s">
        <v>2404</v>
      </c>
      <c r="E308" s="118" t="s">
        <v>2407</v>
      </c>
      <c r="F308" s="119" t="s">
        <v>2408</v>
      </c>
      <c r="G308" s="28"/>
      <c r="H308" s="4"/>
      <c r="I308" s="122">
        <f t="shared" si="29"/>
        <v>0</v>
      </c>
      <c r="J308" s="3"/>
      <c r="K308" s="6"/>
      <c r="L308" s="123">
        <f t="shared" si="30"/>
        <v>0</v>
      </c>
      <c r="M308" s="7"/>
      <c r="N308" s="123">
        <f t="shared" si="31"/>
        <v>0</v>
      </c>
      <c r="O308" s="123">
        <f t="shared" si="32"/>
        <v>0</v>
      </c>
      <c r="P308" s="3"/>
      <c r="Q308" s="6"/>
      <c r="R308" s="123">
        <f t="shared" si="33"/>
        <v>0</v>
      </c>
      <c r="S308" s="6"/>
      <c r="T308" s="123">
        <f t="shared" si="34"/>
        <v>0</v>
      </c>
      <c r="U308" s="122">
        <f t="shared" si="35"/>
        <v>0</v>
      </c>
      <c r="V308" s="8" t="str">
        <f>IF(COUNTBLANK(G308:H308)+COUNTBLANK(J308:K308)+COUNTBLANK(M308:M308)+COUNTBLANK(P308:Q308)+COUNTBLANK(S308:S308)=8,"",
IF(G308&lt;Limity!$C$5," Data gotowości zbyt wczesna lub nie uzupełniona.","")&amp;
IF(G308&gt;Limity!$D$5," Data gotowości zbyt późna lub wypełnona nieprawidłowo.","")&amp;
IF(OR(ROUND(K308,2)&lt;=0,ROUND(Q308,2)&lt;=0,ROUND(M308,2)&lt;=0,ROUND(S308,2)&lt;=0,ROUND(H308,2)&lt;=0)," Co najmniej jedna wartość nie jest większa od zera.","")&amp;
IF(K308&gt;Limity!$D$6," Abonament za Usługę TD w Wariancie A ponad limit.","")&amp;
IF(Q308&gt;Limity!$D$7," Abonament za Usługę TD w Wariancie B ponad limit.","")&amp;
IF(Q308-K308&gt;Limity!$D$8," Różnica wartości abonamentów za Usługę TD wariantów A i B ponad limit.","")&amp;
IF(M308&gt;Limity!$D$9," Abonament za zwiększenie przepustowości w Wariancie A ponad limit.","")&amp;
IF(S308&gt;Limity!$D$10," Abonament za zwiększenie przepustowości w Wariancie B ponad limit.","")&amp;
IF(H308&gt;Limity!$D$11," Opłata za zestawienie łącza ponad limit.","")&amp;
IF(J308=""," Nie wskazano PWR. ",IF(ISERROR(VLOOKUP(J308,'Listy punktów styku'!$B$11:$B$41,1,FALSE))," Nie wskazano PWR z listy.",""))&amp;
IF(P308=""," Nie wskazano FPS. ",IF(ISERROR(VLOOKUP(P308,'Listy punktów styku'!$B$44:$B$61,1,FALSE))," Nie wskazano FPS z listy.",""))
)</f>
        <v/>
      </c>
    </row>
    <row r="309" spans="1:22" ht="29" x14ac:dyDescent="0.35">
      <c r="A309" s="115">
        <v>295</v>
      </c>
      <c r="B309" s="116">
        <v>912477</v>
      </c>
      <c r="C309" s="117" t="s">
        <v>2410</v>
      </c>
      <c r="D309" s="118" t="s">
        <v>2412</v>
      </c>
      <c r="E309" s="118" t="s">
        <v>2415</v>
      </c>
      <c r="F309" s="119">
        <v>1</v>
      </c>
      <c r="G309" s="28"/>
      <c r="H309" s="4"/>
      <c r="I309" s="122">
        <f t="shared" si="29"/>
        <v>0</v>
      </c>
      <c r="J309" s="3"/>
      <c r="K309" s="6"/>
      <c r="L309" s="123">
        <f t="shared" si="30"/>
        <v>0</v>
      </c>
      <c r="M309" s="7"/>
      <c r="N309" s="123">
        <f t="shared" si="31"/>
        <v>0</v>
      </c>
      <c r="O309" s="123">
        <f t="shared" si="32"/>
        <v>0</v>
      </c>
      <c r="P309" s="3"/>
      <c r="Q309" s="6"/>
      <c r="R309" s="123">
        <f t="shared" si="33"/>
        <v>0</v>
      </c>
      <c r="S309" s="6"/>
      <c r="T309" s="123">
        <f t="shared" si="34"/>
        <v>0</v>
      </c>
      <c r="U309" s="122">
        <f t="shared" si="35"/>
        <v>0</v>
      </c>
      <c r="V309" s="8" t="str">
        <f>IF(COUNTBLANK(G309:H309)+COUNTBLANK(J309:K309)+COUNTBLANK(M309:M309)+COUNTBLANK(P309:Q309)+COUNTBLANK(S309:S309)=8,"",
IF(G309&lt;Limity!$C$5," Data gotowości zbyt wczesna lub nie uzupełniona.","")&amp;
IF(G309&gt;Limity!$D$5," Data gotowości zbyt późna lub wypełnona nieprawidłowo.","")&amp;
IF(OR(ROUND(K309,2)&lt;=0,ROUND(Q309,2)&lt;=0,ROUND(M309,2)&lt;=0,ROUND(S309,2)&lt;=0,ROUND(H309,2)&lt;=0)," Co najmniej jedna wartość nie jest większa od zera.","")&amp;
IF(K309&gt;Limity!$D$6," Abonament za Usługę TD w Wariancie A ponad limit.","")&amp;
IF(Q309&gt;Limity!$D$7," Abonament za Usługę TD w Wariancie B ponad limit.","")&amp;
IF(Q309-K309&gt;Limity!$D$8," Różnica wartości abonamentów za Usługę TD wariantów A i B ponad limit.","")&amp;
IF(M309&gt;Limity!$D$9," Abonament za zwiększenie przepustowości w Wariancie A ponad limit.","")&amp;
IF(S309&gt;Limity!$D$10," Abonament za zwiększenie przepustowości w Wariancie B ponad limit.","")&amp;
IF(H309&gt;Limity!$D$11," Opłata za zestawienie łącza ponad limit.","")&amp;
IF(J309=""," Nie wskazano PWR. ",IF(ISERROR(VLOOKUP(J309,'Listy punktów styku'!$B$11:$B$41,1,FALSE))," Nie wskazano PWR z listy.",""))&amp;
IF(P309=""," Nie wskazano FPS. ",IF(ISERROR(VLOOKUP(P309,'Listy punktów styku'!$B$44:$B$61,1,FALSE))," Nie wskazano FPS z listy.",""))
)</f>
        <v/>
      </c>
    </row>
    <row r="310" spans="1:22" x14ac:dyDescent="0.35">
      <c r="A310" s="115">
        <v>296</v>
      </c>
      <c r="B310" s="116">
        <v>916504</v>
      </c>
      <c r="C310" s="117" t="s">
        <v>2417</v>
      </c>
      <c r="D310" s="118" t="s">
        <v>2421</v>
      </c>
      <c r="E310" s="118" t="s">
        <v>795</v>
      </c>
      <c r="F310" s="119">
        <v>8</v>
      </c>
      <c r="G310" s="28"/>
      <c r="H310" s="4"/>
      <c r="I310" s="122">
        <f t="shared" si="29"/>
        <v>0</v>
      </c>
      <c r="J310" s="3"/>
      <c r="K310" s="6"/>
      <c r="L310" s="123">
        <f t="shared" si="30"/>
        <v>0</v>
      </c>
      <c r="M310" s="7"/>
      <c r="N310" s="123">
        <f t="shared" si="31"/>
        <v>0</v>
      </c>
      <c r="O310" s="123">
        <f t="shared" si="32"/>
        <v>0</v>
      </c>
      <c r="P310" s="3"/>
      <c r="Q310" s="6"/>
      <c r="R310" s="123">
        <f t="shared" si="33"/>
        <v>0</v>
      </c>
      <c r="S310" s="6"/>
      <c r="T310" s="123">
        <f t="shared" si="34"/>
        <v>0</v>
      </c>
      <c r="U310" s="122">
        <f t="shared" si="35"/>
        <v>0</v>
      </c>
      <c r="V310" s="8" t="str">
        <f>IF(COUNTBLANK(G310:H310)+COUNTBLANK(J310:K310)+COUNTBLANK(M310:M310)+COUNTBLANK(P310:Q310)+COUNTBLANK(S310:S310)=8,"",
IF(G310&lt;Limity!$C$5," Data gotowości zbyt wczesna lub nie uzupełniona.","")&amp;
IF(G310&gt;Limity!$D$5," Data gotowości zbyt późna lub wypełnona nieprawidłowo.","")&amp;
IF(OR(ROUND(K310,2)&lt;=0,ROUND(Q310,2)&lt;=0,ROUND(M310,2)&lt;=0,ROUND(S310,2)&lt;=0,ROUND(H310,2)&lt;=0)," Co najmniej jedna wartość nie jest większa od zera.","")&amp;
IF(K310&gt;Limity!$D$6," Abonament za Usługę TD w Wariancie A ponad limit.","")&amp;
IF(Q310&gt;Limity!$D$7," Abonament za Usługę TD w Wariancie B ponad limit.","")&amp;
IF(Q310-K310&gt;Limity!$D$8," Różnica wartości abonamentów za Usługę TD wariantów A i B ponad limit.","")&amp;
IF(M310&gt;Limity!$D$9," Abonament za zwiększenie przepustowości w Wariancie A ponad limit.","")&amp;
IF(S310&gt;Limity!$D$10," Abonament za zwiększenie przepustowości w Wariancie B ponad limit.","")&amp;
IF(H310&gt;Limity!$D$11," Opłata za zestawienie łącza ponad limit.","")&amp;
IF(J310=""," Nie wskazano PWR. ",IF(ISERROR(VLOOKUP(J310,'Listy punktów styku'!$B$11:$B$41,1,FALSE))," Nie wskazano PWR z listy.",""))&amp;
IF(P310=""," Nie wskazano FPS. ",IF(ISERROR(VLOOKUP(P310,'Listy punktów styku'!$B$44:$B$61,1,FALSE))," Nie wskazano FPS z listy.",""))
)</f>
        <v/>
      </c>
    </row>
    <row r="311" spans="1:22" ht="29" x14ac:dyDescent="0.35">
      <c r="A311" s="115">
        <v>297</v>
      </c>
      <c r="B311" s="116">
        <v>925891</v>
      </c>
      <c r="C311" s="117" t="s">
        <v>2423</v>
      </c>
      <c r="D311" s="118" t="s">
        <v>1118</v>
      </c>
      <c r="E311" s="118" t="s">
        <v>569</v>
      </c>
      <c r="F311" s="119">
        <v>9</v>
      </c>
      <c r="G311" s="28"/>
      <c r="H311" s="4"/>
      <c r="I311" s="122">
        <f t="shared" si="29"/>
        <v>0</v>
      </c>
      <c r="J311" s="3"/>
      <c r="K311" s="6"/>
      <c r="L311" s="123">
        <f t="shared" si="30"/>
        <v>0</v>
      </c>
      <c r="M311" s="7"/>
      <c r="N311" s="123">
        <f t="shared" si="31"/>
        <v>0</v>
      </c>
      <c r="O311" s="123">
        <f t="shared" si="32"/>
        <v>0</v>
      </c>
      <c r="P311" s="3"/>
      <c r="Q311" s="6"/>
      <c r="R311" s="123">
        <f t="shared" si="33"/>
        <v>0</v>
      </c>
      <c r="S311" s="6"/>
      <c r="T311" s="123">
        <f t="shared" si="34"/>
        <v>0</v>
      </c>
      <c r="U311" s="122">
        <f t="shared" si="35"/>
        <v>0</v>
      </c>
      <c r="V311" s="8" t="str">
        <f>IF(COUNTBLANK(G311:H311)+COUNTBLANK(J311:K311)+COUNTBLANK(M311:M311)+COUNTBLANK(P311:Q311)+COUNTBLANK(S311:S311)=8,"",
IF(G311&lt;Limity!$C$5," Data gotowości zbyt wczesna lub nie uzupełniona.","")&amp;
IF(G311&gt;Limity!$D$5," Data gotowości zbyt późna lub wypełnona nieprawidłowo.","")&amp;
IF(OR(ROUND(K311,2)&lt;=0,ROUND(Q311,2)&lt;=0,ROUND(M311,2)&lt;=0,ROUND(S311,2)&lt;=0,ROUND(H311,2)&lt;=0)," Co najmniej jedna wartość nie jest większa od zera.","")&amp;
IF(K311&gt;Limity!$D$6," Abonament za Usługę TD w Wariancie A ponad limit.","")&amp;
IF(Q311&gt;Limity!$D$7," Abonament za Usługę TD w Wariancie B ponad limit.","")&amp;
IF(Q311-K311&gt;Limity!$D$8," Różnica wartości abonamentów za Usługę TD wariantów A i B ponad limit.","")&amp;
IF(M311&gt;Limity!$D$9," Abonament za zwiększenie przepustowości w Wariancie A ponad limit.","")&amp;
IF(S311&gt;Limity!$D$10," Abonament za zwiększenie przepustowości w Wariancie B ponad limit.","")&amp;
IF(H311&gt;Limity!$D$11," Opłata za zestawienie łącza ponad limit.","")&amp;
IF(J311=""," Nie wskazano PWR. ",IF(ISERROR(VLOOKUP(J311,'Listy punktów styku'!$B$11:$B$41,1,FALSE))," Nie wskazano PWR z listy.",""))&amp;
IF(P311=""," Nie wskazano FPS. ",IF(ISERROR(VLOOKUP(P311,'Listy punktów styku'!$B$44:$B$61,1,FALSE))," Nie wskazano FPS z listy.",""))
)</f>
        <v/>
      </c>
    </row>
    <row r="312" spans="1:22" x14ac:dyDescent="0.35">
      <c r="A312" s="115">
        <v>298</v>
      </c>
      <c r="B312" s="116">
        <v>926473</v>
      </c>
      <c r="C312" s="117" t="s">
        <v>1116</v>
      </c>
      <c r="D312" s="118" t="s">
        <v>1118</v>
      </c>
      <c r="E312" s="118" t="s">
        <v>1121</v>
      </c>
      <c r="F312" s="119">
        <v>16</v>
      </c>
      <c r="G312" s="28"/>
      <c r="H312" s="4"/>
      <c r="I312" s="122">
        <f t="shared" si="29"/>
        <v>0</v>
      </c>
      <c r="J312" s="3"/>
      <c r="K312" s="6"/>
      <c r="L312" s="123">
        <f t="shared" si="30"/>
        <v>0</v>
      </c>
      <c r="M312" s="7"/>
      <c r="N312" s="123">
        <f t="shared" si="31"/>
        <v>0</v>
      </c>
      <c r="O312" s="123">
        <f t="shared" si="32"/>
        <v>0</v>
      </c>
      <c r="P312" s="3"/>
      <c r="Q312" s="6"/>
      <c r="R312" s="123">
        <f t="shared" si="33"/>
        <v>0</v>
      </c>
      <c r="S312" s="6"/>
      <c r="T312" s="123">
        <f t="shared" si="34"/>
        <v>0</v>
      </c>
      <c r="U312" s="122">
        <f t="shared" si="35"/>
        <v>0</v>
      </c>
      <c r="V312" s="8" t="str">
        <f>IF(COUNTBLANK(G312:H312)+COUNTBLANK(J312:K312)+COUNTBLANK(M312:M312)+COUNTBLANK(P312:Q312)+COUNTBLANK(S312:S312)=8,"",
IF(G312&lt;Limity!$C$5," Data gotowości zbyt wczesna lub nie uzupełniona.","")&amp;
IF(G312&gt;Limity!$D$5," Data gotowości zbyt późna lub wypełnona nieprawidłowo.","")&amp;
IF(OR(ROUND(K312,2)&lt;=0,ROUND(Q312,2)&lt;=0,ROUND(M312,2)&lt;=0,ROUND(S312,2)&lt;=0,ROUND(H312,2)&lt;=0)," Co najmniej jedna wartość nie jest większa od zera.","")&amp;
IF(K312&gt;Limity!$D$6," Abonament za Usługę TD w Wariancie A ponad limit.","")&amp;
IF(Q312&gt;Limity!$D$7," Abonament za Usługę TD w Wariancie B ponad limit.","")&amp;
IF(Q312-K312&gt;Limity!$D$8," Różnica wartości abonamentów za Usługę TD wariantów A i B ponad limit.","")&amp;
IF(M312&gt;Limity!$D$9," Abonament za zwiększenie przepustowości w Wariancie A ponad limit.","")&amp;
IF(S312&gt;Limity!$D$10," Abonament za zwiększenie przepustowości w Wariancie B ponad limit.","")&amp;
IF(H312&gt;Limity!$D$11," Opłata za zestawienie łącza ponad limit.","")&amp;
IF(J312=""," Nie wskazano PWR. ",IF(ISERROR(VLOOKUP(J312,'Listy punktów styku'!$B$11:$B$41,1,FALSE))," Nie wskazano PWR z listy.",""))&amp;
IF(P312=""," Nie wskazano FPS. ",IF(ISERROR(VLOOKUP(P312,'Listy punktów styku'!$B$44:$B$61,1,FALSE))," Nie wskazano FPS z listy.",""))
)</f>
        <v/>
      </c>
    </row>
    <row r="313" spans="1:22" ht="29" x14ac:dyDescent="0.35">
      <c r="A313" s="115">
        <v>299</v>
      </c>
      <c r="B313" s="116">
        <v>923435</v>
      </c>
      <c r="C313" s="117" t="s">
        <v>1123</v>
      </c>
      <c r="D313" s="118" t="s">
        <v>1118</v>
      </c>
      <c r="E313" s="118" t="s">
        <v>1121</v>
      </c>
      <c r="F313" s="119" t="s">
        <v>560</v>
      </c>
      <c r="G313" s="28"/>
      <c r="H313" s="4"/>
      <c r="I313" s="122">
        <f t="shared" si="29"/>
        <v>0</v>
      </c>
      <c r="J313" s="3"/>
      <c r="K313" s="6"/>
      <c r="L313" s="123">
        <f t="shared" si="30"/>
        <v>0</v>
      </c>
      <c r="M313" s="7"/>
      <c r="N313" s="123">
        <f t="shared" si="31"/>
        <v>0</v>
      </c>
      <c r="O313" s="123">
        <f t="shared" si="32"/>
        <v>0</v>
      </c>
      <c r="P313" s="3"/>
      <c r="Q313" s="6"/>
      <c r="R313" s="123">
        <f t="shared" si="33"/>
        <v>0</v>
      </c>
      <c r="S313" s="6"/>
      <c r="T313" s="123">
        <f t="shared" si="34"/>
        <v>0</v>
      </c>
      <c r="U313" s="122">
        <f t="shared" si="35"/>
        <v>0</v>
      </c>
      <c r="V313" s="8" t="str">
        <f>IF(COUNTBLANK(G313:H313)+COUNTBLANK(J313:K313)+COUNTBLANK(M313:M313)+COUNTBLANK(P313:Q313)+COUNTBLANK(S313:S313)=8,"",
IF(G313&lt;Limity!$C$5," Data gotowości zbyt wczesna lub nie uzupełniona.","")&amp;
IF(G313&gt;Limity!$D$5," Data gotowości zbyt późna lub wypełnona nieprawidłowo.","")&amp;
IF(OR(ROUND(K313,2)&lt;=0,ROUND(Q313,2)&lt;=0,ROUND(M313,2)&lt;=0,ROUND(S313,2)&lt;=0,ROUND(H313,2)&lt;=0)," Co najmniej jedna wartość nie jest większa od zera.","")&amp;
IF(K313&gt;Limity!$D$6," Abonament za Usługę TD w Wariancie A ponad limit.","")&amp;
IF(Q313&gt;Limity!$D$7," Abonament za Usługę TD w Wariancie B ponad limit.","")&amp;
IF(Q313-K313&gt;Limity!$D$8," Różnica wartości abonamentów za Usługę TD wariantów A i B ponad limit.","")&amp;
IF(M313&gt;Limity!$D$9," Abonament za zwiększenie przepustowości w Wariancie A ponad limit.","")&amp;
IF(S313&gt;Limity!$D$10," Abonament za zwiększenie przepustowości w Wariancie B ponad limit.","")&amp;
IF(H313&gt;Limity!$D$11," Opłata za zestawienie łącza ponad limit.","")&amp;
IF(J313=""," Nie wskazano PWR. ",IF(ISERROR(VLOOKUP(J313,'Listy punktów styku'!$B$11:$B$41,1,FALSE))," Nie wskazano PWR z listy.",""))&amp;
IF(P313=""," Nie wskazano FPS. ",IF(ISERROR(VLOOKUP(P313,'Listy punktów styku'!$B$44:$B$61,1,FALSE))," Nie wskazano FPS z listy.",""))
)</f>
        <v/>
      </c>
    </row>
    <row r="314" spans="1:22" ht="29" x14ac:dyDescent="0.35">
      <c r="A314" s="115">
        <v>300</v>
      </c>
      <c r="B314" s="116">
        <v>961860</v>
      </c>
      <c r="C314" s="117" t="s">
        <v>2426</v>
      </c>
      <c r="D314" s="118" t="s">
        <v>2428</v>
      </c>
      <c r="E314" s="118" t="s">
        <v>104</v>
      </c>
      <c r="F314" s="119">
        <v>130</v>
      </c>
      <c r="G314" s="28"/>
      <c r="H314" s="4"/>
      <c r="I314" s="122">
        <f t="shared" si="29"/>
        <v>0</v>
      </c>
      <c r="J314" s="3"/>
      <c r="K314" s="6"/>
      <c r="L314" s="123">
        <f t="shared" si="30"/>
        <v>0</v>
      </c>
      <c r="M314" s="7"/>
      <c r="N314" s="123">
        <f t="shared" si="31"/>
        <v>0</v>
      </c>
      <c r="O314" s="123">
        <f t="shared" si="32"/>
        <v>0</v>
      </c>
      <c r="P314" s="3"/>
      <c r="Q314" s="6"/>
      <c r="R314" s="123">
        <f t="shared" si="33"/>
        <v>0</v>
      </c>
      <c r="S314" s="6"/>
      <c r="T314" s="123">
        <f t="shared" si="34"/>
        <v>0</v>
      </c>
      <c r="U314" s="122">
        <f t="shared" si="35"/>
        <v>0</v>
      </c>
      <c r="V314" s="8" t="str">
        <f>IF(COUNTBLANK(G314:H314)+COUNTBLANK(J314:K314)+COUNTBLANK(M314:M314)+COUNTBLANK(P314:Q314)+COUNTBLANK(S314:S314)=8,"",
IF(G314&lt;Limity!$C$5," Data gotowości zbyt wczesna lub nie uzupełniona.","")&amp;
IF(G314&gt;Limity!$D$5," Data gotowości zbyt późna lub wypełnona nieprawidłowo.","")&amp;
IF(OR(ROUND(K314,2)&lt;=0,ROUND(Q314,2)&lt;=0,ROUND(M314,2)&lt;=0,ROUND(S314,2)&lt;=0,ROUND(H314,2)&lt;=0)," Co najmniej jedna wartość nie jest większa od zera.","")&amp;
IF(K314&gt;Limity!$D$6," Abonament za Usługę TD w Wariancie A ponad limit.","")&amp;
IF(Q314&gt;Limity!$D$7," Abonament za Usługę TD w Wariancie B ponad limit.","")&amp;
IF(Q314-K314&gt;Limity!$D$8," Różnica wartości abonamentów za Usługę TD wariantów A i B ponad limit.","")&amp;
IF(M314&gt;Limity!$D$9," Abonament za zwiększenie przepustowości w Wariancie A ponad limit.","")&amp;
IF(S314&gt;Limity!$D$10," Abonament za zwiększenie przepustowości w Wariancie B ponad limit.","")&amp;
IF(H314&gt;Limity!$D$11," Opłata za zestawienie łącza ponad limit.","")&amp;
IF(J314=""," Nie wskazano PWR. ",IF(ISERROR(VLOOKUP(J314,'Listy punktów styku'!$B$11:$B$41,1,FALSE))," Nie wskazano PWR z listy.",""))&amp;
IF(P314=""," Nie wskazano FPS. ",IF(ISERROR(VLOOKUP(P314,'Listy punktów styku'!$B$44:$B$61,1,FALSE))," Nie wskazano FPS z listy.",""))
)</f>
        <v/>
      </c>
    </row>
    <row r="315" spans="1:22" ht="43.5" x14ac:dyDescent="0.35">
      <c r="A315" s="115">
        <v>301</v>
      </c>
      <c r="B315" s="124">
        <v>17586750</v>
      </c>
      <c r="C315" s="117" t="s">
        <v>2430</v>
      </c>
      <c r="D315" s="118" t="s">
        <v>2432</v>
      </c>
      <c r="E315" s="118" t="s">
        <v>1312</v>
      </c>
      <c r="F315" s="119" t="s">
        <v>1555</v>
      </c>
      <c r="G315" s="28"/>
      <c r="H315" s="4"/>
      <c r="I315" s="122">
        <f t="shared" si="29"/>
        <v>0</v>
      </c>
      <c r="J315" s="3"/>
      <c r="K315" s="6"/>
      <c r="L315" s="123">
        <f t="shared" si="30"/>
        <v>0</v>
      </c>
      <c r="M315" s="7"/>
      <c r="N315" s="123">
        <f t="shared" si="31"/>
        <v>0</v>
      </c>
      <c r="O315" s="123">
        <f t="shared" si="32"/>
        <v>0</v>
      </c>
      <c r="P315" s="3"/>
      <c r="Q315" s="6"/>
      <c r="R315" s="123">
        <f t="shared" si="33"/>
        <v>0</v>
      </c>
      <c r="S315" s="6"/>
      <c r="T315" s="123">
        <f t="shared" si="34"/>
        <v>0</v>
      </c>
      <c r="U315" s="122">
        <f t="shared" si="35"/>
        <v>0</v>
      </c>
      <c r="V315" s="8" t="str">
        <f>IF(COUNTBLANK(G315:H315)+COUNTBLANK(J315:K315)+COUNTBLANK(M315:M315)+COUNTBLANK(P315:Q315)+COUNTBLANK(S315:S315)=8,"",
IF(G315&lt;Limity!$C$5," Data gotowości zbyt wczesna lub nie uzupełniona.","")&amp;
IF(G315&gt;Limity!$D$5," Data gotowości zbyt późna lub wypełnona nieprawidłowo.","")&amp;
IF(OR(ROUND(K315,2)&lt;=0,ROUND(Q315,2)&lt;=0,ROUND(M315,2)&lt;=0,ROUND(S315,2)&lt;=0,ROUND(H315,2)&lt;=0)," Co najmniej jedna wartość nie jest większa od zera.","")&amp;
IF(K315&gt;Limity!$D$6," Abonament za Usługę TD w Wariancie A ponad limit.","")&amp;
IF(Q315&gt;Limity!$D$7," Abonament za Usługę TD w Wariancie B ponad limit.","")&amp;
IF(Q315-K315&gt;Limity!$D$8," Różnica wartości abonamentów za Usługę TD wariantów A i B ponad limit.","")&amp;
IF(M315&gt;Limity!$D$9," Abonament za zwiększenie przepustowości w Wariancie A ponad limit.","")&amp;
IF(S315&gt;Limity!$D$10," Abonament za zwiększenie przepustowości w Wariancie B ponad limit.","")&amp;
IF(H315&gt;Limity!$D$11," Opłata za zestawienie łącza ponad limit.","")&amp;
IF(J315=""," Nie wskazano PWR. ",IF(ISERROR(VLOOKUP(J315,'Listy punktów styku'!$B$11:$B$41,1,FALSE))," Nie wskazano PWR z listy.",""))&amp;
IF(P315=""," Nie wskazano FPS. ",IF(ISERROR(VLOOKUP(P315,'Listy punktów styku'!$B$44:$B$61,1,FALSE))," Nie wskazano FPS z listy.",""))
)</f>
        <v/>
      </c>
    </row>
    <row r="316" spans="1:22" ht="29" x14ac:dyDescent="0.35">
      <c r="A316" s="115">
        <v>302</v>
      </c>
      <c r="B316" s="116">
        <v>977236</v>
      </c>
      <c r="C316" s="117" t="s">
        <v>2435</v>
      </c>
      <c r="D316" s="118" t="s">
        <v>107</v>
      </c>
      <c r="E316" s="118" t="s">
        <v>104</v>
      </c>
      <c r="F316" s="119">
        <v>257</v>
      </c>
      <c r="G316" s="28"/>
      <c r="H316" s="4"/>
      <c r="I316" s="122">
        <f t="shared" si="29"/>
        <v>0</v>
      </c>
      <c r="J316" s="3"/>
      <c r="K316" s="6"/>
      <c r="L316" s="123">
        <f t="shared" si="30"/>
        <v>0</v>
      </c>
      <c r="M316" s="7"/>
      <c r="N316" s="123">
        <f t="shared" si="31"/>
        <v>0</v>
      </c>
      <c r="O316" s="123">
        <f t="shared" si="32"/>
        <v>0</v>
      </c>
      <c r="P316" s="3"/>
      <c r="Q316" s="6"/>
      <c r="R316" s="123">
        <f t="shared" si="33"/>
        <v>0</v>
      </c>
      <c r="S316" s="6"/>
      <c r="T316" s="123">
        <f t="shared" si="34"/>
        <v>0</v>
      </c>
      <c r="U316" s="122">
        <f t="shared" si="35"/>
        <v>0</v>
      </c>
      <c r="V316" s="8" t="str">
        <f>IF(COUNTBLANK(G316:H316)+COUNTBLANK(J316:K316)+COUNTBLANK(M316:M316)+COUNTBLANK(P316:Q316)+COUNTBLANK(S316:S316)=8,"",
IF(G316&lt;Limity!$C$5," Data gotowości zbyt wczesna lub nie uzupełniona.","")&amp;
IF(G316&gt;Limity!$D$5," Data gotowości zbyt późna lub wypełnona nieprawidłowo.","")&amp;
IF(OR(ROUND(K316,2)&lt;=0,ROUND(Q316,2)&lt;=0,ROUND(M316,2)&lt;=0,ROUND(S316,2)&lt;=0,ROUND(H316,2)&lt;=0)," Co najmniej jedna wartość nie jest większa od zera.","")&amp;
IF(K316&gt;Limity!$D$6," Abonament za Usługę TD w Wariancie A ponad limit.","")&amp;
IF(Q316&gt;Limity!$D$7," Abonament za Usługę TD w Wariancie B ponad limit.","")&amp;
IF(Q316-K316&gt;Limity!$D$8," Różnica wartości abonamentów za Usługę TD wariantów A i B ponad limit.","")&amp;
IF(M316&gt;Limity!$D$9," Abonament za zwiększenie przepustowości w Wariancie A ponad limit.","")&amp;
IF(S316&gt;Limity!$D$10," Abonament za zwiększenie przepustowości w Wariancie B ponad limit.","")&amp;
IF(H316&gt;Limity!$D$11," Opłata za zestawienie łącza ponad limit.","")&amp;
IF(J316=""," Nie wskazano PWR. ",IF(ISERROR(VLOOKUP(J316,'Listy punktów styku'!$B$11:$B$41,1,FALSE))," Nie wskazano PWR z listy.",""))&amp;
IF(P316=""," Nie wskazano FPS. ",IF(ISERROR(VLOOKUP(P316,'Listy punktów styku'!$B$44:$B$61,1,FALSE))," Nie wskazano FPS z listy.",""))
)</f>
        <v/>
      </c>
    </row>
    <row r="317" spans="1:22" ht="29" x14ac:dyDescent="0.35">
      <c r="A317" s="115">
        <v>303</v>
      </c>
      <c r="B317" s="116">
        <v>990438</v>
      </c>
      <c r="C317" s="117" t="s">
        <v>2438</v>
      </c>
      <c r="D317" s="118" t="s">
        <v>2442</v>
      </c>
      <c r="E317" s="118" t="s">
        <v>104</v>
      </c>
      <c r="F317" s="119">
        <v>182</v>
      </c>
      <c r="G317" s="28"/>
      <c r="H317" s="4"/>
      <c r="I317" s="122">
        <f t="shared" si="29"/>
        <v>0</v>
      </c>
      <c r="J317" s="3"/>
      <c r="K317" s="6"/>
      <c r="L317" s="123">
        <f t="shared" si="30"/>
        <v>0</v>
      </c>
      <c r="M317" s="7"/>
      <c r="N317" s="123">
        <f t="shared" si="31"/>
        <v>0</v>
      </c>
      <c r="O317" s="123">
        <f t="shared" si="32"/>
        <v>0</v>
      </c>
      <c r="P317" s="3"/>
      <c r="Q317" s="6"/>
      <c r="R317" s="123">
        <f t="shared" si="33"/>
        <v>0</v>
      </c>
      <c r="S317" s="6"/>
      <c r="T317" s="123">
        <f t="shared" si="34"/>
        <v>0</v>
      </c>
      <c r="U317" s="122">
        <f t="shared" si="35"/>
        <v>0</v>
      </c>
      <c r="V317" s="8" t="str">
        <f>IF(COUNTBLANK(G317:H317)+COUNTBLANK(J317:K317)+COUNTBLANK(M317:M317)+COUNTBLANK(P317:Q317)+COUNTBLANK(S317:S317)=8,"",
IF(G317&lt;Limity!$C$5," Data gotowości zbyt wczesna lub nie uzupełniona.","")&amp;
IF(G317&gt;Limity!$D$5," Data gotowości zbyt późna lub wypełnona nieprawidłowo.","")&amp;
IF(OR(ROUND(K317,2)&lt;=0,ROUND(Q317,2)&lt;=0,ROUND(M317,2)&lt;=0,ROUND(S317,2)&lt;=0,ROUND(H317,2)&lt;=0)," Co najmniej jedna wartość nie jest większa od zera.","")&amp;
IF(K317&gt;Limity!$D$6," Abonament za Usługę TD w Wariancie A ponad limit.","")&amp;
IF(Q317&gt;Limity!$D$7," Abonament za Usługę TD w Wariancie B ponad limit.","")&amp;
IF(Q317-K317&gt;Limity!$D$8," Różnica wartości abonamentów za Usługę TD wariantów A i B ponad limit.","")&amp;
IF(M317&gt;Limity!$D$9," Abonament za zwiększenie przepustowości w Wariancie A ponad limit.","")&amp;
IF(S317&gt;Limity!$D$10," Abonament za zwiększenie przepustowości w Wariancie B ponad limit.","")&amp;
IF(H317&gt;Limity!$D$11," Opłata za zestawienie łącza ponad limit.","")&amp;
IF(J317=""," Nie wskazano PWR. ",IF(ISERROR(VLOOKUP(J317,'Listy punktów styku'!$B$11:$B$41,1,FALSE))," Nie wskazano PWR z listy.",""))&amp;
IF(P317=""," Nie wskazano FPS. ",IF(ISERROR(VLOOKUP(P317,'Listy punktów styku'!$B$44:$B$61,1,FALSE))," Nie wskazano FPS z listy.",""))
)</f>
        <v/>
      </c>
    </row>
    <row r="318" spans="1:22" ht="29" x14ac:dyDescent="0.35">
      <c r="A318" s="115">
        <v>304</v>
      </c>
      <c r="B318" s="116">
        <v>984709</v>
      </c>
      <c r="C318" s="117" t="s">
        <v>2444</v>
      </c>
      <c r="D318" s="118" t="s">
        <v>808</v>
      </c>
      <c r="E318" s="118" t="s">
        <v>329</v>
      </c>
      <c r="F318" s="119">
        <v>116</v>
      </c>
      <c r="G318" s="28"/>
      <c r="H318" s="4"/>
      <c r="I318" s="122">
        <f t="shared" si="29"/>
        <v>0</v>
      </c>
      <c r="J318" s="3"/>
      <c r="K318" s="6"/>
      <c r="L318" s="123">
        <f t="shared" si="30"/>
        <v>0</v>
      </c>
      <c r="M318" s="7"/>
      <c r="N318" s="123">
        <f t="shared" si="31"/>
        <v>0</v>
      </c>
      <c r="O318" s="123">
        <f t="shared" si="32"/>
        <v>0</v>
      </c>
      <c r="P318" s="3"/>
      <c r="Q318" s="6"/>
      <c r="R318" s="123">
        <f t="shared" si="33"/>
        <v>0</v>
      </c>
      <c r="S318" s="6"/>
      <c r="T318" s="123">
        <f t="shared" si="34"/>
        <v>0</v>
      </c>
      <c r="U318" s="122">
        <f t="shared" si="35"/>
        <v>0</v>
      </c>
      <c r="V318" s="8" t="str">
        <f>IF(COUNTBLANK(G318:H318)+COUNTBLANK(J318:K318)+COUNTBLANK(M318:M318)+COUNTBLANK(P318:Q318)+COUNTBLANK(S318:S318)=8,"",
IF(G318&lt;Limity!$C$5," Data gotowości zbyt wczesna lub nie uzupełniona.","")&amp;
IF(G318&gt;Limity!$D$5," Data gotowości zbyt późna lub wypełnona nieprawidłowo.","")&amp;
IF(OR(ROUND(K318,2)&lt;=0,ROUND(Q318,2)&lt;=0,ROUND(M318,2)&lt;=0,ROUND(S318,2)&lt;=0,ROUND(H318,2)&lt;=0)," Co najmniej jedna wartość nie jest większa od zera.","")&amp;
IF(K318&gt;Limity!$D$6," Abonament za Usługę TD w Wariancie A ponad limit.","")&amp;
IF(Q318&gt;Limity!$D$7," Abonament za Usługę TD w Wariancie B ponad limit.","")&amp;
IF(Q318-K318&gt;Limity!$D$8," Różnica wartości abonamentów za Usługę TD wariantów A i B ponad limit.","")&amp;
IF(M318&gt;Limity!$D$9," Abonament za zwiększenie przepustowości w Wariancie A ponad limit.","")&amp;
IF(S318&gt;Limity!$D$10," Abonament za zwiększenie przepustowości w Wariancie B ponad limit.","")&amp;
IF(H318&gt;Limity!$D$11," Opłata za zestawienie łącza ponad limit.","")&amp;
IF(J318=""," Nie wskazano PWR. ",IF(ISERROR(VLOOKUP(J318,'Listy punktów styku'!$B$11:$B$41,1,FALSE))," Nie wskazano PWR z listy.",""))&amp;
IF(P318=""," Nie wskazano FPS. ",IF(ISERROR(VLOOKUP(P318,'Listy punktów styku'!$B$44:$B$61,1,FALSE))," Nie wskazano FPS z listy.",""))
)</f>
        <v/>
      </c>
    </row>
    <row r="319" spans="1:22" x14ac:dyDescent="0.35">
      <c r="A319" s="115">
        <v>305</v>
      </c>
      <c r="B319" s="116">
        <v>994994</v>
      </c>
      <c r="C319" s="117" t="s">
        <v>2447</v>
      </c>
      <c r="D319" s="118" t="s">
        <v>2450</v>
      </c>
      <c r="E319" s="118" t="s">
        <v>104</v>
      </c>
      <c r="F319" s="119">
        <v>7</v>
      </c>
      <c r="G319" s="28"/>
      <c r="H319" s="4"/>
      <c r="I319" s="122">
        <f t="shared" si="29"/>
        <v>0</v>
      </c>
      <c r="J319" s="3"/>
      <c r="K319" s="6"/>
      <c r="L319" s="123">
        <f t="shared" si="30"/>
        <v>0</v>
      </c>
      <c r="M319" s="7"/>
      <c r="N319" s="123">
        <f t="shared" si="31"/>
        <v>0</v>
      </c>
      <c r="O319" s="123">
        <f t="shared" si="32"/>
        <v>0</v>
      </c>
      <c r="P319" s="3"/>
      <c r="Q319" s="6"/>
      <c r="R319" s="123">
        <f t="shared" si="33"/>
        <v>0</v>
      </c>
      <c r="S319" s="6"/>
      <c r="T319" s="123">
        <f t="shared" si="34"/>
        <v>0</v>
      </c>
      <c r="U319" s="122">
        <f t="shared" si="35"/>
        <v>0</v>
      </c>
      <c r="V319" s="8" t="str">
        <f>IF(COUNTBLANK(G319:H319)+COUNTBLANK(J319:K319)+COUNTBLANK(M319:M319)+COUNTBLANK(P319:Q319)+COUNTBLANK(S319:S319)=8,"",
IF(G319&lt;Limity!$C$5," Data gotowości zbyt wczesna lub nie uzupełniona.","")&amp;
IF(G319&gt;Limity!$D$5," Data gotowości zbyt późna lub wypełnona nieprawidłowo.","")&amp;
IF(OR(ROUND(K319,2)&lt;=0,ROUND(Q319,2)&lt;=0,ROUND(M319,2)&lt;=0,ROUND(S319,2)&lt;=0,ROUND(H319,2)&lt;=0)," Co najmniej jedna wartość nie jest większa od zera.","")&amp;
IF(K319&gt;Limity!$D$6," Abonament za Usługę TD w Wariancie A ponad limit.","")&amp;
IF(Q319&gt;Limity!$D$7," Abonament za Usługę TD w Wariancie B ponad limit.","")&amp;
IF(Q319-K319&gt;Limity!$D$8," Różnica wartości abonamentów za Usługę TD wariantów A i B ponad limit.","")&amp;
IF(M319&gt;Limity!$D$9," Abonament za zwiększenie przepustowości w Wariancie A ponad limit.","")&amp;
IF(S319&gt;Limity!$D$10," Abonament za zwiększenie przepustowości w Wariancie B ponad limit.","")&amp;
IF(H319&gt;Limity!$D$11," Opłata za zestawienie łącza ponad limit.","")&amp;
IF(J319=""," Nie wskazano PWR. ",IF(ISERROR(VLOOKUP(J319,'Listy punktów styku'!$B$11:$B$41,1,FALSE))," Nie wskazano PWR z listy.",""))&amp;
IF(P319=""," Nie wskazano FPS. ",IF(ISERROR(VLOOKUP(P319,'Listy punktów styku'!$B$44:$B$61,1,FALSE))," Nie wskazano FPS z listy.",""))
)</f>
        <v/>
      </c>
    </row>
    <row r="320" spans="1:22" x14ac:dyDescent="0.35">
      <c r="A320" s="115">
        <v>306</v>
      </c>
      <c r="B320" s="116">
        <v>9633177</v>
      </c>
      <c r="C320" s="117" t="s">
        <v>2452</v>
      </c>
      <c r="D320" s="118" t="s">
        <v>2456</v>
      </c>
      <c r="E320" s="118"/>
      <c r="F320" s="119">
        <v>26</v>
      </c>
      <c r="G320" s="28"/>
      <c r="H320" s="4"/>
      <c r="I320" s="122">
        <f t="shared" si="29"/>
        <v>0</v>
      </c>
      <c r="J320" s="3"/>
      <c r="K320" s="6"/>
      <c r="L320" s="123">
        <f t="shared" si="30"/>
        <v>0</v>
      </c>
      <c r="M320" s="7"/>
      <c r="N320" s="123">
        <f t="shared" si="31"/>
        <v>0</v>
      </c>
      <c r="O320" s="123">
        <f t="shared" si="32"/>
        <v>0</v>
      </c>
      <c r="P320" s="3"/>
      <c r="Q320" s="6"/>
      <c r="R320" s="123">
        <f t="shared" si="33"/>
        <v>0</v>
      </c>
      <c r="S320" s="6"/>
      <c r="T320" s="123">
        <f t="shared" si="34"/>
        <v>0</v>
      </c>
      <c r="U320" s="122">
        <f t="shared" si="35"/>
        <v>0</v>
      </c>
      <c r="V320" s="8" t="str">
        <f>IF(COUNTBLANK(G320:H320)+COUNTBLANK(J320:K320)+COUNTBLANK(M320:M320)+COUNTBLANK(P320:Q320)+COUNTBLANK(S320:S320)=8,"",
IF(G320&lt;Limity!$C$5," Data gotowości zbyt wczesna lub nie uzupełniona.","")&amp;
IF(G320&gt;Limity!$D$5," Data gotowości zbyt późna lub wypełnona nieprawidłowo.","")&amp;
IF(OR(ROUND(K320,2)&lt;=0,ROUND(Q320,2)&lt;=0,ROUND(M320,2)&lt;=0,ROUND(S320,2)&lt;=0,ROUND(H320,2)&lt;=0)," Co najmniej jedna wartość nie jest większa od zera.","")&amp;
IF(K320&gt;Limity!$D$6," Abonament za Usługę TD w Wariancie A ponad limit.","")&amp;
IF(Q320&gt;Limity!$D$7," Abonament za Usługę TD w Wariancie B ponad limit.","")&amp;
IF(Q320-K320&gt;Limity!$D$8," Różnica wartości abonamentów za Usługę TD wariantów A i B ponad limit.","")&amp;
IF(M320&gt;Limity!$D$9," Abonament za zwiększenie przepustowości w Wariancie A ponad limit.","")&amp;
IF(S320&gt;Limity!$D$10," Abonament za zwiększenie przepustowości w Wariancie B ponad limit.","")&amp;
IF(H320&gt;Limity!$D$11," Opłata za zestawienie łącza ponad limit.","")&amp;
IF(J320=""," Nie wskazano PWR. ",IF(ISERROR(VLOOKUP(J320,'Listy punktów styku'!$B$11:$B$41,1,FALSE))," Nie wskazano PWR z listy.",""))&amp;
IF(P320=""," Nie wskazano FPS. ",IF(ISERROR(VLOOKUP(P320,'Listy punktów styku'!$B$44:$B$61,1,FALSE))," Nie wskazano FPS z listy.",""))
)</f>
        <v/>
      </c>
    </row>
    <row r="321" spans="1:22" x14ac:dyDescent="0.35">
      <c r="A321" s="115">
        <v>307</v>
      </c>
      <c r="B321" s="116">
        <v>998549</v>
      </c>
      <c r="C321" s="117" t="s">
        <v>2458</v>
      </c>
      <c r="D321" s="118" t="s">
        <v>2460</v>
      </c>
      <c r="E321" s="118"/>
      <c r="F321" s="119">
        <v>102</v>
      </c>
      <c r="G321" s="28"/>
      <c r="H321" s="4"/>
      <c r="I321" s="122">
        <f t="shared" si="29"/>
        <v>0</v>
      </c>
      <c r="J321" s="3"/>
      <c r="K321" s="6"/>
      <c r="L321" s="123">
        <f t="shared" si="30"/>
        <v>0</v>
      </c>
      <c r="M321" s="7"/>
      <c r="N321" s="123">
        <f t="shared" si="31"/>
        <v>0</v>
      </c>
      <c r="O321" s="123">
        <f t="shared" si="32"/>
        <v>0</v>
      </c>
      <c r="P321" s="3"/>
      <c r="Q321" s="6"/>
      <c r="R321" s="123">
        <f t="shared" si="33"/>
        <v>0</v>
      </c>
      <c r="S321" s="6"/>
      <c r="T321" s="123">
        <f t="shared" si="34"/>
        <v>0</v>
      </c>
      <c r="U321" s="122">
        <f t="shared" si="35"/>
        <v>0</v>
      </c>
      <c r="V321" s="8" t="str">
        <f>IF(COUNTBLANK(G321:H321)+COUNTBLANK(J321:K321)+COUNTBLANK(M321:M321)+COUNTBLANK(P321:Q321)+COUNTBLANK(S321:S321)=8,"",
IF(G321&lt;Limity!$C$5," Data gotowości zbyt wczesna lub nie uzupełniona.","")&amp;
IF(G321&gt;Limity!$D$5," Data gotowości zbyt późna lub wypełnona nieprawidłowo.","")&amp;
IF(OR(ROUND(K321,2)&lt;=0,ROUND(Q321,2)&lt;=0,ROUND(M321,2)&lt;=0,ROUND(S321,2)&lt;=0,ROUND(H321,2)&lt;=0)," Co najmniej jedna wartość nie jest większa od zera.","")&amp;
IF(K321&gt;Limity!$D$6," Abonament za Usługę TD w Wariancie A ponad limit.","")&amp;
IF(Q321&gt;Limity!$D$7," Abonament za Usługę TD w Wariancie B ponad limit.","")&amp;
IF(Q321-K321&gt;Limity!$D$8," Różnica wartości abonamentów za Usługę TD wariantów A i B ponad limit.","")&amp;
IF(M321&gt;Limity!$D$9," Abonament za zwiększenie przepustowości w Wariancie A ponad limit.","")&amp;
IF(S321&gt;Limity!$D$10," Abonament za zwiększenie przepustowości w Wariancie B ponad limit.","")&amp;
IF(H321&gt;Limity!$D$11," Opłata za zestawienie łącza ponad limit.","")&amp;
IF(J321=""," Nie wskazano PWR. ",IF(ISERROR(VLOOKUP(J321,'Listy punktów styku'!$B$11:$B$41,1,FALSE))," Nie wskazano PWR z listy.",""))&amp;
IF(P321=""," Nie wskazano FPS. ",IF(ISERROR(VLOOKUP(P321,'Listy punktów styku'!$B$44:$B$61,1,FALSE))," Nie wskazano FPS z listy.",""))
)</f>
        <v/>
      </c>
    </row>
    <row r="322" spans="1:22" x14ac:dyDescent="0.35">
      <c r="A322" s="115">
        <v>308</v>
      </c>
      <c r="B322" s="116">
        <v>999355</v>
      </c>
      <c r="C322" s="117" t="s">
        <v>2462</v>
      </c>
      <c r="D322" s="118" t="s">
        <v>2466</v>
      </c>
      <c r="E322" s="118" t="s">
        <v>104</v>
      </c>
      <c r="F322" s="119">
        <v>95</v>
      </c>
      <c r="G322" s="28"/>
      <c r="H322" s="4"/>
      <c r="I322" s="122">
        <f t="shared" si="29"/>
        <v>0</v>
      </c>
      <c r="J322" s="3"/>
      <c r="K322" s="6"/>
      <c r="L322" s="123">
        <f t="shared" si="30"/>
        <v>0</v>
      </c>
      <c r="M322" s="7"/>
      <c r="N322" s="123">
        <f t="shared" si="31"/>
        <v>0</v>
      </c>
      <c r="O322" s="123">
        <f t="shared" si="32"/>
        <v>0</v>
      </c>
      <c r="P322" s="3"/>
      <c r="Q322" s="6"/>
      <c r="R322" s="123">
        <f t="shared" si="33"/>
        <v>0</v>
      </c>
      <c r="S322" s="6"/>
      <c r="T322" s="123">
        <f t="shared" si="34"/>
        <v>0</v>
      </c>
      <c r="U322" s="122">
        <f t="shared" si="35"/>
        <v>0</v>
      </c>
      <c r="V322" s="8" t="str">
        <f>IF(COUNTBLANK(G322:H322)+COUNTBLANK(J322:K322)+COUNTBLANK(M322:M322)+COUNTBLANK(P322:Q322)+COUNTBLANK(S322:S322)=8,"",
IF(G322&lt;Limity!$C$5," Data gotowości zbyt wczesna lub nie uzupełniona.","")&amp;
IF(G322&gt;Limity!$D$5," Data gotowości zbyt późna lub wypełnona nieprawidłowo.","")&amp;
IF(OR(ROUND(K322,2)&lt;=0,ROUND(Q322,2)&lt;=0,ROUND(M322,2)&lt;=0,ROUND(S322,2)&lt;=0,ROUND(H322,2)&lt;=0)," Co najmniej jedna wartość nie jest większa od zera.","")&amp;
IF(K322&gt;Limity!$D$6," Abonament za Usługę TD w Wariancie A ponad limit.","")&amp;
IF(Q322&gt;Limity!$D$7," Abonament za Usługę TD w Wariancie B ponad limit.","")&amp;
IF(Q322-K322&gt;Limity!$D$8," Różnica wartości abonamentów za Usługę TD wariantów A i B ponad limit.","")&amp;
IF(M322&gt;Limity!$D$9," Abonament za zwiększenie przepustowości w Wariancie A ponad limit.","")&amp;
IF(S322&gt;Limity!$D$10," Abonament za zwiększenie przepustowości w Wariancie B ponad limit.","")&amp;
IF(H322&gt;Limity!$D$11," Opłata za zestawienie łącza ponad limit.","")&amp;
IF(J322=""," Nie wskazano PWR. ",IF(ISERROR(VLOOKUP(J322,'Listy punktów styku'!$B$11:$B$41,1,FALSE))," Nie wskazano PWR z listy.",""))&amp;
IF(P322=""," Nie wskazano FPS. ",IF(ISERROR(VLOOKUP(P322,'Listy punktów styku'!$B$44:$B$61,1,FALSE))," Nie wskazano FPS z listy.",""))
)</f>
        <v/>
      </c>
    </row>
    <row r="323" spans="1:22" x14ac:dyDescent="0.35">
      <c r="A323" s="115">
        <v>309</v>
      </c>
      <c r="B323" s="116">
        <v>7740137</v>
      </c>
      <c r="C323" s="117" t="s">
        <v>2468</v>
      </c>
      <c r="D323" s="118" t="s">
        <v>2470</v>
      </c>
      <c r="E323" s="118" t="s">
        <v>104</v>
      </c>
      <c r="F323" s="119">
        <v>79</v>
      </c>
      <c r="G323" s="28"/>
      <c r="H323" s="4"/>
      <c r="I323" s="122">
        <f t="shared" si="29"/>
        <v>0</v>
      </c>
      <c r="J323" s="3"/>
      <c r="K323" s="6"/>
      <c r="L323" s="123">
        <f t="shared" si="30"/>
        <v>0</v>
      </c>
      <c r="M323" s="7"/>
      <c r="N323" s="123">
        <f t="shared" si="31"/>
        <v>0</v>
      </c>
      <c r="O323" s="123">
        <f t="shared" si="32"/>
        <v>0</v>
      </c>
      <c r="P323" s="3"/>
      <c r="Q323" s="6"/>
      <c r="R323" s="123">
        <f t="shared" si="33"/>
        <v>0</v>
      </c>
      <c r="S323" s="6"/>
      <c r="T323" s="123">
        <f t="shared" si="34"/>
        <v>0</v>
      </c>
      <c r="U323" s="122">
        <f t="shared" si="35"/>
        <v>0</v>
      </c>
      <c r="V323" s="8" t="str">
        <f>IF(COUNTBLANK(G323:H323)+COUNTBLANK(J323:K323)+COUNTBLANK(M323:M323)+COUNTBLANK(P323:Q323)+COUNTBLANK(S323:S323)=8,"",
IF(G323&lt;Limity!$C$5," Data gotowości zbyt wczesna lub nie uzupełniona.","")&amp;
IF(G323&gt;Limity!$D$5," Data gotowości zbyt późna lub wypełnona nieprawidłowo.","")&amp;
IF(OR(ROUND(K323,2)&lt;=0,ROUND(Q323,2)&lt;=0,ROUND(M323,2)&lt;=0,ROUND(S323,2)&lt;=0,ROUND(H323,2)&lt;=0)," Co najmniej jedna wartość nie jest większa od zera.","")&amp;
IF(K323&gt;Limity!$D$6," Abonament za Usługę TD w Wariancie A ponad limit.","")&amp;
IF(Q323&gt;Limity!$D$7," Abonament za Usługę TD w Wariancie B ponad limit.","")&amp;
IF(Q323-K323&gt;Limity!$D$8," Różnica wartości abonamentów za Usługę TD wariantów A i B ponad limit.","")&amp;
IF(M323&gt;Limity!$D$9," Abonament za zwiększenie przepustowości w Wariancie A ponad limit.","")&amp;
IF(S323&gt;Limity!$D$10," Abonament za zwiększenie przepustowości w Wariancie B ponad limit.","")&amp;
IF(H323&gt;Limity!$D$11," Opłata za zestawienie łącza ponad limit.","")&amp;
IF(J323=""," Nie wskazano PWR. ",IF(ISERROR(VLOOKUP(J323,'Listy punktów styku'!$B$11:$B$41,1,FALSE))," Nie wskazano PWR z listy.",""))&amp;
IF(P323=""," Nie wskazano FPS. ",IF(ISERROR(VLOOKUP(P323,'Listy punktów styku'!$B$44:$B$61,1,FALSE))," Nie wskazano FPS z listy.",""))
)</f>
        <v/>
      </c>
    </row>
    <row r="324" spans="1:22" x14ac:dyDescent="0.35">
      <c r="A324" s="115">
        <v>310</v>
      </c>
      <c r="B324" s="116">
        <v>1013925</v>
      </c>
      <c r="C324" s="117" t="s">
        <v>2472</v>
      </c>
      <c r="D324" s="118" t="s">
        <v>2475</v>
      </c>
      <c r="E324" s="118" t="s">
        <v>2478</v>
      </c>
      <c r="F324" s="119">
        <v>23</v>
      </c>
      <c r="G324" s="28"/>
      <c r="H324" s="4"/>
      <c r="I324" s="122">
        <f t="shared" si="29"/>
        <v>0</v>
      </c>
      <c r="J324" s="3"/>
      <c r="K324" s="6"/>
      <c r="L324" s="123">
        <f t="shared" si="30"/>
        <v>0</v>
      </c>
      <c r="M324" s="7"/>
      <c r="N324" s="123">
        <f t="shared" si="31"/>
        <v>0</v>
      </c>
      <c r="O324" s="123">
        <f t="shared" si="32"/>
        <v>0</v>
      </c>
      <c r="P324" s="3"/>
      <c r="Q324" s="6"/>
      <c r="R324" s="123">
        <f t="shared" si="33"/>
        <v>0</v>
      </c>
      <c r="S324" s="6"/>
      <c r="T324" s="123">
        <f t="shared" si="34"/>
        <v>0</v>
      </c>
      <c r="U324" s="122">
        <f t="shared" si="35"/>
        <v>0</v>
      </c>
      <c r="V324" s="8" t="str">
        <f>IF(COUNTBLANK(G324:H324)+COUNTBLANK(J324:K324)+COUNTBLANK(M324:M324)+COUNTBLANK(P324:Q324)+COUNTBLANK(S324:S324)=8,"",
IF(G324&lt;Limity!$C$5," Data gotowości zbyt wczesna lub nie uzupełniona.","")&amp;
IF(G324&gt;Limity!$D$5," Data gotowości zbyt późna lub wypełnona nieprawidłowo.","")&amp;
IF(OR(ROUND(K324,2)&lt;=0,ROUND(Q324,2)&lt;=0,ROUND(M324,2)&lt;=0,ROUND(S324,2)&lt;=0,ROUND(H324,2)&lt;=0)," Co najmniej jedna wartość nie jest większa od zera.","")&amp;
IF(K324&gt;Limity!$D$6," Abonament za Usługę TD w Wariancie A ponad limit.","")&amp;
IF(Q324&gt;Limity!$D$7," Abonament za Usługę TD w Wariancie B ponad limit.","")&amp;
IF(Q324-K324&gt;Limity!$D$8," Różnica wartości abonamentów za Usługę TD wariantów A i B ponad limit.","")&amp;
IF(M324&gt;Limity!$D$9," Abonament za zwiększenie przepustowości w Wariancie A ponad limit.","")&amp;
IF(S324&gt;Limity!$D$10," Abonament za zwiększenie przepustowości w Wariancie B ponad limit.","")&amp;
IF(H324&gt;Limity!$D$11," Opłata za zestawienie łącza ponad limit.","")&amp;
IF(J324=""," Nie wskazano PWR. ",IF(ISERROR(VLOOKUP(J324,'Listy punktów styku'!$B$11:$B$41,1,FALSE))," Nie wskazano PWR z listy.",""))&amp;
IF(P324=""," Nie wskazano FPS. ",IF(ISERROR(VLOOKUP(P324,'Listy punktów styku'!$B$44:$B$61,1,FALSE))," Nie wskazano FPS z listy.",""))
)</f>
        <v/>
      </c>
    </row>
    <row r="325" spans="1:22" x14ac:dyDescent="0.35">
      <c r="A325" s="115">
        <v>311</v>
      </c>
      <c r="B325" s="116">
        <v>1020071</v>
      </c>
      <c r="C325" s="117" t="s">
        <v>2480</v>
      </c>
      <c r="D325" s="118" t="s">
        <v>2482</v>
      </c>
      <c r="E325" s="118" t="s">
        <v>2485</v>
      </c>
      <c r="F325" s="119">
        <v>11</v>
      </c>
      <c r="G325" s="28"/>
      <c r="H325" s="4"/>
      <c r="I325" s="122">
        <f t="shared" si="29"/>
        <v>0</v>
      </c>
      <c r="J325" s="3"/>
      <c r="K325" s="6"/>
      <c r="L325" s="123">
        <f t="shared" si="30"/>
        <v>0</v>
      </c>
      <c r="M325" s="7"/>
      <c r="N325" s="123">
        <f t="shared" si="31"/>
        <v>0</v>
      </c>
      <c r="O325" s="123">
        <f t="shared" si="32"/>
        <v>0</v>
      </c>
      <c r="P325" s="3"/>
      <c r="Q325" s="6"/>
      <c r="R325" s="123">
        <f t="shared" si="33"/>
        <v>0</v>
      </c>
      <c r="S325" s="6"/>
      <c r="T325" s="123">
        <f t="shared" si="34"/>
        <v>0</v>
      </c>
      <c r="U325" s="122">
        <f t="shared" si="35"/>
        <v>0</v>
      </c>
      <c r="V325" s="8" t="str">
        <f>IF(COUNTBLANK(G325:H325)+COUNTBLANK(J325:K325)+COUNTBLANK(M325:M325)+COUNTBLANK(P325:Q325)+COUNTBLANK(S325:S325)=8,"",
IF(G325&lt;Limity!$C$5," Data gotowości zbyt wczesna lub nie uzupełniona.","")&amp;
IF(G325&gt;Limity!$D$5," Data gotowości zbyt późna lub wypełnona nieprawidłowo.","")&amp;
IF(OR(ROUND(K325,2)&lt;=0,ROUND(Q325,2)&lt;=0,ROUND(M325,2)&lt;=0,ROUND(S325,2)&lt;=0,ROUND(H325,2)&lt;=0)," Co najmniej jedna wartość nie jest większa od zera.","")&amp;
IF(K325&gt;Limity!$D$6," Abonament za Usługę TD w Wariancie A ponad limit.","")&amp;
IF(Q325&gt;Limity!$D$7," Abonament za Usługę TD w Wariancie B ponad limit.","")&amp;
IF(Q325-K325&gt;Limity!$D$8," Różnica wartości abonamentów za Usługę TD wariantów A i B ponad limit.","")&amp;
IF(M325&gt;Limity!$D$9," Abonament za zwiększenie przepustowości w Wariancie A ponad limit.","")&amp;
IF(S325&gt;Limity!$D$10," Abonament za zwiększenie przepustowości w Wariancie B ponad limit.","")&amp;
IF(H325&gt;Limity!$D$11," Opłata za zestawienie łącza ponad limit.","")&amp;
IF(J325=""," Nie wskazano PWR. ",IF(ISERROR(VLOOKUP(J325,'Listy punktów styku'!$B$11:$B$41,1,FALSE))," Nie wskazano PWR z listy.",""))&amp;
IF(P325=""," Nie wskazano FPS. ",IF(ISERROR(VLOOKUP(P325,'Listy punktów styku'!$B$44:$B$61,1,FALSE))," Nie wskazano FPS z listy.",""))
)</f>
        <v/>
      </c>
    </row>
    <row r="326" spans="1:22" ht="29" x14ac:dyDescent="0.35">
      <c r="A326" s="115">
        <v>312</v>
      </c>
      <c r="B326" s="116">
        <v>1010859</v>
      </c>
      <c r="C326" s="117" t="s">
        <v>2487</v>
      </c>
      <c r="D326" s="118" t="s">
        <v>2489</v>
      </c>
      <c r="E326" s="118" t="s">
        <v>329</v>
      </c>
      <c r="F326" s="119">
        <v>68</v>
      </c>
      <c r="G326" s="28"/>
      <c r="H326" s="4"/>
      <c r="I326" s="122">
        <f t="shared" si="29"/>
        <v>0</v>
      </c>
      <c r="J326" s="3"/>
      <c r="K326" s="6"/>
      <c r="L326" s="123">
        <f t="shared" si="30"/>
        <v>0</v>
      </c>
      <c r="M326" s="7"/>
      <c r="N326" s="123">
        <f t="shared" si="31"/>
        <v>0</v>
      </c>
      <c r="O326" s="123">
        <f t="shared" si="32"/>
        <v>0</v>
      </c>
      <c r="P326" s="3"/>
      <c r="Q326" s="6"/>
      <c r="R326" s="123">
        <f t="shared" si="33"/>
        <v>0</v>
      </c>
      <c r="S326" s="6"/>
      <c r="T326" s="123">
        <f t="shared" si="34"/>
        <v>0</v>
      </c>
      <c r="U326" s="122">
        <f t="shared" si="35"/>
        <v>0</v>
      </c>
      <c r="V326" s="8" t="str">
        <f>IF(COUNTBLANK(G326:H326)+COUNTBLANK(J326:K326)+COUNTBLANK(M326:M326)+COUNTBLANK(P326:Q326)+COUNTBLANK(S326:S326)=8,"",
IF(G326&lt;Limity!$C$5," Data gotowości zbyt wczesna lub nie uzupełniona.","")&amp;
IF(G326&gt;Limity!$D$5," Data gotowości zbyt późna lub wypełnona nieprawidłowo.","")&amp;
IF(OR(ROUND(K326,2)&lt;=0,ROUND(Q326,2)&lt;=0,ROUND(M326,2)&lt;=0,ROUND(S326,2)&lt;=0,ROUND(H326,2)&lt;=0)," Co najmniej jedna wartość nie jest większa od zera.","")&amp;
IF(K326&gt;Limity!$D$6," Abonament za Usługę TD w Wariancie A ponad limit.","")&amp;
IF(Q326&gt;Limity!$D$7," Abonament za Usługę TD w Wariancie B ponad limit.","")&amp;
IF(Q326-K326&gt;Limity!$D$8," Różnica wartości abonamentów za Usługę TD wariantów A i B ponad limit.","")&amp;
IF(M326&gt;Limity!$D$9," Abonament za zwiększenie przepustowości w Wariancie A ponad limit.","")&amp;
IF(S326&gt;Limity!$D$10," Abonament za zwiększenie przepustowości w Wariancie B ponad limit.","")&amp;
IF(H326&gt;Limity!$D$11," Opłata za zestawienie łącza ponad limit.","")&amp;
IF(J326=""," Nie wskazano PWR. ",IF(ISERROR(VLOOKUP(J326,'Listy punktów styku'!$B$11:$B$41,1,FALSE))," Nie wskazano PWR z listy.",""))&amp;
IF(P326=""," Nie wskazano FPS. ",IF(ISERROR(VLOOKUP(P326,'Listy punktów styku'!$B$44:$B$61,1,FALSE))," Nie wskazano FPS z listy.",""))
)</f>
        <v/>
      </c>
    </row>
    <row r="327" spans="1:22" x14ac:dyDescent="0.35">
      <c r="A327" s="115">
        <v>313</v>
      </c>
      <c r="B327" s="116">
        <v>1022870</v>
      </c>
      <c r="C327" s="117" t="s">
        <v>1079</v>
      </c>
      <c r="D327" s="118" t="s">
        <v>2494</v>
      </c>
      <c r="E327" s="118" t="s">
        <v>104</v>
      </c>
      <c r="F327" s="119">
        <v>60</v>
      </c>
      <c r="G327" s="28"/>
      <c r="H327" s="4"/>
      <c r="I327" s="122">
        <f t="shared" si="29"/>
        <v>0</v>
      </c>
      <c r="J327" s="3"/>
      <c r="K327" s="6"/>
      <c r="L327" s="123">
        <f t="shared" si="30"/>
        <v>0</v>
      </c>
      <c r="M327" s="7"/>
      <c r="N327" s="123">
        <f t="shared" si="31"/>
        <v>0</v>
      </c>
      <c r="O327" s="123">
        <f t="shared" si="32"/>
        <v>0</v>
      </c>
      <c r="P327" s="3"/>
      <c r="Q327" s="6"/>
      <c r="R327" s="123">
        <f t="shared" si="33"/>
        <v>0</v>
      </c>
      <c r="S327" s="6"/>
      <c r="T327" s="123">
        <f t="shared" si="34"/>
        <v>0</v>
      </c>
      <c r="U327" s="122">
        <f t="shared" si="35"/>
        <v>0</v>
      </c>
      <c r="V327" s="8" t="str">
        <f>IF(COUNTBLANK(G327:H327)+COUNTBLANK(J327:K327)+COUNTBLANK(M327:M327)+COUNTBLANK(P327:Q327)+COUNTBLANK(S327:S327)=8,"",
IF(G327&lt;Limity!$C$5," Data gotowości zbyt wczesna lub nie uzupełniona.","")&amp;
IF(G327&gt;Limity!$D$5," Data gotowości zbyt późna lub wypełnona nieprawidłowo.","")&amp;
IF(OR(ROUND(K327,2)&lt;=0,ROUND(Q327,2)&lt;=0,ROUND(M327,2)&lt;=0,ROUND(S327,2)&lt;=0,ROUND(H327,2)&lt;=0)," Co najmniej jedna wartość nie jest większa od zera.","")&amp;
IF(K327&gt;Limity!$D$6," Abonament za Usługę TD w Wariancie A ponad limit.","")&amp;
IF(Q327&gt;Limity!$D$7," Abonament za Usługę TD w Wariancie B ponad limit.","")&amp;
IF(Q327-K327&gt;Limity!$D$8," Różnica wartości abonamentów za Usługę TD wariantów A i B ponad limit.","")&amp;
IF(M327&gt;Limity!$D$9," Abonament za zwiększenie przepustowości w Wariancie A ponad limit.","")&amp;
IF(S327&gt;Limity!$D$10," Abonament za zwiększenie przepustowości w Wariancie B ponad limit.","")&amp;
IF(H327&gt;Limity!$D$11," Opłata za zestawienie łącza ponad limit.","")&amp;
IF(J327=""," Nie wskazano PWR. ",IF(ISERROR(VLOOKUP(J327,'Listy punktów styku'!$B$11:$B$41,1,FALSE))," Nie wskazano PWR z listy.",""))&amp;
IF(P327=""," Nie wskazano FPS. ",IF(ISERROR(VLOOKUP(P327,'Listy punktów styku'!$B$44:$B$61,1,FALSE))," Nie wskazano FPS z listy.",""))
)</f>
        <v/>
      </c>
    </row>
    <row r="328" spans="1:22" ht="29" x14ac:dyDescent="0.35">
      <c r="A328" s="115">
        <v>314</v>
      </c>
      <c r="B328" s="116">
        <v>1026289</v>
      </c>
      <c r="C328" s="117" t="s">
        <v>2496</v>
      </c>
      <c r="D328" s="118" t="s">
        <v>2498</v>
      </c>
      <c r="E328" s="118" t="s">
        <v>2501</v>
      </c>
      <c r="F328" s="119" t="s">
        <v>2502</v>
      </c>
      <c r="G328" s="28"/>
      <c r="H328" s="4"/>
      <c r="I328" s="122">
        <f t="shared" si="29"/>
        <v>0</v>
      </c>
      <c r="J328" s="3"/>
      <c r="K328" s="6"/>
      <c r="L328" s="123">
        <f t="shared" si="30"/>
        <v>0</v>
      </c>
      <c r="M328" s="7"/>
      <c r="N328" s="123">
        <f t="shared" si="31"/>
        <v>0</v>
      </c>
      <c r="O328" s="123">
        <f t="shared" si="32"/>
        <v>0</v>
      </c>
      <c r="P328" s="3"/>
      <c r="Q328" s="6"/>
      <c r="R328" s="123">
        <f t="shared" si="33"/>
        <v>0</v>
      </c>
      <c r="S328" s="6"/>
      <c r="T328" s="123">
        <f t="shared" si="34"/>
        <v>0</v>
      </c>
      <c r="U328" s="122">
        <f t="shared" si="35"/>
        <v>0</v>
      </c>
      <c r="V328" s="8" t="str">
        <f>IF(COUNTBLANK(G328:H328)+COUNTBLANK(J328:K328)+COUNTBLANK(M328:M328)+COUNTBLANK(P328:Q328)+COUNTBLANK(S328:S328)=8,"",
IF(G328&lt;Limity!$C$5," Data gotowości zbyt wczesna lub nie uzupełniona.","")&amp;
IF(G328&gt;Limity!$D$5," Data gotowości zbyt późna lub wypełnona nieprawidłowo.","")&amp;
IF(OR(ROUND(K328,2)&lt;=0,ROUND(Q328,2)&lt;=0,ROUND(M328,2)&lt;=0,ROUND(S328,2)&lt;=0,ROUND(H328,2)&lt;=0)," Co najmniej jedna wartość nie jest większa od zera.","")&amp;
IF(K328&gt;Limity!$D$6," Abonament za Usługę TD w Wariancie A ponad limit.","")&amp;
IF(Q328&gt;Limity!$D$7," Abonament za Usługę TD w Wariancie B ponad limit.","")&amp;
IF(Q328-K328&gt;Limity!$D$8," Różnica wartości abonamentów za Usługę TD wariantów A i B ponad limit.","")&amp;
IF(M328&gt;Limity!$D$9," Abonament za zwiększenie przepustowości w Wariancie A ponad limit.","")&amp;
IF(S328&gt;Limity!$D$10," Abonament za zwiększenie przepustowości w Wariancie B ponad limit.","")&amp;
IF(H328&gt;Limity!$D$11," Opłata za zestawienie łącza ponad limit.","")&amp;
IF(J328=""," Nie wskazano PWR. ",IF(ISERROR(VLOOKUP(J328,'Listy punktów styku'!$B$11:$B$41,1,FALSE))," Nie wskazano PWR z listy.",""))&amp;
IF(P328=""," Nie wskazano FPS. ",IF(ISERROR(VLOOKUP(P328,'Listy punktów styku'!$B$44:$B$61,1,FALSE))," Nie wskazano FPS z listy.",""))
)</f>
        <v/>
      </c>
    </row>
    <row r="329" spans="1:22" x14ac:dyDescent="0.35">
      <c r="A329" s="115">
        <v>315</v>
      </c>
      <c r="B329" s="116">
        <v>1036101</v>
      </c>
      <c r="C329" s="117" t="s">
        <v>2504</v>
      </c>
      <c r="D329" s="118" t="s">
        <v>2508</v>
      </c>
      <c r="E329" s="118"/>
      <c r="F329" s="119">
        <v>43</v>
      </c>
      <c r="G329" s="28"/>
      <c r="H329" s="4"/>
      <c r="I329" s="122">
        <f t="shared" si="29"/>
        <v>0</v>
      </c>
      <c r="J329" s="3"/>
      <c r="K329" s="6"/>
      <c r="L329" s="123">
        <f t="shared" si="30"/>
        <v>0</v>
      </c>
      <c r="M329" s="7"/>
      <c r="N329" s="123">
        <f t="shared" si="31"/>
        <v>0</v>
      </c>
      <c r="O329" s="123">
        <f t="shared" si="32"/>
        <v>0</v>
      </c>
      <c r="P329" s="3"/>
      <c r="Q329" s="6"/>
      <c r="R329" s="123">
        <f t="shared" si="33"/>
        <v>0</v>
      </c>
      <c r="S329" s="6"/>
      <c r="T329" s="123">
        <f t="shared" si="34"/>
        <v>0</v>
      </c>
      <c r="U329" s="122">
        <f t="shared" si="35"/>
        <v>0</v>
      </c>
      <c r="V329" s="8" t="str">
        <f>IF(COUNTBLANK(G329:H329)+COUNTBLANK(J329:K329)+COUNTBLANK(M329:M329)+COUNTBLANK(P329:Q329)+COUNTBLANK(S329:S329)=8,"",
IF(G329&lt;Limity!$C$5," Data gotowości zbyt wczesna lub nie uzupełniona.","")&amp;
IF(G329&gt;Limity!$D$5," Data gotowości zbyt późna lub wypełnona nieprawidłowo.","")&amp;
IF(OR(ROUND(K329,2)&lt;=0,ROUND(Q329,2)&lt;=0,ROUND(M329,2)&lt;=0,ROUND(S329,2)&lt;=0,ROUND(H329,2)&lt;=0)," Co najmniej jedna wartość nie jest większa od zera.","")&amp;
IF(K329&gt;Limity!$D$6," Abonament za Usługę TD w Wariancie A ponad limit.","")&amp;
IF(Q329&gt;Limity!$D$7," Abonament za Usługę TD w Wariancie B ponad limit.","")&amp;
IF(Q329-K329&gt;Limity!$D$8," Różnica wartości abonamentów za Usługę TD wariantów A i B ponad limit.","")&amp;
IF(M329&gt;Limity!$D$9," Abonament za zwiększenie przepustowości w Wariancie A ponad limit.","")&amp;
IF(S329&gt;Limity!$D$10," Abonament za zwiększenie przepustowości w Wariancie B ponad limit.","")&amp;
IF(H329&gt;Limity!$D$11," Opłata za zestawienie łącza ponad limit.","")&amp;
IF(J329=""," Nie wskazano PWR. ",IF(ISERROR(VLOOKUP(J329,'Listy punktów styku'!$B$11:$B$41,1,FALSE))," Nie wskazano PWR z listy.",""))&amp;
IF(P329=""," Nie wskazano FPS. ",IF(ISERROR(VLOOKUP(P329,'Listy punktów styku'!$B$44:$B$61,1,FALSE))," Nie wskazano FPS z listy.",""))
)</f>
        <v/>
      </c>
    </row>
    <row r="330" spans="1:22" ht="29" x14ac:dyDescent="0.35">
      <c r="A330" s="115">
        <v>316</v>
      </c>
      <c r="B330" s="124">
        <v>63798769</v>
      </c>
      <c r="C330" s="117" t="s">
        <v>2509</v>
      </c>
      <c r="D330" s="118" t="s">
        <v>2512</v>
      </c>
      <c r="E330" s="118" t="s">
        <v>2515</v>
      </c>
      <c r="F330" s="119" t="s">
        <v>2516</v>
      </c>
      <c r="G330" s="28"/>
      <c r="H330" s="4"/>
      <c r="I330" s="122">
        <f t="shared" si="29"/>
        <v>0</v>
      </c>
      <c r="J330" s="3"/>
      <c r="K330" s="6"/>
      <c r="L330" s="123">
        <f t="shared" si="30"/>
        <v>0</v>
      </c>
      <c r="M330" s="7"/>
      <c r="N330" s="123">
        <f t="shared" si="31"/>
        <v>0</v>
      </c>
      <c r="O330" s="123">
        <f t="shared" si="32"/>
        <v>0</v>
      </c>
      <c r="P330" s="3"/>
      <c r="Q330" s="6"/>
      <c r="R330" s="123">
        <f t="shared" si="33"/>
        <v>0</v>
      </c>
      <c r="S330" s="6"/>
      <c r="T330" s="123">
        <f t="shared" si="34"/>
        <v>0</v>
      </c>
      <c r="U330" s="122">
        <f t="shared" si="35"/>
        <v>0</v>
      </c>
      <c r="V330" s="8" t="str">
        <f>IF(COUNTBLANK(G330:H330)+COUNTBLANK(J330:K330)+COUNTBLANK(M330:M330)+COUNTBLANK(P330:Q330)+COUNTBLANK(S330:S330)=8,"",
IF(G330&lt;Limity!$C$5," Data gotowości zbyt wczesna lub nie uzupełniona.","")&amp;
IF(G330&gt;Limity!$D$5," Data gotowości zbyt późna lub wypełnona nieprawidłowo.","")&amp;
IF(OR(ROUND(K330,2)&lt;=0,ROUND(Q330,2)&lt;=0,ROUND(M330,2)&lt;=0,ROUND(S330,2)&lt;=0,ROUND(H330,2)&lt;=0)," Co najmniej jedna wartość nie jest większa od zera.","")&amp;
IF(K330&gt;Limity!$D$6," Abonament za Usługę TD w Wariancie A ponad limit.","")&amp;
IF(Q330&gt;Limity!$D$7," Abonament za Usługę TD w Wariancie B ponad limit.","")&amp;
IF(Q330-K330&gt;Limity!$D$8," Różnica wartości abonamentów za Usługę TD wariantów A i B ponad limit.","")&amp;
IF(M330&gt;Limity!$D$9," Abonament za zwiększenie przepustowości w Wariancie A ponad limit.","")&amp;
IF(S330&gt;Limity!$D$10," Abonament za zwiększenie przepustowości w Wariancie B ponad limit.","")&amp;
IF(H330&gt;Limity!$D$11," Opłata za zestawienie łącza ponad limit.","")&amp;
IF(J330=""," Nie wskazano PWR. ",IF(ISERROR(VLOOKUP(J330,'Listy punktów styku'!$B$11:$B$41,1,FALSE))," Nie wskazano PWR z listy.",""))&amp;
IF(P330=""," Nie wskazano FPS. ",IF(ISERROR(VLOOKUP(P330,'Listy punktów styku'!$B$44:$B$61,1,FALSE))," Nie wskazano FPS z listy.",""))
)</f>
        <v/>
      </c>
    </row>
    <row r="331" spans="1:22" ht="29" x14ac:dyDescent="0.35">
      <c r="A331" s="115">
        <v>317</v>
      </c>
      <c r="B331" s="116">
        <v>1036656</v>
      </c>
      <c r="C331" s="117" t="s">
        <v>2518</v>
      </c>
      <c r="D331" s="118" t="s">
        <v>2512</v>
      </c>
      <c r="E331" s="118" t="s">
        <v>2515</v>
      </c>
      <c r="F331" s="119">
        <v>62</v>
      </c>
      <c r="G331" s="28"/>
      <c r="H331" s="4"/>
      <c r="I331" s="122">
        <f t="shared" ref="I331:I393" si="36">ROUND(H331*(1+$C$10),2)</f>
        <v>0</v>
      </c>
      <c r="J331" s="3"/>
      <c r="K331" s="6"/>
      <c r="L331" s="123">
        <f t="shared" ref="L331:L393" si="37">ROUND(K331*(1+$C$10),2)</f>
        <v>0</v>
      </c>
      <c r="M331" s="7"/>
      <c r="N331" s="123">
        <f t="shared" ref="N331:N393" si="38">ROUND(M331*(1+$C$10),2)</f>
        <v>0</v>
      </c>
      <c r="O331" s="123">
        <f t="shared" ref="O331:O393" si="39">60*ROUND(K331*(1+$C$10),2)</f>
        <v>0</v>
      </c>
      <c r="P331" s="3"/>
      <c r="Q331" s="6"/>
      <c r="R331" s="123">
        <f t="shared" ref="R331:R393" si="40">ROUND(Q331*(1+$C$10),2)</f>
        <v>0</v>
      </c>
      <c r="S331" s="6"/>
      <c r="T331" s="123">
        <f t="shared" ref="T331:T393" si="41">ROUND(S331*(1+$C$10),2)</f>
        <v>0</v>
      </c>
      <c r="U331" s="122">
        <f t="shared" ref="U331:U393" si="42">60*ROUND(Q331*(1+$C$10),2)</f>
        <v>0</v>
      </c>
      <c r="V331" s="8" t="str">
        <f>IF(COUNTBLANK(G331:H331)+COUNTBLANK(J331:K331)+COUNTBLANK(M331:M331)+COUNTBLANK(P331:Q331)+COUNTBLANK(S331:S331)=8,"",
IF(G331&lt;Limity!$C$5," Data gotowości zbyt wczesna lub nie uzupełniona.","")&amp;
IF(G331&gt;Limity!$D$5," Data gotowości zbyt późna lub wypełnona nieprawidłowo.","")&amp;
IF(OR(ROUND(K331,2)&lt;=0,ROUND(Q331,2)&lt;=0,ROUND(M331,2)&lt;=0,ROUND(S331,2)&lt;=0,ROUND(H331,2)&lt;=0)," Co najmniej jedna wartość nie jest większa od zera.","")&amp;
IF(K331&gt;Limity!$D$6," Abonament za Usługę TD w Wariancie A ponad limit.","")&amp;
IF(Q331&gt;Limity!$D$7," Abonament za Usługę TD w Wariancie B ponad limit.","")&amp;
IF(Q331-K331&gt;Limity!$D$8," Różnica wartości abonamentów za Usługę TD wariantów A i B ponad limit.","")&amp;
IF(M331&gt;Limity!$D$9," Abonament za zwiększenie przepustowości w Wariancie A ponad limit.","")&amp;
IF(S331&gt;Limity!$D$10," Abonament za zwiększenie przepustowości w Wariancie B ponad limit.","")&amp;
IF(H331&gt;Limity!$D$11," Opłata za zestawienie łącza ponad limit.","")&amp;
IF(J331=""," Nie wskazano PWR. ",IF(ISERROR(VLOOKUP(J331,'Listy punktów styku'!$B$11:$B$41,1,FALSE))," Nie wskazano PWR z listy.",""))&amp;
IF(P331=""," Nie wskazano FPS. ",IF(ISERROR(VLOOKUP(P331,'Listy punktów styku'!$B$44:$B$61,1,FALSE))," Nie wskazano FPS z listy.",""))
)</f>
        <v/>
      </c>
    </row>
    <row r="332" spans="1:22" x14ac:dyDescent="0.35">
      <c r="A332" s="115">
        <v>318</v>
      </c>
      <c r="B332" s="116">
        <v>1050564</v>
      </c>
      <c r="C332" s="117" t="s">
        <v>2521</v>
      </c>
      <c r="D332" s="118" t="s">
        <v>2525</v>
      </c>
      <c r="E332" s="118" t="s">
        <v>104</v>
      </c>
      <c r="F332" s="119">
        <v>78</v>
      </c>
      <c r="G332" s="28"/>
      <c r="H332" s="4"/>
      <c r="I332" s="122">
        <f t="shared" si="36"/>
        <v>0</v>
      </c>
      <c r="J332" s="3"/>
      <c r="K332" s="6"/>
      <c r="L332" s="123">
        <f t="shared" si="37"/>
        <v>0</v>
      </c>
      <c r="M332" s="7"/>
      <c r="N332" s="123">
        <f t="shared" si="38"/>
        <v>0</v>
      </c>
      <c r="O332" s="123">
        <f t="shared" si="39"/>
        <v>0</v>
      </c>
      <c r="P332" s="3"/>
      <c r="Q332" s="6"/>
      <c r="R332" s="123">
        <f t="shared" si="40"/>
        <v>0</v>
      </c>
      <c r="S332" s="6"/>
      <c r="T332" s="123">
        <f t="shared" si="41"/>
        <v>0</v>
      </c>
      <c r="U332" s="122">
        <f t="shared" si="42"/>
        <v>0</v>
      </c>
      <c r="V332" s="8" t="str">
        <f>IF(COUNTBLANK(G332:H332)+COUNTBLANK(J332:K332)+COUNTBLANK(M332:M332)+COUNTBLANK(P332:Q332)+COUNTBLANK(S332:S332)=8,"",
IF(G332&lt;Limity!$C$5," Data gotowości zbyt wczesna lub nie uzupełniona.","")&amp;
IF(G332&gt;Limity!$D$5," Data gotowości zbyt późna lub wypełnona nieprawidłowo.","")&amp;
IF(OR(ROUND(K332,2)&lt;=0,ROUND(Q332,2)&lt;=0,ROUND(M332,2)&lt;=0,ROUND(S332,2)&lt;=0,ROUND(H332,2)&lt;=0)," Co najmniej jedna wartość nie jest większa od zera.","")&amp;
IF(K332&gt;Limity!$D$6," Abonament za Usługę TD w Wariancie A ponad limit.","")&amp;
IF(Q332&gt;Limity!$D$7," Abonament za Usługę TD w Wariancie B ponad limit.","")&amp;
IF(Q332-K332&gt;Limity!$D$8," Różnica wartości abonamentów za Usługę TD wariantów A i B ponad limit.","")&amp;
IF(M332&gt;Limity!$D$9," Abonament za zwiększenie przepustowości w Wariancie A ponad limit.","")&amp;
IF(S332&gt;Limity!$D$10," Abonament za zwiększenie przepustowości w Wariancie B ponad limit.","")&amp;
IF(H332&gt;Limity!$D$11," Opłata za zestawienie łącza ponad limit.","")&amp;
IF(J332=""," Nie wskazano PWR. ",IF(ISERROR(VLOOKUP(J332,'Listy punktów styku'!$B$11:$B$41,1,FALSE))," Nie wskazano PWR z listy.",""))&amp;
IF(P332=""," Nie wskazano FPS. ",IF(ISERROR(VLOOKUP(P332,'Listy punktów styku'!$B$44:$B$61,1,FALSE))," Nie wskazano FPS z listy.",""))
)</f>
        <v/>
      </c>
    </row>
    <row r="333" spans="1:22" x14ac:dyDescent="0.35">
      <c r="A333" s="115">
        <v>319</v>
      </c>
      <c r="B333" s="116">
        <v>1051691</v>
      </c>
      <c r="C333" s="117" t="s">
        <v>2527</v>
      </c>
      <c r="D333" s="118" t="s">
        <v>2529</v>
      </c>
      <c r="E333" s="118" t="s">
        <v>104</v>
      </c>
      <c r="F333" s="119">
        <v>165</v>
      </c>
      <c r="G333" s="28"/>
      <c r="H333" s="4"/>
      <c r="I333" s="122">
        <f t="shared" si="36"/>
        <v>0</v>
      </c>
      <c r="J333" s="3"/>
      <c r="K333" s="6"/>
      <c r="L333" s="123">
        <f t="shared" si="37"/>
        <v>0</v>
      </c>
      <c r="M333" s="7"/>
      <c r="N333" s="123">
        <f t="shared" si="38"/>
        <v>0</v>
      </c>
      <c r="O333" s="123">
        <f t="shared" si="39"/>
        <v>0</v>
      </c>
      <c r="P333" s="3"/>
      <c r="Q333" s="6"/>
      <c r="R333" s="123">
        <f t="shared" si="40"/>
        <v>0</v>
      </c>
      <c r="S333" s="6"/>
      <c r="T333" s="123">
        <f t="shared" si="41"/>
        <v>0</v>
      </c>
      <c r="U333" s="122">
        <f t="shared" si="42"/>
        <v>0</v>
      </c>
      <c r="V333" s="8" t="str">
        <f>IF(COUNTBLANK(G333:H333)+COUNTBLANK(J333:K333)+COUNTBLANK(M333:M333)+COUNTBLANK(P333:Q333)+COUNTBLANK(S333:S333)=8,"",
IF(G333&lt;Limity!$C$5," Data gotowości zbyt wczesna lub nie uzupełniona.","")&amp;
IF(G333&gt;Limity!$D$5," Data gotowości zbyt późna lub wypełnona nieprawidłowo.","")&amp;
IF(OR(ROUND(K333,2)&lt;=0,ROUND(Q333,2)&lt;=0,ROUND(M333,2)&lt;=0,ROUND(S333,2)&lt;=0,ROUND(H333,2)&lt;=0)," Co najmniej jedna wartość nie jest większa od zera.","")&amp;
IF(K333&gt;Limity!$D$6," Abonament za Usługę TD w Wariancie A ponad limit.","")&amp;
IF(Q333&gt;Limity!$D$7," Abonament za Usługę TD w Wariancie B ponad limit.","")&amp;
IF(Q333-K333&gt;Limity!$D$8," Różnica wartości abonamentów za Usługę TD wariantów A i B ponad limit.","")&amp;
IF(M333&gt;Limity!$D$9," Abonament za zwiększenie przepustowości w Wariancie A ponad limit.","")&amp;
IF(S333&gt;Limity!$D$10," Abonament za zwiększenie przepustowości w Wariancie B ponad limit.","")&amp;
IF(H333&gt;Limity!$D$11," Opłata za zestawienie łącza ponad limit.","")&amp;
IF(J333=""," Nie wskazano PWR. ",IF(ISERROR(VLOOKUP(J333,'Listy punktów styku'!$B$11:$B$41,1,FALSE))," Nie wskazano PWR z listy.",""))&amp;
IF(P333=""," Nie wskazano FPS. ",IF(ISERROR(VLOOKUP(P333,'Listy punktów styku'!$B$44:$B$61,1,FALSE))," Nie wskazano FPS z listy.",""))
)</f>
        <v/>
      </c>
    </row>
    <row r="334" spans="1:22" x14ac:dyDescent="0.35">
      <c r="A334" s="115">
        <v>320</v>
      </c>
      <c r="B334" s="116">
        <v>1052960</v>
      </c>
      <c r="C334" s="117" t="s">
        <v>2531</v>
      </c>
      <c r="D334" s="118" t="s">
        <v>2535</v>
      </c>
      <c r="E334" s="118"/>
      <c r="F334" s="119">
        <v>130</v>
      </c>
      <c r="G334" s="28"/>
      <c r="H334" s="4"/>
      <c r="I334" s="122">
        <f t="shared" si="36"/>
        <v>0</v>
      </c>
      <c r="J334" s="3"/>
      <c r="K334" s="6"/>
      <c r="L334" s="123">
        <f t="shared" si="37"/>
        <v>0</v>
      </c>
      <c r="M334" s="7"/>
      <c r="N334" s="123">
        <f t="shared" si="38"/>
        <v>0</v>
      </c>
      <c r="O334" s="123">
        <f t="shared" si="39"/>
        <v>0</v>
      </c>
      <c r="P334" s="3"/>
      <c r="Q334" s="6"/>
      <c r="R334" s="123">
        <f t="shared" si="40"/>
        <v>0</v>
      </c>
      <c r="S334" s="6"/>
      <c r="T334" s="123">
        <f t="shared" si="41"/>
        <v>0</v>
      </c>
      <c r="U334" s="122">
        <f t="shared" si="42"/>
        <v>0</v>
      </c>
      <c r="V334" s="8" t="str">
        <f>IF(COUNTBLANK(G334:H334)+COUNTBLANK(J334:K334)+COUNTBLANK(M334:M334)+COUNTBLANK(P334:Q334)+COUNTBLANK(S334:S334)=8,"",
IF(G334&lt;Limity!$C$5," Data gotowości zbyt wczesna lub nie uzupełniona.","")&amp;
IF(G334&gt;Limity!$D$5," Data gotowości zbyt późna lub wypełnona nieprawidłowo.","")&amp;
IF(OR(ROUND(K334,2)&lt;=0,ROUND(Q334,2)&lt;=0,ROUND(M334,2)&lt;=0,ROUND(S334,2)&lt;=0,ROUND(H334,2)&lt;=0)," Co najmniej jedna wartość nie jest większa od zera.","")&amp;
IF(K334&gt;Limity!$D$6," Abonament za Usługę TD w Wariancie A ponad limit.","")&amp;
IF(Q334&gt;Limity!$D$7," Abonament za Usługę TD w Wariancie B ponad limit.","")&amp;
IF(Q334-K334&gt;Limity!$D$8," Różnica wartości abonamentów za Usługę TD wariantów A i B ponad limit.","")&amp;
IF(M334&gt;Limity!$D$9," Abonament za zwiększenie przepustowości w Wariancie A ponad limit.","")&amp;
IF(S334&gt;Limity!$D$10," Abonament za zwiększenie przepustowości w Wariancie B ponad limit.","")&amp;
IF(H334&gt;Limity!$D$11," Opłata za zestawienie łącza ponad limit.","")&amp;
IF(J334=""," Nie wskazano PWR. ",IF(ISERROR(VLOOKUP(J334,'Listy punktów styku'!$B$11:$B$41,1,FALSE))," Nie wskazano PWR z listy.",""))&amp;
IF(P334=""," Nie wskazano FPS. ",IF(ISERROR(VLOOKUP(P334,'Listy punktów styku'!$B$44:$B$61,1,FALSE))," Nie wskazano FPS z listy.",""))
)</f>
        <v/>
      </c>
    </row>
    <row r="335" spans="1:22" x14ac:dyDescent="0.35">
      <c r="A335" s="115">
        <v>321</v>
      </c>
      <c r="B335" s="116">
        <v>1053668</v>
      </c>
      <c r="C335" s="117" t="s">
        <v>2537</v>
      </c>
      <c r="D335" s="118" t="s">
        <v>2539</v>
      </c>
      <c r="E335" s="118"/>
      <c r="F335" s="119">
        <v>45</v>
      </c>
      <c r="G335" s="28"/>
      <c r="H335" s="4"/>
      <c r="I335" s="122">
        <f t="shared" si="36"/>
        <v>0</v>
      </c>
      <c r="J335" s="3"/>
      <c r="K335" s="6"/>
      <c r="L335" s="123">
        <f t="shared" si="37"/>
        <v>0</v>
      </c>
      <c r="M335" s="7"/>
      <c r="N335" s="123">
        <f t="shared" si="38"/>
        <v>0</v>
      </c>
      <c r="O335" s="123">
        <f t="shared" si="39"/>
        <v>0</v>
      </c>
      <c r="P335" s="3"/>
      <c r="Q335" s="6"/>
      <c r="R335" s="123">
        <f t="shared" si="40"/>
        <v>0</v>
      </c>
      <c r="S335" s="6"/>
      <c r="T335" s="123">
        <f t="shared" si="41"/>
        <v>0</v>
      </c>
      <c r="U335" s="122">
        <f t="shared" si="42"/>
        <v>0</v>
      </c>
      <c r="V335" s="8" t="str">
        <f>IF(COUNTBLANK(G335:H335)+COUNTBLANK(J335:K335)+COUNTBLANK(M335:M335)+COUNTBLANK(P335:Q335)+COUNTBLANK(S335:S335)=8,"",
IF(G335&lt;Limity!$C$5," Data gotowości zbyt wczesna lub nie uzupełniona.","")&amp;
IF(G335&gt;Limity!$D$5," Data gotowości zbyt późna lub wypełnona nieprawidłowo.","")&amp;
IF(OR(ROUND(K335,2)&lt;=0,ROUND(Q335,2)&lt;=0,ROUND(M335,2)&lt;=0,ROUND(S335,2)&lt;=0,ROUND(H335,2)&lt;=0)," Co najmniej jedna wartość nie jest większa od zera.","")&amp;
IF(K335&gt;Limity!$D$6," Abonament za Usługę TD w Wariancie A ponad limit.","")&amp;
IF(Q335&gt;Limity!$D$7," Abonament za Usługę TD w Wariancie B ponad limit.","")&amp;
IF(Q335-K335&gt;Limity!$D$8," Różnica wartości abonamentów za Usługę TD wariantów A i B ponad limit.","")&amp;
IF(M335&gt;Limity!$D$9," Abonament za zwiększenie przepustowości w Wariancie A ponad limit.","")&amp;
IF(S335&gt;Limity!$D$10," Abonament za zwiększenie przepustowości w Wariancie B ponad limit.","")&amp;
IF(H335&gt;Limity!$D$11," Opłata za zestawienie łącza ponad limit.","")&amp;
IF(J335=""," Nie wskazano PWR. ",IF(ISERROR(VLOOKUP(J335,'Listy punktów styku'!$B$11:$B$41,1,FALSE))," Nie wskazano PWR z listy.",""))&amp;
IF(P335=""," Nie wskazano FPS. ",IF(ISERROR(VLOOKUP(P335,'Listy punktów styku'!$B$44:$B$61,1,FALSE))," Nie wskazano FPS z listy.",""))
)</f>
        <v/>
      </c>
    </row>
    <row r="336" spans="1:22" x14ac:dyDescent="0.35">
      <c r="A336" s="115">
        <v>322</v>
      </c>
      <c r="B336" s="116">
        <v>1057920</v>
      </c>
      <c r="C336" s="117" t="s">
        <v>2541</v>
      </c>
      <c r="D336" s="118" t="s">
        <v>2545</v>
      </c>
      <c r="E336" s="118" t="s">
        <v>2547</v>
      </c>
      <c r="F336" s="119">
        <v>43</v>
      </c>
      <c r="G336" s="28"/>
      <c r="H336" s="4"/>
      <c r="I336" s="122">
        <f t="shared" si="36"/>
        <v>0</v>
      </c>
      <c r="J336" s="3"/>
      <c r="K336" s="6"/>
      <c r="L336" s="123">
        <f t="shared" si="37"/>
        <v>0</v>
      </c>
      <c r="M336" s="7"/>
      <c r="N336" s="123">
        <f t="shared" si="38"/>
        <v>0</v>
      </c>
      <c r="O336" s="123">
        <f t="shared" si="39"/>
        <v>0</v>
      </c>
      <c r="P336" s="3"/>
      <c r="Q336" s="6"/>
      <c r="R336" s="123">
        <f t="shared" si="40"/>
        <v>0</v>
      </c>
      <c r="S336" s="6"/>
      <c r="T336" s="123">
        <f t="shared" si="41"/>
        <v>0</v>
      </c>
      <c r="U336" s="122">
        <f t="shared" si="42"/>
        <v>0</v>
      </c>
      <c r="V336" s="8" t="str">
        <f>IF(COUNTBLANK(G336:H336)+COUNTBLANK(J336:K336)+COUNTBLANK(M336:M336)+COUNTBLANK(P336:Q336)+COUNTBLANK(S336:S336)=8,"",
IF(G336&lt;Limity!$C$5," Data gotowości zbyt wczesna lub nie uzupełniona.","")&amp;
IF(G336&gt;Limity!$D$5," Data gotowości zbyt późna lub wypełnona nieprawidłowo.","")&amp;
IF(OR(ROUND(K336,2)&lt;=0,ROUND(Q336,2)&lt;=0,ROUND(M336,2)&lt;=0,ROUND(S336,2)&lt;=0,ROUND(H336,2)&lt;=0)," Co najmniej jedna wartość nie jest większa od zera.","")&amp;
IF(K336&gt;Limity!$D$6," Abonament za Usługę TD w Wariancie A ponad limit.","")&amp;
IF(Q336&gt;Limity!$D$7," Abonament za Usługę TD w Wariancie B ponad limit.","")&amp;
IF(Q336-K336&gt;Limity!$D$8," Różnica wartości abonamentów za Usługę TD wariantów A i B ponad limit.","")&amp;
IF(M336&gt;Limity!$D$9," Abonament za zwiększenie przepustowości w Wariancie A ponad limit.","")&amp;
IF(S336&gt;Limity!$D$10," Abonament za zwiększenie przepustowości w Wariancie B ponad limit.","")&amp;
IF(H336&gt;Limity!$D$11," Opłata za zestawienie łącza ponad limit.","")&amp;
IF(J336=""," Nie wskazano PWR. ",IF(ISERROR(VLOOKUP(J336,'Listy punktów styku'!$B$11:$B$41,1,FALSE))," Nie wskazano PWR z listy.",""))&amp;
IF(P336=""," Nie wskazano FPS. ",IF(ISERROR(VLOOKUP(P336,'Listy punktów styku'!$B$44:$B$61,1,FALSE))," Nie wskazano FPS z listy.",""))
)</f>
        <v/>
      </c>
    </row>
    <row r="337" spans="1:22" x14ac:dyDescent="0.35">
      <c r="A337" s="115">
        <v>323</v>
      </c>
      <c r="B337" s="116">
        <v>1059350</v>
      </c>
      <c r="C337" s="117" t="s">
        <v>2549</v>
      </c>
      <c r="D337" s="118" t="s">
        <v>2551</v>
      </c>
      <c r="E337" s="118" t="s">
        <v>104</v>
      </c>
      <c r="F337" s="119">
        <v>50</v>
      </c>
      <c r="G337" s="28"/>
      <c r="H337" s="4"/>
      <c r="I337" s="122">
        <f t="shared" si="36"/>
        <v>0</v>
      </c>
      <c r="J337" s="3"/>
      <c r="K337" s="6"/>
      <c r="L337" s="123">
        <f t="shared" si="37"/>
        <v>0</v>
      </c>
      <c r="M337" s="7"/>
      <c r="N337" s="123">
        <f t="shared" si="38"/>
        <v>0</v>
      </c>
      <c r="O337" s="123">
        <f t="shared" si="39"/>
        <v>0</v>
      </c>
      <c r="P337" s="3"/>
      <c r="Q337" s="6"/>
      <c r="R337" s="123">
        <f t="shared" si="40"/>
        <v>0</v>
      </c>
      <c r="S337" s="6"/>
      <c r="T337" s="123">
        <f t="shared" si="41"/>
        <v>0</v>
      </c>
      <c r="U337" s="122">
        <f t="shared" si="42"/>
        <v>0</v>
      </c>
      <c r="V337" s="8" t="str">
        <f>IF(COUNTBLANK(G337:H337)+COUNTBLANK(J337:K337)+COUNTBLANK(M337:M337)+COUNTBLANK(P337:Q337)+COUNTBLANK(S337:S337)=8,"",
IF(G337&lt;Limity!$C$5," Data gotowości zbyt wczesna lub nie uzupełniona.","")&amp;
IF(G337&gt;Limity!$D$5," Data gotowości zbyt późna lub wypełnona nieprawidłowo.","")&amp;
IF(OR(ROUND(K337,2)&lt;=0,ROUND(Q337,2)&lt;=0,ROUND(M337,2)&lt;=0,ROUND(S337,2)&lt;=0,ROUND(H337,2)&lt;=0)," Co najmniej jedna wartość nie jest większa od zera.","")&amp;
IF(K337&gt;Limity!$D$6," Abonament za Usługę TD w Wariancie A ponad limit.","")&amp;
IF(Q337&gt;Limity!$D$7," Abonament za Usługę TD w Wariancie B ponad limit.","")&amp;
IF(Q337-K337&gt;Limity!$D$8," Różnica wartości abonamentów za Usługę TD wariantów A i B ponad limit.","")&amp;
IF(M337&gt;Limity!$D$9," Abonament za zwiększenie przepustowości w Wariancie A ponad limit.","")&amp;
IF(S337&gt;Limity!$D$10," Abonament za zwiększenie przepustowości w Wariancie B ponad limit.","")&amp;
IF(H337&gt;Limity!$D$11," Opłata za zestawienie łącza ponad limit.","")&amp;
IF(J337=""," Nie wskazano PWR. ",IF(ISERROR(VLOOKUP(J337,'Listy punktów styku'!$B$11:$B$41,1,FALSE))," Nie wskazano PWR z listy.",""))&amp;
IF(P337=""," Nie wskazano FPS. ",IF(ISERROR(VLOOKUP(P337,'Listy punktów styku'!$B$44:$B$61,1,FALSE))," Nie wskazano FPS z listy.",""))
)</f>
        <v/>
      </c>
    </row>
    <row r="338" spans="1:22" x14ac:dyDescent="0.35">
      <c r="A338" s="115">
        <v>324</v>
      </c>
      <c r="B338" s="116">
        <v>1078929</v>
      </c>
      <c r="C338" s="117" t="s">
        <v>2553</v>
      </c>
      <c r="D338" s="118" t="s">
        <v>2557</v>
      </c>
      <c r="E338" s="118" t="s">
        <v>104</v>
      </c>
      <c r="F338" s="119">
        <v>89</v>
      </c>
      <c r="G338" s="28"/>
      <c r="H338" s="4"/>
      <c r="I338" s="122">
        <f t="shared" si="36"/>
        <v>0</v>
      </c>
      <c r="J338" s="3"/>
      <c r="K338" s="6"/>
      <c r="L338" s="123">
        <f t="shared" si="37"/>
        <v>0</v>
      </c>
      <c r="M338" s="7"/>
      <c r="N338" s="123">
        <f t="shared" si="38"/>
        <v>0</v>
      </c>
      <c r="O338" s="123">
        <f t="shared" si="39"/>
        <v>0</v>
      </c>
      <c r="P338" s="3"/>
      <c r="Q338" s="6"/>
      <c r="R338" s="123">
        <f t="shared" si="40"/>
        <v>0</v>
      </c>
      <c r="S338" s="6"/>
      <c r="T338" s="123">
        <f t="shared" si="41"/>
        <v>0</v>
      </c>
      <c r="U338" s="122">
        <f t="shared" si="42"/>
        <v>0</v>
      </c>
      <c r="V338" s="8" t="str">
        <f>IF(COUNTBLANK(G338:H338)+COUNTBLANK(J338:K338)+COUNTBLANK(M338:M338)+COUNTBLANK(P338:Q338)+COUNTBLANK(S338:S338)=8,"",
IF(G338&lt;Limity!$C$5," Data gotowości zbyt wczesna lub nie uzupełniona.","")&amp;
IF(G338&gt;Limity!$D$5," Data gotowości zbyt późna lub wypełnona nieprawidłowo.","")&amp;
IF(OR(ROUND(K338,2)&lt;=0,ROUND(Q338,2)&lt;=0,ROUND(M338,2)&lt;=0,ROUND(S338,2)&lt;=0,ROUND(H338,2)&lt;=0)," Co najmniej jedna wartość nie jest większa od zera.","")&amp;
IF(K338&gt;Limity!$D$6," Abonament za Usługę TD w Wariancie A ponad limit.","")&amp;
IF(Q338&gt;Limity!$D$7," Abonament za Usługę TD w Wariancie B ponad limit.","")&amp;
IF(Q338-K338&gt;Limity!$D$8," Różnica wartości abonamentów za Usługę TD wariantów A i B ponad limit.","")&amp;
IF(M338&gt;Limity!$D$9," Abonament za zwiększenie przepustowości w Wariancie A ponad limit.","")&amp;
IF(S338&gt;Limity!$D$10," Abonament za zwiększenie przepustowości w Wariancie B ponad limit.","")&amp;
IF(H338&gt;Limity!$D$11," Opłata za zestawienie łącza ponad limit.","")&amp;
IF(J338=""," Nie wskazano PWR. ",IF(ISERROR(VLOOKUP(J338,'Listy punktów styku'!$B$11:$B$41,1,FALSE))," Nie wskazano PWR z listy.",""))&amp;
IF(P338=""," Nie wskazano FPS. ",IF(ISERROR(VLOOKUP(P338,'Listy punktów styku'!$B$44:$B$61,1,FALSE))," Nie wskazano FPS z listy.",""))
)</f>
        <v/>
      </c>
    </row>
    <row r="339" spans="1:22" x14ac:dyDescent="0.35">
      <c r="A339" s="115">
        <v>325</v>
      </c>
      <c r="B339" s="116">
        <v>1078025</v>
      </c>
      <c r="C339" s="117" t="s">
        <v>2559</v>
      </c>
      <c r="D339" s="118" t="s">
        <v>2561</v>
      </c>
      <c r="E339" s="118" t="s">
        <v>104</v>
      </c>
      <c r="F339" s="119">
        <v>165</v>
      </c>
      <c r="G339" s="28"/>
      <c r="H339" s="4"/>
      <c r="I339" s="122">
        <f t="shared" si="36"/>
        <v>0</v>
      </c>
      <c r="J339" s="3"/>
      <c r="K339" s="6"/>
      <c r="L339" s="123">
        <f t="shared" si="37"/>
        <v>0</v>
      </c>
      <c r="M339" s="7"/>
      <c r="N339" s="123">
        <f t="shared" si="38"/>
        <v>0</v>
      </c>
      <c r="O339" s="123">
        <f t="shared" si="39"/>
        <v>0</v>
      </c>
      <c r="P339" s="3"/>
      <c r="Q339" s="6"/>
      <c r="R339" s="123">
        <f t="shared" si="40"/>
        <v>0</v>
      </c>
      <c r="S339" s="6"/>
      <c r="T339" s="123">
        <f t="shared" si="41"/>
        <v>0</v>
      </c>
      <c r="U339" s="122">
        <f t="shared" si="42"/>
        <v>0</v>
      </c>
      <c r="V339" s="8" t="str">
        <f>IF(COUNTBLANK(G339:H339)+COUNTBLANK(J339:K339)+COUNTBLANK(M339:M339)+COUNTBLANK(P339:Q339)+COUNTBLANK(S339:S339)=8,"",
IF(G339&lt;Limity!$C$5," Data gotowości zbyt wczesna lub nie uzupełniona.","")&amp;
IF(G339&gt;Limity!$D$5," Data gotowości zbyt późna lub wypełnona nieprawidłowo.","")&amp;
IF(OR(ROUND(K339,2)&lt;=0,ROUND(Q339,2)&lt;=0,ROUND(M339,2)&lt;=0,ROUND(S339,2)&lt;=0,ROUND(H339,2)&lt;=0)," Co najmniej jedna wartość nie jest większa od zera.","")&amp;
IF(K339&gt;Limity!$D$6," Abonament za Usługę TD w Wariancie A ponad limit.","")&amp;
IF(Q339&gt;Limity!$D$7," Abonament za Usługę TD w Wariancie B ponad limit.","")&amp;
IF(Q339-K339&gt;Limity!$D$8," Różnica wartości abonamentów za Usługę TD wariantów A i B ponad limit.","")&amp;
IF(M339&gt;Limity!$D$9," Abonament za zwiększenie przepustowości w Wariancie A ponad limit.","")&amp;
IF(S339&gt;Limity!$D$10," Abonament za zwiększenie przepustowości w Wariancie B ponad limit.","")&amp;
IF(H339&gt;Limity!$D$11," Opłata za zestawienie łącza ponad limit.","")&amp;
IF(J339=""," Nie wskazano PWR. ",IF(ISERROR(VLOOKUP(J339,'Listy punktów styku'!$B$11:$B$41,1,FALSE))," Nie wskazano PWR z listy.",""))&amp;
IF(P339=""," Nie wskazano FPS. ",IF(ISERROR(VLOOKUP(P339,'Listy punktów styku'!$B$44:$B$61,1,FALSE))," Nie wskazano FPS z listy.",""))
)</f>
        <v/>
      </c>
    </row>
    <row r="340" spans="1:22" ht="29" x14ac:dyDescent="0.35">
      <c r="A340" s="115">
        <v>326</v>
      </c>
      <c r="B340" s="116">
        <v>1078644</v>
      </c>
      <c r="C340" s="117" t="s">
        <v>2563</v>
      </c>
      <c r="D340" s="118" t="s">
        <v>2565</v>
      </c>
      <c r="E340" s="118" t="s">
        <v>104</v>
      </c>
      <c r="F340" s="119">
        <v>183</v>
      </c>
      <c r="G340" s="28"/>
      <c r="H340" s="4"/>
      <c r="I340" s="122">
        <f t="shared" si="36"/>
        <v>0</v>
      </c>
      <c r="J340" s="3"/>
      <c r="K340" s="6"/>
      <c r="L340" s="123">
        <f t="shared" si="37"/>
        <v>0</v>
      </c>
      <c r="M340" s="7"/>
      <c r="N340" s="123">
        <f t="shared" si="38"/>
        <v>0</v>
      </c>
      <c r="O340" s="123">
        <f t="shared" si="39"/>
        <v>0</v>
      </c>
      <c r="P340" s="3"/>
      <c r="Q340" s="6"/>
      <c r="R340" s="123">
        <f t="shared" si="40"/>
        <v>0</v>
      </c>
      <c r="S340" s="6"/>
      <c r="T340" s="123">
        <f t="shared" si="41"/>
        <v>0</v>
      </c>
      <c r="U340" s="122">
        <f t="shared" si="42"/>
        <v>0</v>
      </c>
      <c r="V340" s="8" t="str">
        <f>IF(COUNTBLANK(G340:H340)+COUNTBLANK(J340:K340)+COUNTBLANK(M340:M340)+COUNTBLANK(P340:Q340)+COUNTBLANK(S340:S340)=8,"",
IF(G340&lt;Limity!$C$5," Data gotowości zbyt wczesna lub nie uzupełniona.","")&amp;
IF(G340&gt;Limity!$D$5," Data gotowości zbyt późna lub wypełnona nieprawidłowo.","")&amp;
IF(OR(ROUND(K340,2)&lt;=0,ROUND(Q340,2)&lt;=0,ROUND(M340,2)&lt;=0,ROUND(S340,2)&lt;=0,ROUND(H340,2)&lt;=0)," Co najmniej jedna wartość nie jest większa od zera.","")&amp;
IF(K340&gt;Limity!$D$6," Abonament za Usługę TD w Wariancie A ponad limit.","")&amp;
IF(Q340&gt;Limity!$D$7," Abonament za Usługę TD w Wariancie B ponad limit.","")&amp;
IF(Q340-K340&gt;Limity!$D$8," Różnica wartości abonamentów za Usługę TD wariantów A i B ponad limit.","")&amp;
IF(M340&gt;Limity!$D$9," Abonament za zwiększenie przepustowości w Wariancie A ponad limit.","")&amp;
IF(S340&gt;Limity!$D$10," Abonament za zwiększenie przepustowości w Wariancie B ponad limit.","")&amp;
IF(H340&gt;Limity!$D$11," Opłata za zestawienie łącza ponad limit.","")&amp;
IF(J340=""," Nie wskazano PWR. ",IF(ISERROR(VLOOKUP(J340,'Listy punktów styku'!$B$11:$B$41,1,FALSE))," Nie wskazano PWR z listy.",""))&amp;
IF(P340=""," Nie wskazano FPS. ",IF(ISERROR(VLOOKUP(P340,'Listy punktów styku'!$B$44:$B$61,1,FALSE))," Nie wskazano FPS z listy.",""))
)</f>
        <v/>
      </c>
    </row>
    <row r="341" spans="1:22" ht="29" x14ac:dyDescent="0.35">
      <c r="A341" s="115">
        <v>327</v>
      </c>
      <c r="B341" s="116">
        <v>303348489</v>
      </c>
      <c r="C341" s="117" t="s">
        <v>2567</v>
      </c>
      <c r="D341" s="118" t="s">
        <v>2569</v>
      </c>
      <c r="E341" s="118" t="s">
        <v>95</v>
      </c>
      <c r="F341" s="119">
        <v>12</v>
      </c>
      <c r="G341" s="28"/>
      <c r="H341" s="4"/>
      <c r="I341" s="122">
        <f t="shared" si="36"/>
        <v>0</v>
      </c>
      <c r="J341" s="3"/>
      <c r="K341" s="6"/>
      <c r="L341" s="123">
        <f t="shared" si="37"/>
        <v>0</v>
      </c>
      <c r="M341" s="7"/>
      <c r="N341" s="123">
        <f t="shared" si="38"/>
        <v>0</v>
      </c>
      <c r="O341" s="123">
        <f t="shared" si="39"/>
        <v>0</v>
      </c>
      <c r="P341" s="3"/>
      <c r="Q341" s="6"/>
      <c r="R341" s="123">
        <f t="shared" si="40"/>
        <v>0</v>
      </c>
      <c r="S341" s="6"/>
      <c r="T341" s="123">
        <f t="shared" si="41"/>
        <v>0</v>
      </c>
      <c r="U341" s="122">
        <f t="shared" si="42"/>
        <v>0</v>
      </c>
      <c r="V341" s="8" t="str">
        <f>IF(COUNTBLANK(G341:H341)+COUNTBLANK(J341:K341)+COUNTBLANK(M341:M341)+COUNTBLANK(P341:Q341)+COUNTBLANK(S341:S341)=8,"",
IF(G341&lt;Limity!$C$5," Data gotowości zbyt wczesna lub nie uzupełniona.","")&amp;
IF(G341&gt;Limity!$D$5," Data gotowości zbyt późna lub wypełnona nieprawidłowo.","")&amp;
IF(OR(ROUND(K341,2)&lt;=0,ROUND(Q341,2)&lt;=0,ROUND(M341,2)&lt;=0,ROUND(S341,2)&lt;=0,ROUND(H341,2)&lt;=0)," Co najmniej jedna wartość nie jest większa od zera.","")&amp;
IF(K341&gt;Limity!$D$6," Abonament za Usługę TD w Wariancie A ponad limit.","")&amp;
IF(Q341&gt;Limity!$D$7," Abonament za Usługę TD w Wariancie B ponad limit.","")&amp;
IF(Q341-K341&gt;Limity!$D$8," Różnica wartości abonamentów za Usługę TD wariantów A i B ponad limit.","")&amp;
IF(M341&gt;Limity!$D$9," Abonament za zwiększenie przepustowości w Wariancie A ponad limit.","")&amp;
IF(S341&gt;Limity!$D$10," Abonament za zwiększenie przepustowości w Wariancie B ponad limit.","")&amp;
IF(H341&gt;Limity!$D$11," Opłata za zestawienie łącza ponad limit.","")&amp;
IF(J341=""," Nie wskazano PWR. ",IF(ISERROR(VLOOKUP(J341,'Listy punktów styku'!$B$11:$B$41,1,FALSE))," Nie wskazano PWR z listy.",""))&amp;
IF(P341=""," Nie wskazano FPS. ",IF(ISERROR(VLOOKUP(P341,'Listy punktów styku'!$B$44:$B$61,1,FALSE))," Nie wskazano FPS z listy.",""))
)</f>
        <v/>
      </c>
    </row>
    <row r="342" spans="1:22" x14ac:dyDescent="0.35">
      <c r="A342" s="115">
        <v>328</v>
      </c>
      <c r="B342" s="116">
        <v>1385265</v>
      </c>
      <c r="C342" s="117" t="s">
        <v>2572</v>
      </c>
      <c r="D342" s="118" t="s">
        <v>782</v>
      </c>
      <c r="E342" s="118" t="s">
        <v>800</v>
      </c>
      <c r="F342" s="119">
        <v>6</v>
      </c>
      <c r="G342" s="28"/>
      <c r="H342" s="4"/>
      <c r="I342" s="122">
        <f t="shared" si="36"/>
        <v>0</v>
      </c>
      <c r="J342" s="3"/>
      <c r="K342" s="6"/>
      <c r="L342" s="123">
        <f t="shared" si="37"/>
        <v>0</v>
      </c>
      <c r="M342" s="7"/>
      <c r="N342" s="123">
        <f t="shared" si="38"/>
        <v>0</v>
      </c>
      <c r="O342" s="123">
        <f t="shared" si="39"/>
        <v>0</v>
      </c>
      <c r="P342" s="3"/>
      <c r="Q342" s="6"/>
      <c r="R342" s="123">
        <f t="shared" si="40"/>
        <v>0</v>
      </c>
      <c r="S342" s="6"/>
      <c r="T342" s="123">
        <f t="shared" si="41"/>
        <v>0</v>
      </c>
      <c r="U342" s="122">
        <f t="shared" si="42"/>
        <v>0</v>
      </c>
      <c r="V342" s="8" t="str">
        <f>IF(COUNTBLANK(G342:H342)+COUNTBLANK(J342:K342)+COUNTBLANK(M342:M342)+COUNTBLANK(P342:Q342)+COUNTBLANK(S342:S342)=8,"",
IF(G342&lt;Limity!$C$5," Data gotowości zbyt wczesna lub nie uzupełniona.","")&amp;
IF(G342&gt;Limity!$D$5," Data gotowości zbyt późna lub wypełnona nieprawidłowo.","")&amp;
IF(OR(ROUND(K342,2)&lt;=0,ROUND(Q342,2)&lt;=0,ROUND(M342,2)&lt;=0,ROUND(S342,2)&lt;=0,ROUND(H342,2)&lt;=0)," Co najmniej jedna wartość nie jest większa od zera.","")&amp;
IF(K342&gt;Limity!$D$6," Abonament za Usługę TD w Wariancie A ponad limit.","")&amp;
IF(Q342&gt;Limity!$D$7," Abonament za Usługę TD w Wariancie B ponad limit.","")&amp;
IF(Q342-K342&gt;Limity!$D$8," Różnica wartości abonamentów za Usługę TD wariantów A i B ponad limit.","")&amp;
IF(M342&gt;Limity!$D$9," Abonament za zwiększenie przepustowości w Wariancie A ponad limit.","")&amp;
IF(S342&gt;Limity!$D$10," Abonament za zwiększenie przepustowości w Wariancie B ponad limit.","")&amp;
IF(H342&gt;Limity!$D$11," Opłata za zestawienie łącza ponad limit.","")&amp;
IF(J342=""," Nie wskazano PWR. ",IF(ISERROR(VLOOKUP(J342,'Listy punktów styku'!$B$11:$B$41,1,FALSE))," Nie wskazano PWR z listy.",""))&amp;
IF(P342=""," Nie wskazano FPS. ",IF(ISERROR(VLOOKUP(P342,'Listy punktów styku'!$B$44:$B$61,1,FALSE))," Nie wskazano FPS z listy.",""))
)</f>
        <v/>
      </c>
    </row>
    <row r="343" spans="1:22" x14ac:dyDescent="0.35">
      <c r="A343" s="115">
        <v>329</v>
      </c>
      <c r="B343" s="116">
        <v>10877828</v>
      </c>
      <c r="C343" s="117">
        <v>132251</v>
      </c>
      <c r="D343" s="118" t="s">
        <v>782</v>
      </c>
      <c r="E343" s="118" t="s">
        <v>788</v>
      </c>
      <c r="F343" s="119">
        <v>47</v>
      </c>
      <c r="G343" s="28"/>
      <c r="H343" s="4"/>
      <c r="I343" s="122">
        <f t="shared" si="36"/>
        <v>0</v>
      </c>
      <c r="J343" s="3"/>
      <c r="K343" s="6"/>
      <c r="L343" s="123">
        <f t="shared" si="37"/>
        <v>0</v>
      </c>
      <c r="M343" s="7"/>
      <c r="N343" s="123">
        <f t="shared" si="38"/>
        <v>0</v>
      </c>
      <c r="O343" s="123">
        <f t="shared" si="39"/>
        <v>0</v>
      </c>
      <c r="P343" s="3"/>
      <c r="Q343" s="6"/>
      <c r="R343" s="123">
        <f t="shared" si="40"/>
        <v>0</v>
      </c>
      <c r="S343" s="6"/>
      <c r="T343" s="123">
        <f t="shared" si="41"/>
        <v>0</v>
      </c>
      <c r="U343" s="122">
        <f t="shared" si="42"/>
        <v>0</v>
      </c>
      <c r="V343" s="8" t="str">
        <f>IF(COUNTBLANK(G343:H343)+COUNTBLANK(J343:K343)+COUNTBLANK(M343:M343)+COUNTBLANK(P343:Q343)+COUNTBLANK(S343:S343)=8,"",
IF(G343&lt;Limity!$C$5," Data gotowości zbyt wczesna lub nie uzupełniona.","")&amp;
IF(G343&gt;Limity!$D$5," Data gotowości zbyt późna lub wypełnona nieprawidłowo.","")&amp;
IF(OR(ROUND(K343,2)&lt;=0,ROUND(Q343,2)&lt;=0,ROUND(M343,2)&lt;=0,ROUND(S343,2)&lt;=0,ROUND(H343,2)&lt;=0)," Co najmniej jedna wartość nie jest większa od zera.","")&amp;
IF(K343&gt;Limity!$D$6," Abonament za Usługę TD w Wariancie A ponad limit.","")&amp;
IF(Q343&gt;Limity!$D$7," Abonament za Usługę TD w Wariancie B ponad limit.","")&amp;
IF(Q343-K343&gt;Limity!$D$8," Różnica wartości abonamentów za Usługę TD wariantów A i B ponad limit.","")&amp;
IF(M343&gt;Limity!$D$9," Abonament za zwiększenie przepustowości w Wariancie A ponad limit.","")&amp;
IF(S343&gt;Limity!$D$10," Abonament za zwiększenie przepustowości w Wariancie B ponad limit.","")&amp;
IF(H343&gt;Limity!$D$11," Opłata za zestawienie łącza ponad limit.","")&amp;
IF(J343=""," Nie wskazano PWR. ",IF(ISERROR(VLOOKUP(J343,'Listy punktów styku'!$B$11:$B$41,1,FALSE))," Nie wskazano PWR z listy.",""))&amp;
IF(P343=""," Nie wskazano FPS. ",IF(ISERROR(VLOOKUP(P343,'Listy punktów styku'!$B$44:$B$61,1,FALSE))," Nie wskazano FPS z listy.",""))
)</f>
        <v/>
      </c>
    </row>
    <row r="344" spans="1:22" x14ac:dyDescent="0.35">
      <c r="A344" s="115">
        <v>330</v>
      </c>
      <c r="B344" s="116">
        <v>13485061</v>
      </c>
      <c r="C344" s="117">
        <v>132368</v>
      </c>
      <c r="D344" s="118" t="s">
        <v>782</v>
      </c>
      <c r="E344" s="118" t="s">
        <v>2575</v>
      </c>
      <c r="F344" s="119">
        <v>3</v>
      </c>
      <c r="G344" s="28"/>
      <c r="H344" s="4"/>
      <c r="I344" s="122">
        <f t="shared" si="36"/>
        <v>0</v>
      </c>
      <c r="J344" s="3"/>
      <c r="K344" s="6"/>
      <c r="L344" s="123">
        <f t="shared" si="37"/>
        <v>0</v>
      </c>
      <c r="M344" s="7"/>
      <c r="N344" s="123">
        <f t="shared" si="38"/>
        <v>0</v>
      </c>
      <c r="O344" s="123">
        <f t="shared" si="39"/>
        <v>0</v>
      </c>
      <c r="P344" s="3"/>
      <c r="Q344" s="6"/>
      <c r="R344" s="123">
        <f t="shared" si="40"/>
        <v>0</v>
      </c>
      <c r="S344" s="6"/>
      <c r="T344" s="123">
        <f t="shared" si="41"/>
        <v>0</v>
      </c>
      <c r="U344" s="122">
        <f t="shared" si="42"/>
        <v>0</v>
      </c>
      <c r="V344" s="8" t="str">
        <f>IF(COUNTBLANK(G344:H344)+COUNTBLANK(J344:K344)+COUNTBLANK(M344:M344)+COUNTBLANK(P344:Q344)+COUNTBLANK(S344:S344)=8,"",
IF(G344&lt;Limity!$C$5," Data gotowości zbyt wczesna lub nie uzupełniona.","")&amp;
IF(G344&gt;Limity!$D$5," Data gotowości zbyt późna lub wypełnona nieprawidłowo.","")&amp;
IF(OR(ROUND(K344,2)&lt;=0,ROUND(Q344,2)&lt;=0,ROUND(M344,2)&lt;=0,ROUND(S344,2)&lt;=0,ROUND(H344,2)&lt;=0)," Co najmniej jedna wartość nie jest większa od zera.","")&amp;
IF(K344&gt;Limity!$D$6," Abonament za Usługę TD w Wariancie A ponad limit.","")&amp;
IF(Q344&gt;Limity!$D$7," Abonament za Usługę TD w Wariancie B ponad limit.","")&amp;
IF(Q344-K344&gt;Limity!$D$8," Różnica wartości abonamentów za Usługę TD wariantów A i B ponad limit.","")&amp;
IF(M344&gt;Limity!$D$9," Abonament za zwiększenie przepustowości w Wariancie A ponad limit.","")&amp;
IF(S344&gt;Limity!$D$10," Abonament za zwiększenie przepustowości w Wariancie B ponad limit.","")&amp;
IF(H344&gt;Limity!$D$11," Opłata za zestawienie łącza ponad limit.","")&amp;
IF(J344=""," Nie wskazano PWR. ",IF(ISERROR(VLOOKUP(J344,'Listy punktów styku'!$B$11:$B$41,1,FALSE))," Nie wskazano PWR z listy.",""))&amp;
IF(P344=""," Nie wskazano FPS. ",IF(ISERROR(VLOOKUP(P344,'Listy punktów styku'!$B$44:$B$61,1,FALSE))," Nie wskazano FPS z listy.",""))
)</f>
        <v/>
      </c>
    </row>
    <row r="345" spans="1:22" x14ac:dyDescent="0.35">
      <c r="A345" s="115">
        <v>331</v>
      </c>
      <c r="B345" s="124">
        <v>78857685</v>
      </c>
      <c r="C345" s="117" t="s">
        <v>2576</v>
      </c>
      <c r="D345" s="118" t="s">
        <v>782</v>
      </c>
      <c r="E345" s="118" t="s">
        <v>2578</v>
      </c>
      <c r="F345" s="119" t="s">
        <v>784</v>
      </c>
      <c r="G345" s="28"/>
      <c r="H345" s="4"/>
      <c r="I345" s="122">
        <f t="shared" si="36"/>
        <v>0</v>
      </c>
      <c r="J345" s="3"/>
      <c r="K345" s="6"/>
      <c r="L345" s="123">
        <f t="shared" si="37"/>
        <v>0</v>
      </c>
      <c r="M345" s="7"/>
      <c r="N345" s="123">
        <f t="shared" si="38"/>
        <v>0</v>
      </c>
      <c r="O345" s="123">
        <f t="shared" si="39"/>
        <v>0</v>
      </c>
      <c r="P345" s="3"/>
      <c r="Q345" s="6"/>
      <c r="R345" s="123">
        <f t="shared" si="40"/>
        <v>0</v>
      </c>
      <c r="S345" s="6"/>
      <c r="T345" s="123">
        <f t="shared" si="41"/>
        <v>0</v>
      </c>
      <c r="U345" s="122">
        <f t="shared" si="42"/>
        <v>0</v>
      </c>
      <c r="V345" s="8" t="str">
        <f>IF(COUNTBLANK(G345:H345)+COUNTBLANK(J345:K345)+COUNTBLANK(M345:M345)+COUNTBLANK(P345:Q345)+COUNTBLANK(S345:S345)=8,"",
IF(G345&lt;Limity!$C$5," Data gotowości zbyt wczesna lub nie uzupełniona.","")&amp;
IF(G345&gt;Limity!$D$5," Data gotowości zbyt późna lub wypełnona nieprawidłowo.","")&amp;
IF(OR(ROUND(K345,2)&lt;=0,ROUND(Q345,2)&lt;=0,ROUND(M345,2)&lt;=0,ROUND(S345,2)&lt;=0,ROUND(H345,2)&lt;=0)," Co najmniej jedna wartość nie jest większa od zera.","")&amp;
IF(K345&gt;Limity!$D$6," Abonament za Usługę TD w Wariancie A ponad limit.","")&amp;
IF(Q345&gt;Limity!$D$7," Abonament za Usługę TD w Wariancie B ponad limit.","")&amp;
IF(Q345-K345&gt;Limity!$D$8," Różnica wartości abonamentów za Usługę TD wariantów A i B ponad limit.","")&amp;
IF(M345&gt;Limity!$D$9," Abonament za zwiększenie przepustowości w Wariancie A ponad limit.","")&amp;
IF(S345&gt;Limity!$D$10," Abonament za zwiększenie przepustowości w Wariancie B ponad limit.","")&amp;
IF(H345&gt;Limity!$D$11," Opłata za zestawienie łącza ponad limit.","")&amp;
IF(J345=""," Nie wskazano PWR. ",IF(ISERROR(VLOOKUP(J345,'Listy punktów styku'!$B$11:$B$41,1,FALSE))," Nie wskazano PWR z listy.",""))&amp;
IF(P345=""," Nie wskazano FPS. ",IF(ISERROR(VLOOKUP(P345,'Listy punktów styku'!$B$44:$B$61,1,FALSE))," Nie wskazano FPS z listy.",""))
)</f>
        <v/>
      </c>
    </row>
    <row r="346" spans="1:22" x14ac:dyDescent="0.35">
      <c r="A346" s="115">
        <v>332</v>
      </c>
      <c r="B346" s="116">
        <v>10004540</v>
      </c>
      <c r="C346" s="117">
        <v>133807</v>
      </c>
      <c r="D346" s="118" t="s">
        <v>782</v>
      </c>
      <c r="E346" s="118" t="s">
        <v>795</v>
      </c>
      <c r="F346" s="119">
        <v>52</v>
      </c>
      <c r="G346" s="28"/>
      <c r="H346" s="4"/>
      <c r="I346" s="122">
        <f t="shared" si="36"/>
        <v>0</v>
      </c>
      <c r="J346" s="3"/>
      <c r="K346" s="6"/>
      <c r="L346" s="123">
        <f t="shared" si="37"/>
        <v>0</v>
      </c>
      <c r="M346" s="7"/>
      <c r="N346" s="123">
        <f t="shared" si="38"/>
        <v>0</v>
      </c>
      <c r="O346" s="123">
        <f t="shared" si="39"/>
        <v>0</v>
      </c>
      <c r="P346" s="3"/>
      <c r="Q346" s="6"/>
      <c r="R346" s="123">
        <f t="shared" si="40"/>
        <v>0</v>
      </c>
      <c r="S346" s="6"/>
      <c r="T346" s="123">
        <f t="shared" si="41"/>
        <v>0</v>
      </c>
      <c r="U346" s="122">
        <f t="shared" si="42"/>
        <v>0</v>
      </c>
      <c r="V346" s="8" t="str">
        <f>IF(COUNTBLANK(G346:H346)+COUNTBLANK(J346:K346)+COUNTBLANK(M346:M346)+COUNTBLANK(P346:Q346)+COUNTBLANK(S346:S346)=8,"",
IF(G346&lt;Limity!$C$5," Data gotowości zbyt wczesna lub nie uzupełniona.","")&amp;
IF(G346&gt;Limity!$D$5," Data gotowości zbyt późna lub wypełnona nieprawidłowo.","")&amp;
IF(OR(ROUND(K346,2)&lt;=0,ROUND(Q346,2)&lt;=0,ROUND(M346,2)&lt;=0,ROUND(S346,2)&lt;=0,ROUND(H346,2)&lt;=0)," Co najmniej jedna wartość nie jest większa od zera.","")&amp;
IF(K346&gt;Limity!$D$6," Abonament za Usługę TD w Wariancie A ponad limit.","")&amp;
IF(Q346&gt;Limity!$D$7," Abonament za Usługę TD w Wariancie B ponad limit.","")&amp;
IF(Q346-K346&gt;Limity!$D$8," Różnica wartości abonamentów za Usługę TD wariantów A i B ponad limit.","")&amp;
IF(M346&gt;Limity!$D$9," Abonament za zwiększenie przepustowości w Wariancie A ponad limit.","")&amp;
IF(S346&gt;Limity!$D$10," Abonament za zwiększenie przepustowości w Wariancie B ponad limit.","")&amp;
IF(H346&gt;Limity!$D$11," Opłata za zestawienie łącza ponad limit.","")&amp;
IF(J346=""," Nie wskazano PWR. ",IF(ISERROR(VLOOKUP(J346,'Listy punktów styku'!$B$11:$B$41,1,FALSE))," Nie wskazano PWR z listy.",""))&amp;
IF(P346=""," Nie wskazano FPS. ",IF(ISERROR(VLOOKUP(P346,'Listy punktów styku'!$B$44:$B$61,1,FALSE))," Nie wskazano FPS z listy.",""))
)</f>
        <v/>
      </c>
    </row>
    <row r="347" spans="1:22" x14ac:dyDescent="0.35">
      <c r="A347" s="115">
        <v>333</v>
      </c>
      <c r="B347" s="116">
        <v>979472094</v>
      </c>
      <c r="C347" s="117">
        <v>271327</v>
      </c>
      <c r="D347" s="118" t="s">
        <v>782</v>
      </c>
      <c r="E347" s="118" t="s">
        <v>1121</v>
      </c>
      <c r="F347" s="119">
        <v>47</v>
      </c>
      <c r="G347" s="28"/>
      <c r="H347" s="4"/>
      <c r="I347" s="122">
        <f t="shared" si="36"/>
        <v>0</v>
      </c>
      <c r="J347" s="3"/>
      <c r="K347" s="6"/>
      <c r="L347" s="123">
        <f t="shared" si="37"/>
        <v>0</v>
      </c>
      <c r="M347" s="7"/>
      <c r="N347" s="123">
        <f t="shared" si="38"/>
        <v>0</v>
      </c>
      <c r="O347" s="123">
        <f t="shared" si="39"/>
        <v>0</v>
      </c>
      <c r="P347" s="3"/>
      <c r="Q347" s="6"/>
      <c r="R347" s="123">
        <f t="shared" si="40"/>
        <v>0</v>
      </c>
      <c r="S347" s="6"/>
      <c r="T347" s="123">
        <f t="shared" si="41"/>
        <v>0</v>
      </c>
      <c r="U347" s="122">
        <f t="shared" si="42"/>
        <v>0</v>
      </c>
      <c r="V347" s="8" t="str">
        <f>IF(COUNTBLANK(G347:H347)+COUNTBLANK(J347:K347)+COUNTBLANK(M347:M347)+COUNTBLANK(P347:Q347)+COUNTBLANK(S347:S347)=8,"",
IF(G347&lt;Limity!$C$5," Data gotowości zbyt wczesna lub nie uzupełniona.","")&amp;
IF(G347&gt;Limity!$D$5," Data gotowości zbyt późna lub wypełnona nieprawidłowo.","")&amp;
IF(OR(ROUND(K347,2)&lt;=0,ROUND(Q347,2)&lt;=0,ROUND(M347,2)&lt;=0,ROUND(S347,2)&lt;=0,ROUND(H347,2)&lt;=0)," Co najmniej jedna wartość nie jest większa od zera.","")&amp;
IF(K347&gt;Limity!$D$6," Abonament za Usługę TD w Wariancie A ponad limit.","")&amp;
IF(Q347&gt;Limity!$D$7," Abonament za Usługę TD w Wariancie B ponad limit.","")&amp;
IF(Q347-K347&gt;Limity!$D$8," Różnica wartości abonamentów za Usługę TD wariantów A i B ponad limit.","")&amp;
IF(M347&gt;Limity!$D$9," Abonament za zwiększenie przepustowości w Wariancie A ponad limit.","")&amp;
IF(S347&gt;Limity!$D$10," Abonament za zwiększenie przepustowości w Wariancie B ponad limit.","")&amp;
IF(H347&gt;Limity!$D$11," Opłata za zestawienie łącza ponad limit.","")&amp;
IF(J347=""," Nie wskazano PWR. ",IF(ISERROR(VLOOKUP(J347,'Listy punktów styku'!$B$11:$B$41,1,FALSE))," Nie wskazano PWR z listy.",""))&amp;
IF(P347=""," Nie wskazano FPS. ",IF(ISERROR(VLOOKUP(P347,'Listy punktów styku'!$B$44:$B$61,1,FALSE))," Nie wskazano FPS z listy.",""))
)</f>
        <v/>
      </c>
    </row>
    <row r="348" spans="1:22" x14ac:dyDescent="0.35">
      <c r="A348" s="115">
        <v>334</v>
      </c>
      <c r="B348" s="116">
        <v>1089924</v>
      </c>
      <c r="C348" s="117" t="s">
        <v>2582</v>
      </c>
      <c r="D348" s="118" t="s">
        <v>2587</v>
      </c>
      <c r="E348" s="118"/>
      <c r="F348" s="119">
        <v>5</v>
      </c>
      <c r="G348" s="28"/>
      <c r="H348" s="4"/>
      <c r="I348" s="122">
        <f t="shared" si="36"/>
        <v>0</v>
      </c>
      <c r="J348" s="3"/>
      <c r="K348" s="6"/>
      <c r="L348" s="123">
        <f t="shared" si="37"/>
        <v>0</v>
      </c>
      <c r="M348" s="7"/>
      <c r="N348" s="123">
        <f t="shared" si="38"/>
        <v>0</v>
      </c>
      <c r="O348" s="123">
        <f t="shared" si="39"/>
        <v>0</v>
      </c>
      <c r="P348" s="3"/>
      <c r="Q348" s="6"/>
      <c r="R348" s="123">
        <f t="shared" si="40"/>
        <v>0</v>
      </c>
      <c r="S348" s="6"/>
      <c r="T348" s="123">
        <f t="shared" si="41"/>
        <v>0</v>
      </c>
      <c r="U348" s="122">
        <f t="shared" si="42"/>
        <v>0</v>
      </c>
      <c r="V348" s="8" t="str">
        <f>IF(COUNTBLANK(G348:H348)+COUNTBLANK(J348:K348)+COUNTBLANK(M348:M348)+COUNTBLANK(P348:Q348)+COUNTBLANK(S348:S348)=8,"",
IF(G348&lt;Limity!$C$5," Data gotowości zbyt wczesna lub nie uzupełniona.","")&amp;
IF(G348&gt;Limity!$D$5," Data gotowości zbyt późna lub wypełnona nieprawidłowo.","")&amp;
IF(OR(ROUND(K348,2)&lt;=0,ROUND(Q348,2)&lt;=0,ROUND(M348,2)&lt;=0,ROUND(S348,2)&lt;=0,ROUND(H348,2)&lt;=0)," Co najmniej jedna wartość nie jest większa od zera.","")&amp;
IF(K348&gt;Limity!$D$6," Abonament za Usługę TD w Wariancie A ponad limit.","")&amp;
IF(Q348&gt;Limity!$D$7," Abonament za Usługę TD w Wariancie B ponad limit.","")&amp;
IF(Q348-K348&gt;Limity!$D$8," Różnica wartości abonamentów za Usługę TD wariantów A i B ponad limit.","")&amp;
IF(M348&gt;Limity!$D$9," Abonament za zwiększenie przepustowości w Wariancie A ponad limit.","")&amp;
IF(S348&gt;Limity!$D$10," Abonament za zwiększenie przepustowości w Wariancie B ponad limit.","")&amp;
IF(H348&gt;Limity!$D$11," Opłata za zestawienie łącza ponad limit.","")&amp;
IF(J348=""," Nie wskazano PWR. ",IF(ISERROR(VLOOKUP(J348,'Listy punktów styku'!$B$11:$B$41,1,FALSE))," Nie wskazano PWR z listy.",""))&amp;
IF(P348=""," Nie wskazano FPS. ",IF(ISERROR(VLOOKUP(P348,'Listy punktów styku'!$B$44:$B$61,1,FALSE))," Nie wskazano FPS z listy.",""))
)</f>
        <v/>
      </c>
    </row>
    <row r="349" spans="1:22" x14ac:dyDescent="0.35">
      <c r="A349" s="115">
        <v>335</v>
      </c>
      <c r="B349" s="116">
        <v>1091521</v>
      </c>
      <c r="C349" s="117" t="s">
        <v>2589</v>
      </c>
      <c r="D349" s="118" t="s">
        <v>2593</v>
      </c>
      <c r="E349" s="118"/>
      <c r="F349" s="119">
        <v>37</v>
      </c>
      <c r="G349" s="28"/>
      <c r="H349" s="4"/>
      <c r="I349" s="122">
        <f t="shared" si="36"/>
        <v>0</v>
      </c>
      <c r="J349" s="3"/>
      <c r="K349" s="6"/>
      <c r="L349" s="123">
        <f t="shared" si="37"/>
        <v>0</v>
      </c>
      <c r="M349" s="7"/>
      <c r="N349" s="123">
        <f t="shared" si="38"/>
        <v>0</v>
      </c>
      <c r="O349" s="123">
        <f t="shared" si="39"/>
        <v>0</v>
      </c>
      <c r="P349" s="3"/>
      <c r="Q349" s="6"/>
      <c r="R349" s="123">
        <f t="shared" si="40"/>
        <v>0</v>
      </c>
      <c r="S349" s="6"/>
      <c r="T349" s="123">
        <f t="shared" si="41"/>
        <v>0</v>
      </c>
      <c r="U349" s="122">
        <f t="shared" si="42"/>
        <v>0</v>
      </c>
      <c r="V349" s="8" t="str">
        <f>IF(COUNTBLANK(G349:H349)+COUNTBLANK(J349:K349)+COUNTBLANK(M349:M349)+COUNTBLANK(P349:Q349)+COUNTBLANK(S349:S349)=8,"",
IF(G349&lt;Limity!$C$5," Data gotowości zbyt wczesna lub nie uzupełniona.","")&amp;
IF(G349&gt;Limity!$D$5," Data gotowości zbyt późna lub wypełnona nieprawidłowo.","")&amp;
IF(OR(ROUND(K349,2)&lt;=0,ROUND(Q349,2)&lt;=0,ROUND(M349,2)&lt;=0,ROUND(S349,2)&lt;=0,ROUND(H349,2)&lt;=0)," Co najmniej jedna wartość nie jest większa od zera.","")&amp;
IF(K349&gt;Limity!$D$6," Abonament za Usługę TD w Wariancie A ponad limit.","")&amp;
IF(Q349&gt;Limity!$D$7," Abonament za Usługę TD w Wariancie B ponad limit.","")&amp;
IF(Q349-K349&gt;Limity!$D$8," Różnica wartości abonamentów za Usługę TD wariantów A i B ponad limit.","")&amp;
IF(M349&gt;Limity!$D$9," Abonament za zwiększenie przepustowości w Wariancie A ponad limit.","")&amp;
IF(S349&gt;Limity!$D$10," Abonament za zwiększenie przepustowości w Wariancie B ponad limit.","")&amp;
IF(H349&gt;Limity!$D$11," Opłata za zestawienie łącza ponad limit.","")&amp;
IF(J349=""," Nie wskazano PWR. ",IF(ISERROR(VLOOKUP(J349,'Listy punktów styku'!$B$11:$B$41,1,FALSE))," Nie wskazano PWR z listy.",""))&amp;
IF(P349=""," Nie wskazano FPS. ",IF(ISERROR(VLOOKUP(P349,'Listy punktów styku'!$B$44:$B$61,1,FALSE))," Nie wskazano FPS z listy.",""))
)</f>
        <v/>
      </c>
    </row>
    <row r="350" spans="1:22" x14ac:dyDescent="0.35">
      <c r="A350" s="115">
        <v>336</v>
      </c>
      <c r="B350" s="116">
        <v>1099528</v>
      </c>
      <c r="C350" s="117" t="s">
        <v>2597</v>
      </c>
      <c r="D350" s="118" t="s">
        <v>2599</v>
      </c>
      <c r="E350" s="118"/>
      <c r="F350" s="119">
        <v>88</v>
      </c>
      <c r="G350" s="28"/>
      <c r="H350" s="4"/>
      <c r="I350" s="122">
        <f t="shared" si="36"/>
        <v>0</v>
      </c>
      <c r="J350" s="3"/>
      <c r="K350" s="6"/>
      <c r="L350" s="123">
        <f t="shared" si="37"/>
        <v>0</v>
      </c>
      <c r="M350" s="7"/>
      <c r="N350" s="123">
        <f t="shared" si="38"/>
        <v>0</v>
      </c>
      <c r="O350" s="123">
        <f t="shared" si="39"/>
        <v>0</v>
      </c>
      <c r="P350" s="3"/>
      <c r="Q350" s="6"/>
      <c r="R350" s="123">
        <f t="shared" si="40"/>
        <v>0</v>
      </c>
      <c r="S350" s="6"/>
      <c r="T350" s="123">
        <f t="shared" si="41"/>
        <v>0</v>
      </c>
      <c r="U350" s="122">
        <f t="shared" si="42"/>
        <v>0</v>
      </c>
      <c r="V350" s="8" t="str">
        <f>IF(COUNTBLANK(G350:H350)+COUNTBLANK(J350:K350)+COUNTBLANK(M350:M350)+COUNTBLANK(P350:Q350)+COUNTBLANK(S350:S350)=8,"",
IF(G350&lt;Limity!$C$5," Data gotowości zbyt wczesna lub nie uzupełniona.","")&amp;
IF(G350&gt;Limity!$D$5," Data gotowości zbyt późna lub wypełnona nieprawidłowo.","")&amp;
IF(OR(ROUND(K350,2)&lt;=0,ROUND(Q350,2)&lt;=0,ROUND(M350,2)&lt;=0,ROUND(S350,2)&lt;=0,ROUND(H350,2)&lt;=0)," Co najmniej jedna wartość nie jest większa od zera.","")&amp;
IF(K350&gt;Limity!$D$6," Abonament za Usługę TD w Wariancie A ponad limit.","")&amp;
IF(Q350&gt;Limity!$D$7," Abonament za Usługę TD w Wariancie B ponad limit.","")&amp;
IF(Q350-K350&gt;Limity!$D$8," Różnica wartości abonamentów za Usługę TD wariantów A i B ponad limit.","")&amp;
IF(M350&gt;Limity!$D$9," Abonament za zwiększenie przepustowości w Wariancie A ponad limit.","")&amp;
IF(S350&gt;Limity!$D$10," Abonament za zwiększenie przepustowości w Wariancie B ponad limit.","")&amp;
IF(H350&gt;Limity!$D$11," Opłata za zestawienie łącza ponad limit.","")&amp;
IF(J350=""," Nie wskazano PWR. ",IF(ISERROR(VLOOKUP(J350,'Listy punktów styku'!$B$11:$B$41,1,FALSE))," Nie wskazano PWR z listy.",""))&amp;
IF(P350=""," Nie wskazano FPS. ",IF(ISERROR(VLOOKUP(P350,'Listy punktów styku'!$B$44:$B$61,1,FALSE))," Nie wskazano FPS z listy.",""))
)</f>
        <v/>
      </c>
    </row>
    <row r="351" spans="1:22" x14ac:dyDescent="0.35">
      <c r="A351" s="115">
        <v>337</v>
      </c>
      <c r="B351" s="116">
        <v>1099778</v>
      </c>
      <c r="C351" s="117" t="s">
        <v>2601</v>
      </c>
      <c r="D351" s="118" t="s">
        <v>2603</v>
      </c>
      <c r="E351" s="118"/>
      <c r="F351" s="119">
        <v>154</v>
      </c>
      <c r="G351" s="28"/>
      <c r="H351" s="4"/>
      <c r="I351" s="122">
        <f t="shared" si="36"/>
        <v>0</v>
      </c>
      <c r="J351" s="3"/>
      <c r="K351" s="6"/>
      <c r="L351" s="123">
        <f t="shared" si="37"/>
        <v>0</v>
      </c>
      <c r="M351" s="7"/>
      <c r="N351" s="123">
        <f t="shared" si="38"/>
        <v>0</v>
      </c>
      <c r="O351" s="123">
        <f t="shared" si="39"/>
        <v>0</v>
      </c>
      <c r="P351" s="3"/>
      <c r="Q351" s="6"/>
      <c r="R351" s="123">
        <f t="shared" si="40"/>
        <v>0</v>
      </c>
      <c r="S351" s="6"/>
      <c r="T351" s="123">
        <f t="shared" si="41"/>
        <v>0</v>
      </c>
      <c r="U351" s="122">
        <f t="shared" si="42"/>
        <v>0</v>
      </c>
      <c r="V351" s="8" t="str">
        <f>IF(COUNTBLANK(G351:H351)+COUNTBLANK(J351:K351)+COUNTBLANK(M351:M351)+COUNTBLANK(P351:Q351)+COUNTBLANK(S351:S351)=8,"",
IF(G351&lt;Limity!$C$5," Data gotowości zbyt wczesna lub nie uzupełniona.","")&amp;
IF(G351&gt;Limity!$D$5," Data gotowości zbyt późna lub wypełnona nieprawidłowo.","")&amp;
IF(OR(ROUND(K351,2)&lt;=0,ROUND(Q351,2)&lt;=0,ROUND(M351,2)&lt;=0,ROUND(S351,2)&lt;=0,ROUND(H351,2)&lt;=0)," Co najmniej jedna wartość nie jest większa od zera.","")&amp;
IF(K351&gt;Limity!$D$6," Abonament za Usługę TD w Wariancie A ponad limit.","")&amp;
IF(Q351&gt;Limity!$D$7," Abonament za Usługę TD w Wariancie B ponad limit.","")&amp;
IF(Q351-K351&gt;Limity!$D$8," Różnica wartości abonamentów za Usługę TD wariantów A i B ponad limit.","")&amp;
IF(M351&gt;Limity!$D$9," Abonament za zwiększenie przepustowości w Wariancie A ponad limit.","")&amp;
IF(S351&gt;Limity!$D$10," Abonament za zwiększenie przepustowości w Wariancie B ponad limit.","")&amp;
IF(H351&gt;Limity!$D$11," Opłata za zestawienie łącza ponad limit.","")&amp;
IF(J351=""," Nie wskazano PWR. ",IF(ISERROR(VLOOKUP(J351,'Listy punktów styku'!$B$11:$B$41,1,FALSE))," Nie wskazano PWR z listy.",""))&amp;
IF(P351=""," Nie wskazano FPS. ",IF(ISERROR(VLOOKUP(P351,'Listy punktów styku'!$B$44:$B$61,1,FALSE))," Nie wskazano FPS z listy.",""))
)</f>
        <v/>
      </c>
    </row>
    <row r="352" spans="1:22" x14ac:dyDescent="0.35">
      <c r="A352" s="115">
        <v>338</v>
      </c>
      <c r="B352" s="116">
        <v>1100217</v>
      </c>
      <c r="C352" s="117" t="s">
        <v>2605</v>
      </c>
      <c r="D352" s="118" t="s">
        <v>2595</v>
      </c>
      <c r="E352" s="118" t="s">
        <v>527</v>
      </c>
      <c r="F352" s="119">
        <v>19</v>
      </c>
      <c r="G352" s="28"/>
      <c r="H352" s="4"/>
      <c r="I352" s="122">
        <f t="shared" si="36"/>
        <v>0</v>
      </c>
      <c r="J352" s="3"/>
      <c r="K352" s="6"/>
      <c r="L352" s="123">
        <f t="shared" si="37"/>
        <v>0</v>
      </c>
      <c r="M352" s="7"/>
      <c r="N352" s="123">
        <f t="shared" si="38"/>
        <v>0</v>
      </c>
      <c r="O352" s="123">
        <f t="shared" si="39"/>
        <v>0</v>
      </c>
      <c r="P352" s="3"/>
      <c r="Q352" s="6"/>
      <c r="R352" s="123">
        <f t="shared" si="40"/>
        <v>0</v>
      </c>
      <c r="S352" s="6"/>
      <c r="T352" s="123">
        <f t="shared" si="41"/>
        <v>0</v>
      </c>
      <c r="U352" s="122">
        <f t="shared" si="42"/>
        <v>0</v>
      </c>
      <c r="V352" s="8" t="str">
        <f>IF(COUNTBLANK(G352:H352)+COUNTBLANK(J352:K352)+COUNTBLANK(M352:M352)+COUNTBLANK(P352:Q352)+COUNTBLANK(S352:S352)=8,"",
IF(G352&lt;Limity!$C$5," Data gotowości zbyt wczesna lub nie uzupełniona.","")&amp;
IF(G352&gt;Limity!$D$5," Data gotowości zbyt późna lub wypełnona nieprawidłowo.","")&amp;
IF(OR(ROUND(K352,2)&lt;=0,ROUND(Q352,2)&lt;=0,ROUND(M352,2)&lt;=0,ROUND(S352,2)&lt;=0,ROUND(H352,2)&lt;=0)," Co najmniej jedna wartość nie jest większa od zera.","")&amp;
IF(K352&gt;Limity!$D$6," Abonament za Usługę TD w Wariancie A ponad limit.","")&amp;
IF(Q352&gt;Limity!$D$7," Abonament za Usługę TD w Wariancie B ponad limit.","")&amp;
IF(Q352-K352&gt;Limity!$D$8," Różnica wartości abonamentów za Usługę TD wariantów A i B ponad limit.","")&amp;
IF(M352&gt;Limity!$D$9," Abonament za zwiększenie przepustowości w Wariancie A ponad limit.","")&amp;
IF(S352&gt;Limity!$D$10," Abonament za zwiększenie przepustowości w Wariancie B ponad limit.","")&amp;
IF(H352&gt;Limity!$D$11," Opłata za zestawienie łącza ponad limit.","")&amp;
IF(J352=""," Nie wskazano PWR. ",IF(ISERROR(VLOOKUP(J352,'Listy punktów styku'!$B$11:$B$41,1,FALSE))," Nie wskazano PWR z listy.",""))&amp;
IF(P352=""," Nie wskazano FPS. ",IF(ISERROR(VLOOKUP(P352,'Listy punktów styku'!$B$44:$B$61,1,FALSE))," Nie wskazano FPS z listy.",""))
)</f>
        <v/>
      </c>
    </row>
    <row r="353" spans="1:22" x14ac:dyDescent="0.35">
      <c r="A353" s="115">
        <v>339</v>
      </c>
      <c r="B353" s="116">
        <v>1101143</v>
      </c>
      <c r="C353" s="117" t="s">
        <v>2608</v>
      </c>
      <c r="D353" s="118" t="s">
        <v>2612</v>
      </c>
      <c r="E353" s="118"/>
      <c r="F353" s="119">
        <v>17</v>
      </c>
      <c r="G353" s="28"/>
      <c r="H353" s="4"/>
      <c r="I353" s="122">
        <f t="shared" si="36"/>
        <v>0</v>
      </c>
      <c r="J353" s="3"/>
      <c r="K353" s="6"/>
      <c r="L353" s="123">
        <f t="shared" si="37"/>
        <v>0</v>
      </c>
      <c r="M353" s="7"/>
      <c r="N353" s="123">
        <f t="shared" si="38"/>
        <v>0</v>
      </c>
      <c r="O353" s="123">
        <f t="shared" si="39"/>
        <v>0</v>
      </c>
      <c r="P353" s="3"/>
      <c r="Q353" s="6"/>
      <c r="R353" s="123">
        <f t="shared" si="40"/>
        <v>0</v>
      </c>
      <c r="S353" s="6"/>
      <c r="T353" s="123">
        <f t="shared" si="41"/>
        <v>0</v>
      </c>
      <c r="U353" s="122">
        <f t="shared" si="42"/>
        <v>0</v>
      </c>
      <c r="V353" s="8" t="str">
        <f>IF(COUNTBLANK(G353:H353)+COUNTBLANK(J353:K353)+COUNTBLANK(M353:M353)+COUNTBLANK(P353:Q353)+COUNTBLANK(S353:S353)=8,"",
IF(G353&lt;Limity!$C$5," Data gotowości zbyt wczesna lub nie uzupełniona.","")&amp;
IF(G353&gt;Limity!$D$5," Data gotowości zbyt późna lub wypełnona nieprawidłowo.","")&amp;
IF(OR(ROUND(K353,2)&lt;=0,ROUND(Q353,2)&lt;=0,ROUND(M353,2)&lt;=0,ROUND(S353,2)&lt;=0,ROUND(H353,2)&lt;=0)," Co najmniej jedna wartość nie jest większa od zera.","")&amp;
IF(K353&gt;Limity!$D$6," Abonament za Usługę TD w Wariancie A ponad limit.","")&amp;
IF(Q353&gt;Limity!$D$7," Abonament za Usługę TD w Wariancie B ponad limit.","")&amp;
IF(Q353-K353&gt;Limity!$D$8," Różnica wartości abonamentów za Usługę TD wariantów A i B ponad limit.","")&amp;
IF(M353&gt;Limity!$D$9," Abonament za zwiększenie przepustowości w Wariancie A ponad limit.","")&amp;
IF(S353&gt;Limity!$D$10," Abonament za zwiększenie przepustowości w Wariancie B ponad limit.","")&amp;
IF(H353&gt;Limity!$D$11," Opłata za zestawienie łącza ponad limit.","")&amp;
IF(J353=""," Nie wskazano PWR. ",IF(ISERROR(VLOOKUP(J353,'Listy punktów styku'!$B$11:$B$41,1,FALSE))," Nie wskazano PWR z listy.",""))&amp;
IF(P353=""," Nie wskazano FPS. ",IF(ISERROR(VLOOKUP(P353,'Listy punktów styku'!$B$44:$B$61,1,FALSE))," Nie wskazano FPS z listy.",""))
)</f>
        <v/>
      </c>
    </row>
    <row r="354" spans="1:22" x14ac:dyDescent="0.35">
      <c r="A354" s="115">
        <v>340</v>
      </c>
      <c r="B354" s="116">
        <v>1101218</v>
      </c>
      <c r="C354" s="117" t="s">
        <v>2614</v>
      </c>
      <c r="D354" s="118" t="s">
        <v>2616</v>
      </c>
      <c r="E354" s="118"/>
      <c r="F354" s="119" t="s">
        <v>2617</v>
      </c>
      <c r="G354" s="28"/>
      <c r="H354" s="4"/>
      <c r="I354" s="122">
        <f t="shared" si="36"/>
        <v>0</v>
      </c>
      <c r="J354" s="3"/>
      <c r="K354" s="6"/>
      <c r="L354" s="123">
        <f t="shared" si="37"/>
        <v>0</v>
      </c>
      <c r="M354" s="7"/>
      <c r="N354" s="123">
        <f t="shared" si="38"/>
        <v>0</v>
      </c>
      <c r="O354" s="123">
        <f t="shared" si="39"/>
        <v>0</v>
      </c>
      <c r="P354" s="3"/>
      <c r="Q354" s="6"/>
      <c r="R354" s="123">
        <f t="shared" si="40"/>
        <v>0</v>
      </c>
      <c r="S354" s="6"/>
      <c r="T354" s="123">
        <f t="shared" si="41"/>
        <v>0</v>
      </c>
      <c r="U354" s="122">
        <f t="shared" si="42"/>
        <v>0</v>
      </c>
      <c r="V354" s="8" t="str">
        <f>IF(COUNTBLANK(G354:H354)+COUNTBLANK(J354:K354)+COUNTBLANK(M354:M354)+COUNTBLANK(P354:Q354)+COUNTBLANK(S354:S354)=8,"",
IF(G354&lt;Limity!$C$5," Data gotowości zbyt wczesna lub nie uzupełniona.","")&amp;
IF(G354&gt;Limity!$D$5," Data gotowości zbyt późna lub wypełnona nieprawidłowo.","")&amp;
IF(OR(ROUND(K354,2)&lt;=0,ROUND(Q354,2)&lt;=0,ROUND(M354,2)&lt;=0,ROUND(S354,2)&lt;=0,ROUND(H354,2)&lt;=0)," Co najmniej jedna wartość nie jest większa od zera.","")&amp;
IF(K354&gt;Limity!$D$6," Abonament za Usługę TD w Wariancie A ponad limit.","")&amp;
IF(Q354&gt;Limity!$D$7," Abonament za Usługę TD w Wariancie B ponad limit.","")&amp;
IF(Q354-K354&gt;Limity!$D$8," Różnica wartości abonamentów za Usługę TD wariantów A i B ponad limit.","")&amp;
IF(M354&gt;Limity!$D$9," Abonament za zwiększenie przepustowości w Wariancie A ponad limit.","")&amp;
IF(S354&gt;Limity!$D$10," Abonament za zwiększenie przepustowości w Wariancie B ponad limit.","")&amp;
IF(H354&gt;Limity!$D$11," Opłata za zestawienie łącza ponad limit.","")&amp;
IF(J354=""," Nie wskazano PWR. ",IF(ISERROR(VLOOKUP(J354,'Listy punktów styku'!$B$11:$B$41,1,FALSE))," Nie wskazano PWR z listy.",""))&amp;
IF(P354=""," Nie wskazano FPS. ",IF(ISERROR(VLOOKUP(P354,'Listy punktów styku'!$B$44:$B$61,1,FALSE))," Nie wskazano FPS z listy.",""))
)</f>
        <v/>
      </c>
    </row>
    <row r="355" spans="1:22" x14ac:dyDescent="0.35">
      <c r="A355" s="115">
        <v>341</v>
      </c>
      <c r="B355" s="116">
        <v>1101763</v>
      </c>
      <c r="C355" s="117" t="s">
        <v>2619</v>
      </c>
      <c r="D355" s="118" t="s">
        <v>2621</v>
      </c>
      <c r="E355" s="118"/>
      <c r="F355" s="119">
        <v>19</v>
      </c>
      <c r="G355" s="28"/>
      <c r="H355" s="4"/>
      <c r="I355" s="122">
        <f t="shared" si="36"/>
        <v>0</v>
      </c>
      <c r="J355" s="3"/>
      <c r="K355" s="6"/>
      <c r="L355" s="123">
        <f t="shared" si="37"/>
        <v>0</v>
      </c>
      <c r="M355" s="7"/>
      <c r="N355" s="123">
        <f t="shared" si="38"/>
        <v>0</v>
      </c>
      <c r="O355" s="123">
        <f t="shared" si="39"/>
        <v>0</v>
      </c>
      <c r="P355" s="3"/>
      <c r="Q355" s="6"/>
      <c r="R355" s="123">
        <f t="shared" si="40"/>
        <v>0</v>
      </c>
      <c r="S355" s="6"/>
      <c r="T355" s="123">
        <f t="shared" si="41"/>
        <v>0</v>
      </c>
      <c r="U355" s="122">
        <f t="shared" si="42"/>
        <v>0</v>
      </c>
      <c r="V355" s="8" t="str">
        <f>IF(COUNTBLANK(G355:H355)+COUNTBLANK(J355:K355)+COUNTBLANK(M355:M355)+COUNTBLANK(P355:Q355)+COUNTBLANK(S355:S355)=8,"",
IF(G355&lt;Limity!$C$5," Data gotowości zbyt wczesna lub nie uzupełniona.","")&amp;
IF(G355&gt;Limity!$D$5," Data gotowości zbyt późna lub wypełnona nieprawidłowo.","")&amp;
IF(OR(ROUND(K355,2)&lt;=0,ROUND(Q355,2)&lt;=0,ROUND(M355,2)&lt;=0,ROUND(S355,2)&lt;=0,ROUND(H355,2)&lt;=0)," Co najmniej jedna wartość nie jest większa od zera.","")&amp;
IF(K355&gt;Limity!$D$6," Abonament za Usługę TD w Wariancie A ponad limit.","")&amp;
IF(Q355&gt;Limity!$D$7," Abonament za Usługę TD w Wariancie B ponad limit.","")&amp;
IF(Q355-K355&gt;Limity!$D$8," Różnica wartości abonamentów za Usługę TD wariantów A i B ponad limit.","")&amp;
IF(M355&gt;Limity!$D$9," Abonament za zwiększenie przepustowości w Wariancie A ponad limit.","")&amp;
IF(S355&gt;Limity!$D$10," Abonament za zwiększenie przepustowości w Wariancie B ponad limit.","")&amp;
IF(H355&gt;Limity!$D$11," Opłata za zestawienie łącza ponad limit.","")&amp;
IF(J355=""," Nie wskazano PWR. ",IF(ISERROR(VLOOKUP(J355,'Listy punktów styku'!$B$11:$B$41,1,FALSE))," Nie wskazano PWR z listy.",""))&amp;
IF(P355=""," Nie wskazano FPS. ",IF(ISERROR(VLOOKUP(P355,'Listy punktów styku'!$B$44:$B$61,1,FALSE))," Nie wskazano FPS z listy.",""))
)</f>
        <v/>
      </c>
    </row>
    <row r="356" spans="1:22" x14ac:dyDescent="0.35">
      <c r="A356" s="115">
        <v>342</v>
      </c>
      <c r="B356" s="116">
        <v>1102093</v>
      </c>
      <c r="C356" s="117" t="s">
        <v>2623</v>
      </c>
      <c r="D356" s="118" t="s">
        <v>2610</v>
      </c>
      <c r="E356" s="118"/>
      <c r="F356" s="119">
        <v>8</v>
      </c>
      <c r="G356" s="28"/>
      <c r="H356" s="4"/>
      <c r="I356" s="122">
        <f t="shared" si="36"/>
        <v>0</v>
      </c>
      <c r="J356" s="3"/>
      <c r="K356" s="6"/>
      <c r="L356" s="123">
        <f t="shared" si="37"/>
        <v>0</v>
      </c>
      <c r="M356" s="7"/>
      <c r="N356" s="123">
        <f t="shared" si="38"/>
        <v>0</v>
      </c>
      <c r="O356" s="123">
        <f t="shared" si="39"/>
        <v>0</v>
      </c>
      <c r="P356" s="3"/>
      <c r="Q356" s="6"/>
      <c r="R356" s="123">
        <f t="shared" si="40"/>
        <v>0</v>
      </c>
      <c r="S356" s="6"/>
      <c r="T356" s="123">
        <f t="shared" si="41"/>
        <v>0</v>
      </c>
      <c r="U356" s="122">
        <f t="shared" si="42"/>
        <v>0</v>
      </c>
      <c r="V356" s="8" t="str">
        <f>IF(COUNTBLANK(G356:H356)+COUNTBLANK(J356:K356)+COUNTBLANK(M356:M356)+COUNTBLANK(P356:Q356)+COUNTBLANK(S356:S356)=8,"",
IF(G356&lt;Limity!$C$5," Data gotowości zbyt wczesna lub nie uzupełniona.","")&amp;
IF(G356&gt;Limity!$D$5," Data gotowości zbyt późna lub wypełnona nieprawidłowo.","")&amp;
IF(OR(ROUND(K356,2)&lt;=0,ROUND(Q356,2)&lt;=0,ROUND(M356,2)&lt;=0,ROUND(S356,2)&lt;=0,ROUND(H356,2)&lt;=0)," Co najmniej jedna wartość nie jest większa od zera.","")&amp;
IF(K356&gt;Limity!$D$6," Abonament za Usługę TD w Wariancie A ponad limit.","")&amp;
IF(Q356&gt;Limity!$D$7," Abonament za Usługę TD w Wariancie B ponad limit.","")&amp;
IF(Q356-K356&gt;Limity!$D$8," Różnica wartości abonamentów za Usługę TD wariantów A i B ponad limit.","")&amp;
IF(M356&gt;Limity!$D$9," Abonament za zwiększenie przepustowości w Wariancie A ponad limit.","")&amp;
IF(S356&gt;Limity!$D$10," Abonament za zwiększenie przepustowości w Wariancie B ponad limit.","")&amp;
IF(H356&gt;Limity!$D$11," Opłata za zestawienie łącza ponad limit.","")&amp;
IF(J356=""," Nie wskazano PWR. ",IF(ISERROR(VLOOKUP(J356,'Listy punktów styku'!$B$11:$B$41,1,FALSE))," Nie wskazano PWR z listy.",""))&amp;
IF(P356=""," Nie wskazano FPS. ",IF(ISERROR(VLOOKUP(P356,'Listy punktów styku'!$B$44:$B$61,1,FALSE))," Nie wskazano FPS z listy.",""))
)</f>
        <v/>
      </c>
    </row>
    <row r="357" spans="1:22" x14ac:dyDescent="0.35">
      <c r="A357" s="115">
        <v>343</v>
      </c>
      <c r="B357" s="116">
        <v>1102447</v>
      </c>
      <c r="C357" s="117" t="s">
        <v>2626</v>
      </c>
      <c r="D357" s="118" t="s">
        <v>2628</v>
      </c>
      <c r="E357" s="118"/>
      <c r="F357" s="119">
        <v>121</v>
      </c>
      <c r="G357" s="28"/>
      <c r="H357" s="4"/>
      <c r="I357" s="122">
        <f t="shared" si="36"/>
        <v>0</v>
      </c>
      <c r="J357" s="3"/>
      <c r="K357" s="6"/>
      <c r="L357" s="123">
        <f t="shared" si="37"/>
        <v>0</v>
      </c>
      <c r="M357" s="7"/>
      <c r="N357" s="123">
        <f t="shared" si="38"/>
        <v>0</v>
      </c>
      <c r="O357" s="123">
        <f t="shared" si="39"/>
        <v>0</v>
      </c>
      <c r="P357" s="3"/>
      <c r="Q357" s="6"/>
      <c r="R357" s="123">
        <f t="shared" si="40"/>
        <v>0</v>
      </c>
      <c r="S357" s="6"/>
      <c r="T357" s="123">
        <f t="shared" si="41"/>
        <v>0</v>
      </c>
      <c r="U357" s="122">
        <f t="shared" si="42"/>
        <v>0</v>
      </c>
      <c r="V357" s="8" t="str">
        <f>IF(COUNTBLANK(G357:H357)+COUNTBLANK(J357:K357)+COUNTBLANK(M357:M357)+COUNTBLANK(P357:Q357)+COUNTBLANK(S357:S357)=8,"",
IF(G357&lt;Limity!$C$5," Data gotowości zbyt wczesna lub nie uzupełniona.","")&amp;
IF(G357&gt;Limity!$D$5," Data gotowości zbyt późna lub wypełnona nieprawidłowo.","")&amp;
IF(OR(ROUND(K357,2)&lt;=0,ROUND(Q357,2)&lt;=0,ROUND(M357,2)&lt;=0,ROUND(S357,2)&lt;=0,ROUND(H357,2)&lt;=0)," Co najmniej jedna wartość nie jest większa od zera.","")&amp;
IF(K357&gt;Limity!$D$6," Abonament za Usługę TD w Wariancie A ponad limit.","")&amp;
IF(Q357&gt;Limity!$D$7," Abonament za Usługę TD w Wariancie B ponad limit.","")&amp;
IF(Q357-K357&gt;Limity!$D$8," Różnica wartości abonamentów za Usługę TD wariantów A i B ponad limit.","")&amp;
IF(M357&gt;Limity!$D$9," Abonament za zwiększenie przepustowości w Wariancie A ponad limit.","")&amp;
IF(S357&gt;Limity!$D$10," Abonament za zwiększenie przepustowości w Wariancie B ponad limit.","")&amp;
IF(H357&gt;Limity!$D$11," Opłata za zestawienie łącza ponad limit.","")&amp;
IF(J357=""," Nie wskazano PWR. ",IF(ISERROR(VLOOKUP(J357,'Listy punktów styku'!$B$11:$B$41,1,FALSE))," Nie wskazano PWR z listy.",""))&amp;
IF(P357=""," Nie wskazano FPS. ",IF(ISERROR(VLOOKUP(P357,'Listy punktów styku'!$B$44:$B$61,1,FALSE))," Nie wskazano FPS z listy.",""))
)</f>
        <v/>
      </c>
    </row>
    <row r="358" spans="1:22" x14ac:dyDescent="0.35">
      <c r="A358" s="115">
        <v>344</v>
      </c>
      <c r="B358" s="116">
        <v>1109991</v>
      </c>
      <c r="C358" s="117" t="s">
        <v>2630</v>
      </c>
      <c r="D358" s="118" t="s">
        <v>2632</v>
      </c>
      <c r="E358" s="118" t="s">
        <v>669</v>
      </c>
      <c r="F358" s="119">
        <v>6</v>
      </c>
      <c r="G358" s="28"/>
      <c r="H358" s="4"/>
      <c r="I358" s="122">
        <f t="shared" si="36"/>
        <v>0</v>
      </c>
      <c r="J358" s="3"/>
      <c r="K358" s="6"/>
      <c r="L358" s="123">
        <f t="shared" si="37"/>
        <v>0</v>
      </c>
      <c r="M358" s="7"/>
      <c r="N358" s="123">
        <f t="shared" si="38"/>
        <v>0</v>
      </c>
      <c r="O358" s="123">
        <f t="shared" si="39"/>
        <v>0</v>
      </c>
      <c r="P358" s="3"/>
      <c r="Q358" s="6"/>
      <c r="R358" s="123">
        <f t="shared" si="40"/>
        <v>0</v>
      </c>
      <c r="S358" s="6"/>
      <c r="T358" s="123">
        <f t="shared" si="41"/>
        <v>0</v>
      </c>
      <c r="U358" s="122">
        <f t="shared" si="42"/>
        <v>0</v>
      </c>
      <c r="V358" s="8" t="str">
        <f>IF(COUNTBLANK(G358:H358)+COUNTBLANK(J358:K358)+COUNTBLANK(M358:M358)+COUNTBLANK(P358:Q358)+COUNTBLANK(S358:S358)=8,"",
IF(G358&lt;Limity!$C$5," Data gotowości zbyt wczesna lub nie uzupełniona.","")&amp;
IF(G358&gt;Limity!$D$5," Data gotowości zbyt późna lub wypełnona nieprawidłowo.","")&amp;
IF(OR(ROUND(K358,2)&lt;=0,ROUND(Q358,2)&lt;=0,ROUND(M358,2)&lt;=0,ROUND(S358,2)&lt;=0,ROUND(H358,2)&lt;=0)," Co najmniej jedna wartość nie jest większa od zera.","")&amp;
IF(K358&gt;Limity!$D$6," Abonament za Usługę TD w Wariancie A ponad limit.","")&amp;
IF(Q358&gt;Limity!$D$7," Abonament za Usługę TD w Wariancie B ponad limit.","")&amp;
IF(Q358-K358&gt;Limity!$D$8," Różnica wartości abonamentów za Usługę TD wariantów A i B ponad limit.","")&amp;
IF(M358&gt;Limity!$D$9," Abonament za zwiększenie przepustowości w Wariancie A ponad limit.","")&amp;
IF(S358&gt;Limity!$D$10," Abonament za zwiększenie przepustowości w Wariancie B ponad limit.","")&amp;
IF(H358&gt;Limity!$D$11," Opłata za zestawienie łącza ponad limit.","")&amp;
IF(J358=""," Nie wskazano PWR. ",IF(ISERROR(VLOOKUP(J358,'Listy punktów styku'!$B$11:$B$41,1,FALSE))," Nie wskazano PWR z listy.",""))&amp;
IF(P358=""," Nie wskazano FPS. ",IF(ISERROR(VLOOKUP(P358,'Listy punktów styku'!$B$44:$B$61,1,FALSE))," Nie wskazano FPS z listy.",""))
)</f>
        <v/>
      </c>
    </row>
    <row r="359" spans="1:22" x14ac:dyDescent="0.35">
      <c r="A359" s="115">
        <v>345</v>
      </c>
      <c r="B359" s="116">
        <v>1113481</v>
      </c>
      <c r="C359" s="117" t="s">
        <v>2635</v>
      </c>
      <c r="D359" s="118" t="s">
        <v>2637</v>
      </c>
      <c r="E359" s="118" t="s">
        <v>1399</v>
      </c>
      <c r="F359" s="119">
        <v>5</v>
      </c>
      <c r="G359" s="28"/>
      <c r="H359" s="4"/>
      <c r="I359" s="122">
        <f t="shared" si="36"/>
        <v>0</v>
      </c>
      <c r="J359" s="3"/>
      <c r="K359" s="6"/>
      <c r="L359" s="123">
        <f t="shared" si="37"/>
        <v>0</v>
      </c>
      <c r="M359" s="7"/>
      <c r="N359" s="123">
        <f t="shared" si="38"/>
        <v>0</v>
      </c>
      <c r="O359" s="123">
        <f t="shared" si="39"/>
        <v>0</v>
      </c>
      <c r="P359" s="3"/>
      <c r="Q359" s="6"/>
      <c r="R359" s="123">
        <f t="shared" si="40"/>
        <v>0</v>
      </c>
      <c r="S359" s="6"/>
      <c r="T359" s="123">
        <f t="shared" si="41"/>
        <v>0</v>
      </c>
      <c r="U359" s="122">
        <f t="shared" si="42"/>
        <v>0</v>
      </c>
      <c r="V359" s="8" t="str">
        <f>IF(COUNTBLANK(G359:H359)+COUNTBLANK(J359:K359)+COUNTBLANK(M359:M359)+COUNTBLANK(P359:Q359)+COUNTBLANK(S359:S359)=8,"",
IF(G359&lt;Limity!$C$5," Data gotowości zbyt wczesna lub nie uzupełniona.","")&amp;
IF(G359&gt;Limity!$D$5," Data gotowości zbyt późna lub wypełnona nieprawidłowo.","")&amp;
IF(OR(ROUND(K359,2)&lt;=0,ROUND(Q359,2)&lt;=0,ROUND(M359,2)&lt;=0,ROUND(S359,2)&lt;=0,ROUND(H359,2)&lt;=0)," Co najmniej jedna wartość nie jest większa od zera.","")&amp;
IF(K359&gt;Limity!$D$6," Abonament za Usługę TD w Wariancie A ponad limit.","")&amp;
IF(Q359&gt;Limity!$D$7," Abonament za Usługę TD w Wariancie B ponad limit.","")&amp;
IF(Q359-K359&gt;Limity!$D$8," Różnica wartości abonamentów za Usługę TD wariantów A i B ponad limit.","")&amp;
IF(M359&gt;Limity!$D$9," Abonament za zwiększenie przepustowości w Wariancie A ponad limit.","")&amp;
IF(S359&gt;Limity!$D$10," Abonament za zwiększenie przepustowości w Wariancie B ponad limit.","")&amp;
IF(H359&gt;Limity!$D$11," Opłata za zestawienie łącza ponad limit.","")&amp;
IF(J359=""," Nie wskazano PWR. ",IF(ISERROR(VLOOKUP(J359,'Listy punktów styku'!$B$11:$B$41,1,FALSE))," Nie wskazano PWR z listy.",""))&amp;
IF(P359=""," Nie wskazano FPS. ",IF(ISERROR(VLOOKUP(P359,'Listy punktów styku'!$B$44:$B$61,1,FALSE))," Nie wskazano FPS z listy.",""))
)</f>
        <v/>
      </c>
    </row>
    <row r="360" spans="1:22" x14ac:dyDescent="0.35">
      <c r="A360" s="115">
        <v>346</v>
      </c>
      <c r="B360" s="116">
        <v>1114391</v>
      </c>
      <c r="C360" s="117" t="s">
        <v>2640</v>
      </c>
      <c r="D360" s="118" t="s">
        <v>2642</v>
      </c>
      <c r="E360" s="118" t="s">
        <v>104</v>
      </c>
      <c r="F360" s="119">
        <v>42</v>
      </c>
      <c r="G360" s="28"/>
      <c r="H360" s="4"/>
      <c r="I360" s="122">
        <f t="shared" si="36"/>
        <v>0</v>
      </c>
      <c r="J360" s="3"/>
      <c r="K360" s="6"/>
      <c r="L360" s="123">
        <f t="shared" si="37"/>
        <v>0</v>
      </c>
      <c r="M360" s="7"/>
      <c r="N360" s="123">
        <f t="shared" si="38"/>
        <v>0</v>
      </c>
      <c r="O360" s="123">
        <f t="shared" si="39"/>
        <v>0</v>
      </c>
      <c r="P360" s="3"/>
      <c r="Q360" s="6"/>
      <c r="R360" s="123">
        <f t="shared" si="40"/>
        <v>0</v>
      </c>
      <c r="S360" s="6"/>
      <c r="T360" s="123">
        <f t="shared" si="41"/>
        <v>0</v>
      </c>
      <c r="U360" s="122">
        <f t="shared" si="42"/>
        <v>0</v>
      </c>
      <c r="V360" s="8" t="str">
        <f>IF(COUNTBLANK(G360:H360)+COUNTBLANK(J360:K360)+COUNTBLANK(M360:M360)+COUNTBLANK(P360:Q360)+COUNTBLANK(S360:S360)=8,"",
IF(G360&lt;Limity!$C$5," Data gotowości zbyt wczesna lub nie uzupełniona.","")&amp;
IF(G360&gt;Limity!$D$5," Data gotowości zbyt późna lub wypełnona nieprawidłowo.","")&amp;
IF(OR(ROUND(K360,2)&lt;=0,ROUND(Q360,2)&lt;=0,ROUND(M360,2)&lt;=0,ROUND(S360,2)&lt;=0,ROUND(H360,2)&lt;=0)," Co najmniej jedna wartość nie jest większa od zera.","")&amp;
IF(K360&gt;Limity!$D$6," Abonament za Usługę TD w Wariancie A ponad limit.","")&amp;
IF(Q360&gt;Limity!$D$7," Abonament za Usługę TD w Wariancie B ponad limit.","")&amp;
IF(Q360-K360&gt;Limity!$D$8," Różnica wartości abonamentów za Usługę TD wariantów A i B ponad limit.","")&amp;
IF(M360&gt;Limity!$D$9," Abonament za zwiększenie przepustowości w Wariancie A ponad limit.","")&amp;
IF(S360&gt;Limity!$D$10," Abonament za zwiększenie przepustowości w Wariancie B ponad limit.","")&amp;
IF(H360&gt;Limity!$D$11," Opłata za zestawienie łącza ponad limit.","")&amp;
IF(J360=""," Nie wskazano PWR. ",IF(ISERROR(VLOOKUP(J360,'Listy punktów styku'!$B$11:$B$41,1,FALSE))," Nie wskazano PWR z listy.",""))&amp;
IF(P360=""," Nie wskazano FPS. ",IF(ISERROR(VLOOKUP(P360,'Listy punktów styku'!$B$44:$B$61,1,FALSE))," Nie wskazano FPS z listy.",""))
)</f>
        <v/>
      </c>
    </row>
    <row r="361" spans="1:22" x14ac:dyDescent="0.35">
      <c r="A361" s="115">
        <v>347</v>
      </c>
      <c r="B361" s="116">
        <v>1115843</v>
      </c>
      <c r="C361" s="117" t="s">
        <v>2644</v>
      </c>
      <c r="D361" s="118" t="s">
        <v>2647</v>
      </c>
      <c r="E361" s="118" t="s">
        <v>104</v>
      </c>
      <c r="F361" s="119" t="s">
        <v>2648</v>
      </c>
      <c r="G361" s="28"/>
      <c r="H361" s="4"/>
      <c r="I361" s="122">
        <f t="shared" si="36"/>
        <v>0</v>
      </c>
      <c r="J361" s="3"/>
      <c r="K361" s="6"/>
      <c r="L361" s="123">
        <f t="shared" si="37"/>
        <v>0</v>
      </c>
      <c r="M361" s="7"/>
      <c r="N361" s="123">
        <f t="shared" si="38"/>
        <v>0</v>
      </c>
      <c r="O361" s="123">
        <f t="shared" si="39"/>
        <v>0</v>
      </c>
      <c r="P361" s="3"/>
      <c r="Q361" s="6"/>
      <c r="R361" s="123">
        <f t="shared" si="40"/>
        <v>0</v>
      </c>
      <c r="S361" s="6"/>
      <c r="T361" s="123">
        <f t="shared" si="41"/>
        <v>0</v>
      </c>
      <c r="U361" s="122">
        <f t="shared" si="42"/>
        <v>0</v>
      </c>
      <c r="V361" s="8" t="str">
        <f>IF(COUNTBLANK(G361:H361)+COUNTBLANK(J361:K361)+COUNTBLANK(M361:M361)+COUNTBLANK(P361:Q361)+COUNTBLANK(S361:S361)=8,"",
IF(G361&lt;Limity!$C$5," Data gotowości zbyt wczesna lub nie uzupełniona.","")&amp;
IF(G361&gt;Limity!$D$5," Data gotowości zbyt późna lub wypełnona nieprawidłowo.","")&amp;
IF(OR(ROUND(K361,2)&lt;=0,ROUND(Q361,2)&lt;=0,ROUND(M361,2)&lt;=0,ROUND(S361,2)&lt;=0,ROUND(H361,2)&lt;=0)," Co najmniej jedna wartość nie jest większa od zera.","")&amp;
IF(K361&gt;Limity!$D$6," Abonament za Usługę TD w Wariancie A ponad limit.","")&amp;
IF(Q361&gt;Limity!$D$7," Abonament za Usługę TD w Wariancie B ponad limit.","")&amp;
IF(Q361-K361&gt;Limity!$D$8," Różnica wartości abonamentów za Usługę TD wariantów A i B ponad limit.","")&amp;
IF(M361&gt;Limity!$D$9," Abonament za zwiększenie przepustowości w Wariancie A ponad limit.","")&amp;
IF(S361&gt;Limity!$D$10," Abonament za zwiększenie przepustowości w Wariancie B ponad limit.","")&amp;
IF(H361&gt;Limity!$D$11," Opłata za zestawienie łącza ponad limit.","")&amp;
IF(J361=""," Nie wskazano PWR. ",IF(ISERROR(VLOOKUP(J361,'Listy punktów styku'!$B$11:$B$41,1,FALSE))," Nie wskazano PWR z listy.",""))&amp;
IF(P361=""," Nie wskazano FPS. ",IF(ISERROR(VLOOKUP(P361,'Listy punktów styku'!$B$44:$B$61,1,FALSE))," Nie wskazano FPS z listy.",""))
)</f>
        <v/>
      </c>
    </row>
    <row r="362" spans="1:22" x14ac:dyDescent="0.35">
      <c r="A362" s="115">
        <v>348</v>
      </c>
      <c r="B362" s="116">
        <v>1105359</v>
      </c>
      <c r="C362" s="117" t="s">
        <v>2650</v>
      </c>
      <c r="D362" s="118" t="s">
        <v>1219</v>
      </c>
      <c r="E362" s="118" t="s">
        <v>2653</v>
      </c>
      <c r="F362" s="119">
        <v>13</v>
      </c>
      <c r="G362" s="28"/>
      <c r="H362" s="4"/>
      <c r="I362" s="122">
        <f t="shared" si="36"/>
        <v>0</v>
      </c>
      <c r="J362" s="3"/>
      <c r="K362" s="6"/>
      <c r="L362" s="123">
        <f t="shared" si="37"/>
        <v>0</v>
      </c>
      <c r="M362" s="7"/>
      <c r="N362" s="123">
        <f t="shared" si="38"/>
        <v>0</v>
      </c>
      <c r="O362" s="123">
        <f t="shared" si="39"/>
        <v>0</v>
      </c>
      <c r="P362" s="3"/>
      <c r="Q362" s="6"/>
      <c r="R362" s="123">
        <f t="shared" si="40"/>
        <v>0</v>
      </c>
      <c r="S362" s="6"/>
      <c r="T362" s="123">
        <f t="shared" si="41"/>
        <v>0</v>
      </c>
      <c r="U362" s="122">
        <f t="shared" si="42"/>
        <v>0</v>
      </c>
      <c r="V362" s="8" t="str">
        <f>IF(COUNTBLANK(G362:H362)+COUNTBLANK(J362:K362)+COUNTBLANK(M362:M362)+COUNTBLANK(P362:Q362)+COUNTBLANK(S362:S362)=8,"",
IF(G362&lt;Limity!$C$5," Data gotowości zbyt wczesna lub nie uzupełniona.","")&amp;
IF(G362&gt;Limity!$D$5," Data gotowości zbyt późna lub wypełnona nieprawidłowo.","")&amp;
IF(OR(ROUND(K362,2)&lt;=0,ROUND(Q362,2)&lt;=0,ROUND(M362,2)&lt;=0,ROUND(S362,2)&lt;=0,ROUND(H362,2)&lt;=0)," Co najmniej jedna wartość nie jest większa od zera.","")&amp;
IF(K362&gt;Limity!$D$6," Abonament za Usługę TD w Wariancie A ponad limit.","")&amp;
IF(Q362&gt;Limity!$D$7," Abonament za Usługę TD w Wariancie B ponad limit.","")&amp;
IF(Q362-K362&gt;Limity!$D$8," Różnica wartości abonamentów za Usługę TD wariantów A i B ponad limit.","")&amp;
IF(M362&gt;Limity!$D$9," Abonament za zwiększenie przepustowości w Wariancie A ponad limit.","")&amp;
IF(S362&gt;Limity!$D$10," Abonament za zwiększenie przepustowości w Wariancie B ponad limit.","")&amp;
IF(H362&gt;Limity!$D$11," Opłata za zestawienie łącza ponad limit.","")&amp;
IF(J362=""," Nie wskazano PWR. ",IF(ISERROR(VLOOKUP(J362,'Listy punktów styku'!$B$11:$B$41,1,FALSE))," Nie wskazano PWR z listy.",""))&amp;
IF(P362=""," Nie wskazano FPS. ",IF(ISERROR(VLOOKUP(P362,'Listy punktów styku'!$B$44:$B$61,1,FALSE))," Nie wskazano FPS z listy.",""))
)</f>
        <v/>
      </c>
    </row>
    <row r="363" spans="1:22" x14ac:dyDescent="0.35">
      <c r="A363" s="115">
        <v>349</v>
      </c>
      <c r="B363" s="116">
        <v>9633398</v>
      </c>
      <c r="C363" s="117" t="s">
        <v>2655</v>
      </c>
      <c r="D363" s="118" t="s">
        <v>1219</v>
      </c>
      <c r="E363" s="118" t="s">
        <v>1222</v>
      </c>
      <c r="F363" s="119">
        <v>70</v>
      </c>
      <c r="G363" s="28"/>
      <c r="H363" s="4"/>
      <c r="I363" s="122">
        <f t="shared" si="36"/>
        <v>0</v>
      </c>
      <c r="J363" s="3"/>
      <c r="K363" s="6"/>
      <c r="L363" s="123">
        <f t="shared" si="37"/>
        <v>0</v>
      </c>
      <c r="M363" s="7"/>
      <c r="N363" s="123">
        <f t="shared" si="38"/>
        <v>0</v>
      </c>
      <c r="O363" s="123">
        <f t="shared" si="39"/>
        <v>0</v>
      </c>
      <c r="P363" s="3"/>
      <c r="Q363" s="6"/>
      <c r="R363" s="123">
        <f t="shared" si="40"/>
        <v>0</v>
      </c>
      <c r="S363" s="6"/>
      <c r="T363" s="123">
        <f t="shared" si="41"/>
        <v>0</v>
      </c>
      <c r="U363" s="122">
        <f t="shared" si="42"/>
        <v>0</v>
      </c>
      <c r="V363" s="8" t="str">
        <f>IF(COUNTBLANK(G363:H363)+COUNTBLANK(J363:K363)+COUNTBLANK(M363:M363)+COUNTBLANK(P363:Q363)+COUNTBLANK(S363:S363)=8,"",
IF(G363&lt;Limity!$C$5," Data gotowości zbyt wczesna lub nie uzupełniona.","")&amp;
IF(G363&gt;Limity!$D$5," Data gotowości zbyt późna lub wypełnona nieprawidłowo.","")&amp;
IF(OR(ROUND(K363,2)&lt;=0,ROUND(Q363,2)&lt;=0,ROUND(M363,2)&lt;=0,ROUND(S363,2)&lt;=0,ROUND(H363,2)&lt;=0)," Co najmniej jedna wartość nie jest większa od zera.","")&amp;
IF(K363&gt;Limity!$D$6," Abonament za Usługę TD w Wariancie A ponad limit.","")&amp;
IF(Q363&gt;Limity!$D$7," Abonament za Usługę TD w Wariancie B ponad limit.","")&amp;
IF(Q363-K363&gt;Limity!$D$8," Różnica wartości abonamentów za Usługę TD wariantów A i B ponad limit.","")&amp;
IF(M363&gt;Limity!$D$9," Abonament za zwiększenie przepustowości w Wariancie A ponad limit.","")&amp;
IF(S363&gt;Limity!$D$10," Abonament za zwiększenie przepustowości w Wariancie B ponad limit.","")&amp;
IF(H363&gt;Limity!$D$11," Opłata za zestawienie łącza ponad limit.","")&amp;
IF(J363=""," Nie wskazano PWR. ",IF(ISERROR(VLOOKUP(J363,'Listy punktów styku'!$B$11:$B$41,1,FALSE))," Nie wskazano PWR z listy.",""))&amp;
IF(P363=""," Nie wskazano FPS. ",IF(ISERROR(VLOOKUP(P363,'Listy punktów styku'!$B$44:$B$61,1,FALSE))," Nie wskazano FPS z listy.",""))
)</f>
        <v/>
      </c>
    </row>
    <row r="364" spans="1:22" x14ac:dyDescent="0.35">
      <c r="A364" s="115">
        <v>350</v>
      </c>
      <c r="B364" s="124">
        <v>44042388</v>
      </c>
      <c r="C364" s="117" t="s">
        <v>2656</v>
      </c>
      <c r="D364" s="118" t="s">
        <v>1219</v>
      </c>
      <c r="E364" s="118" t="s">
        <v>2658</v>
      </c>
      <c r="F364" s="119" t="s">
        <v>1555</v>
      </c>
      <c r="G364" s="28"/>
      <c r="H364" s="4"/>
      <c r="I364" s="122">
        <f t="shared" si="36"/>
        <v>0</v>
      </c>
      <c r="J364" s="3"/>
      <c r="K364" s="6"/>
      <c r="L364" s="123">
        <f t="shared" si="37"/>
        <v>0</v>
      </c>
      <c r="M364" s="7"/>
      <c r="N364" s="123">
        <f t="shared" si="38"/>
        <v>0</v>
      </c>
      <c r="O364" s="123">
        <f t="shared" si="39"/>
        <v>0</v>
      </c>
      <c r="P364" s="3"/>
      <c r="Q364" s="6"/>
      <c r="R364" s="123">
        <f t="shared" si="40"/>
        <v>0</v>
      </c>
      <c r="S364" s="6"/>
      <c r="T364" s="123">
        <f t="shared" si="41"/>
        <v>0</v>
      </c>
      <c r="U364" s="122">
        <f t="shared" si="42"/>
        <v>0</v>
      </c>
      <c r="V364" s="8" t="str">
        <f>IF(COUNTBLANK(G364:H364)+COUNTBLANK(J364:K364)+COUNTBLANK(M364:M364)+COUNTBLANK(P364:Q364)+COUNTBLANK(S364:S364)=8,"",
IF(G364&lt;Limity!$C$5," Data gotowości zbyt wczesna lub nie uzupełniona.","")&amp;
IF(G364&gt;Limity!$D$5," Data gotowości zbyt późna lub wypełnona nieprawidłowo.","")&amp;
IF(OR(ROUND(K364,2)&lt;=0,ROUND(Q364,2)&lt;=0,ROUND(M364,2)&lt;=0,ROUND(S364,2)&lt;=0,ROUND(H364,2)&lt;=0)," Co najmniej jedna wartość nie jest większa od zera.","")&amp;
IF(K364&gt;Limity!$D$6," Abonament za Usługę TD w Wariancie A ponad limit.","")&amp;
IF(Q364&gt;Limity!$D$7," Abonament za Usługę TD w Wariancie B ponad limit.","")&amp;
IF(Q364-K364&gt;Limity!$D$8," Różnica wartości abonamentów za Usługę TD wariantów A i B ponad limit.","")&amp;
IF(M364&gt;Limity!$D$9," Abonament za zwiększenie przepustowości w Wariancie A ponad limit.","")&amp;
IF(S364&gt;Limity!$D$10," Abonament za zwiększenie przepustowości w Wariancie B ponad limit.","")&amp;
IF(H364&gt;Limity!$D$11," Opłata za zestawienie łącza ponad limit.","")&amp;
IF(J364=""," Nie wskazano PWR. ",IF(ISERROR(VLOOKUP(J364,'Listy punktów styku'!$B$11:$B$41,1,FALSE))," Nie wskazano PWR z listy.",""))&amp;
IF(P364=""," Nie wskazano FPS. ",IF(ISERROR(VLOOKUP(P364,'Listy punktów styku'!$B$44:$B$61,1,FALSE))," Nie wskazano FPS z listy.",""))
)</f>
        <v/>
      </c>
    </row>
    <row r="365" spans="1:22" x14ac:dyDescent="0.35">
      <c r="A365" s="115">
        <v>351</v>
      </c>
      <c r="B365" s="116">
        <v>861889167</v>
      </c>
      <c r="C365" s="117">
        <v>105509</v>
      </c>
      <c r="D365" s="118" t="s">
        <v>2662</v>
      </c>
      <c r="E365" s="118"/>
      <c r="F365" s="119" t="s">
        <v>2663</v>
      </c>
      <c r="G365" s="28"/>
      <c r="H365" s="4"/>
      <c r="I365" s="122">
        <f t="shared" si="36"/>
        <v>0</v>
      </c>
      <c r="J365" s="3"/>
      <c r="K365" s="6"/>
      <c r="L365" s="123">
        <f t="shared" si="37"/>
        <v>0</v>
      </c>
      <c r="M365" s="7"/>
      <c r="N365" s="123">
        <f t="shared" si="38"/>
        <v>0</v>
      </c>
      <c r="O365" s="123">
        <f t="shared" si="39"/>
        <v>0</v>
      </c>
      <c r="P365" s="3"/>
      <c r="Q365" s="6"/>
      <c r="R365" s="123">
        <f t="shared" si="40"/>
        <v>0</v>
      </c>
      <c r="S365" s="6"/>
      <c r="T365" s="123">
        <f t="shared" si="41"/>
        <v>0</v>
      </c>
      <c r="U365" s="122">
        <f t="shared" si="42"/>
        <v>0</v>
      </c>
      <c r="V365" s="8" t="str">
        <f>IF(COUNTBLANK(G365:H365)+COUNTBLANK(J365:K365)+COUNTBLANK(M365:M365)+COUNTBLANK(P365:Q365)+COUNTBLANK(S365:S365)=8,"",
IF(G365&lt;Limity!$C$5," Data gotowości zbyt wczesna lub nie uzupełniona.","")&amp;
IF(G365&gt;Limity!$D$5," Data gotowości zbyt późna lub wypełnona nieprawidłowo.","")&amp;
IF(OR(ROUND(K365,2)&lt;=0,ROUND(Q365,2)&lt;=0,ROUND(M365,2)&lt;=0,ROUND(S365,2)&lt;=0,ROUND(H365,2)&lt;=0)," Co najmniej jedna wartość nie jest większa od zera.","")&amp;
IF(K365&gt;Limity!$D$6," Abonament za Usługę TD w Wariancie A ponad limit.","")&amp;
IF(Q365&gt;Limity!$D$7," Abonament za Usługę TD w Wariancie B ponad limit.","")&amp;
IF(Q365-K365&gt;Limity!$D$8," Różnica wartości abonamentów za Usługę TD wariantów A i B ponad limit.","")&amp;
IF(M365&gt;Limity!$D$9," Abonament za zwiększenie przepustowości w Wariancie A ponad limit.","")&amp;
IF(S365&gt;Limity!$D$10," Abonament za zwiększenie przepustowości w Wariancie B ponad limit.","")&amp;
IF(H365&gt;Limity!$D$11," Opłata za zestawienie łącza ponad limit.","")&amp;
IF(J365=""," Nie wskazano PWR. ",IF(ISERROR(VLOOKUP(J365,'Listy punktów styku'!$B$11:$B$41,1,FALSE))," Nie wskazano PWR z listy.",""))&amp;
IF(P365=""," Nie wskazano FPS. ",IF(ISERROR(VLOOKUP(P365,'Listy punktów styku'!$B$44:$B$61,1,FALSE))," Nie wskazano FPS z listy.",""))
)</f>
        <v/>
      </c>
    </row>
    <row r="366" spans="1:22" ht="43.5" x14ac:dyDescent="0.35">
      <c r="A366" s="115">
        <v>352</v>
      </c>
      <c r="B366" s="116">
        <v>1109502</v>
      </c>
      <c r="C366" s="117" t="s">
        <v>2665</v>
      </c>
      <c r="D366" s="118" t="s">
        <v>2667</v>
      </c>
      <c r="E366" s="118" t="s">
        <v>2670</v>
      </c>
      <c r="F366" s="119">
        <v>5</v>
      </c>
      <c r="G366" s="28"/>
      <c r="H366" s="4"/>
      <c r="I366" s="122">
        <f t="shared" si="36"/>
        <v>0</v>
      </c>
      <c r="J366" s="3"/>
      <c r="K366" s="6"/>
      <c r="L366" s="123">
        <f t="shared" si="37"/>
        <v>0</v>
      </c>
      <c r="M366" s="7"/>
      <c r="N366" s="123">
        <f t="shared" si="38"/>
        <v>0</v>
      </c>
      <c r="O366" s="123">
        <f t="shared" si="39"/>
        <v>0</v>
      </c>
      <c r="P366" s="3"/>
      <c r="Q366" s="6"/>
      <c r="R366" s="123">
        <f t="shared" si="40"/>
        <v>0</v>
      </c>
      <c r="S366" s="6"/>
      <c r="T366" s="123">
        <f t="shared" si="41"/>
        <v>0</v>
      </c>
      <c r="U366" s="122">
        <f t="shared" si="42"/>
        <v>0</v>
      </c>
      <c r="V366" s="8" t="str">
        <f>IF(COUNTBLANK(G366:H366)+COUNTBLANK(J366:K366)+COUNTBLANK(M366:M366)+COUNTBLANK(P366:Q366)+COUNTBLANK(S366:S366)=8,"",
IF(G366&lt;Limity!$C$5," Data gotowości zbyt wczesna lub nie uzupełniona.","")&amp;
IF(G366&gt;Limity!$D$5," Data gotowości zbyt późna lub wypełnona nieprawidłowo.","")&amp;
IF(OR(ROUND(K366,2)&lt;=0,ROUND(Q366,2)&lt;=0,ROUND(M366,2)&lt;=0,ROUND(S366,2)&lt;=0,ROUND(H366,2)&lt;=0)," Co najmniej jedna wartość nie jest większa od zera.","")&amp;
IF(K366&gt;Limity!$D$6," Abonament za Usługę TD w Wariancie A ponad limit.","")&amp;
IF(Q366&gt;Limity!$D$7," Abonament za Usługę TD w Wariancie B ponad limit.","")&amp;
IF(Q366-K366&gt;Limity!$D$8," Różnica wartości abonamentów za Usługę TD wariantów A i B ponad limit.","")&amp;
IF(M366&gt;Limity!$D$9," Abonament za zwiększenie przepustowości w Wariancie A ponad limit.","")&amp;
IF(S366&gt;Limity!$D$10," Abonament za zwiększenie przepustowości w Wariancie B ponad limit.","")&amp;
IF(H366&gt;Limity!$D$11," Opłata za zestawienie łącza ponad limit.","")&amp;
IF(J366=""," Nie wskazano PWR. ",IF(ISERROR(VLOOKUP(J366,'Listy punktów styku'!$B$11:$B$41,1,FALSE))," Nie wskazano PWR z listy.",""))&amp;
IF(P366=""," Nie wskazano FPS. ",IF(ISERROR(VLOOKUP(P366,'Listy punktów styku'!$B$44:$B$61,1,FALSE))," Nie wskazano FPS z listy.",""))
)</f>
        <v/>
      </c>
    </row>
    <row r="367" spans="1:22" x14ac:dyDescent="0.35">
      <c r="A367" s="115">
        <v>353</v>
      </c>
      <c r="B367" s="116">
        <v>1126737</v>
      </c>
      <c r="C367" s="117" t="s">
        <v>2672</v>
      </c>
      <c r="D367" s="118" t="s">
        <v>2675</v>
      </c>
      <c r="E367" s="118" t="s">
        <v>104</v>
      </c>
      <c r="F367" s="119">
        <v>66</v>
      </c>
      <c r="G367" s="28"/>
      <c r="H367" s="4"/>
      <c r="I367" s="122">
        <f t="shared" si="36"/>
        <v>0</v>
      </c>
      <c r="J367" s="3"/>
      <c r="K367" s="6"/>
      <c r="L367" s="123">
        <f t="shared" si="37"/>
        <v>0</v>
      </c>
      <c r="M367" s="7"/>
      <c r="N367" s="123">
        <f t="shared" si="38"/>
        <v>0</v>
      </c>
      <c r="O367" s="123">
        <f t="shared" si="39"/>
        <v>0</v>
      </c>
      <c r="P367" s="3"/>
      <c r="Q367" s="6"/>
      <c r="R367" s="123">
        <f t="shared" si="40"/>
        <v>0</v>
      </c>
      <c r="S367" s="6"/>
      <c r="T367" s="123">
        <f t="shared" si="41"/>
        <v>0</v>
      </c>
      <c r="U367" s="122">
        <f t="shared" si="42"/>
        <v>0</v>
      </c>
      <c r="V367" s="8" t="str">
        <f>IF(COUNTBLANK(G367:H367)+COUNTBLANK(J367:K367)+COUNTBLANK(M367:M367)+COUNTBLANK(P367:Q367)+COUNTBLANK(S367:S367)=8,"",
IF(G367&lt;Limity!$C$5," Data gotowości zbyt wczesna lub nie uzupełniona.","")&amp;
IF(G367&gt;Limity!$D$5," Data gotowości zbyt późna lub wypełnona nieprawidłowo.","")&amp;
IF(OR(ROUND(K367,2)&lt;=0,ROUND(Q367,2)&lt;=0,ROUND(M367,2)&lt;=0,ROUND(S367,2)&lt;=0,ROUND(H367,2)&lt;=0)," Co najmniej jedna wartość nie jest większa od zera.","")&amp;
IF(K367&gt;Limity!$D$6," Abonament za Usługę TD w Wariancie A ponad limit.","")&amp;
IF(Q367&gt;Limity!$D$7," Abonament za Usługę TD w Wariancie B ponad limit.","")&amp;
IF(Q367-K367&gt;Limity!$D$8," Różnica wartości abonamentów za Usługę TD wariantów A i B ponad limit.","")&amp;
IF(M367&gt;Limity!$D$9," Abonament za zwiększenie przepustowości w Wariancie A ponad limit.","")&amp;
IF(S367&gt;Limity!$D$10," Abonament za zwiększenie przepustowości w Wariancie B ponad limit.","")&amp;
IF(H367&gt;Limity!$D$11," Opłata za zestawienie łącza ponad limit.","")&amp;
IF(J367=""," Nie wskazano PWR. ",IF(ISERROR(VLOOKUP(J367,'Listy punktów styku'!$B$11:$B$41,1,FALSE))," Nie wskazano PWR z listy.",""))&amp;
IF(P367=""," Nie wskazano FPS. ",IF(ISERROR(VLOOKUP(P367,'Listy punktów styku'!$B$44:$B$61,1,FALSE))," Nie wskazano FPS z listy.",""))
)</f>
        <v/>
      </c>
    </row>
    <row r="368" spans="1:22" ht="29" x14ac:dyDescent="0.35">
      <c r="A368" s="115">
        <v>354</v>
      </c>
      <c r="B368" s="116">
        <v>1132046</v>
      </c>
      <c r="C368" s="117" t="s">
        <v>2677</v>
      </c>
      <c r="D368" s="118" t="s">
        <v>2681</v>
      </c>
      <c r="E368" s="118" t="s">
        <v>104</v>
      </c>
      <c r="F368" s="119" t="s">
        <v>2682</v>
      </c>
      <c r="G368" s="28"/>
      <c r="H368" s="4"/>
      <c r="I368" s="122">
        <f t="shared" si="36"/>
        <v>0</v>
      </c>
      <c r="J368" s="3"/>
      <c r="K368" s="6"/>
      <c r="L368" s="123">
        <f t="shared" si="37"/>
        <v>0</v>
      </c>
      <c r="M368" s="7"/>
      <c r="N368" s="123">
        <f t="shared" si="38"/>
        <v>0</v>
      </c>
      <c r="O368" s="123">
        <f t="shared" si="39"/>
        <v>0</v>
      </c>
      <c r="P368" s="3"/>
      <c r="Q368" s="6"/>
      <c r="R368" s="123">
        <f t="shared" si="40"/>
        <v>0</v>
      </c>
      <c r="S368" s="6"/>
      <c r="T368" s="123">
        <f t="shared" si="41"/>
        <v>0</v>
      </c>
      <c r="U368" s="122">
        <f t="shared" si="42"/>
        <v>0</v>
      </c>
      <c r="V368" s="8" t="str">
        <f>IF(COUNTBLANK(G368:H368)+COUNTBLANK(J368:K368)+COUNTBLANK(M368:M368)+COUNTBLANK(P368:Q368)+COUNTBLANK(S368:S368)=8,"",
IF(G368&lt;Limity!$C$5," Data gotowości zbyt wczesna lub nie uzupełniona.","")&amp;
IF(G368&gt;Limity!$D$5," Data gotowości zbyt późna lub wypełnona nieprawidłowo.","")&amp;
IF(OR(ROUND(K368,2)&lt;=0,ROUND(Q368,2)&lt;=0,ROUND(M368,2)&lt;=0,ROUND(S368,2)&lt;=0,ROUND(H368,2)&lt;=0)," Co najmniej jedna wartość nie jest większa od zera.","")&amp;
IF(K368&gt;Limity!$D$6," Abonament za Usługę TD w Wariancie A ponad limit.","")&amp;
IF(Q368&gt;Limity!$D$7," Abonament za Usługę TD w Wariancie B ponad limit.","")&amp;
IF(Q368-K368&gt;Limity!$D$8," Różnica wartości abonamentów za Usługę TD wariantów A i B ponad limit.","")&amp;
IF(M368&gt;Limity!$D$9," Abonament za zwiększenie przepustowości w Wariancie A ponad limit.","")&amp;
IF(S368&gt;Limity!$D$10," Abonament za zwiększenie przepustowości w Wariancie B ponad limit.","")&amp;
IF(H368&gt;Limity!$D$11," Opłata za zestawienie łącza ponad limit.","")&amp;
IF(J368=""," Nie wskazano PWR. ",IF(ISERROR(VLOOKUP(J368,'Listy punktów styku'!$B$11:$B$41,1,FALSE))," Nie wskazano PWR z listy.",""))&amp;
IF(P368=""," Nie wskazano FPS. ",IF(ISERROR(VLOOKUP(P368,'Listy punktów styku'!$B$44:$B$61,1,FALSE))," Nie wskazano FPS z listy.",""))
)</f>
        <v/>
      </c>
    </row>
    <row r="369" spans="1:22" x14ac:dyDescent="0.35">
      <c r="A369" s="115">
        <v>355</v>
      </c>
      <c r="B369" s="116">
        <v>1132629</v>
      </c>
      <c r="C369" s="117" t="s">
        <v>2684</v>
      </c>
      <c r="D369" s="118" t="s">
        <v>2686</v>
      </c>
      <c r="E369" s="118" t="s">
        <v>104</v>
      </c>
      <c r="F369" s="119">
        <v>55</v>
      </c>
      <c r="G369" s="28"/>
      <c r="H369" s="4"/>
      <c r="I369" s="122">
        <f t="shared" si="36"/>
        <v>0</v>
      </c>
      <c r="J369" s="3"/>
      <c r="K369" s="6"/>
      <c r="L369" s="123">
        <f t="shared" si="37"/>
        <v>0</v>
      </c>
      <c r="M369" s="7"/>
      <c r="N369" s="123">
        <f t="shared" si="38"/>
        <v>0</v>
      </c>
      <c r="O369" s="123">
        <f t="shared" si="39"/>
        <v>0</v>
      </c>
      <c r="P369" s="3"/>
      <c r="Q369" s="6"/>
      <c r="R369" s="123">
        <f t="shared" si="40"/>
        <v>0</v>
      </c>
      <c r="S369" s="6"/>
      <c r="T369" s="123">
        <f t="shared" si="41"/>
        <v>0</v>
      </c>
      <c r="U369" s="122">
        <f t="shared" si="42"/>
        <v>0</v>
      </c>
      <c r="V369" s="8" t="str">
        <f>IF(COUNTBLANK(G369:H369)+COUNTBLANK(J369:K369)+COUNTBLANK(M369:M369)+COUNTBLANK(P369:Q369)+COUNTBLANK(S369:S369)=8,"",
IF(G369&lt;Limity!$C$5," Data gotowości zbyt wczesna lub nie uzupełniona.","")&amp;
IF(G369&gt;Limity!$D$5," Data gotowości zbyt późna lub wypełnona nieprawidłowo.","")&amp;
IF(OR(ROUND(K369,2)&lt;=0,ROUND(Q369,2)&lt;=0,ROUND(M369,2)&lt;=0,ROUND(S369,2)&lt;=0,ROUND(H369,2)&lt;=0)," Co najmniej jedna wartość nie jest większa od zera.","")&amp;
IF(K369&gt;Limity!$D$6," Abonament za Usługę TD w Wariancie A ponad limit.","")&amp;
IF(Q369&gt;Limity!$D$7," Abonament za Usługę TD w Wariancie B ponad limit.","")&amp;
IF(Q369-K369&gt;Limity!$D$8," Różnica wartości abonamentów za Usługę TD wariantów A i B ponad limit.","")&amp;
IF(M369&gt;Limity!$D$9," Abonament za zwiększenie przepustowości w Wariancie A ponad limit.","")&amp;
IF(S369&gt;Limity!$D$10," Abonament za zwiększenie przepustowości w Wariancie B ponad limit.","")&amp;
IF(H369&gt;Limity!$D$11," Opłata za zestawienie łącza ponad limit.","")&amp;
IF(J369=""," Nie wskazano PWR. ",IF(ISERROR(VLOOKUP(J369,'Listy punktów styku'!$B$11:$B$41,1,FALSE))," Nie wskazano PWR z listy.",""))&amp;
IF(P369=""," Nie wskazano FPS. ",IF(ISERROR(VLOOKUP(P369,'Listy punktów styku'!$B$44:$B$61,1,FALSE))," Nie wskazano FPS z listy.",""))
)</f>
        <v/>
      </c>
    </row>
    <row r="370" spans="1:22" x14ac:dyDescent="0.35">
      <c r="A370" s="115">
        <v>356</v>
      </c>
      <c r="B370" s="116">
        <v>1132792</v>
      </c>
      <c r="C370" s="117" t="s">
        <v>2688</v>
      </c>
      <c r="D370" s="118" t="s">
        <v>2690</v>
      </c>
      <c r="E370" s="118" t="s">
        <v>104</v>
      </c>
      <c r="F370" s="119" t="s">
        <v>694</v>
      </c>
      <c r="G370" s="28"/>
      <c r="H370" s="4"/>
      <c r="I370" s="122">
        <f t="shared" si="36"/>
        <v>0</v>
      </c>
      <c r="J370" s="3"/>
      <c r="K370" s="6"/>
      <c r="L370" s="123">
        <f t="shared" si="37"/>
        <v>0</v>
      </c>
      <c r="M370" s="7"/>
      <c r="N370" s="123">
        <f t="shared" si="38"/>
        <v>0</v>
      </c>
      <c r="O370" s="123">
        <f t="shared" si="39"/>
        <v>0</v>
      </c>
      <c r="P370" s="3"/>
      <c r="Q370" s="6"/>
      <c r="R370" s="123">
        <f t="shared" si="40"/>
        <v>0</v>
      </c>
      <c r="S370" s="6"/>
      <c r="T370" s="123">
        <f t="shared" si="41"/>
        <v>0</v>
      </c>
      <c r="U370" s="122">
        <f t="shared" si="42"/>
        <v>0</v>
      </c>
      <c r="V370" s="8" t="str">
        <f>IF(COUNTBLANK(G370:H370)+COUNTBLANK(J370:K370)+COUNTBLANK(M370:M370)+COUNTBLANK(P370:Q370)+COUNTBLANK(S370:S370)=8,"",
IF(G370&lt;Limity!$C$5," Data gotowości zbyt wczesna lub nie uzupełniona.","")&amp;
IF(G370&gt;Limity!$D$5," Data gotowości zbyt późna lub wypełnona nieprawidłowo.","")&amp;
IF(OR(ROUND(K370,2)&lt;=0,ROUND(Q370,2)&lt;=0,ROUND(M370,2)&lt;=0,ROUND(S370,2)&lt;=0,ROUND(H370,2)&lt;=0)," Co najmniej jedna wartość nie jest większa od zera.","")&amp;
IF(K370&gt;Limity!$D$6," Abonament za Usługę TD w Wariancie A ponad limit.","")&amp;
IF(Q370&gt;Limity!$D$7," Abonament za Usługę TD w Wariancie B ponad limit.","")&amp;
IF(Q370-K370&gt;Limity!$D$8," Różnica wartości abonamentów za Usługę TD wariantów A i B ponad limit.","")&amp;
IF(M370&gt;Limity!$D$9," Abonament za zwiększenie przepustowości w Wariancie A ponad limit.","")&amp;
IF(S370&gt;Limity!$D$10," Abonament za zwiększenie przepustowości w Wariancie B ponad limit.","")&amp;
IF(H370&gt;Limity!$D$11," Opłata za zestawienie łącza ponad limit.","")&amp;
IF(J370=""," Nie wskazano PWR. ",IF(ISERROR(VLOOKUP(J370,'Listy punktów styku'!$B$11:$B$41,1,FALSE))," Nie wskazano PWR z listy.",""))&amp;
IF(P370=""," Nie wskazano FPS. ",IF(ISERROR(VLOOKUP(P370,'Listy punktów styku'!$B$44:$B$61,1,FALSE))," Nie wskazano FPS z listy.",""))
)</f>
        <v/>
      </c>
    </row>
    <row r="371" spans="1:22" x14ac:dyDescent="0.35">
      <c r="A371" s="115">
        <v>357</v>
      </c>
      <c r="B371" s="124">
        <v>21458653</v>
      </c>
      <c r="C371" s="117" t="s">
        <v>2691</v>
      </c>
      <c r="D371" s="118" t="s">
        <v>2695</v>
      </c>
      <c r="E371" s="118" t="s">
        <v>2697</v>
      </c>
      <c r="F371" s="119" t="s">
        <v>2698</v>
      </c>
      <c r="G371" s="28"/>
      <c r="H371" s="4"/>
      <c r="I371" s="122">
        <f t="shared" si="36"/>
        <v>0</v>
      </c>
      <c r="J371" s="3"/>
      <c r="K371" s="6"/>
      <c r="L371" s="123">
        <f t="shared" si="37"/>
        <v>0</v>
      </c>
      <c r="M371" s="7"/>
      <c r="N371" s="123">
        <f t="shared" si="38"/>
        <v>0</v>
      </c>
      <c r="O371" s="123">
        <f t="shared" si="39"/>
        <v>0</v>
      </c>
      <c r="P371" s="3"/>
      <c r="Q371" s="6"/>
      <c r="R371" s="123">
        <f t="shared" si="40"/>
        <v>0</v>
      </c>
      <c r="S371" s="6"/>
      <c r="T371" s="123">
        <f t="shared" si="41"/>
        <v>0</v>
      </c>
      <c r="U371" s="122">
        <f t="shared" si="42"/>
        <v>0</v>
      </c>
      <c r="V371" s="8" t="str">
        <f>IF(COUNTBLANK(G371:H371)+COUNTBLANK(J371:K371)+COUNTBLANK(M371:M371)+COUNTBLANK(P371:Q371)+COUNTBLANK(S371:S371)=8,"",
IF(G371&lt;Limity!$C$5," Data gotowości zbyt wczesna lub nie uzupełniona.","")&amp;
IF(G371&gt;Limity!$D$5," Data gotowości zbyt późna lub wypełnona nieprawidłowo.","")&amp;
IF(OR(ROUND(K371,2)&lt;=0,ROUND(Q371,2)&lt;=0,ROUND(M371,2)&lt;=0,ROUND(S371,2)&lt;=0,ROUND(H371,2)&lt;=0)," Co najmniej jedna wartość nie jest większa od zera.","")&amp;
IF(K371&gt;Limity!$D$6," Abonament za Usługę TD w Wariancie A ponad limit.","")&amp;
IF(Q371&gt;Limity!$D$7," Abonament za Usługę TD w Wariancie B ponad limit.","")&amp;
IF(Q371-K371&gt;Limity!$D$8," Różnica wartości abonamentów za Usługę TD wariantów A i B ponad limit.","")&amp;
IF(M371&gt;Limity!$D$9," Abonament za zwiększenie przepustowości w Wariancie A ponad limit.","")&amp;
IF(S371&gt;Limity!$D$10," Abonament za zwiększenie przepustowości w Wariancie B ponad limit.","")&amp;
IF(H371&gt;Limity!$D$11," Opłata za zestawienie łącza ponad limit.","")&amp;
IF(J371=""," Nie wskazano PWR. ",IF(ISERROR(VLOOKUP(J371,'Listy punktów styku'!$B$11:$B$41,1,FALSE))," Nie wskazano PWR z listy.",""))&amp;
IF(P371=""," Nie wskazano FPS. ",IF(ISERROR(VLOOKUP(P371,'Listy punktów styku'!$B$44:$B$61,1,FALSE))," Nie wskazano FPS z listy.",""))
)</f>
        <v/>
      </c>
    </row>
    <row r="372" spans="1:22" x14ac:dyDescent="0.35">
      <c r="A372" s="115">
        <v>358</v>
      </c>
      <c r="B372" s="124">
        <v>76862785</v>
      </c>
      <c r="C372" s="117" t="s">
        <v>2699</v>
      </c>
      <c r="D372" s="118" t="s">
        <v>2695</v>
      </c>
      <c r="E372" s="118" t="s">
        <v>2697</v>
      </c>
      <c r="F372" s="119" t="s">
        <v>1555</v>
      </c>
      <c r="G372" s="28"/>
      <c r="H372" s="4"/>
      <c r="I372" s="122">
        <f t="shared" si="36"/>
        <v>0</v>
      </c>
      <c r="J372" s="3"/>
      <c r="K372" s="6"/>
      <c r="L372" s="123">
        <f t="shared" si="37"/>
        <v>0</v>
      </c>
      <c r="M372" s="7"/>
      <c r="N372" s="123">
        <f t="shared" si="38"/>
        <v>0</v>
      </c>
      <c r="O372" s="123">
        <f t="shared" si="39"/>
        <v>0</v>
      </c>
      <c r="P372" s="3"/>
      <c r="Q372" s="6"/>
      <c r="R372" s="123">
        <f t="shared" si="40"/>
        <v>0</v>
      </c>
      <c r="S372" s="6"/>
      <c r="T372" s="123">
        <f t="shared" si="41"/>
        <v>0</v>
      </c>
      <c r="U372" s="122">
        <f t="shared" si="42"/>
        <v>0</v>
      </c>
      <c r="V372" s="8" t="str">
        <f>IF(COUNTBLANK(G372:H372)+COUNTBLANK(J372:K372)+COUNTBLANK(M372:M372)+COUNTBLANK(P372:Q372)+COUNTBLANK(S372:S372)=8,"",
IF(G372&lt;Limity!$C$5," Data gotowości zbyt wczesna lub nie uzupełniona.","")&amp;
IF(G372&gt;Limity!$D$5," Data gotowości zbyt późna lub wypełnona nieprawidłowo.","")&amp;
IF(OR(ROUND(K372,2)&lt;=0,ROUND(Q372,2)&lt;=0,ROUND(M372,2)&lt;=0,ROUND(S372,2)&lt;=0,ROUND(H372,2)&lt;=0)," Co najmniej jedna wartość nie jest większa od zera.","")&amp;
IF(K372&gt;Limity!$D$6," Abonament za Usługę TD w Wariancie A ponad limit.","")&amp;
IF(Q372&gt;Limity!$D$7," Abonament za Usługę TD w Wariancie B ponad limit.","")&amp;
IF(Q372-K372&gt;Limity!$D$8," Różnica wartości abonamentów za Usługę TD wariantów A i B ponad limit.","")&amp;
IF(M372&gt;Limity!$D$9," Abonament za zwiększenie przepustowości w Wariancie A ponad limit.","")&amp;
IF(S372&gt;Limity!$D$10," Abonament za zwiększenie przepustowości w Wariancie B ponad limit.","")&amp;
IF(H372&gt;Limity!$D$11," Opłata za zestawienie łącza ponad limit.","")&amp;
IF(J372=""," Nie wskazano PWR. ",IF(ISERROR(VLOOKUP(J372,'Listy punktów styku'!$B$11:$B$41,1,FALSE))," Nie wskazano PWR z listy.",""))&amp;
IF(P372=""," Nie wskazano FPS. ",IF(ISERROR(VLOOKUP(P372,'Listy punktów styku'!$B$44:$B$61,1,FALSE))," Nie wskazano FPS z listy.",""))
)</f>
        <v/>
      </c>
    </row>
    <row r="373" spans="1:22" x14ac:dyDescent="0.35">
      <c r="A373" s="115">
        <v>359</v>
      </c>
      <c r="B373" s="116">
        <v>1144635</v>
      </c>
      <c r="C373" s="117" t="s">
        <v>2701</v>
      </c>
      <c r="D373" s="118" t="s">
        <v>2703</v>
      </c>
      <c r="E373" s="118" t="s">
        <v>811</v>
      </c>
      <c r="F373" s="119">
        <v>28</v>
      </c>
      <c r="G373" s="28"/>
      <c r="H373" s="4"/>
      <c r="I373" s="122">
        <f t="shared" si="36"/>
        <v>0</v>
      </c>
      <c r="J373" s="3"/>
      <c r="K373" s="6"/>
      <c r="L373" s="123">
        <f t="shared" si="37"/>
        <v>0</v>
      </c>
      <c r="M373" s="7"/>
      <c r="N373" s="123">
        <f t="shared" si="38"/>
        <v>0</v>
      </c>
      <c r="O373" s="123">
        <f t="shared" si="39"/>
        <v>0</v>
      </c>
      <c r="P373" s="3"/>
      <c r="Q373" s="6"/>
      <c r="R373" s="123">
        <f t="shared" si="40"/>
        <v>0</v>
      </c>
      <c r="S373" s="6"/>
      <c r="T373" s="123">
        <f t="shared" si="41"/>
        <v>0</v>
      </c>
      <c r="U373" s="122">
        <f t="shared" si="42"/>
        <v>0</v>
      </c>
      <c r="V373" s="8" t="str">
        <f>IF(COUNTBLANK(G373:H373)+COUNTBLANK(J373:K373)+COUNTBLANK(M373:M373)+COUNTBLANK(P373:Q373)+COUNTBLANK(S373:S373)=8,"",
IF(G373&lt;Limity!$C$5," Data gotowości zbyt wczesna lub nie uzupełniona.","")&amp;
IF(G373&gt;Limity!$D$5," Data gotowości zbyt późna lub wypełnona nieprawidłowo.","")&amp;
IF(OR(ROUND(K373,2)&lt;=0,ROUND(Q373,2)&lt;=0,ROUND(M373,2)&lt;=0,ROUND(S373,2)&lt;=0,ROUND(H373,2)&lt;=0)," Co najmniej jedna wartość nie jest większa od zera.","")&amp;
IF(K373&gt;Limity!$D$6," Abonament za Usługę TD w Wariancie A ponad limit.","")&amp;
IF(Q373&gt;Limity!$D$7," Abonament za Usługę TD w Wariancie B ponad limit.","")&amp;
IF(Q373-K373&gt;Limity!$D$8," Różnica wartości abonamentów za Usługę TD wariantów A i B ponad limit.","")&amp;
IF(M373&gt;Limity!$D$9," Abonament za zwiększenie przepustowości w Wariancie A ponad limit.","")&amp;
IF(S373&gt;Limity!$D$10," Abonament za zwiększenie przepustowości w Wariancie B ponad limit.","")&amp;
IF(H373&gt;Limity!$D$11," Opłata za zestawienie łącza ponad limit.","")&amp;
IF(J373=""," Nie wskazano PWR. ",IF(ISERROR(VLOOKUP(J373,'Listy punktów styku'!$B$11:$B$41,1,FALSE))," Nie wskazano PWR z listy.",""))&amp;
IF(P373=""," Nie wskazano FPS. ",IF(ISERROR(VLOOKUP(P373,'Listy punktów styku'!$B$44:$B$61,1,FALSE))," Nie wskazano FPS z listy.",""))
)</f>
        <v/>
      </c>
    </row>
    <row r="374" spans="1:22" x14ac:dyDescent="0.35">
      <c r="A374" s="115">
        <v>360</v>
      </c>
      <c r="B374" s="116">
        <v>8483871</v>
      </c>
      <c r="C374" s="117" t="s">
        <v>2706</v>
      </c>
      <c r="D374" s="118" t="s">
        <v>2703</v>
      </c>
      <c r="E374" s="118" t="s">
        <v>95</v>
      </c>
      <c r="F374" s="119">
        <v>5</v>
      </c>
      <c r="G374" s="28"/>
      <c r="H374" s="4"/>
      <c r="I374" s="122">
        <f t="shared" si="36"/>
        <v>0</v>
      </c>
      <c r="J374" s="3"/>
      <c r="K374" s="6"/>
      <c r="L374" s="123">
        <f t="shared" si="37"/>
        <v>0</v>
      </c>
      <c r="M374" s="7"/>
      <c r="N374" s="123">
        <f t="shared" si="38"/>
        <v>0</v>
      </c>
      <c r="O374" s="123">
        <f t="shared" si="39"/>
        <v>0</v>
      </c>
      <c r="P374" s="3"/>
      <c r="Q374" s="6"/>
      <c r="R374" s="123">
        <f t="shared" si="40"/>
        <v>0</v>
      </c>
      <c r="S374" s="6"/>
      <c r="T374" s="123">
        <f t="shared" si="41"/>
        <v>0</v>
      </c>
      <c r="U374" s="122">
        <f t="shared" si="42"/>
        <v>0</v>
      </c>
      <c r="V374" s="8" t="str">
        <f>IF(COUNTBLANK(G374:H374)+COUNTBLANK(J374:K374)+COUNTBLANK(M374:M374)+COUNTBLANK(P374:Q374)+COUNTBLANK(S374:S374)=8,"",
IF(G374&lt;Limity!$C$5," Data gotowości zbyt wczesna lub nie uzupełniona.","")&amp;
IF(G374&gt;Limity!$D$5," Data gotowości zbyt późna lub wypełnona nieprawidłowo.","")&amp;
IF(OR(ROUND(K374,2)&lt;=0,ROUND(Q374,2)&lt;=0,ROUND(M374,2)&lt;=0,ROUND(S374,2)&lt;=0,ROUND(H374,2)&lt;=0)," Co najmniej jedna wartość nie jest większa od zera.","")&amp;
IF(K374&gt;Limity!$D$6," Abonament za Usługę TD w Wariancie A ponad limit.","")&amp;
IF(Q374&gt;Limity!$D$7," Abonament za Usługę TD w Wariancie B ponad limit.","")&amp;
IF(Q374-K374&gt;Limity!$D$8," Różnica wartości abonamentów za Usługę TD wariantów A i B ponad limit.","")&amp;
IF(M374&gt;Limity!$D$9," Abonament za zwiększenie przepustowości w Wariancie A ponad limit.","")&amp;
IF(S374&gt;Limity!$D$10," Abonament za zwiększenie przepustowości w Wariancie B ponad limit.","")&amp;
IF(H374&gt;Limity!$D$11," Opłata za zestawienie łącza ponad limit.","")&amp;
IF(J374=""," Nie wskazano PWR. ",IF(ISERROR(VLOOKUP(J374,'Listy punktów styku'!$B$11:$B$41,1,FALSE))," Nie wskazano PWR z listy.",""))&amp;
IF(P374=""," Nie wskazano FPS. ",IF(ISERROR(VLOOKUP(P374,'Listy punktów styku'!$B$44:$B$61,1,FALSE))," Nie wskazano FPS z listy.",""))
)</f>
        <v/>
      </c>
    </row>
    <row r="375" spans="1:22" x14ac:dyDescent="0.35">
      <c r="A375" s="115">
        <v>361</v>
      </c>
      <c r="B375" s="116">
        <v>1146754</v>
      </c>
      <c r="C375" s="117" t="s">
        <v>2708</v>
      </c>
      <c r="D375" s="118" t="s">
        <v>2710</v>
      </c>
      <c r="E375" s="118"/>
      <c r="F375" s="119">
        <v>99</v>
      </c>
      <c r="G375" s="28"/>
      <c r="H375" s="4"/>
      <c r="I375" s="122">
        <f t="shared" si="36"/>
        <v>0</v>
      </c>
      <c r="J375" s="3"/>
      <c r="K375" s="6"/>
      <c r="L375" s="123">
        <f t="shared" si="37"/>
        <v>0</v>
      </c>
      <c r="M375" s="7"/>
      <c r="N375" s="123">
        <f t="shared" si="38"/>
        <v>0</v>
      </c>
      <c r="O375" s="123">
        <f t="shared" si="39"/>
        <v>0</v>
      </c>
      <c r="P375" s="3"/>
      <c r="Q375" s="6"/>
      <c r="R375" s="123">
        <f t="shared" si="40"/>
        <v>0</v>
      </c>
      <c r="S375" s="6"/>
      <c r="T375" s="123">
        <f t="shared" si="41"/>
        <v>0</v>
      </c>
      <c r="U375" s="122">
        <f t="shared" si="42"/>
        <v>0</v>
      </c>
      <c r="V375" s="8" t="str">
        <f>IF(COUNTBLANK(G375:H375)+COUNTBLANK(J375:K375)+COUNTBLANK(M375:M375)+COUNTBLANK(P375:Q375)+COUNTBLANK(S375:S375)=8,"",
IF(G375&lt;Limity!$C$5," Data gotowości zbyt wczesna lub nie uzupełniona.","")&amp;
IF(G375&gt;Limity!$D$5," Data gotowości zbyt późna lub wypełnona nieprawidłowo.","")&amp;
IF(OR(ROUND(K375,2)&lt;=0,ROUND(Q375,2)&lt;=0,ROUND(M375,2)&lt;=0,ROUND(S375,2)&lt;=0,ROUND(H375,2)&lt;=0)," Co najmniej jedna wartość nie jest większa od zera.","")&amp;
IF(K375&gt;Limity!$D$6," Abonament za Usługę TD w Wariancie A ponad limit.","")&amp;
IF(Q375&gt;Limity!$D$7," Abonament za Usługę TD w Wariancie B ponad limit.","")&amp;
IF(Q375-K375&gt;Limity!$D$8," Różnica wartości abonamentów za Usługę TD wariantów A i B ponad limit.","")&amp;
IF(M375&gt;Limity!$D$9," Abonament za zwiększenie przepustowości w Wariancie A ponad limit.","")&amp;
IF(S375&gt;Limity!$D$10," Abonament za zwiększenie przepustowości w Wariancie B ponad limit.","")&amp;
IF(H375&gt;Limity!$D$11," Opłata za zestawienie łącza ponad limit.","")&amp;
IF(J375=""," Nie wskazano PWR. ",IF(ISERROR(VLOOKUP(J375,'Listy punktów styku'!$B$11:$B$41,1,FALSE))," Nie wskazano PWR z listy.",""))&amp;
IF(P375=""," Nie wskazano FPS. ",IF(ISERROR(VLOOKUP(P375,'Listy punktów styku'!$B$44:$B$61,1,FALSE))," Nie wskazano FPS z listy.",""))
)</f>
        <v/>
      </c>
    </row>
    <row r="376" spans="1:22" ht="29" x14ac:dyDescent="0.35">
      <c r="A376" s="115">
        <v>362</v>
      </c>
      <c r="B376" s="116">
        <v>1148654</v>
      </c>
      <c r="C376" s="117" t="s">
        <v>2712</v>
      </c>
      <c r="D376" s="118" t="s">
        <v>2714</v>
      </c>
      <c r="E376" s="118" t="s">
        <v>811</v>
      </c>
      <c r="F376" s="119" t="s">
        <v>1110</v>
      </c>
      <c r="G376" s="28"/>
      <c r="H376" s="4"/>
      <c r="I376" s="122">
        <f t="shared" si="36"/>
        <v>0</v>
      </c>
      <c r="J376" s="3"/>
      <c r="K376" s="6"/>
      <c r="L376" s="123">
        <f t="shared" si="37"/>
        <v>0</v>
      </c>
      <c r="M376" s="7"/>
      <c r="N376" s="123">
        <f t="shared" si="38"/>
        <v>0</v>
      </c>
      <c r="O376" s="123">
        <f t="shared" si="39"/>
        <v>0</v>
      </c>
      <c r="P376" s="3"/>
      <c r="Q376" s="6"/>
      <c r="R376" s="123">
        <f t="shared" si="40"/>
        <v>0</v>
      </c>
      <c r="S376" s="6"/>
      <c r="T376" s="123">
        <f t="shared" si="41"/>
        <v>0</v>
      </c>
      <c r="U376" s="122">
        <f t="shared" si="42"/>
        <v>0</v>
      </c>
      <c r="V376" s="8" t="str">
        <f>IF(COUNTBLANK(G376:H376)+COUNTBLANK(J376:K376)+COUNTBLANK(M376:M376)+COUNTBLANK(P376:Q376)+COUNTBLANK(S376:S376)=8,"",
IF(G376&lt;Limity!$C$5," Data gotowości zbyt wczesna lub nie uzupełniona.","")&amp;
IF(G376&gt;Limity!$D$5," Data gotowości zbyt późna lub wypełnona nieprawidłowo.","")&amp;
IF(OR(ROUND(K376,2)&lt;=0,ROUND(Q376,2)&lt;=0,ROUND(M376,2)&lt;=0,ROUND(S376,2)&lt;=0,ROUND(H376,2)&lt;=0)," Co najmniej jedna wartość nie jest większa od zera.","")&amp;
IF(K376&gt;Limity!$D$6," Abonament za Usługę TD w Wariancie A ponad limit.","")&amp;
IF(Q376&gt;Limity!$D$7," Abonament za Usługę TD w Wariancie B ponad limit.","")&amp;
IF(Q376-K376&gt;Limity!$D$8," Różnica wartości abonamentów za Usługę TD wariantów A i B ponad limit.","")&amp;
IF(M376&gt;Limity!$D$9," Abonament za zwiększenie przepustowości w Wariancie A ponad limit.","")&amp;
IF(S376&gt;Limity!$D$10," Abonament za zwiększenie przepustowości w Wariancie B ponad limit.","")&amp;
IF(H376&gt;Limity!$D$11," Opłata za zestawienie łącza ponad limit.","")&amp;
IF(J376=""," Nie wskazano PWR. ",IF(ISERROR(VLOOKUP(J376,'Listy punktów styku'!$B$11:$B$41,1,FALSE))," Nie wskazano PWR z listy.",""))&amp;
IF(P376=""," Nie wskazano FPS. ",IF(ISERROR(VLOOKUP(P376,'Listy punktów styku'!$B$44:$B$61,1,FALSE))," Nie wskazano FPS z listy.",""))
)</f>
        <v/>
      </c>
    </row>
    <row r="377" spans="1:22" x14ac:dyDescent="0.35">
      <c r="A377" s="115">
        <v>363</v>
      </c>
      <c r="B377" s="116">
        <v>238632946</v>
      </c>
      <c r="C377" s="117">
        <v>268420</v>
      </c>
      <c r="D377" s="118" t="s">
        <v>2717</v>
      </c>
      <c r="E377" s="118" t="s">
        <v>2720</v>
      </c>
      <c r="F377" s="119">
        <v>5</v>
      </c>
      <c r="G377" s="28"/>
      <c r="H377" s="4"/>
      <c r="I377" s="122">
        <f t="shared" si="36"/>
        <v>0</v>
      </c>
      <c r="J377" s="3"/>
      <c r="K377" s="6"/>
      <c r="L377" s="123">
        <f t="shared" si="37"/>
        <v>0</v>
      </c>
      <c r="M377" s="7"/>
      <c r="N377" s="123">
        <f t="shared" si="38"/>
        <v>0</v>
      </c>
      <c r="O377" s="123">
        <f t="shared" si="39"/>
        <v>0</v>
      </c>
      <c r="P377" s="3"/>
      <c r="Q377" s="6"/>
      <c r="R377" s="123">
        <f t="shared" si="40"/>
        <v>0</v>
      </c>
      <c r="S377" s="6"/>
      <c r="T377" s="123">
        <f t="shared" si="41"/>
        <v>0</v>
      </c>
      <c r="U377" s="122">
        <f t="shared" si="42"/>
        <v>0</v>
      </c>
      <c r="V377" s="8" t="str">
        <f>IF(COUNTBLANK(G377:H377)+COUNTBLANK(J377:K377)+COUNTBLANK(M377:M377)+COUNTBLANK(P377:Q377)+COUNTBLANK(S377:S377)=8,"",
IF(G377&lt;Limity!$C$5," Data gotowości zbyt wczesna lub nie uzupełniona.","")&amp;
IF(G377&gt;Limity!$D$5," Data gotowości zbyt późna lub wypełnona nieprawidłowo.","")&amp;
IF(OR(ROUND(K377,2)&lt;=0,ROUND(Q377,2)&lt;=0,ROUND(M377,2)&lt;=0,ROUND(S377,2)&lt;=0,ROUND(H377,2)&lt;=0)," Co najmniej jedna wartość nie jest większa od zera.","")&amp;
IF(K377&gt;Limity!$D$6," Abonament za Usługę TD w Wariancie A ponad limit.","")&amp;
IF(Q377&gt;Limity!$D$7," Abonament za Usługę TD w Wariancie B ponad limit.","")&amp;
IF(Q377-K377&gt;Limity!$D$8," Różnica wartości abonamentów za Usługę TD wariantów A i B ponad limit.","")&amp;
IF(M377&gt;Limity!$D$9," Abonament za zwiększenie przepustowości w Wariancie A ponad limit.","")&amp;
IF(S377&gt;Limity!$D$10," Abonament za zwiększenie przepustowości w Wariancie B ponad limit.","")&amp;
IF(H377&gt;Limity!$D$11," Opłata za zestawienie łącza ponad limit.","")&amp;
IF(J377=""," Nie wskazano PWR. ",IF(ISERROR(VLOOKUP(J377,'Listy punktów styku'!$B$11:$B$41,1,FALSE))," Nie wskazano PWR z listy.",""))&amp;
IF(P377=""," Nie wskazano FPS. ",IF(ISERROR(VLOOKUP(P377,'Listy punktów styku'!$B$44:$B$61,1,FALSE))," Nie wskazano FPS z listy.",""))
)</f>
        <v/>
      </c>
    </row>
    <row r="378" spans="1:22" x14ac:dyDescent="0.35">
      <c r="A378" s="115">
        <v>364</v>
      </c>
      <c r="B378" s="116">
        <v>1182538</v>
      </c>
      <c r="C378" s="117" t="s">
        <v>1215</v>
      </c>
      <c r="D378" s="118" t="s">
        <v>1216</v>
      </c>
      <c r="E378" s="118" t="s">
        <v>648</v>
      </c>
      <c r="F378" s="119">
        <v>11</v>
      </c>
      <c r="G378" s="28"/>
      <c r="H378" s="4"/>
      <c r="I378" s="122">
        <f t="shared" si="36"/>
        <v>0</v>
      </c>
      <c r="J378" s="3"/>
      <c r="K378" s="6"/>
      <c r="L378" s="123">
        <f t="shared" si="37"/>
        <v>0</v>
      </c>
      <c r="M378" s="7"/>
      <c r="N378" s="123">
        <f t="shared" si="38"/>
        <v>0</v>
      </c>
      <c r="O378" s="123">
        <f t="shared" si="39"/>
        <v>0</v>
      </c>
      <c r="P378" s="3"/>
      <c r="Q378" s="6"/>
      <c r="R378" s="123">
        <f t="shared" si="40"/>
        <v>0</v>
      </c>
      <c r="S378" s="6"/>
      <c r="T378" s="123">
        <f t="shared" si="41"/>
        <v>0</v>
      </c>
      <c r="U378" s="122">
        <f t="shared" si="42"/>
        <v>0</v>
      </c>
      <c r="V378" s="8" t="str">
        <f>IF(COUNTBLANK(G378:H378)+COUNTBLANK(J378:K378)+COUNTBLANK(M378:M378)+COUNTBLANK(P378:Q378)+COUNTBLANK(S378:S378)=8,"",
IF(G378&lt;Limity!$C$5," Data gotowości zbyt wczesna lub nie uzupełniona.","")&amp;
IF(G378&gt;Limity!$D$5," Data gotowości zbyt późna lub wypełnona nieprawidłowo.","")&amp;
IF(OR(ROUND(K378,2)&lt;=0,ROUND(Q378,2)&lt;=0,ROUND(M378,2)&lt;=0,ROUND(S378,2)&lt;=0,ROUND(H378,2)&lt;=0)," Co najmniej jedna wartość nie jest większa od zera.","")&amp;
IF(K378&gt;Limity!$D$6," Abonament za Usługę TD w Wariancie A ponad limit.","")&amp;
IF(Q378&gt;Limity!$D$7," Abonament za Usługę TD w Wariancie B ponad limit.","")&amp;
IF(Q378-K378&gt;Limity!$D$8," Różnica wartości abonamentów za Usługę TD wariantów A i B ponad limit.","")&amp;
IF(M378&gt;Limity!$D$9," Abonament za zwiększenie przepustowości w Wariancie A ponad limit.","")&amp;
IF(S378&gt;Limity!$D$10," Abonament za zwiększenie przepustowości w Wariancie B ponad limit.","")&amp;
IF(H378&gt;Limity!$D$11," Opłata za zestawienie łącza ponad limit.","")&amp;
IF(J378=""," Nie wskazano PWR. ",IF(ISERROR(VLOOKUP(J378,'Listy punktów styku'!$B$11:$B$41,1,FALSE))," Nie wskazano PWR z listy.",""))&amp;
IF(P378=""," Nie wskazano FPS. ",IF(ISERROR(VLOOKUP(P378,'Listy punktów styku'!$B$44:$B$61,1,FALSE))," Nie wskazano FPS z listy.",""))
)</f>
        <v/>
      </c>
    </row>
    <row r="379" spans="1:22" x14ac:dyDescent="0.35">
      <c r="A379" s="115">
        <v>365</v>
      </c>
      <c r="B379" s="116">
        <v>1182574</v>
      </c>
      <c r="C379" s="117" t="s">
        <v>2723</v>
      </c>
      <c r="D379" s="118" t="s">
        <v>1216</v>
      </c>
      <c r="E379" s="118" t="s">
        <v>145</v>
      </c>
      <c r="F379" s="119">
        <v>30</v>
      </c>
      <c r="G379" s="28"/>
      <c r="H379" s="4"/>
      <c r="I379" s="122">
        <f t="shared" si="36"/>
        <v>0</v>
      </c>
      <c r="J379" s="3"/>
      <c r="K379" s="6"/>
      <c r="L379" s="123">
        <f t="shared" si="37"/>
        <v>0</v>
      </c>
      <c r="M379" s="7"/>
      <c r="N379" s="123">
        <f t="shared" si="38"/>
        <v>0</v>
      </c>
      <c r="O379" s="123">
        <f t="shared" si="39"/>
        <v>0</v>
      </c>
      <c r="P379" s="3"/>
      <c r="Q379" s="6"/>
      <c r="R379" s="123">
        <f t="shared" si="40"/>
        <v>0</v>
      </c>
      <c r="S379" s="6"/>
      <c r="T379" s="123">
        <f t="shared" si="41"/>
        <v>0</v>
      </c>
      <c r="U379" s="122">
        <f t="shared" si="42"/>
        <v>0</v>
      </c>
      <c r="V379" s="8" t="str">
        <f>IF(COUNTBLANK(G379:H379)+COUNTBLANK(J379:K379)+COUNTBLANK(M379:M379)+COUNTBLANK(P379:Q379)+COUNTBLANK(S379:S379)=8,"",
IF(G379&lt;Limity!$C$5," Data gotowości zbyt wczesna lub nie uzupełniona.","")&amp;
IF(G379&gt;Limity!$D$5," Data gotowości zbyt późna lub wypełnona nieprawidłowo.","")&amp;
IF(OR(ROUND(K379,2)&lt;=0,ROUND(Q379,2)&lt;=0,ROUND(M379,2)&lt;=0,ROUND(S379,2)&lt;=0,ROUND(H379,2)&lt;=0)," Co najmniej jedna wartość nie jest większa od zera.","")&amp;
IF(K379&gt;Limity!$D$6," Abonament za Usługę TD w Wariancie A ponad limit.","")&amp;
IF(Q379&gt;Limity!$D$7," Abonament za Usługę TD w Wariancie B ponad limit.","")&amp;
IF(Q379-K379&gt;Limity!$D$8," Różnica wartości abonamentów za Usługę TD wariantów A i B ponad limit.","")&amp;
IF(M379&gt;Limity!$D$9," Abonament za zwiększenie przepustowości w Wariancie A ponad limit.","")&amp;
IF(S379&gt;Limity!$D$10," Abonament za zwiększenie przepustowości w Wariancie B ponad limit.","")&amp;
IF(H379&gt;Limity!$D$11," Opłata za zestawienie łącza ponad limit.","")&amp;
IF(J379=""," Nie wskazano PWR. ",IF(ISERROR(VLOOKUP(J379,'Listy punktów styku'!$B$11:$B$41,1,FALSE))," Nie wskazano PWR z listy.",""))&amp;
IF(P379=""," Nie wskazano FPS. ",IF(ISERROR(VLOOKUP(P379,'Listy punktów styku'!$B$44:$B$61,1,FALSE))," Nie wskazano FPS z listy.",""))
)</f>
        <v/>
      </c>
    </row>
    <row r="380" spans="1:22" x14ac:dyDescent="0.35">
      <c r="A380" s="115">
        <v>366</v>
      </c>
      <c r="B380" s="116">
        <v>1168876</v>
      </c>
      <c r="C380" s="117" t="s">
        <v>2725</v>
      </c>
      <c r="D380" s="118" t="s">
        <v>813</v>
      </c>
      <c r="E380" s="118" t="s">
        <v>2728</v>
      </c>
      <c r="F380" s="119">
        <v>46</v>
      </c>
      <c r="G380" s="28"/>
      <c r="H380" s="4"/>
      <c r="I380" s="122">
        <f t="shared" si="36"/>
        <v>0</v>
      </c>
      <c r="J380" s="3"/>
      <c r="K380" s="6"/>
      <c r="L380" s="123">
        <f t="shared" si="37"/>
        <v>0</v>
      </c>
      <c r="M380" s="7"/>
      <c r="N380" s="123">
        <f t="shared" si="38"/>
        <v>0</v>
      </c>
      <c r="O380" s="123">
        <f t="shared" si="39"/>
        <v>0</v>
      </c>
      <c r="P380" s="3"/>
      <c r="Q380" s="6"/>
      <c r="R380" s="123">
        <f t="shared" si="40"/>
        <v>0</v>
      </c>
      <c r="S380" s="6"/>
      <c r="T380" s="123">
        <f t="shared" si="41"/>
        <v>0</v>
      </c>
      <c r="U380" s="122">
        <f t="shared" si="42"/>
        <v>0</v>
      </c>
      <c r="V380" s="8" t="str">
        <f>IF(COUNTBLANK(G380:H380)+COUNTBLANK(J380:K380)+COUNTBLANK(M380:M380)+COUNTBLANK(P380:Q380)+COUNTBLANK(S380:S380)=8,"",
IF(G380&lt;Limity!$C$5," Data gotowości zbyt wczesna lub nie uzupełniona.","")&amp;
IF(G380&gt;Limity!$D$5," Data gotowości zbyt późna lub wypełnona nieprawidłowo.","")&amp;
IF(OR(ROUND(K380,2)&lt;=0,ROUND(Q380,2)&lt;=0,ROUND(M380,2)&lt;=0,ROUND(S380,2)&lt;=0,ROUND(H380,2)&lt;=0)," Co najmniej jedna wartość nie jest większa od zera.","")&amp;
IF(K380&gt;Limity!$D$6," Abonament za Usługę TD w Wariancie A ponad limit.","")&amp;
IF(Q380&gt;Limity!$D$7," Abonament za Usługę TD w Wariancie B ponad limit.","")&amp;
IF(Q380-K380&gt;Limity!$D$8," Różnica wartości abonamentów za Usługę TD wariantów A i B ponad limit.","")&amp;
IF(M380&gt;Limity!$D$9," Abonament za zwiększenie przepustowości w Wariancie A ponad limit.","")&amp;
IF(S380&gt;Limity!$D$10," Abonament za zwiększenie przepustowości w Wariancie B ponad limit.","")&amp;
IF(H380&gt;Limity!$D$11," Opłata za zestawienie łącza ponad limit.","")&amp;
IF(J380=""," Nie wskazano PWR. ",IF(ISERROR(VLOOKUP(J380,'Listy punktów styku'!$B$11:$B$41,1,FALSE))," Nie wskazano PWR z listy.",""))&amp;
IF(P380=""," Nie wskazano FPS. ",IF(ISERROR(VLOOKUP(P380,'Listy punktów styku'!$B$44:$B$61,1,FALSE))," Nie wskazano FPS z listy.",""))
)</f>
        <v/>
      </c>
    </row>
    <row r="381" spans="1:22" ht="43.5" x14ac:dyDescent="0.35">
      <c r="A381" s="115">
        <v>367</v>
      </c>
      <c r="B381" s="116">
        <v>1169192</v>
      </c>
      <c r="C381" s="117" t="s">
        <v>2730</v>
      </c>
      <c r="D381" s="118" t="s">
        <v>813</v>
      </c>
      <c r="E381" s="118" t="s">
        <v>2732</v>
      </c>
      <c r="F381" s="119">
        <v>17</v>
      </c>
      <c r="G381" s="28"/>
      <c r="H381" s="4"/>
      <c r="I381" s="122">
        <f t="shared" si="36"/>
        <v>0</v>
      </c>
      <c r="J381" s="3"/>
      <c r="K381" s="6"/>
      <c r="L381" s="123">
        <f t="shared" si="37"/>
        <v>0</v>
      </c>
      <c r="M381" s="7"/>
      <c r="N381" s="123">
        <f t="shared" si="38"/>
        <v>0</v>
      </c>
      <c r="O381" s="123">
        <f t="shared" si="39"/>
        <v>0</v>
      </c>
      <c r="P381" s="3"/>
      <c r="Q381" s="6"/>
      <c r="R381" s="123">
        <f t="shared" si="40"/>
        <v>0</v>
      </c>
      <c r="S381" s="6"/>
      <c r="T381" s="123">
        <f t="shared" si="41"/>
        <v>0</v>
      </c>
      <c r="U381" s="122">
        <f t="shared" si="42"/>
        <v>0</v>
      </c>
      <c r="V381" s="8" t="str">
        <f>IF(COUNTBLANK(G381:H381)+COUNTBLANK(J381:K381)+COUNTBLANK(M381:M381)+COUNTBLANK(P381:Q381)+COUNTBLANK(S381:S381)=8,"",
IF(G381&lt;Limity!$C$5," Data gotowości zbyt wczesna lub nie uzupełniona.","")&amp;
IF(G381&gt;Limity!$D$5," Data gotowości zbyt późna lub wypełnona nieprawidłowo.","")&amp;
IF(OR(ROUND(K381,2)&lt;=0,ROUND(Q381,2)&lt;=0,ROUND(M381,2)&lt;=0,ROUND(S381,2)&lt;=0,ROUND(H381,2)&lt;=0)," Co najmniej jedna wartość nie jest większa od zera.","")&amp;
IF(K381&gt;Limity!$D$6," Abonament za Usługę TD w Wariancie A ponad limit.","")&amp;
IF(Q381&gt;Limity!$D$7," Abonament za Usługę TD w Wariancie B ponad limit.","")&amp;
IF(Q381-K381&gt;Limity!$D$8," Różnica wartości abonamentów za Usługę TD wariantów A i B ponad limit.","")&amp;
IF(M381&gt;Limity!$D$9," Abonament za zwiększenie przepustowości w Wariancie A ponad limit.","")&amp;
IF(S381&gt;Limity!$D$10," Abonament za zwiększenie przepustowości w Wariancie B ponad limit.","")&amp;
IF(H381&gt;Limity!$D$11," Opłata za zestawienie łącza ponad limit.","")&amp;
IF(J381=""," Nie wskazano PWR. ",IF(ISERROR(VLOOKUP(J381,'Listy punktów styku'!$B$11:$B$41,1,FALSE))," Nie wskazano PWR z listy.",""))&amp;
IF(P381=""," Nie wskazano FPS. ",IF(ISERROR(VLOOKUP(P381,'Listy punktów styku'!$B$44:$B$61,1,FALSE))," Nie wskazano FPS z listy.",""))
)</f>
        <v/>
      </c>
    </row>
    <row r="382" spans="1:22" x14ac:dyDescent="0.35">
      <c r="A382" s="115">
        <v>368</v>
      </c>
      <c r="B382" s="116">
        <v>1199120</v>
      </c>
      <c r="C382" s="117" t="s">
        <v>2734</v>
      </c>
      <c r="D382" s="118" t="s">
        <v>2737</v>
      </c>
      <c r="E382" s="118" t="s">
        <v>2740</v>
      </c>
      <c r="F382" s="119">
        <v>45</v>
      </c>
      <c r="G382" s="28"/>
      <c r="H382" s="4"/>
      <c r="I382" s="122">
        <f t="shared" si="36"/>
        <v>0</v>
      </c>
      <c r="J382" s="3"/>
      <c r="K382" s="6"/>
      <c r="L382" s="123">
        <f t="shared" si="37"/>
        <v>0</v>
      </c>
      <c r="M382" s="7"/>
      <c r="N382" s="123">
        <f t="shared" si="38"/>
        <v>0</v>
      </c>
      <c r="O382" s="123">
        <f t="shared" si="39"/>
        <v>0</v>
      </c>
      <c r="P382" s="3"/>
      <c r="Q382" s="6"/>
      <c r="R382" s="123">
        <f t="shared" si="40"/>
        <v>0</v>
      </c>
      <c r="S382" s="6"/>
      <c r="T382" s="123">
        <f t="shared" si="41"/>
        <v>0</v>
      </c>
      <c r="U382" s="122">
        <f t="shared" si="42"/>
        <v>0</v>
      </c>
      <c r="V382" s="8" t="str">
        <f>IF(COUNTBLANK(G382:H382)+COUNTBLANK(J382:K382)+COUNTBLANK(M382:M382)+COUNTBLANK(P382:Q382)+COUNTBLANK(S382:S382)=8,"",
IF(G382&lt;Limity!$C$5," Data gotowości zbyt wczesna lub nie uzupełniona.","")&amp;
IF(G382&gt;Limity!$D$5," Data gotowości zbyt późna lub wypełnona nieprawidłowo.","")&amp;
IF(OR(ROUND(K382,2)&lt;=0,ROUND(Q382,2)&lt;=0,ROUND(M382,2)&lt;=0,ROUND(S382,2)&lt;=0,ROUND(H382,2)&lt;=0)," Co najmniej jedna wartość nie jest większa od zera.","")&amp;
IF(K382&gt;Limity!$D$6," Abonament za Usługę TD w Wariancie A ponad limit.","")&amp;
IF(Q382&gt;Limity!$D$7," Abonament za Usługę TD w Wariancie B ponad limit.","")&amp;
IF(Q382-K382&gt;Limity!$D$8," Różnica wartości abonamentów za Usługę TD wariantów A i B ponad limit.","")&amp;
IF(M382&gt;Limity!$D$9," Abonament za zwiększenie przepustowości w Wariancie A ponad limit.","")&amp;
IF(S382&gt;Limity!$D$10," Abonament za zwiększenie przepustowości w Wariancie B ponad limit.","")&amp;
IF(H382&gt;Limity!$D$11," Opłata za zestawienie łącza ponad limit.","")&amp;
IF(J382=""," Nie wskazano PWR. ",IF(ISERROR(VLOOKUP(J382,'Listy punktów styku'!$B$11:$B$41,1,FALSE))," Nie wskazano PWR z listy.",""))&amp;
IF(P382=""," Nie wskazano FPS. ",IF(ISERROR(VLOOKUP(P382,'Listy punktów styku'!$B$44:$B$61,1,FALSE))," Nie wskazano FPS z listy.",""))
)</f>
        <v/>
      </c>
    </row>
    <row r="383" spans="1:22" ht="29" x14ac:dyDescent="0.35">
      <c r="A383" s="115">
        <v>369</v>
      </c>
      <c r="B383" s="116">
        <v>1196471</v>
      </c>
      <c r="C383" s="117" t="s">
        <v>2742</v>
      </c>
      <c r="D383" s="118" t="s">
        <v>2744</v>
      </c>
      <c r="E383" s="118" t="s">
        <v>579</v>
      </c>
      <c r="F383" s="119">
        <v>15</v>
      </c>
      <c r="G383" s="28"/>
      <c r="H383" s="4"/>
      <c r="I383" s="122">
        <f t="shared" si="36"/>
        <v>0</v>
      </c>
      <c r="J383" s="3"/>
      <c r="K383" s="6"/>
      <c r="L383" s="123">
        <f t="shared" si="37"/>
        <v>0</v>
      </c>
      <c r="M383" s="7"/>
      <c r="N383" s="123">
        <f t="shared" si="38"/>
        <v>0</v>
      </c>
      <c r="O383" s="123">
        <f t="shared" si="39"/>
        <v>0</v>
      </c>
      <c r="P383" s="3"/>
      <c r="Q383" s="6"/>
      <c r="R383" s="123">
        <f t="shared" si="40"/>
        <v>0</v>
      </c>
      <c r="S383" s="6"/>
      <c r="T383" s="123">
        <f t="shared" si="41"/>
        <v>0</v>
      </c>
      <c r="U383" s="122">
        <f t="shared" si="42"/>
        <v>0</v>
      </c>
      <c r="V383" s="8" t="str">
        <f>IF(COUNTBLANK(G383:H383)+COUNTBLANK(J383:K383)+COUNTBLANK(M383:M383)+COUNTBLANK(P383:Q383)+COUNTBLANK(S383:S383)=8,"",
IF(G383&lt;Limity!$C$5," Data gotowości zbyt wczesna lub nie uzupełniona.","")&amp;
IF(G383&gt;Limity!$D$5," Data gotowości zbyt późna lub wypełnona nieprawidłowo.","")&amp;
IF(OR(ROUND(K383,2)&lt;=0,ROUND(Q383,2)&lt;=0,ROUND(M383,2)&lt;=0,ROUND(S383,2)&lt;=0,ROUND(H383,2)&lt;=0)," Co najmniej jedna wartość nie jest większa od zera.","")&amp;
IF(K383&gt;Limity!$D$6," Abonament za Usługę TD w Wariancie A ponad limit.","")&amp;
IF(Q383&gt;Limity!$D$7," Abonament za Usługę TD w Wariancie B ponad limit.","")&amp;
IF(Q383-K383&gt;Limity!$D$8," Różnica wartości abonamentów za Usługę TD wariantów A i B ponad limit.","")&amp;
IF(M383&gt;Limity!$D$9," Abonament za zwiększenie przepustowości w Wariancie A ponad limit.","")&amp;
IF(S383&gt;Limity!$D$10," Abonament za zwiększenie przepustowości w Wariancie B ponad limit.","")&amp;
IF(H383&gt;Limity!$D$11," Opłata za zestawienie łącza ponad limit.","")&amp;
IF(J383=""," Nie wskazano PWR. ",IF(ISERROR(VLOOKUP(J383,'Listy punktów styku'!$B$11:$B$41,1,FALSE))," Nie wskazano PWR z listy.",""))&amp;
IF(P383=""," Nie wskazano FPS. ",IF(ISERROR(VLOOKUP(P383,'Listy punktów styku'!$B$44:$B$61,1,FALSE))," Nie wskazano FPS z listy.",""))
)</f>
        <v/>
      </c>
    </row>
    <row r="384" spans="1:22" x14ac:dyDescent="0.35">
      <c r="A384" s="115">
        <v>370</v>
      </c>
      <c r="B384" s="116">
        <v>1211615</v>
      </c>
      <c r="C384" s="117" t="s">
        <v>2747</v>
      </c>
      <c r="D384" s="118" t="s">
        <v>2749</v>
      </c>
      <c r="E384" s="118" t="s">
        <v>872</v>
      </c>
      <c r="F384" s="119">
        <v>25</v>
      </c>
      <c r="G384" s="28"/>
      <c r="H384" s="4"/>
      <c r="I384" s="122">
        <f t="shared" si="36"/>
        <v>0</v>
      </c>
      <c r="J384" s="3"/>
      <c r="K384" s="6"/>
      <c r="L384" s="123">
        <f t="shared" si="37"/>
        <v>0</v>
      </c>
      <c r="M384" s="7"/>
      <c r="N384" s="123">
        <f t="shared" si="38"/>
        <v>0</v>
      </c>
      <c r="O384" s="123">
        <f t="shared" si="39"/>
        <v>0</v>
      </c>
      <c r="P384" s="3"/>
      <c r="Q384" s="6"/>
      <c r="R384" s="123">
        <f t="shared" si="40"/>
        <v>0</v>
      </c>
      <c r="S384" s="6"/>
      <c r="T384" s="123">
        <f t="shared" si="41"/>
        <v>0</v>
      </c>
      <c r="U384" s="122">
        <f t="shared" si="42"/>
        <v>0</v>
      </c>
      <c r="V384" s="8" t="str">
        <f>IF(COUNTBLANK(G384:H384)+COUNTBLANK(J384:K384)+COUNTBLANK(M384:M384)+COUNTBLANK(P384:Q384)+COUNTBLANK(S384:S384)=8,"",
IF(G384&lt;Limity!$C$5," Data gotowości zbyt wczesna lub nie uzupełniona.","")&amp;
IF(G384&gt;Limity!$D$5," Data gotowości zbyt późna lub wypełnona nieprawidłowo.","")&amp;
IF(OR(ROUND(K384,2)&lt;=0,ROUND(Q384,2)&lt;=0,ROUND(M384,2)&lt;=0,ROUND(S384,2)&lt;=0,ROUND(H384,2)&lt;=0)," Co najmniej jedna wartość nie jest większa od zera.","")&amp;
IF(K384&gt;Limity!$D$6," Abonament za Usługę TD w Wariancie A ponad limit.","")&amp;
IF(Q384&gt;Limity!$D$7," Abonament za Usługę TD w Wariancie B ponad limit.","")&amp;
IF(Q384-K384&gt;Limity!$D$8," Różnica wartości abonamentów za Usługę TD wariantów A i B ponad limit.","")&amp;
IF(M384&gt;Limity!$D$9," Abonament za zwiększenie przepustowości w Wariancie A ponad limit.","")&amp;
IF(S384&gt;Limity!$D$10," Abonament za zwiększenie przepustowości w Wariancie B ponad limit.","")&amp;
IF(H384&gt;Limity!$D$11," Opłata za zestawienie łącza ponad limit.","")&amp;
IF(J384=""," Nie wskazano PWR. ",IF(ISERROR(VLOOKUP(J384,'Listy punktów styku'!$B$11:$B$41,1,FALSE))," Nie wskazano PWR z listy.",""))&amp;
IF(P384=""," Nie wskazano FPS. ",IF(ISERROR(VLOOKUP(P384,'Listy punktów styku'!$B$44:$B$61,1,FALSE))," Nie wskazano FPS z listy.",""))
)</f>
        <v/>
      </c>
    </row>
    <row r="385" spans="1:22" ht="43.5" x14ac:dyDescent="0.35">
      <c r="A385" s="115">
        <v>371</v>
      </c>
      <c r="B385" s="116">
        <v>1217683</v>
      </c>
      <c r="C385" s="117" t="s">
        <v>2753</v>
      </c>
      <c r="D385" s="118" t="s">
        <v>805</v>
      </c>
      <c r="E385" s="118" t="s">
        <v>2755</v>
      </c>
      <c r="F385" s="119" t="s">
        <v>657</v>
      </c>
      <c r="G385" s="28"/>
      <c r="H385" s="4"/>
      <c r="I385" s="122">
        <f t="shared" si="36"/>
        <v>0</v>
      </c>
      <c r="J385" s="3"/>
      <c r="K385" s="6"/>
      <c r="L385" s="123">
        <f t="shared" si="37"/>
        <v>0</v>
      </c>
      <c r="M385" s="7"/>
      <c r="N385" s="123">
        <f t="shared" si="38"/>
        <v>0</v>
      </c>
      <c r="O385" s="123">
        <f t="shared" si="39"/>
        <v>0</v>
      </c>
      <c r="P385" s="3"/>
      <c r="Q385" s="6"/>
      <c r="R385" s="123">
        <f t="shared" si="40"/>
        <v>0</v>
      </c>
      <c r="S385" s="6"/>
      <c r="T385" s="123">
        <f t="shared" si="41"/>
        <v>0</v>
      </c>
      <c r="U385" s="122">
        <f t="shared" si="42"/>
        <v>0</v>
      </c>
      <c r="V385" s="8" t="str">
        <f>IF(COUNTBLANK(G385:H385)+COUNTBLANK(J385:K385)+COUNTBLANK(M385:M385)+COUNTBLANK(P385:Q385)+COUNTBLANK(S385:S385)=8,"",
IF(G385&lt;Limity!$C$5," Data gotowości zbyt wczesna lub nie uzupełniona.","")&amp;
IF(G385&gt;Limity!$D$5," Data gotowości zbyt późna lub wypełnona nieprawidłowo.","")&amp;
IF(OR(ROUND(K385,2)&lt;=0,ROUND(Q385,2)&lt;=0,ROUND(M385,2)&lt;=0,ROUND(S385,2)&lt;=0,ROUND(H385,2)&lt;=0)," Co najmniej jedna wartość nie jest większa od zera.","")&amp;
IF(K385&gt;Limity!$D$6," Abonament za Usługę TD w Wariancie A ponad limit.","")&amp;
IF(Q385&gt;Limity!$D$7," Abonament za Usługę TD w Wariancie B ponad limit.","")&amp;
IF(Q385-K385&gt;Limity!$D$8," Różnica wartości abonamentów za Usługę TD wariantów A i B ponad limit.","")&amp;
IF(M385&gt;Limity!$D$9," Abonament za zwiększenie przepustowości w Wariancie A ponad limit.","")&amp;
IF(S385&gt;Limity!$D$10," Abonament za zwiększenie przepustowości w Wariancie B ponad limit.","")&amp;
IF(H385&gt;Limity!$D$11," Opłata za zestawienie łącza ponad limit.","")&amp;
IF(J385=""," Nie wskazano PWR. ",IF(ISERROR(VLOOKUP(J385,'Listy punktów styku'!$B$11:$B$41,1,FALSE))," Nie wskazano PWR z listy.",""))&amp;
IF(P385=""," Nie wskazano FPS. ",IF(ISERROR(VLOOKUP(P385,'Listy punktów styku'!$B$44:$B$61,1,FALSE))," Nie wskazano FPS z listy.",""))
)</f>
        <v/>
      </c>
    </row>
    <row r="386" spans="1:22" ht="29" x14ac:dyDescent="0.35">
      <c r="A386" s="115">
        <v>372</v>
      </c>
      <c r="B386" s="116">
        <v>1221488</v>
      </c>
      <c r="C386" s="117" t="s">
        <v>2757</v>
      </c>
      <c r="D386" s="118" t="s">
        <v>2494</v>
      </c>
      <c r="E386" s="118" t="s">
        <v>104</v>
      </c>
      <c r="F386" s="119">
        <v>73</v>
      </c>
      <c r="G386" s="28"/>
      <c r="H386" s="4"/>
      <c r="I386" s="122">
        <f t="shared" si="36"/>
        <v>0</v>
      </c>
      <c r="J386" s="3"/>
      <c r="K386" s="6"/>
      <c r="L386" s="123">
        <f t="shared" si="37"/>
        <v>0</v>
      </c>
      <c r="M386" s="7"/>
      <c r="N386" s="123">
        <f t="shared" si="38"/>
        <v>0</v>
      </c>
      <c r="O386" s="123">
        <f t="shared" si="39"/>
        <v>0</v>
      </c>
      <c r="P386" s="3"/>
      <c r="Q386" s="6"/>
      <c r="R386" s="123">
        <f t="shared" si="40"/>
        <v>0</v>
      </c>
      <c r="S386" s="6"/>
      <c r="T386" s="123">
        <f t="shared" si="41"/>
        <v>0</v>
      </c>
      <c r="U386" s="122">
        <f t="shared" si="42"/>
        <v>0</v>
      </c>
      <c r="V386" s="8" t="str">
        <f>IF(COUNTBLANK(G386:H386)+COUNTBLANK(J386:K386)+COUNTBLANK(M386:M386)+COUNTBLANK(P386:Q386)+COUNTBLANK(S386:S386)=8,"",
IF(G386&lt;Limity!$C$5," Data gotowości zbyt wczesna lub nie uzupełniona.","")&amp;
IF(G386&gt;Limity!$D$5," Data gotowości zbyt późna lub wypełnona nieprawidłowo.","")&amp;
IF(OR(ROUND(K386,2)&lt;=0,ROUND(Q386,2)&lt;=0,ROUND(M386,2)&lt;=0,ROUND(S386,2)&lt;=0,ROUND(H386,2)&lt;=0)," Co najmniej jedna wartość nie jest większa od zera.","")&amp;
IF(K386&gt;Limity!$D$6," Abonament za Usługę TD w Wariancie A ponad limit.","")&amp;
IF(Q386&gt;Limity!$D$7," Abonament za Usługę TD w Wariancie B ponad limit.","")&amp;
IF(Q386-K386&gt;Limity!$D$8," Różnica wartości abonamentów za Usługę TD wariantów A i B ponad limit.","")&amp;
IF(M386&gt;Limity!$D$9," Abonament za zwiększenie przepustowości w Wariancie A ponad limit.","")&amp;
IF(S386&gt;Limity!$D$10," Abonament za zwiększenie przepustowości w Wariancie B ponad limit.","")&amp;
IF(H386&gt;Limity!$D$11," Opłata za zestawienie łącza ponad limit.","")&amp;
IF(J386=""," Nie wskazano PWR. ",IF(ISERROR(VLOOKUP(J386,'Listy punktów styku'!$B$11:$B$41,1,FALSE))," Nie wskazano PWR z listy.",""))&amp;
IF(P386=""," Nie wskazano FPS. ",IF(ISERROR(VLOOKUP(P386,'Listy punktów styku'!$B$44:$B$61,1,FALSE))," Nie wskazano FPS z listy.",""))
)</f>
        <v/>
      </c>
    </row>
    <row r="387" spans="1:22" x14ac:dyDescent="0.35">
      <c r="A387" s="115">
        <v>373</v>
      </c>
      <c r="B387" s="116">
        <v>1227428</v>
      </c>
      <c r="C387" s="117" t="s">
        <v>2761</v>
      </c>
      <c r="D387" s="118" t="s">
        <v>2765</v>
      </c>
      <c r="E387" s="118" t="s">
        <v>104</v>
      </c>
      <c r="F387" s="119">
        <v>144</v>
      </c>
      <c r="G387" s="28"/>
      <c r="H387" s="4"/>
      <c r="I387" s="122">
        <f t="shared" si="36"/>
        <v>0</v>
      </c>
      <c r="J387" s="3"/>
      <c r="K387" s="6"/>
      <c r="L387" s="123">
        <f t="shared" si="37"/>
        <v>0</v>
      </c>
      <c r="M387" s="7"/>
      <c r="N387" s="123">
        <f t="shared" si="38"/>
        <v>0</v>
      </c>
      <c r="O387" s="123">
        <f t="shared" si="39"/>
        <v>0</v>
      </c>
      <c r="P387" s="3"/>
      <c r="Q387" s="6"/>
      <c r="R387" s="123">
        <f t="shared" si="40"/>
        <v>0</v>
      </c>
      <c r="S387" s="6"/>
      <c r="T387" s="123">
        <f t="shared" si="41"/>
        <v>0</v>
      </c>
      <c r="U387" s="122">
        <f t="shared" si="42"/>
        <v>0</v>
      </c>
      <c r="V387" s="8" t="str">
        <f>IF(COUNTBLANK(G387:H387)+COUNTBLANK(J387:K387)+COUNTBLANK(M387:M387)+COUNTBLANK(P387:Q387)+COUNTBLANK(S387:S387)=8,"",
IF(G387&lt;Limity!$C$5," Data gotowości zbyt wczesna lub nie uzupełniona.","")&amp;
IF(G387&gt;Limity!$D$5," Data gotowości zbyt późna lub wypełnona nieprawidłowo.","")&amp;
IF(OR(ROUND(K387,2)&lt;=0,ROUND(Q387,2)&lt;=0,ROUND(M387,2)&lt;=0,ROUND(S387,2)&lt;=0,ROUND(H387,2)&lt;=0)," Co najmniej jedna wartość nie jest większa od zera.","")&amp;
IF(K387&gt;Limity!$D$6," Abonament za Usługę TD w Wariancie A ponad limit.","")&amp;
IF(Q387&gt;Limity!$D$7," Abonament za Usługę TD w Wariancie B ponad limit.","")&amp;
IF(Q387-K387&gt;Limity!$D$8," Różnica wartości abonamentów za Usługę TD wariantów A i B ponad limit.","")&amp;
IF(M387&gt;Limity!$D$9," Abonament za zwiększenie przepustowości w Wariancie A ponad limit.","")&amp;
IF(S387&gt;Limity!$D$10," Abonament za zwiększenie przepustowości w Wariancie B ponad limit.","")&amp;
IF(H387&gt;Limity!$D$11," Opłata za zestawienie łącza ponad limit.","")&amp;
IF(J387=""," Nie wskazano PWR. ",IF(ISERROR(VLOOKUP(J387,'Listy punktów styku'!$B$11:$B$41,1,FALSE))," Nie wskazano PWR z listy.",""))&amp;
IF(P387=""," Nie wskazano FPS. ",IF(ISERROR(VLOOKUP(P387,'Listy punktów styku'!$B$44:$B$61,1,FALSE))," Nie wskazano FPS z listy.",""))
)</f>
        <v/>
      </c>
    </row>
    <row r="388" spans="1:22" x14ac:dyDescent="0.35">
      <c r="A388" s="115">
        <v>374</v>
      </c>
      <c r="B388" s="116">
        <v>1238648</v>
      </c>
      <c r="C388" s="117" t="s">
        <v>2767</v>
      </c>
      <c r="D388" s="118" t="s">
        <v>2771</v>
      </c>
      <c r="E388" s="118"/>
      <c r="F388" s="119">
        <v>78</v>
      </c>
      <c r="G388" s="28"/>
      <c r="H388" s="4"/>
      <c r="I388" s="122">
        <f t="shared" si="36"/>
        <v>0</v>
      </c>
      <c r="J388" s="3"/>
      <c r="K388" s="6"/>
      <c r="L388" s="123">
        <f t="shared" si="37"/>
        <v>0</v>
      </c>
      <c r="M388" s="7"/>
      <c r="N388" s="123">
        <f t="shared" si="38"/>
        <v>0</v>
      </c>
      <c r="O388" s="123">
        <f t="shared" si="39"/>
        <v>0</v>
      </c>
      <c r="P388" s="3"/>
      <c r="Q388" s="6"/>
      <c r="R388" s="123">
        <f t="shared" si="40"/>
        <v>0</v>
      </c>
      <c r="S388" s="6"/>
      <c r="T388" s="123">
        <f t="shared" si="41"/>
        <v>0</v>
      </c>
      <c r="U388" s="122">
        <f t="shared" si="42"/>
        <v>0</v>
      </c>
      <c r="V388" s="8" t="str">
        <f>IF(COUNTBLANK(G388:H388)+COUNTBLANK(J388:K388)+COUNTBLANK(M388:M388)+COUNTBLANK(P388:Q388)+COUNTBLANK(S388:S388)=8,"",
IF(G388&lt;Limity!$C$5," Data gotowości zbyt wczesna lub nie uzupełniona.","")&amp;
IF(G388&gt;Limity!$D$5," Data gotowości zbyt późna lub wypełnona nieprawidłowo.","")&amp;
IF(OR(ROUND(K388,2)&lt;=0,ROUND(Q388,2)&lt;=0,ROUND(M388,2)&lt;=0,ROUND(S388,2)&lt;=0,ROUND(H388,2)&lt;=0)," Co najmniej jedna wartość nie jest większa od zera.","")&amp;
IF(K388&gt;Limity!$D$6," Abonament za Usługę TD w Wariancie A ponad limit.","")&amp;
IF(Q388&gt;Limity!$D$7," Abonament za Usługę TD w Wariancie B ponad limit.","")&amp;
IF(Q388-K388&gt;Limity!$D$8," Różnica wartości abonamentów za Usługę TD wariantów A i B ponad limit.","")&amp;
IF(M388&gt;Limity!$D$9," Abonament za zwiększenie przepustowości w Wariancie A ponad limit.","")&amp;
IF(S388&gt;Limity!$D$10," Abonament za zwiększenie przepustowości w Wariancie B ponad limit.","")&amp;
IF(H388&gt;Limity!$D$11," Opłata za zestawienie łącza ponad limit.","")&amp;
IF(J388=""," Nie wskazano PWR. ",IF(ISERROR(VLOOKUP(J388,'Listy punktów styku'!$B$11:$B$41,1,FALSE))," Nie wskazano PWR z listy.",""))&amp;
IF(P388=""," Nie wskazano FPS. ",IF(ISERROR(VLOOKUP(P388,'Listy punktów styku'!$B$44:$B$61,1,FALSE))," Nie wskazano FPS z listy.",""))
)</f>
        <v/>
      </c>
    </row>
    <row r="389" spans="1:22" x14ac:dyDescent="0.35">
      <c r="A389" s="115">
        <v>375</v>
      </c>
      <c r="B389" s="116">
        <v>1239521</v>
      </c>
      <c r="C389" s="117" t="s">
        <v>2773</v>
      </c>
      <c r="D389" s="118" t="s">
        <v>2775</v>
      </c>
      <c r="E389" s="118"/>
      <c r="F389" s="119">
        <v>21</v>
      </c>
      <c r="G389" s="28"/>
      <c r="H389" s="4"/>
      <c r="I389" s="122">
        <f t="shared" si="36"/>
        <v>0</v>
      </c>
      <c r="J389" s="3"/>
      <c r="K389" s="6"/>
      <c r="L389" s="123">
        <f t="shared" si="37"/>
        <v>0</v>
      </c>
      <c r="M389" s="7"/>
      <c r="N389" s="123">
        <f t="shared" si="38"/>
        <v>0</v>
      </c>
      <c r="O389" s="123">
        <f t="shared" si="39"/>
        <v>0</v>
      </c>
      <c r="P389" s="3"/>
      <c r="Q389" s="6"/>
      <c r="R389" s="123">
        <f t="shared" si="40"/>
        <v>0</v>
      </c>
      <c r="S389" s="6"/>
      <c r="T389" s="123">
        <f t="shared" si="41"/>
        <v>0</v>
      </c>
      <c r="U389" s="122">
        <f t="shared" si="42"/>
        <v>0</v>
      </c>
      <c r="V389" s="8" t="str">
        <f>IF(COUNTBLANK(G389:H389)+COUNTBLANK(J389:K389)+COUNTBLANK(M389:M389)+COUNTBLANK(P389:Q389)+COUNTBLANK(S389:S389)=8,"",
IF(G389&lt;Limity!$C$5," Data gotowości zbyt wczesna lub nie uzupełniona.","")&amp;
IF(G389&gt;Limity!$D$5," Data gotowości zbyt późna lub wypełnona nieprawidłowo.","")&amp;
IF(OR(ROUND(K389,2)&lt;=0,ROUND(Q389,2)&lt;=0,ROUND(M389,2)&lt;=0,ROUND(S389,2)&lt;=0,ROUND(H389,2)&lt;=0)," Co najmniej jedna wartość nie jest większa od zera.","")&amp;
IF(K389&gt;Limity!$D$6," Abonament za Usługę TD w Wariancie A ponad limit.","")&amp;
IF(Q389&gt;Limity!$D$7," Abonament za Usługę TD w Wariancie B ponad limit.","")&amp;
IF(Q389-K389&gt;Limity!$D$8," Różnica wartości abonamentów za Usługę TD wariantów A i B ponad limit.","")&amp;
IF(M389&gt;Limity!$D$9," Abonament za zwiększenie przepustowości w Wariancie A ponad limit.","")&amp;
IF(S389&gt;Limity!$D$10," Abonament za zwiększenie przepustowości w Wariancie B ponad limit.","")&amp;
IF(H389&gt;Limity!$D$11," Opłata za zestawienie łącza ponad limit.","")&amp;
IF(J389=""," Nie wskazano PWR. ",IF(ISERROR(VLOOKUP(J389,'Listy punktów styku'!$B$11:$B$41,1,FALSE))," Nie wskazano PWR z listy.",""))&amp;
IF(P389=""," Nie wskazano FPS. ",IF(ISERROR(VLOOKUP(P389,'Listy punktów styku'!$B$44:$B$61,1,FALSE))," Nie wskazano FPS z listy.",""))
)</f>
        <v/>
      </c>
    </row>
    <row r="390" spans="1:22" x14ac:dyDescent="0.35">
      <c r="A390" s="115">
        <v>376</v>
      </c>
      <c r="B390" s="116">
        <v>1241176</v>
      </c>
      <c r="C390" s="117" t="s">
        <v>2777</v>
      </c>
      <c r="D390" s="118" t="s">
        <v>2779</v>
      </c>
      <c r="E390" s="118"/>
      <c r="F390" s="119">
        <v>116</v>
      </c>
      <c r="G390" s="28"/>
      <c r="H390" s="4"/>
      <c r="I390" s="122">
        <f t="shared" si="36"/>
        <v>0</v>
      </c>
      <c r="J390" s="3"/>
      <c r="K390" s="6"/>
      <c r="L390" s="123">
        <f t="shared" si="37"/>
        <v>0</v>
      </c>
      <c r="M390" s="7"/>
      <c r="N390" s="123">
        <f t="shared" si="38"/>
        <v>0</v>
      </c>
      <c r="O390" s="123">
        <f t="shared" si="39"/>
        <v>0</v>
      </c>
      <c r="P390" s="3"/>
      <c r="Q390" s="6"/>
      <c r="R390" s="123">
        <f t="shared" si="40"/>
        <v>0</v>
      </c>
      <c r="S390" s="6"/>
      <c r="T390" s="123">
        <f t="shared" si="41"/>
        <v>0</v>
      </c>
      <c r="U390" s="122">
        <f t="shared" si="42"/>
        <v>0</v>
      </c>
      <c r="V390" s="8" t="str">
        <f>IF(COUNTBLANK(G390:H390)+COUNTBLANK(J390:K390)+COUNTBLANK(M390:M390)+COUNTBLANK(P390:Q390)+COUNTBLANK(S390:S390)=8,"",
IF(G390&lt;Limity!$C$5," Data gotowości zbyt wczesna lub nie uzupełniona.","")&amp;
IF(G390&gt;Limity!$D$5," Data gotowości zbyt późna lub wypełnona nieprawidłowo.","")&amp;
IF(OR(ROUND(K390,2)&lt;=0,ROUND(Q390,2)&lt;=0,ROUND(M390,2)&lt;=0,ROUND(S390,2)&lt;=0,ROUND(H390,2)&lt;=0)," Co najmniej jedna wartość nie jest większa od zera.","")&amp;
IF(K390&gt;Limity!$D$6," Abonament za Usługę TD w Wariancie A ponad limit.","")&amp;
IF(Q390&gt;Limity!$D$7," Abonament za Usługę TD w Wariancie B ponad limit.","")&amp;
IF(Q390-K390&gt;Limity!$D$8," Różnica wartości abonamentów za Usługę TD wariantów A i B ponad limit.","")&amp;
IF(M390&gt;Limity!$D$9," Abonament za zwiększenie przepustowości w Wariancie A ponad limit.","")&amp;
IF(S390&gt;Limity!$D$10," Abonament za zwiększenie przepustowości w Wariancie B ponad limit.","")&amp;
IF(H390&gt;Limity!$D$11," Opłata za zestawienie łącza ponad limit.","")&amp;
IF(J390=""," Nie wskazano PWR. ",IF(ISERROR(VLOOKUP(J390,'Listy punktów styku'!$B$11:$B$41,1,FALSE))," Nie wskazano PWR z listy.",""))&amp;
IF(P390=""," Nie wskazano FPS. ",IF(ISERROR(VLOOKUP(P390,'Listy punktów styku'!$B$44:$B$61,1,FALSE))," Nie wskazano FPS z listy.",""))
)</f>
        <v/>
      </c>
    </row>
    <row r="391" spans="1:22" x14ac:dyDescent="0.35">
      <c r="A391" s="115">
        <v>377</v>
      </c>
      <c r="B391" s="116">
        <v>9633040</v>
      </c>
      <c r="C391" s="117" t="s">
        <v>2781</v>
      </c>
      <c r="D391" s="118" t="s">
        <v>2769</v>
      </c>
      <c r="E391" s="118" t="s">
        <v>2478</v>
      </c>
      <c r="F391" s="119">
        <v>19</v>
      </c>
      <c r="G391" s="28"/>
      <c r="H391" s="4"/>
      <c r="I391" s="122">
        <f t="shared" si="36"/>
        <v>0</v>
      </c>
      <c r="J391" s="3"/>
      <c r="K391" s="6"/>
      <c r="L391" s="123">
        <f t="shared" si="37"/>
        <v>0</v>
      </c>
      <c r="M391" s="7"/>
      <c r="N391" s="123">
        <f t="shared" si="38"/>
        <v>0</v>
      </c>
      <c r="O391" s="123">
        <f t="shared" si="39"/>
        <v>0</v>
      </c>
      <c r="P391" s="3"/>
      <c r="Q391" s="6"/>
      <c r="R391" s="123">
        <f t="shared" si="40"/>
        <v>0</v>
      </c>
      <c r="S391" s="6"/>
      <c r="T391" s="123">
        <f t="shared" si="41"/>
        <v>0</v>
      </c>
      <c r="U391" s="122">
        <f t="shared" si="42"/>
        <v>0</v>
      </c>
      <c r="V391" s="8" t="str">
        <f>IF(COUNTBLANK(G391:H391)+COUNTBLANK(J391:K391)+COUNTBLANK(M391:M391)+COUNTBLANK(P391:Q391)+COUNTBLANK(S391:S391)=8,"",
IF(G391&lt;Limity!$C$5," Data gotowości zbyt wczesna lub nie uzupełniona.","")&amp;
IF(G391&gt;Limity!$D$5," Data gotowości zbyt późna lub wypełnona nieprawidłowo.","")&amp;
IF(OR(ROUND(K391,2)&lt;=0,ROUND(Q391,2)&lt;=0,ROUND(M391,2)&lt;=0,ROUND(S391,2)&lt;=0,ROUND(H391,2)&lt;=0)," Co najmniej jedna wartość nie jest większa od zera.","")&amp;
IF(K391&gt;Limity!$D$6," Abonament za Usługę TD w Wariancie A ponad limit.","")&amp;
IF(Q391&gt;Limity!$D$7," Abonament za Usługę TD w Wariancie B ponad limit.","")&amp;
IF(Q391-K391&gt;Limity!$D$8," Różnica wartości abonamentów za Usługę TD wariantów A i B ponad limit.","")&amp;
IF(M391&gt;Limity!$D$9," Abonament za zwiększenie przepustowości w Wariancie A ponad limit.","")&amp;
IF(S391&gt;Limity!$D$10," Abonament za zwiększenie przepustowości w Wariancie B ponad limit.","")&amp;
IF(H391&gt;Limity!$D$11," Opłata za zestawienie łącza ponad limit.","")&amp;
IF(J391=""," Nie wskazano PWR. ",IF(ISERROR(VLOOKUP(J391,'Listy punktów styku'!$B$11:$B$41,1,FALSE))," Nie wskazano PWR z listy.",""))&amp;
IF(P391=""," Nie wskazano FPS. ",IF(ISERROR(VLOOKUP(P391,'Listy punktów styku'!$B$44:$B$61,1,FALSE))," Nie wskazano FPS z listy.",""))
)</f>
        <v/>
      </c>
    </row>
    <row r="392" spans="1:22" x14ac:dyDescent="0.35">
      <c r="A392" s="115">
        <v>378</v>
      </c>
      <c r="B392" s="116">
        <v>1242988</v>
      </c>
      <c r="C392" s="117" t="s">
        <v>2784</v>
      </c>
      <c r="D392" s="118" t="s">
        <v>2786</v>
      </c>
      <c r="E392" s="118"/>
      <c r="F392" s="119">
        <v>22</v>
      </c>
      <c r="G392" s="28"/>
      <c r="H392" s="4"/>
      <c r="I392" s="122">
        <f t="shared" si="36"/>
        <v>0</v>
      </c>
      <c r="J392" s="3"/>
      <c r="K392" s="6"/>
      <c r="L392" s="123">
        <f t="shared" si="37"/>
        <v>0</v>
      </c>
      <c r="M392" s="7"/>
      <c r="N392" s="123">
        <f t="shared" si="38"/>
        <v>0</v>
      </c>
      <c r="O392" s="123">
        <f t="shared" si="39"/>
        <v>0</v>
      </c>
      <c r="P392" s="3"/>
      <c r="Q392" s="6"/>
      <c r="R392" s="123">
        <f t="shared" si="40"/>
        <v>0</v>
      </c>
      <c r="S392" s="6"/>
      <c r="T392" s="123">
        <f t="shared" si="41"/>
        <v>0</v>
      </c>
      <c r="U392" s="122">
        <f t="shared" si="42"/>
        <v>0</v>
      </c>
      <c r="V392" s="8" t="str">
        <f>IF(COUNTBLANK(G392:H392)+COUNTBLANK(J392:K392)+COUNTBLANK(M392:M392)+COUNTBLANK(P392:Q392)+COUNTBLANK(S392:S392)=8,"",
IF(G392&lt;Limity!$C$5," Data gotowości zbyt wczesna lub nie uzupełniona.","")&amp;
IF(G392&gt;Limity!$D$5," Data gotowości zbyt późna lub wypełnona nieprawidłowo.","")&amp;
IF(OR(ROUND(K392,2)&lt;=0,ROUND(Q392,2)&lt;=0,ROUND(M392,2)&lt;=0,ROUND(S392,2)&lt;=0,ROUND(H392,2)&lt;=0)," Co najmniej jedna wartość nie jest większa od zera.","")&amp;
IF(K392&gt;Limity!$D$6," Abonament za Usługę TD w Wariancie A ponad limit.","")&amp;
IF(Q392&gt;Limity!$D$7," Abonament za Usługę TD w Wariancie B ponad limit.","")&amp;
IF(Q392-K392&gt;Limity!$D$8," Różnica wartości abonamentów za Usługę TD wariantów A i B ponad limit.","")&amp;
IF(M392&gt;Limity!$D$9," Abonament za zwiększenie przepustowości w Wariancie A ponad limit.","")&amp;
IF(S392&gt;Limity!$D$10," Abonament za zwiększenie przepustowości w Wariancie B ponad limit.","")&amp;
IF(H392&gt;Limity!$D$11," Opłata za zestawienie łącza ponad limit.","")&amp;
IF(J392=""," Nie wskazano PWR. ",IF(ISERROR(VLOOKUP(J392,'Listy punktów styku'!$B$11:$B$41,1,FALSE))," Nie wskazano PWR z listy.",""))&amp;
IF(P392=""," Nie wskazano FPS. ",IF(ISERROR(VLOOKUP(P392,'Listy punktów styku'!$B$44:$B$61,1,FALSE))," Nie wskazano FPS z listy.",""))
)</f>
        <v/>
      </c>
    </row>
    <row r="393" spans="1:22" x14ac:dyDescent="0.35">
      <c r="A393" s="115">
        <v>379</v>
      </c>
      <c r="B393" s="116">
        <v>1246011</v>
      </c>
      <c r="C393" s="117" t="s">
        <v>2788</v>
      </c>
      <c r="D393" s="118" t="s">
        <v>2792</v>
      </c>
      <c r="E393" s="118"/>
      <c r="F393" s="119">
        <v>43</v>
      </c>
      <c r="G393" s="28"/>
      <c r="H393" s="4"/>
      <c r="I393" s="122">
        <f t="shared" si="36"/>
        <v>0</v>
      </c>
      <c r="J393" s="3"/>
      <c r="K393" s="6"/>
      <c r="L393" s="123">
        <f t="shared" si="37"/>
        <v>0</v>
      </c>
      <c r="M393" s="7"/>
      <c r="N393" s="123">
        <f t="shared" si="38"/>
        <v>0</v>
      </c>
      <c r="O393" s="123">
        <f t="shared" si="39"/>
        <v>0</v>
      </c>
      <c r="P393" s="3"/>
      <c r="Q393" s="6"/>
      <c r="R393" s="123">
        <f t="shared" si="40"/>
        <v>0</v>
      </c>
      <c r="S393" s="6"/>
      <c r="T393" s="123">
        <f t="shared" si="41"/>
        <v>0</v>
      </c>
      <c r="U393" s="122">
        <f t="shared" si="42"/>
        <v>0</v>
      </c>
      <c r="V393" s="8" t="str">
        <f>IF(COUNTBLANK(G393:H393)+COUNTBLANK(J393:K393)+COUNTBLANK(M393:M393)+COUNTBLANK(P393:Q393)+COUNTBLANK(S393:S393)=8,"",
IF(G393&lt;Limity!$C$5," Data gotowości zbyt wczesna lub nie uzupełniona.","")&amp;
IF(G393&gt;Limity!$D$5," Data gotowości zbyt późna lub wypełnona nieprawidłowo.","")&amp;
IF(OR(ROUND(K393,2)&lt;=0,ROUND(Q393,2)&lt;=0,ROUND(M393,2)&lt;=0,ROUND(S393,2)&lt;=0,ROUND(H393,2)&lt;=0)," Co najmniej jedna wartość nie jest większa od zera.","")&amp;
IF(K393&gt;Limity!$D$6," Abonament za Usługę TD w Wariancie A ponad limit.","")&amp;
IF(Q393&gt;Limity!$D$7," Abonament za Usługę TD w Wariancie B ponad limit.","")&amp;
IF(Q393-K393&gt;Limity!$D$8," Różnica wartości abonamentów za Usługę TD wariantów A i B ponad limit.","")&amp;
IF(M393&gt;Limity!$D$9," Abonament za zwiększenie przepustowości w Wariancie A ponad limit.","")&amp;
IF(S393&gt;Limity!$D$10," Abonament za zwiększenie przepustowości w Wariancie B ponad limit.","")&amp;
IF(H393&gt;Limity!$D$11," Opłata za zestawienie łącza ponad limit.","")&amp;
IF(J393=""," Nie wskazano PWR. ",IF(ISERROR(VLOOKUP(J393,'Listy punktów styku'!$B$11:$B$41,1,FALSE))," Nie wskazano PWR z listy.",""))&amp;
IF(P393=""," Nie wskazano FPS. ",IF(ISERROR(VLOOKUP(P393,'Listy punktów styku'!$B$44:$B$61,1,FALSE))," Nie wskazano FPS z listy.",""))
)</f>
        <v/>
      </c>
    </row>
    <row r="394" spans="1:22" x14ac:dyDescent="0.35">
      <c r="A394" s="115">
        <v>380</v>
      </c>
      <c r="B394" s="116">
        <v>1246618</v>
      </c>
      <c r="C394" s="117" t="s">
        <v>2794</v>
      </c>
      <c r="D394" s="118" t="s">
        <v>2796</v>
      </c>
      <c r="E394" s="118"/>
      <c r="F394" s="119">
        <v>54</v>
      </c>
      <c r="G394" s="28"/>
      <c r="H394" s="4"/>
      <c r="I394" s="122">
        <f t="shared" ref="I394:I455" si="43">ROUND(H394*(1+$C$10),2)</f>
        <v>0</v>
      </c>
      <c r="J394" s="3"/>
      <c r="K394" s="6"/>
      <c r="L394" s="123">
        <f t="shared" ref="L394:L455" si="44">ROUND(K394*(1+$C$10),2)</f>
        <v>0</v>
      </c>
      <c r="M394" s="7"/>
      <c r="N394" s="123">
        <f t="shared" ref="N394:N455" si="45">ROUND(M394*(1+$C$10),2)</f>
        <v>0</v>
      </c>
      <c r="O394" s="123">
        <f t="shared" ref="O394:O455" si="46">60*ROUND(K394*(1+$C$10),2)</f>
        <v>0</v>
      </c>
      <c r="P394" s="3"/>
      <c r="Q394" s="6"/>
      <c r="R394" s="123">
        <f t="shared" ref="R394:R455" si="47">ROUND(Q394*(1+$C$10),2)</f>
        <v>0</v>
      </c>
      <c r="S394" s="6"/>
      <c r="T394" s="123">
        <f t="shared" ref="T394:T455" si="48">ROUND(S394*(1+$C$10),2)</f>
        <v>0</v>
      </c>
      <c r="U394" s="122">
        <f t="shared" ref="U394:U455" si="49">60*ROUND(Q394*(1+$C$10),2)</f>
        <v>0</v>
      </c>
      <c r="V394" s="8" t="str">
        <f>IF(COUNTBLANK(G394:H394)+COUNTBLANK(J394:K394)+COUNTBLANK(M394:M394)+COUNTBLANK(P394:Q394)+COUNTBLANK(S394:S394)=8,"",
IF(G394&lt;Limity!$C$5," Data gotowości zbyt wczesna lub nie uzupełniona.","")&amp;
IF(G394&gt;Limity!$D$5," Data gotowości zbyt późna lub wypełnona nieprawidłowo.","")&amp;
IF(OR(ROUND(K394,2)&lt;=0,ROUND(Q394,2)&lt;=0,ROUND(M394,2)&lt;=0,ROUND(S394,2)&lt;=0,ROUND(H394,2)&lt;=0)," Co najmniej jedna wartość nie jest większa od zera.","")&amp;
IF(K394&gt;Limity!$D$6," Abonament za Usługę TD w Wariancie A ponad limit.","")&amp;
IF(Q394&gt;Limity!$D$7," Abonament za Usługę TD w Wariancie B ponad limit.","")&amp;
IF(Q394-K394&gt;Limity!$D$8," Różnica wartości abonamentów za Usługę TD wariantów A i B ponad limit.","")&amp;
IF(M394&gt;Limity!$D$9," Abonament za zwiększenie przepustowości w Wariancie A ponad limit.","")&amp;
IF(S394&gt;Limity!$D$10," Abonament za zwiększenie przepustowości w Wariancie B ponad limit.","")&amp;
IF(H394&gt;Limity!$D$11," Opłata za zestawienie łącza ponad limit.","")&amp;
IF(J394=""," Nie wskazano PWR. ",IF(ISERROR(VLOOKUP(J394,'Listy punktów styku'!$B$11:$B$41,1,FALSE))," Nie wskazano PWR z listy.",""))&amp;
IF(P394=""," Nie wskazano FPS. ",IF(ISERROR(VLOOKUP(P394,'Listy punktów styku'!$B$44:$B$61,1,FALSE))," Nie wskazano FPS z listy.",""))
)</f>
        <v/>
      </c>
    </row>
    <row r="395" spans="1:22" x14ac:dyDescent="0.35">
      <c r="A395" s="115">
        <v>381</v>
      </c>
      <c r="B395" s="124">
        <v>72456942</v>
      </c>
      <c r="C395" s="117" t="s">
        <v>2797</v>
      </c>
      <c r="D395" s="118" t="s">
        <v>2799</v>
      </c>
      <c r="E395" s="118" t="s">
        <v>2802</v>
      </c>
      <c r="F395" s="119" t="s">
        <v>2698</v>
      </c>
      <c r="G395" s="28"/>
      <c r="H395" s="4"/>
      <c r="I395" s="122">
        <f t="shared" si="43"/>
        <v>0</v>
      </c>
      <c r="J395" s="3"/>
      <c r="K395" s="6"/>
      <c r="L395" s="123">
        <f t="shared" si="44"/>
        <v>0</v>
      </c>
      <c r="M395" s="7"/>
      <c r="N395" s="123">
        <f t="shared" si="45"/>
        <v>0</v>
      </c>
      <c r="O395" s="123">
        <f t="shared" si="46"/>
        <v>0</v>
      </c>
      <c r="P395" s="3"/>
      <c r="Q395" s="6"/>
      <c r="R395" s="123">
        <f t="shared" si="47"/>
        <v>0</v>
      </c>
      <c r="S395" s="6"/>
      <c r="T395" s="123">
        <f t="shared" si="48"/>
        <v>0</v>
      </c>
      <c r="U395" s="122">
        <f t="shared" si="49"/>
        <v>0</v>
      </c>
      <c r="V395" s="8" t="str">
        <f>IF(COUNTBLANK(G395:H395)+COUNTBLANK(J395:K395)+COUNTBLANK(M395:M395)+COUNTBLANK(P395:Q395)+COUNTBLANK(S395:S395)=8,"",
IF(G395&lt;Limity!$C$5," Data gotowości zbyt wczesna lub nie uzupełniona.","")&amp;
IF(G395&gt;Limity!$D$5," Data gotowości zbyt późna lub wypełnona nieprawidłowo.","")&amp;
IF(OR(ROUND(K395,2)&lt;=0,ROUND(Q395,2)&lt;=0,ROUND(M395,2)&lt;=0,ROUND(S395,2)&lt;=0,ROUND(H395,2)&lt;=0)," Co najmniej jedna wartość nie jest większa od zera.","")&amp;
IF(K395&gt;Limity!$D$6," Abonament za Usługę TD w Wariancie A ponad limit.","")&amp;
IF(Q395&gt;Limity!$D$7," Abonament za Usługę TD w Wariancie B ponad limit.","")&amp;
IF(Q395-K395&gt;Limity!$D$8," Różnica wartości abonamentów za Usługę TD wariantów A i B ponad limit.","")&amp;
IF(M395&gt;Limity!$D$9," Abonament za zwiększenie przepustowości w Wariancie A ponad limit.","")&amp;
IF(S395&gt;Limity!$D$10," Abonament za zwiększenie przepustowości w Wariancie B ponad limit.","")&amp;
IF(H395&gt;Limity!$D$11," Opłata za zestawienie łącza ponad limit.","")&amp;
IF(J395=""," Nie wskazano PWR. ",IF(ISERROR(VLOOKUP(J395,'Listy punktów styku'!$B$11:$B$41,1,FALSE))," Nie wskazano PWR z listy.",""))&amp;
IF(P395=""," Nie wskazano FPS. ",IF(ISERROR(VLOOKUP(P395,'Listy punktów styku'!$B$44:$B$61,1,FALSE))," Nie wskazano FPS z listy.",""))
)</f>
        <v/>
      </c>
    </row>
    <row r="396" spans="1:22" x14ac:dyDescent="0.35">
      <c r="A396" s="115">
        <v>382</v>
      </c>
      <c r="B396" s="116">
        <v>1248771</v>
      </c>
      <c r="C396" s="117" t="s">
        <v>2804</v>
      </c>
      <c r="D396" s="118" t="s">
        <v>2808</v>
      </c>
      <c r="E396" s="118" t="s">
        <v>872</v>
      </c>
      <c r="F396" s="119">
        <v>15</v>
      </c>
      <c r="G396" s="28"/>
      <c r="H396" s="4"/>
      <c r="I396" s="122">
        <f t="shared" si="43"/>
        <v>0</v>
      </c>
      <c r="J396" s="3"/>
      <c r="K396" s="6"/>
      <c r="L396" s="123">
        <f t="shared" si="44"/>
        <v>0</v>
      </c>
      <c r="M396" s="7"/>
      <c r="N396" s="123">
        <f t="shared" si="45"/>
        <v>0</v>
      </c>
      <c r="O396" s="123">
        <f t="shared" si="46"/>
        <v>0</v>
      </c>
      <c r="P396" s="3"/>
      <c r="Q396" s="6"/>
      <c r="R396" s="123">
        <f t="shared" si="47"/>
        <v>0</v>
      </c>
      <c r="S396" s="6"/>
      <c r="T396" s="123">
        <f t="shared" si="48"/>
        <v>0</v>
      </c>
      <c r="U396" s="122">
        <f t="shared" si="49"/>
        <v>0</v>
      </c>
      <c r="V396" s="8" t="str">
        <f>IF(COUNTBLANK(G396:H396)+COUNTBLANK(J396:K396)+COUNTBLANK(M396:M396)+COUNTBLANK(P396:Q396)+COUNTBLANK(S396:S396)=8,"",
IF(G396&lt;Limity!$C$5," Data gotowości zbyt wczesna lub nie uzupełniona.","")&amp;
IF(G396&gt;Limity!$D$5," Data gotowości zbyt późna lub wypełnona nieprawidłowo.","")&amp;
IF(OR(ROUND(K396,2)&lt;=0,ROUND(Q396,2)&lt;=0,ROUND(M396,2)&lt;=0,ROUND(S396,2)&lt;=0,ROUND(H396,2)&lt;=0)," Co najmniej jedna wartość nie jest większa od zera.","")&amp;
IF(K396&gt;Limity!$D$6," Abonament za Usługę TD w Wariancie A ponad limit.","")&amp;
IF(Q396&gt;Limity!$D$7," Abonament za Usługę TD w Wariancie B ponad limit.","")&amp;
IF(Q396-K396&gt;Limity!$D$8," Różnica wartości abonamentów za Usługę TD wariantów A i B ponad limit.","")&amp;
IF(M396&gt;Limity!$D$9," Abonament za zwiększenie przepustowości w Wariancie A ponad limit.","")&amp;
IF(S396&gt;Limity!$D$10," Abonament za zwiększenie przepustowości w Wariancie B ponad limit.","")&amp;
IF(H396&gt;Limity!$D$11," Opłata za zestawienie łącza ponad limit.","")&amp;
IF(J396=""," Nie wskazano PWR. ",IF(ISERROR(VLOOKUP(J396,'Listy punktów styku'!$B$11:$B$41,1,FALSE))," Nie wskazano PWR z listy.",""))&amp;
IF(P396=""," Nie wskazano FPS. ",IF(ISERROR(VLOOKUP(P396,'Listy punktów styku'!$B$44:$B$61,1,FALSE))," Nie wskazano FPS z listy.",""))
)</f>
        <v/>
      </c>
    </row>
    <row r="397" spans="1:22" x14ac:dyDescent="0.35">
      <c r="A397" s="115">
        <v>383</v>
      </c>
      <c r="B397" s="116">
        <v>1248967</v>
      </c>
      <c r="C397" s="117" t="s">
        <v>2810</v>
      </c>
      <c r="D397" s="118" t="s">
        <v>2812</v>
      </c>
      <c r="E397" s="118"/>
      <c r="F397" s="119">
        <v>119</v>
      </c>
      <c r="G397" s="28"/>
      <c r="H397" s="4"/>
      <c r="I397" s="122">
        <f t="shared" si="43"/>
        <v>0</v>
      </c>
      <c r="J397" s="3"/>
      <c r="K397" s="6"/>
      <c r="L397" s="123">
        <f t="shared" si="44"/>
        <v>0</v>
      </c>
      <c r="M397" s="7"/>
      <c r="N397" s="123">
        <f t="shared" si="45"/>
        <v>0</v>
      </c>
      <c r="O397" s="123">
        <f t="shared" si="46"/>
        <v>0</v>
      </c>
      <c r="P397" s="3"/>
      <c r="Q397" s="6"/>
      <c r="R397" s="123">
        <f t="shared" si="47"/>
        <v>0</v>
      </c>
      <c r="S397" s="6"/>
      <c r="T397" s="123">
        <f t="shared" si="48"/>
        <v>0</v>
      </c>
      <c r="U397" s="122">
        <f t="shared" si="49"/>
        <v>0</v>
      </c>
      <c r="V397" s="8" t="str">
        <f>IF(COUNTBLANK(G397:H397)+COUNTBLANK(J397:K397)+COUNTBLANK(M397:M397)+COUNTBLANK(P397:Q397)+COUNTBLANK(S397:S397)=8,"",
IF(G397&lt;Limity!$C$5," Data gotowości zbyt wczesna lub nie uzupełniona.","")&amp;
IF(G397&gt;Limity!$D$5," Data gotowości zbyt późna lub wypełnona nieprawidłowo.","")&amp;
IF(OR(ROUND(K397,2)&lt;=0,ROUND(Q397,2)&lt;=0,ROUND(M397,2)&lt;=0,ROUND(S397,2)&lt;=0,ROUND(H397,2)&lt;=0)," Co najmniej jedna wartość nie jest większa od zera.","")&amp;
IF(K397&gt;Limity!$D$6," Abonament za Usługę TD w Wariancie A ponad limit.","")&amp;
IF(Q397&gt;Limity!$D$7," Abonament za Usługę TD w Wariancie B ponad limit.","")&amp;
IF(Q397-K397&gt;Limity!$D$8," Różnica wartości abonamentów za Usługę TD wariantów A i B ponad limit.","")&amp;
IF(M397&gt;Limity!$D$9," Abonament za zwiększenie przepustowości w Wariancie A ponad limit.","")&amp;
IF(S397&gt;Limity!$D$10," Abonament za zwiększenie przepustowości w Wariancie B ponad limit.","")&amp;
IF(H397&gt;Limity!$D$11," Opłata za zestawienie łącza ponad limit.","")&amp;
IF(J397=""," Nie wskazano PWR. ",IF(ISERROR(VLOOKUP(J397,'Listy punktów styku'!$B$11:$B$41,1,FALSE))," Nie wskazano PWR z listy.",""))&amp;
IF(P397=""," Nie wskazano FPS. ",IF(ISERROR(VLOOKUP(P397,'Listy punktów styku'!$B$44:$B$61,1,FALSE))," Nie wskazano FPS z listy.",""))
)</f>
        <v/>
      </c>
    </row>
    <row r="398" spans="1:22" x14ac:dyDescent="0.35">
      <c r="A398" s="115">
        <v>384</v>
      </c>
      <c r="B398" s="116">
        <v>1250059</v>
      </c>
      <c r="C398" s="117" t="s">
        <v>2814</v>
      </c>
      <c r="D398" s="118" t="s">
        <v>2816</v>
      </c>
      <c r="E398" s="118"/>
      <c r="F398" s="119">
        <v>97</v>
      </c>
      <c r="G398" s="28"/>
      <c r="H398" s="4"/>
      <c r="I398" s="122">
        <f t="shared" si="43"/>
        <v>0</v>
      </c>
      <c r="J398" s="3"/>
      <c r="K398" s="6"/>
      <c r="L398" s="123">
        <f t="shared" si="44"/>
        <v>0</v>
      </c>
      <c r="M398" s="7"/>
      <c r="N398" s="123">
        <f t="shared" si="45"/>
        <v>0</v>
      </c>
      <c r="O398" s="123">
        <f t="shared" si="46"/>
        <v>0</v>
      </c>
      <c r="P398" s="3"/>
      <c r="Q398" s="6"/>
      <c r="R398" s="123">
        <f t="shared" si="47"/>
        <v>0</v>
      </c>
      <c r="S398" s="6"/>
      <c r="T398" s="123">
        <f t="shared" si="48"/>
        <v>0</v>
      </c>
      <c r="U398" s="122">
        <f t="shared" si="49"/>
        <v>0</v>
      </c>
      <c r="V398" s="8" t="str">
        <f>IF(COUNTBLANK(G398:H398)+COUNTBLANK(J398:K398)+COUNTBLANK(M398:M398)+COUNTBLANK(P398:Q398)+COUNTBLANK(S398:S398)=8,"",
IF(G398&lt;Limity!$C$5," Data gotowości zbyt wczesna lub nie uzupełniona.","")&amp;
IF(G398&gt;Limity!$D$5," Data gotowości zbyt późna lub wypełnona nieprawidłowo.","")&amp;
IF(OR(ROUND(K398,2)&lt;=0,ROUND(Q398,2)&lt;=0,ROUND(M398,2)&lt;=0,ROUND(S398,2)&lt;=0,ROUND(H398,2)&lt;=0)," Co najmniej jedna wartość nie jest większa od zera.","")&amp;
IF(K398&gt;Limity!$D$6," Abonament za Usługę TD w Wariancie A ponad limit.","")&amp;
IF(Q398&gt;Limity!$D$7," Abonament za Usługę TD w Wariancie B ponad limit.","")&amp;
IF(Q398-K398&gt;Limity!$D$8," Różnica wartości abonamentów za Usługę TD wariantów A i B ponad limit.","")&amp;
IF(M398&gt;Limity!$D$9," Abonament za zwiększenie przepustowości w Wariancie A ponad limit.","")&amp;
IF(S398&gt;Limity!$D$10," Abonament za zwiększenie przepustowości w Wariancie B ponad limit.","")&amp;
IF(H398&gt;Limity!$D$11," Opłata za zestawienie łącza ponad limit.","")&amp;
IF(J398=""," Nie wskazano PWR. ",IF(ISERROR(VLOOKUP(J398,'Listy punktów styku'!$B$11:$B$41,1,FALSE))," Nie wskazano PWR z listy.",""))&amp;
IF(P398=""," Nie wskazano FPS. ",IF(ISERROR(VLOOKUP(P398,'Listy punktów styku'!$B$44:$B$61,1,FALSE))," Nie wskazano FPS z listy.",""))
)</f>
        <v/>
      </c>
    </row>
    <row r="399" spans="1:22" x14ac:dyDescent="0.35">
      <c r="A399" s="115">
        <v>385</v>
      </c>
      <c r="B399" s="116">
        <v>1251147</v>
      </c>
      <c r="C399" s="117" t="s">
        <v>2818</v>
      </c>
      <c r="D399" s="118" t="s">
        <v>2806</v>
      </c>
      <c r="E399" s="118"/>
      <c r="F399" s="119">
        <v>264</v>
      </c>
      <c r="G399" s="28"/>
      <c r="H399" s="4"/>
      <c r="I399" s="122">
        <f t="shared" si="43"/>
        <v>0</v>
      </c>
      <c r="J399" s="3"/>
      <c r="K399" s="6"/>
      <c r="L399" s="123">
        <f t="shared" si="44"/>
        <v>0</v>
      </c>
      <c r="M399" s="7"/>
      <c r="N399" s="123">
        <f t="shared" si="45"/>
        <v>0</v>
      </c>
      <c r="O399" s="123">
        <f t="shared" si="46"/>
        <v>0</v>
      </c>
      <c r="P399" s="3"/>
      <c r="Q399" s="6"/>
      <c r="R399" s="123">
        <f t="shared" si="47"/>
        <v>0</v>
      </c>
      <c r="S399" s="6"/>
      <c r="T399" s="123">
        <f t="shared" si="48"/>
        <v>0</v>
      </c>
      <c r="U399" s="122">
        <f t="shared" si="49"/>
        <v>0</v>
      </c>
      <c r="V399" s="8" t="str">
        <f>IF(COUNTBLANK(G399:H399)+COUNTBLANK(J399:K399)+COUNTBLANK(M399:M399)+COUNTBLANK(P399:Q399)+COUNTBLANK(S399:S399)=8,"",
IF(G399&lt;Limity!$C$5," Data gotowości zbyt wczesna lub nie uzupełniona.","")&amp;
IF(G399&gt;Limity!$D$5," Data gotowości zbyt późna lub wypełnona nieprawidłowo.","")&amp;
IF(OR(ROUND(K399,2)&lt;=0,ROUND(Q399,2)&lt;=0,ROUND(M399,2)&lt;=0,ROUND(S399,2)&lt;=0,ROUND(H399,2)&lt;=0)," Co najmniej jedna wartość nie jest większa od zera.","")&amp;
IF(K399&gt;Limity!$D$6," Abonament za Usługę TD w Wariancie A ponad limit.","")&amp;
IF(Q399&gt;Limity!$D$7," Abonament za Usługę TD w Wariancie B ponad limit.","")&amp;
IF(Q399-K399&gt;Limity!$D$8," Różnica wartości abonamentów za Usługę TD wariantów A i B ponad limit.","")&amp;
IF(M399&gt;Limity!$D$9," Abonament za zwiększenie przepustowości w Wariancie A ponad limit.","")&amp;
IF(S399&gt;Limity!$D$10," Abonament za zwiększenie przepustowości w Wariancie B ponad limit.","")&amp;
IF(H399&gt;Limity!$D$11," Opłata za zestawienie łącza ponad limit.","")&amp;
IF(J399=""," Nie wskazano PWR. ",IF(ISERROR(VLOOKUP(J399,'Listy punktów styku'!$B$11:$B$41,1,FALSE))," Nie wskazano PWR z listy.",""))&amp;
IF(P399=""," Nie wskazano FPS. ",IF(ISERROR(VLOOKUP(P399,'Listy punktów styku'!$B$44:$B$61,1,FALSE))," Nie wskazano FPS z listy.",""))
)</f>
        <v/>
      </c>
    </row>
    <row r="400" spans="1:22" x14ac:dyDescent="0.35">
      <c r="A400" s="115">
        <v>386</v>
      </c>
      <c r="B400" s="116">
        <v>1251218</v>
      </c>
      <c r="C400" s="117" t="s">
        <v>2821</v>
      </c>
      <c r="D400" s="118" t="s">
        <v>2806</v>
      </c>
      <c r="E400" s="118"/>
      <c r="F400" s="119">
        <v>606</v>
      </c>
      <c r="G400" s="28"/>
      <c r="H400" s="4"/>
      <c r="I400" s="122">
        <f t="shared" si="43"/>
        <v>0</v>
      </c>
      <c r="J400" s="3"/>
      <c r="K400" s="6"/>
      <c r="L400" s="123">
        <f t="shared" si="44"/>
        <v>0</v>
      </c>
      <c r="M400" s="7"/>
      <c r="N400" s="123">
        <f t="shared" si="45"/>
        <v>0</v>
      </c>
      <c r="O400" s="123">
        <f t="shared" si="46"/>
        <v>0</v>
      </c>
      <c r="P400" s="3"/>
      <c r="Q400" s="6"/>
      <c r="R400" s="123">
        <f t="shared" si="47"/>
        <v>0</v>
      </c>
      <c r="S400" s="6"/>
      <c r="T400" s="123">
        <f t="shared" si="48"/>
        <v>0</v>
      </c>
      <c r="U400" s="122">
        <f t="shared" si="49"/>
        <v>0</v>
      </c>
      <c r="V400" s="8" t="str">
        <f>IF(COUNTBLANK(G400:H400)+COUNTBLANK(J400:K400)+COUNTBLANK(M400:M400)+COUNTBLANK(P400:Q400)+COUNTBLANK(S400:S400)=8,"",
IF(G400&lt;Limity!$C$5," Data gotowości zbyt wczesna lub nie uzupełniona.","")&amp;
IF(G400&gt;Limity!$D$5," Data gotowości zbyt późna lub wypełnona nieprawidłowo.","")&amp;
IF(OR(ROUND(K400,2)&lt;=0,ROUND(Q400,2)&lt;=0,ROUND(M400,2)&lt;=0,ROUND(S400,2)&lt;=0,ROUND(H400,2)&lt;=0)," Co najmniej jedna wartość nie jest większa od zera.","")&amp;
IF(K400&gt;Limity!$D$6," Abonament za Usługę TD w Wariancie A ponad limit.","")&amp;
IF(Q400&gt;Limity!$D$7," Abonament za Usługę TD w Wariancie B ponad limit.","")&amp;
IF(Q400-K400&gt;Limity!$D$8," Różnica wartości abonamentów za Usługę TD wariantów A i B ponad limit.","")&amp;
IF(M400&gt;Limity!$D$9," Abonament za zwiększenie przepustowości w Wariancie A ponad limit.","")&amp;
IF(S400&gt;Limity!$D$10," Abonament za zwiększenie przepustowości w Wariancie B ponad limit.","")&amp;
IF(H400&gt;Limity!$D$11," Opłata za zestawienie łącza ponad limit.","")&amp;
IF(J400=""," Nie wskazano PWR. ",IF(ISERROR(VLOOKUP(J400,'Listy punktów styku'!$B$11:$B$41,1,FALSE))," Nie wskazano PWR z listy.",""))&amp;
IF(P400=""," Nie wskazano FPS. ",IF(ISERROR(VLOOKUP(P400,'Listy punktów styku'!$B$44:$B$61,1,FALSE))," Nie wskazano FPS z listy.",""))
)</f>
        <v/>
      </c>
    </row>
    <row r="401" spans="1:22" x14ac:dyDescent="0.35">
      <c r="A401" s="115">
        <v>387</v>
      </c>
      <c r="B401" s="116">
        <v>1259911</v>
      </c>
      <c r="C401" s="117" t="s">
        <v>2825</v>
      </c>
      <c r="D401" s="118" t="s">
        <v>2823</v>
      </c>
      <c r="E401" s="118" t="s">
        <v>104</v>
      </c>
      <c r="F401" s="119">
        <v>9</v>
      </c>
      <c r="G401" s="28"/>
      <c r="H401" s="4"/>
      <c r="I401" s="122">
        <f t="shared" si="43"/>
        <v>0</v>
      </c>
      <c r="J401" s="3"/>
      <c r="K401" s="6"/>
      <c r="L401" s="123">
        <f t="shared" si="44"/>
        <v>0</v>
      </c>
      <c r="M401" s="7"/>
      <c r="N401" s="123">
        <f t="shared" si="45"/>
        <v>0</v>
      </c>
      <c r="O401" s="123">
        <f t="shared" si="46"/>
        <v>0</v>
      </c>
      <c r="P401" s="3"/>
      <c r="Q401" s="6"/>
      <c r="R401" s="123">
        <f t="shared" si="47"/>
        <v>0</v>
      </c>
      <c r="S401" s="6"/>
      <c r="T401" s="123">
        <f t="shared" si="48"/>
        <v>0</v>
      </c>
      <c r="U401" s="122">
        <f t="shared" si="49"/>
        <v>0</v>
      </c>
      <c r="V401" s="8" t="str">
        <f>IF(COUNTBLANK(G401:H401)+COUNTBLANK(J401:K401)+COUNTBLANK(M401:M401)+COUNTBLANK(P401:Q401)+COUNTBLANK(S401:S401)=8,"",
IF(G401&lt;Limity!$C$5," Data gotowości zbyt wczesna lub nie uzupełniona.","")&amp;
IF(G401&gt;Limity!$D$5," Data gotowości zbyt późna lub wypełnona nieprawidłowo.","")&amp;
IF(OR(ROUND(K401,2)&lt;=0,ROUND(Q401,2)&lt;=0,ROUND(M401,2)&lt;=0,ROUND(S401,2)&lt;=0,ROUND(H401,2)&lt;=0)," Co najmniej jedna wartość nie jest większa od zera.","")&amp;
IF(K401&gt;Limity!$D$6," Abonament za Usługę TD w Wariancie A ponad limit.","")&amp;
IF(Q401&gt;Limity!$D$7," Abonament za Usługę TD w Wariancie B ponad limit.","")&amp;
IF(Q401-K401&gt;Limity!$D$8," Różnica wartości abonamentów za Usługę TD wariantów A i B ponad limit.","")&amp;
IF(M401&gt;Limity!$D$9," Abonament za zwiększenie przepustowości w Wariancie A ponad limit.","")&amp;
IF(S401&gt;Limity!$D$10," Abonament za zwiększenie przepustowości w Wariancie B ponad limit.","")&amp;
IF(H401&gt;Limity!$D$11," Opłata za zestawienie łącza ponad limit.","")&amp;
IF(J401=""," Nie wskazano PWR. ",IF(ISERROR(VLOOKUP(J401,'Listy punktów styku'!$B$11:$B$41,1,FALSE))," Nie wskazano PWR z listy.",""))&amp;
IF(P401=""," Nie wskazano FPS. ",IF(ISERROR(VLOOKUP(P401,'Listy punktów styku'!$B$44:$B$61,1,FALSE))," Nie wskazano FPS z listy.",""))
)</f>
        <v/>
      </c>
    </row>
    <row r="402" spans="1:22" x14ac:dyDescent="0.35">
      <c r="A402" s="115">
        <v>388</v>
      </c>
      <c r="B402" s="124">
        <v>35329819</v>
      </c>
      <c r="C402" s="117" t="s">
        <v>2827</v>
      </c>
      <c r="D402" s="118" t="s">
        <v>2829</v>
      </c>
      <c r="E402" s="118" t="s">
        <v>457</v>
      </c>
      <c r="F402" s="119" t="s">
        <v>1669</v>
      </c>
      <c r="G402" s="28"/>
      <c r="H402" s="4"/>
      <c r="I402" s="122">
        <f t="shared" si="43"/>
        <v>0</v>
      </c>
      <c r="J402" s="3"/>
      <c r="K402" s="6"/>
      <c r="L402" s="123">
        <f t="shared" si="44"/>
        <v>0</v>
      </c>
      <c r="M402" s="7"/>
      <c r="N402" s="123">
        <f t="shared" si="45"/>
        <v>0</v>
      </c>
      <c r="O402" s="123">
        <f t="shared" si="46"/>
        <v>0</v>
      </c>
      <c r="P402" s="3"/>
      <c r="Q402" s="6"/>
      <c r="R402" s="123">
        <f t="shared" si="47"/>
        <v>0</v>
      </c>
      <c r="S402" s="6"/>
      <c r="T402" s="123">
        <f t="shared" si="48"/>
        <v>0</v>
      </c>
      <c r="U402" s="122">
        <f t="shared" si="49"/>
        <v>0</v>
      </c>
      <c r="V402" s="8" t="str">
        <f>IF(COUNTBLANK(G402:H402)+COUNTBLANK(J402:K402)+COUNTBLANK(M402:M402)+COUNTBLANK(P402:Q402)+COUNTBLANK(S402:S402)=8,"",
IF(G402&lt;Limity!$C$5," Data gotowości zbyt wczesna lub nie uzupełniona.","")&amp;
IF(G402&gt;Limity!$D$5," Data gotowości zbyt późna lub wypełnona nieprawidłowo.","")&amp;
IF(OR(ROUND(K402,2)&lt;=0,ROUND(Q402,2)&lt;=0,ROUND(M402,2)&lt;=0,ROUND(S402,2)&lt;=0,ROUND(H402,2)&lt;=0)," Co najmniej jedna wartość nie jest większa od zera.","")&amp;
IF(K402&gt;Limity!$D$6," Abonament za Usługę TD w Wariancie A ponad limit.","")&amp;
IF(Q402&gt;Limity!$D$7," Abonament za Usługę TD w Wariancie B ponad limit.","")&amp;
IF(Q402-K402&gt;Limity!$D$8," Różnica wartości abonamentów za Usługę TD wariantów A i B ponad limit.","")&amp;
IF(M402&gt;Limity!$D$9," Abonament za zwiększenie przepustowości w Wariancie A ponad limit.","")&amp;
IF(S402&gt;Limity!$D$10," Abonament za zwiększenie przepustowości w Wariancie B ponad limit.","")&amp;
IF(H402&gt;Limity!$D$11," Opłata za zestawienie łącza ponad limit.","")&amp;
IF(J402=""," Nie wskazano PWR. ",IF(ISERROR(VLOOKUP(J402,'Listy punktów styku'!$B$11:$B$41,1,FALSE))," Nie wskazano PWR z listy.",""))&amp;
IF(P402=""," Nie wskazano FPS. ",IF(ISERROR(VLOOKUP(P402,'Listy punktów styku'!$B$44:$B$61,1,FALSE))," Nie wskazano FPS z listy.",""))
)</f>
        <v/>
      </c>
    </row>
    <row r="403" spans="1:22" x14ac:dyDescent="0.35">
      <c r="A403" s="115">
        <v>389</v>
      </c>
      <c r="B403" s="116">
        <v>1284631</v>
      </c>
      <c r="C403" s="117" t="s">
        <v>2832</v>
      </c>
      <c r="D403" s="118" t="s">
        <v>2836</v>
      </c>
      <c r="E403" s="118"/>
      <c r="F403" s="119">
        <v>46</v>
      </c>
      <c r="G403" s="28"/>
      <c r="H403" s="4"/>
      <c r="I403" s="122">
        <f t="shared" si="43"/>
        <v>0</v>
      </c>
      <c r="J403" s="3"/>
      <c r="K403" s="6"/>
      <c r="L403" s="123">
        <f t="shared" si="44"/>
        <v>0</v>
      </c>
      <c r="M403" s="7"/>
      <c r="N403" s="123">
        <f t="shared" si="45"/>
        <v>0</v>
      </c>
      <c r="O403" s="123">
        <f t="shared" si="46"/>
        <v>0</v>
      </c>
      <c r="P403" s="3"/>
      <c r="Q403" s="6"/>
      <c r="R403" s="123">
        <f t="shared" si="47"/>
        <v>0</v>
      </c>
      <c r="S403" s="6"/>
      <c r="T403" s="123">
        <f t="shared" si="48"/>
        <v>0</v>
      </c>
      <c r="U403" s="122">
        <f t="shared" si="49"/>
        <v>0</v>
      </c>
      <c r="V403" s="8" t="str">
        <f>IF(COUNTBLANK(G403:H403)+COUNTBLANK(J403:K403)+COUNTBLANK(M403:M403)+COUNTBLANK(P403:Q403)+COUNTBLANK(S403:S403)=8,"",
IF(G403&lt;Limity!$C$5," Data gotowości zbyt wczesna lub nie uzupełniona.","")&amp;
IF(G403&gt;Limity!$D$5," Data gotowości zbyt późna lub wypełnona nieprawidłowo.","")&amp;
IF(OR(ROUND(K403,2)&lt;=0,ROUND(Q403,2)&lt;=0,ROUND(M403,2)&lt;=0,ROUND(S403,2)&lt;=0,ROUND(H403,2)&lt;=0)," Co najmniej jedna wartość nie jest większa od zera.","")&amp;
IF(K403&gt;Limity!$D$6," Abonament za Usługę TD w Wariancie A ponad limit.","")&amp;
IF(Q403&gt;Limity!$D$7," Abonament za Usługę TD w Wariancie B ponad limit.","")&amp;
IF(Q403-K403&gt;Limity!$D$8," Różnica wartości abonamentów za Usługę TD wariantów A i B ponad limit.","")&amp;
IF(M403&gt;Limity!$D$9," Abonament za zwiększenie przepustowości w Wariancie A ponad limit.","")&amp;
IF(S403&gt;Limity!$D$10," Abonament za zwiększenie przepustowości w Wariancie B ponad limit.","")&amp;
IF(H403&gt;Limity!$D$11," Opłata za zestawienie łącza ponad limit.","")&amp;
IF(J403=""," Nie wskazano PWR. ",IF(ISERROR(VLOOKUP(J403,'Listy punktów styku'!$B$11:$B$41,1,FALSE))," Nie wskazano PWR z listy.",""))&amp;
IF(P403=""," Nie wskazano FPS. ",IF(ISERROR(VLOOKUP(P403,'Listy punktów styku'!$B$44:$B$61,1,FALSE))," Nie wskazano FPS z listy.",""))
)</f>
        <v/>
      </c>
    </row>
    <row r="404" spans="1:22" x14ac:dyDescent="0.35">
      <c r="A404" s="115">
        <v>390</v>
      </c>
      <c r="B404" s="116">
        <v>1282371</v>
      </c>
      <c r="C404" s="117" t="s">
        <v>2838</v>
      </c>
      <c r="D404" s="118" t="s">
        <v>409</v>
      </c>
      <c r="E404" s="118" t="s">
        <v>414</v>
      </c>
      <c r="F404" s="119">
        <v>3</v>
      </c>
      <c r="G404" s="28"/>
      <c r="H404" s="4"/>
      <c r="I404" s="122">
        <f t="shared" si="43"/>
        <v>0</v>
      </c>
      <c r="J404" s="3"/>
      <c r="K404" s="6"/>
      <c r="L404" s="123">
        <f t="shared" si="44"/>
        <v>0</v>
      </c>
      <c r="M404" s="7"/>
      <c r="N404" s="123">
        <f t="shared" si="45"/>
        <v>0</v>
      </c>
      <c r="O404" s="123">
        <f t="shared" si="46"/>
        <v>0</v>
      </c>
      <c r="P404" s="3"/>
      <c r="Q404" s="6"/>
      <c r="R404" s="123">
        <f t="shared" si="47"/>
        <v>0</v>
      </c>
      <c r="S404" s="6"/>
      <c r="T404" s="123">
        <f t="shared" si="48"/>
        <v>0</v>
      </c>
      <c r="U404" s="122">
        <f t="shared" si="49"/>
        <v>0</v>
      </c>
      <c r="V404" s="8" t="str">
        <f>IF(COUNTBLANK(G404:H404)+COUNTBLANK(J404:K404)+COUNTBLANK(M404:M404)+COUNTBLANK(P404:Q404)+COUNTBLANK(S404:S404)=8,"",
IF(G404&lt;Limity!$C$5," Data gotowości zbyt wczesna lub nie uzupełniona.","")&amp;
IF(G404&gt;Limity!$D$5," Data gotowości zbyt późna lub wypełnona nieprawidłowo.","")&amp;
IF(OR(ROUND(K404,2)&lt;=0,ROUND(Q404,2)&lt;=0,ROUND(M404,2)&lt;=0,ROUND(S404,2)&lt;=0,ROUND(H404,2)&lt;=0)," Co najmniej jedna wartość nie jest większa od zera.","")&amp;
IF(K404&gt;Limity!$D$6," Abonament za Usługę TD w Wariancie A ponad limit.","")&amp;
IF(Q404&gt;Limity!$D$7," Abonament za Usługę TD w Wariancie B ponad limit.","")&amp;
IF(Q404-K404&gt;Limity!$D$8," Różnica wartości abonamentów za Usługę TD wariantów A i B ponad limit.","")&amp;
IF(M404&gt;Limity!$D$9," Abonament za zwiększenie przepustowości w Wariancie A ponad limit.","")&amp;
IF(S404&gt;Limity!$D$10," Abonament za zwiększenie przepustowości w Wariancie B ponad limit.","")&amp;
IF(H404&gt;Limity!$D$11," Opłata za zestawienie łącza ponad limit.","")&amp;
IF(J404=""," Nie wskazano PWR. ",IF(ISERROR(VLOOKUP(J404,'Listy punktów styku'!$B$11:$B$41,1,FALSE))," Nie wskazano PWR z listy.",""))&amp;
IF(P404=""," Nie wskazano FPS. ",IF(ISERROR(VLOOKUP(P404,'Listy punktów styku'!$B$44:$B$61,1,FALSE))," Nie wskazano FPS z listy.",""))
)</f>
        <v/>
      </c>
    </row>
    <row r="405" spans="1:22" ht="29" x14ac:dyDescent="0.35">
      <c r="A405" s="115">
        <v>391</v>
      </c>
      <c r="B405" s="116">
        <v>1280384</v>
      </c>
      <c r="C405" s="117" t="s">
        <v>2841</v>
      </c>
      <c r="D405" s="118" t="s">
        <v>409</v>
      </c>
      <c r="E405" s="118" t="s">
        <v>2842</v>
      </c>
      <c r="F405" s="119">
        <v>24</v>
      </c>
      <c r="G405" s="28"/>
      <c r="H405" s="4"/>
      <c r="I405" s="122">
        <f t="shared" si="43"/>
        <v>0</v>
      </c>
      <c r="J405" s="3"/>
      <c r="K405" s="6"/>
      <c r="L405" s="123">
        <f t="shared" si="44"/>
        <v>0</v>
      </c>
      <c r="M405" s="7"/>
      <c r="N405" s="123">
        <f t="shared" si="45"/>
        <v>0</v>
      </c>
      <c r="O405" s="123">
        <f t="shared" si="46"/>
        <v>0</v>
      </c>
      <c r="P405" s="3"/>
      <c r="Q405" s="6"/>
      <c r="R405" s="123">
        <f t="shared" si="47"/>
        <v>0</v>
      </c>
      <c r="S405" s="6"/>
      <c r="T405" s="123">
        <f t="shared" si="48"/>
        <v>0</v>
      </c>
      <c r="U405" s="122">
        <f t="shared" si="49"/>
        <v>0</v>
      </c>
      <c r="V405" s="8" t="str">
        <f>IF(COUNTBLANK(G405:H405)+COUNTBLANK(J405:K405)+COUNTBLANK(M405:M405)+COUNTBLANK(P405:Q405)+COUNTBLANK(S405:S405)=8,"",
IF(G405&lt;Limity!$C$5," Data gotowości zbyt wczesna lub nie uzupełniona.","")&amp;
IF(G405&gt;Limity!$D$5," Data gotowości zbyt późna lub wypełnona nieprawidłowo.","")&amp;
IF(OR(ROUND(K405,2)&lt;=0,ROUND(Q405,2)&lt;=0,ROUND(M405,2)&lt;=0,ROUND(S405,2)&lt;=0,ROUND(H405,2)&lt;=0)," Co najmniej jedna wartość nie jest większa od zera.","")&amp;
IF(K405&gt;Limity!$D$6," Abonament za Usługę TD w Wariancie A ponad limit.","")&amp;
IF(Q405&gt;Limity!$D$7," Abonament za Usługę TD w Wariancie B ponad limit.","")&amp;
IF(Q405-K405&gt;Limity!$D$8," Różnica wartości abonamentów za Usługę TD wariantów A i B ponad limit.","")&amp;
IF(M405&gt;Limity!$D$9," Abonament za zwiększenie przepustowości w Wariancie A ponad limit.","")&amp;
IF(S405&gt;Limity!$D$10," Abonament za zwiększenie przepustowości w Wariancie B ponad limit.","")&amp;
IF(H405&gt;Limity!$D$11," Opłata za zestawienie łącza ponad limit.","")&amp;
IF(J405=""," Nie wskazano PWR. ",IF(ISERROR(VLOOKUP(J405,'Listy punktów styku'!$B$11:$B$41,1,FALSE))," Nie wskazano PWR z listy.",""))&amp;
IF(P405=""," Nie wskazano FPS. ",IF(ISERROR(VLOOKUP(P405,'Listy punktów styku'!$B$44:$B$61,1,FALSE))," Nie wskazano FPS z listy.",""))
)</f>
        <v/>
      </c>
    </row>
    <row r="406" spans="1:22" ht="29" x14ac:dyDescent="0.35">
      <c r="A406" s="115">
        <v>392</v>
      </c>
      <c r="B406" s="116">
        <v>1280872</v>
      </c>
      <c r="C406" s="117" t="s">
        <v>2844</v>
      </c>
      <c r="D406" s="118" t="s">
        <v>409</v>
      </c>
      <c r="E406" s="118" t="s">
        <v>569</v>
      </c>
      <c r="F406" s="119">
        <v>13</v>
      </c>
      <c r="G406" s="28"/>
      <c r="H406" s="4"/>
      <c r="I406" s="122">
        <f t="shared" si="43"/>
        <v>0</v>
      </c>
      <c r="J406" s="3"/>
      <c r="K406" s="6"/>
      <c r="L406" s="123">
        <f t="shared" si="44"/>
        <v>0</v>
      </c>
      <c r="M406" s="7"/>
      <c r="N406" s="123">
        <f t="shared" si="45"/>
        <v>0</v>
      </c>
      <c r="O406" s="123">
        <f t="shared" si="46"/>
        <v>0</v>
      </c>
      <c r="P406" s="3"/>
      <c r="Q406" s="6"/>
      <c r="R406" s="123">
        <f t="shared" si="47"/>
        <v>0</v>
      </c>
      <c r="S406" s="6"/>
      <c r="T406" s="123">
        <f t="shared" si="48"/>
        <v>0</v>
      </c>
      <c r="U406" s="122">
        <f t="shared" si="49"/>
        <v>0</v>
      </c>
      <c r="V406" s="8" t="str">
        <f>IF(COUNTBLANK(G406:H406)+COUNTBLANK(J406:K406)+COUNTBLANK(M406:M406)+COUNTBLANK(P406:Q406)+COUNTBLANK(S406:S406)=8,"",
IF(G406&lt;Limity!$C$5," Data gotowości zbyt wczesna lub nie uzupełniona.","")&amp;
IF(G406&gt;Limity!$D$5," Data gotowości zbyt późna lub wypełnona nieprawidłowo.","")&amp;
IF(OR(ROUND(K406,2)&lt;=0,ROUND(Q406,2)&lt;=0,ROUND(M406,2)&lt;=0,ROUND(S406,2)&lt;=0,ROUND(H406,2)&lt;=0)," Co najmniej jedna wartość nie jest większa od zera.","")&amp;
IF(K406&gt;Limity!$D$6," Abonament za Usługę TD w Wariancie A ponad limit.","")&amp;
IF(Q406&gt;Limity!$D$7," Abonament za Usługę TD w Wariancie B ponad limit.","")&amp;
IF(Q406-K406&gt;Limity!$D$8," Różnica wartości abonamentów za Usługę TD wariantów A i B ponad limit.","")&amp;
IF(M406&gt;Limity!$D$9," Abonament za zwiększenie przepustowości w Wariancie A ponad limit.","")&amp;
IF(S406&gt;Limity!$D$10," Abonament za zwiększenie przepustowości w Wariancie B ponad limit.","")&amp;
IF(H406&gt;Limity!$D$11," Opłata za zestawienie łącza ponad limit.","")&amp;
IF(J406=""," Nie wskazano PWR. ",IF(ISERROR(VLOOKUP(J406,'Listy punktów styku'!$B$11:$B$41,1,FALSE))," Nie wskazano PWR z listy.",""))&amp;
IF(P406=""," Nie wskazano FPS. ",IF(ISERROR(VLOOKUP(P406,'Listy punktów styku'!$B$44:$B$61,1,FALSE))," Nie wskazano FPS z listy.",""))
)</f>
        <v/>
      </c>
    </row>
    <row r="407" spans="1:22" x14ac:dyDescent="0.35">
      <c r="A407" s="115">
        <v>393</v>
      </c>
      <c r="B407" s="116">
        <v>1283408</v>
      </c>
      <c r="C407" s="117" t="s">
        <v>2846</v>
      </c>
      <c r="D407" s="118" t="s">
        <v>409</v>
      </c>
      <c r="E407" s="118" t="s">
        <v>2848</v>
      </c>
      <c r="F407" s="119">
        <v>4</v>
      </c>
      <c r="G407" s="28"/>
      <c r="H407" s="4"/>
      <c r="I407" s="122">
        <f t="shared" si="43"/>
        <v>0</v>
      </c>
      <c r="J407" s="3"/>
      <c r="K407" s="6"/>
      <c r="L407" s="123">
        <f t="shared" si="44"/>
        <v>0</v>
      </c>
      <c r="M407" s="7"/>
      <c r="N407" s="123">
        <f t="shared" si="45"/>
        <v>0</v>
      </c>
      <c r="O407" s="123">
        <f t="shared" si="46"/>
        <v>0</v>
      </c>
      <c r="P407" s="3"/>
      <c r="Q407" s="6"/>
      <c r="R407" s="123">
        <f t="shared" si="47"/>
        <v>0</v>
      </c>
      <c r="S407" s="6"/>
      <c r="T407" s="123">
        <f t="shared" si="48"/>
        <v>0</v>
      </c>
      <c r="U407" s="122">
        <f t="shared" si="49"/>
        <v>0</v>
      </c>
      <c r="V407" s="8" t="str">
        <f>IF(COUNTBLANK(G407:H407)+COUNTBLANK(J407:K407)+COUNTBLANK(M407:M407)+COUNTBLANK(P407:Q407)+COUNTBLANK(S407:S407)=8,"",
IF(G407&lt;Limity!$C$5," Data gotowości zbyt wczesna lub nie uzupełniona.","")&amp;
IF(G407&gt;Limity!$D$5," Data gotowości zbyt późna lub wypełnona nieprawidłowo.","")&amp;
IF(OR(ROUND(K407,2)&lt;=0,ROUND(Q407,2)&lt;=0,ROUND(M407,2)&lt;=0,ROUND(S407,2)&lt;=0,ROUND(H407,2)&lt;=0)," Co najmniej jedna wartość nie jest większa od zera.","")&amp;
IF(K407&gt;Limity!$D$6," Abonament za Usługę TD w Wariancie A ponad limit.","")&amp;
IF(Q407&gt;Limity!$D$7," Abonament za Usługę TD w Wariancie B ponad limit.","")&amp;
IF(Q407-K407&gt;Limity!$D$8," Różnica wartości abonamentów za Usługę TD wariantów A i B ponad limit.","")&amp;
IF(M407&gt;Limity!$D$9," Abonament za zwiększenie przepustowości w Wariancie A ponad limit.","")&amp;
IF(S407&gt;Limity!$D$10," Abonament za zwiększenie przepustowości w Wariancie B ponad limit.","")&amp;
IF(H407&gt;Limity!$D$11," Opłata za zestawienie łącza ponad limit.","")&amp;
IF(J407=""," Nie wskazano PWR. ",IF(ISERROR(VLOOKUP(J407,'Listy punktów styku'!$B$11:$B$41,1,FALSE))," Nie wskazano PWR z listy.",""))&amp;
IF(P407=""," Nie wskazano FPS. ",IF(ISERROR(VLOOKUP(P407,'Listy punktów styku'!$B$44:$B$61,1,FALSE))," Nie wskazano FPS z listy.",""))
)</f>
        <v/>
      </c>
    </row>
    <row r="408" spans="1:22" x14ac:dyDescent="0.35">
      <c r="A408" s="115">
        <v>394</v>
      </c>
      <c r="B408" s="116">
        <v>1283076</v>
      </c>
      <c r="C408" s="117" t="s">
        <v>2850</v>
      </c>
      <c r="D408" s="118" t="s">
        <v>409</v>
      </c>
      <c r="E408" s="118" t="s">
        <v>95</v>
      </c>
      <c r="F408" s="119">
        <v>7</v>
      </c>
      <c r="G408" s="28"/>
      <c r="H408" s="4"/>
      <c r="I408" s="122">
        <f t="shared" si="43"/>
        <v>0</v>
      </c>
      <c r="J408" s="3"/>
      <c r="K408" s="6"/>
      <c r="L408" s="123">
        <f t="shared" si="44"/>
        <v>0</v>
      </c>
      <c r="M408" s="7"/>
      <c r="N408" s="123">
        <f t="shared" si="45"/>
        <v>0</v>
      </c>
      <c r="O408" s="123">
        <f t="shared" si="46"/>
        <v>0</v>
      </c>
      <c r="P408" s="3"/>
      <c r="Q408" s="6"/>
      <c r="R408" s="123">
        <f t="shared" si="47"/>
        <v>0</v>
      </c>
      <c r="S408" s="6"/>
      <c r="T408" s="123">
        <f t="shared" si="48"/>
        <v>0</v>
      </c>
      <c r="U408" s="122">
        <f t="shared" si="49"/>
        <v>0</v>
      </c>
      <c r="V408" s="8" t="str">
        <f>IF(COUNTBLANK(G408:H408)+COUNTBLANK(J408:K408)+COUNTBLANK(M408:M408)+COUNTBLANK(P408:Q408)+COUNTBLANK(S408:S408)=8,"",
IF(G408&lt;Limity!$C$5," Data gotowości zbyt wczesna lub nie uzupełniona.","")&amp;
IF(G408&gt;Limity!$D$5," Data gotowości zbyt późna lub wypełnona nieprawidłowo.","")&amp;
IF(OR(ROUND(K408,2)&lt;=0,ROUND(Q408,2)&lt;=0,ROUND(M408,2)&lt;=0,ROUND(S408,2)&lt;=0,ROUND(H408,2)&lt;=0)," Co najmniej jedna wartość nie jest większa od zera.","")&amp;
IF(K408&gt;Limity!$D$6," Abonament za Usługę TD w Wariancie A ponad limit.","")&amp;
IF(Q408&gt;Limity!$D$7," Abonament za Usługę TD w Wariancie B ponad limit.","")&amp;
IF(Q408-K408&gt;Limity!$D$8," Różnica wartości abonamentów za Usługę TD wariantów A i B ponad limit.","")&amp;
IF(M408&gt;Limity!$D$9," Abonament za zwiększenie przepustowości w Wariancie A ponad limit.","")&amp;
IF(S408&gt;Limity!$D$10," Abonament za zwiększenie przepustowości w Wariancie B ponad limit.","")&amp;
IF(H408&gt;Limity!$D$11," Opłata za zestawienie łącza ponad limit.","")&amp;
IF(J408=""," Nie wskazano PWR. ",IF(ISERROR(VLOOKUP(J408,'Listy punktów styku'!$B$11:$B$41,1,FALSE))," Nie wskazano PWR z listy.",""))&amp;
IF(P408=""," Nie wskazano FPS. ",IF(ISERROR(VLOOKUP(P408,'Listy punktów styku'!$B$44:$B$61,1,FALSE))," Nie wskazano FPS z listy.",""))
)</f>
        <v/>
      </c>
    </row>
    <row r="409" spans="1:22" x14ac:dyDescent="0.35">
      <c r="A409" s="115">
        <v>395</v>
      </c>
      <c r="B409" s="116">
        <v>1295121</v>
      </c>
      <c r="C409" s="117" t="s">
        <v>2852</v>
      </c>
      <c r="D409" s="118" t="s">
        <v>2854</v>
      </c>
      <c r="E409" s="118" t="s">
        <v>95</v>
      </c>
      <c r="F409" s="119">
        <v>2</v>
      </c>
      <c r="G409" s="28"/>
      <c r="H409" s="4"/>
      <c r="I409" s="122">
        <f t="shared" si="43"/>
        <v>0</v>
      </c>
      <c r="J409" s="3"/>
      <c r="K409" s="6"/>
      <c r="L409" s="123">
        <f t="shared" si="44"/>
        <v>0</v>
      </c>
      <c r="M409" s="7"/>
      <c r="N409" s="123">
        <f t="shared" si="45"/>
        <v>0</v>
      </c>
      <c r="O409" s="123">
        <f t="shared" si="46"/>
        <v>0</v>
      </c>
      <c r="P409" s="3"/>
      <c r="Q409" s="6"/>
      <c r="R409" s="123">
        <f t="shared" si="47"/>
        <v>0</v>
      </c>
      <c r="S409" s="6"/>
      <c r="T409" s="123">
        <f t="shared" si="48"/>
        <v>0</v>
      </c>
      <c r="U409" s="122">
        <f t="shared" si="49"/>
        <v>0</v>
      </c>
      <c r="V409" s="8" t="str">
        <f>IF(COUNTBLANK(G409:H409)+COUNTBLANK(J409:K409)+COUNTBLANK(M409:M409)+COUNTBLANK(P409:Q409)+COUNTBLANK(S409:S409)=8,"",
IF(G409&lt;Limity!$C$5," Data gotowości zbyt wczesna lub nie uzupełniona.","")&amp;
IF(G409&gt;Limity!$D$5," Data gotowości zbyt późna lub wypełnona nieprawidłowo.","")&amp;
IF(OR(ROUND(K409,2)&lt;=0,ROUND(Q409,2)&lt;=0,ROUND(M409,2)&lt;=0,ROUND(S409,2)&lt;=0,ROUND(H409,2)&lt;=0)," Co najmniej jedna wartość nie jest większa od zera.","")&amp;
IF(K409&gt;Limity!$D$6," Abonament za Usługę TD w Wariancie A ponad limit.","")&amp;
IF(Q409&gt;Limity!$D$7," Abonament za Usługę TD w Wariancie B ponad limit.","")&amp;
IF(Q409-K409&gt;Limity!$D$8," Różnica wartości abonamentów za Usługę TD wariantów A i B ponad limit.","")&amp;
IF(M409&gt;Limity!$D$9," Abonament za zwiększenie przepustowości w Wariancie A ponad limit.","")&amp;
IF(S409&gt;Limity!$D$10," Abonament za zwiększenie przepustowości w Wariancie B ponad limit.","")&amp;
IF(H409&gt;Limity!$D$11," Opłata za zestawienie łącza ponad limit.","")&amp;
IF(J409=""," Nie wskazano PWR. ",IF(ISERROR(VLOOKUP(J409,'Listy punktów styku'!$B$11:$B$41,1,FALSE))," Nie wskazano PWR z listy.",""))&amp;
IF(P409=""," Nie wskazano FPS. ",IF(ISERROR(VLOOKUP(P409,'Listy punktów styku'!$B$44:$B$61,1,FALSE))," Nie wskazano FPS z listy.",""))
)</f>
        <v/>
      </c>
    </row>
    <row r="410" spans="1:22" x14ac:dyDescent="0.35">
      <c r="A410" s="115">
        <v>396</v>
      </c>
      <c r="B410" s="116">
        <v>1301828</v>
      </c>
      <c r="C410" s="117" t="s">
        <v>2857</v>
      </c>
      <c r="D410" s="118" t="s">
        <v>2862</v>
      </c>
      <c r="E410" s="118"/>
      <c r="F410" s="119">
        <v>45</v>
      </c>
      <c r="G410" s="28"/>
      <c r="H410" s="4"/>
      <c r="I410" s="122">
        <f t="shared" si="43"/>
        <v>0</v>
      </c>
      <c r="J410" s="3"/>
      <c r="K410" s="6"/>
      <c r="L410" s="123">
        <f t="shared" si="44"/>
        <v>0</v>
      </c>
      <c r="M410" s="7"/>
      <c r="N410" s="123">
        <f t="shared" si="45"/>
        <v>0</v>
      </c>
      <c r="O410" s="123">
        <f t="shared" si="46"/>
        <v>0</v>
      </c>
      <c r="P410" s="3"/>
      <c r="Q410" s="6"/>
      <c r="R410" s="123">
        <f t="shared" si="47"/>
        <v>0</v>
      </c>
      <c r="S410" s="6"/>
      <c r="T410" s="123">
        <f t="shared" si="48"/>
        <v>0</v>
      </c>
      <c r="U410" s="122">
        <f t="shared" si="49"/>
        <v>0</v>
      </c>
      <c r="V410" s="8" t="str">
        <f>IF(COUNTBLANK(G410:H410)+COUNTBLANK(J410:K410)+COUNTBLANK(M410:M410)+COUNTBLANK(P410:Q410)+COUNTBLANK(S410:S410)=8,"",
IF(G410&lt;Limity!$C$5," Data gotowości zbyt wczesna lub nie uzupełniona.","")&amp;
IF(G410&gt;Limity!$D$5," Data gotowości zbyt późna lub wypełnona nieprawidłowo.","")&amp;
IF(OR(ROUND(K410,2)&lt;=0,ROUND(Q410,2)&lt;=0,ROUND(M410,2)&lt;=0,ROUND(S410,2)&lt;=0,ROUND(H410,2)&lt;=0)," Co najmniej jedna wartość nie jest większa od zera.","")&amp;
IF(K410&gt;Limity!$D$6," Abonament za Usługę TD w Wariancie A ponad limit.","")&amp;
IF(Q410&gt;Limity!$D$7," Abonament za Usługę TD w Wariancie B ponad limit.","")&amp;
IF(Q410-K410&gt;Limity!$D$8," Różnica wartości abonamentów za Usługę TD wariantów A i B ponad limit.","")&amp;
IF(M410&gt;Limity!$D$9," Abonament za zwiększenie przepustowości w Wariancie A ponad limit.","")&amp;
IF(S410&gt;Limity!$D$10," Abonament za zwiększenie przepustowości w Wariancie B ponad limit.","")&amp;
IF(H410&gt;Limity!$D$11," Opłata za zestawienie łącza ponad limit.","")&amp;
IF(J410=""," Nie wskazano PWR. ",IF(ISERROR(VLOOKUP(J410,'Listy punktów styku'!$B$11:$B$41,1,FALSE))," Nie wskazano PWR z listy.",""))&amp;
IF(P410=""," Nie wskazano FPS. ",IF(ISERROR(VLOOKUP(P410,'Listy punktów styku'!$B$44:$B$61,1,FALSE))," Nie wskazano FPS z listy.",""))
)</f>
        <v/>
      </c>
    </row>
    <row r="411" spans="1:22" x14ac:dyDescent="0.35">
      <c r="A411" s="115">
        <v>397</v>
      </c>
      <c r="B411" s="116">
        <v>1306562</v>
      </c>
      <c r="C411" s="117" t="s">
        <v>2864</v>
      </c>
      <c r="D411" s="118" t="s">
        <v>2866</v>
      </c>
      <c r="E411" s="118" t="s">
        <v>1121</v>
      </c>
      <c r="F411" s="119">
        <v>1</v>
      </c>
      <c r="G411" s="28"/>
      <c r="H411" s="4"/>
      <c r="I411" s="122">
        <f t="shared" si="43"/>
        <v>0</v>
      </c>
      <c r="J411" s="3"/>
      <c r="K411" s="6"/>
      <c r="L411" s="123">
        <f t="shared" si="44"/>
        <v>0</v>
      </c>
      <c r="M411" s="7"/>
      <c r="N411" s="123">
        <f t="shared" si="45"/>
        <v>0</v>
      </c>
      <c r="O411" s="123">
        <f t="shared" si="46"/>
        <v>0</v>
      </c>
      <c r="P411" s="3"/>
      <c r="Q411" s="6"/>
      <c r="R411" s="123">
        <f t="shared" si="47"/>
        <v>0</v>
      </c>
      <c r="S411" s="6"/>
      <c r="T411" s="123">
        <f t="shared" si="48"/>
        <v>0</v>
      </c>
      <c r="U411" s="122">
        <f t="shared" si="49"/>
        <v>0</v>
      </c>
      <c r="V411" s="8" t="str">
        <f>IF(COUNTBLANK(G411:H411)+COUNTBLANK(J411:K411)+COUNTBLANK(M411:M411)+COUNTBLANK(P411:Q411)+COUNTBLANK(S411:S411)=8,"",
IF(G411&lt;Limity!$C$5," Data gotowości zbyt wczesna lub nie uzupełniona.","")&amp;
IF(G411&gt;Limity!$D$5," Data gotowości zbyt późna lub wypełnona nieprawidłowo.","")&amp;
IF(OR(ROUND(K411,2)&lt;=0,ROUND(Q411,2)&lt;=0,ROUND(M411,2)&lt;=0,ROUND(S411,2)&lt;=0,ROUND(H411,2)&lt;=0)," Co najmniej jedna wartość nie jest większa od zera.","")&amp;
IF(K411&gt;Limity!$D$6," Abonament za Usługę TD w Wariancie A ponad limit.","")&amp;
IF(Q411&gt;Limity!$D$7," Abonament za Usługę TD w Wariancie B ponad limit.","")&amp;
IF(Q411-K411&gt;Limity!$D$8," Różnica wartości abonamentów za Usługę TD wariantów A i B ponad limit.","")&amp;
IF(M411&gt;Limity!$D$9," Abonament za zwiększenie przepustowości w Wariancie A ponad limit.","")&amp;
IF(S411&gt;Limity!$D$10," Abonament za zwiększenie przepustowości w Wariancie B ponad limit.","")&amp;
IF(H411&gt;Limity!$D$11," Opłata za zestawienie łącza ponad limit.","")&amp;
IF(J411=""," Nie wskazano PWR. ",IF(ISERROR(VLOOKUP(J411,'Listy punktów styku'!$B$11:$B$41,1,FALSE))," Nie wskazano PWR z listy.",""))&amp;
IF(P411=""," Nie wskazano FPS. ",IF(ISERROR(VLOOKUP(P411,'Listy punktów styku'!$B$44:$B$61,1,FALSE))," Nie wskazano FPS z listy.",""))
)</f>
        <v/>
      </c>
    </row>
    <row r="412" spans="1:22" x14ac:dyDescent="0.35">
      <c r="A412" s="115">
        <v>398</v>
      </c>
      <c r="B412" s="116">
        <v>1314545</v>
      </c>
      <c r="C412" s="117" t="s">
        <v>2869</v>
      </c>
      <c r="D412" s="118" t="s">
        <v>2873</v>
      </c>
      <c r="E412" s="118"/>
      <c r="F412" s="119">
        <v>125</v>
      </c>
      <c r="G412" s="28"/>
      <c r="H412" s="4"/>
      <c r="I412" s="122">
        <f t="shared" si="43"/>
        <v>0</v>
      </c>
      <c r="J412" s="3"/>
      <c r="K412" s="6"/>
      <c r="L412" s="123">
        <f t="shared" si="44"/>
        <v>0</v>
      </c>
      <c r="M412" s="7"/>
      <c r="N412" s="123">
        <f t="shared" si="45"/>
        <v>0</v>
      </c>
      <c r="O412" s="123">
        <f t="shared" si="46"/>
        <v>0</v>
      </c>
      <c r="P412" s="3"/>
      <c r="Q412" s="6"/>
      <c r="R412" s="123">
        <f t="shared" si="47"/>
        <v>0</v>
      </c>
      <c r="S412" s="6"/>
      <c r="T412" s="123">
        <f t="shared" si="48"/>
        <v>0</v>
      </c>
      <c r="U412" s="122">
        <f t="shared" si="49"/>
        <v>0</v>
      </c>
      <c r="V412" s="8" t="str">
        <f>IF(COUNTBLANK(G412:H412)+COUNTBLANK(J412:K412)+COUNTBLANK(M412:M412)+COUNTBLANK(P412:Q412)+COUNTBLANK(S412:S412)=8,"",
IF(G412&lt;Limity!$C$5," Data gotowości zbyt wczesna lub nie uzupełniona.","")&amp;
IF(G412&gt;Limity!$D$5," Data gotowości zbyt późna lub wypełnona nieprawidłowo.","")&amp;
IF(OR(ROUND(K412,2)&lt;=0,ROUND(Q412,2)&lt;=0,ROUND(M412,2)&lt;=0,ROUND(S412,2)&lt;=0,ROUND(H412,2)&lt;=0)," Co najmniej jedna wartość nie jest większa od zera.","")&amp;
IF(K412&gt;Limity!$D$6," Abonament za Usługę TD w Wariancie A ponad limit.","")&amp;
IF(Q412&gt;Limity!$D$7," Abonament za Usługę TD w Wariancie B ponad limit.","")&amp;
IF(Q412-K412&gt;Limity!$D$8," Różnica wartości abonamentów za Usługę TD wariantów A i B ponad limit.","")&amp;
IF(M412&gt;Limity!$D$9," Abonament za zwiększenie przepustowości w Wariancie A ponad limit.","")&amp;
IF(S412&gt;Limity!$D$10," Abonament za zwiększenie przepustowości w Wariancie B ponad limit.","")&amp;
IF(H412&gt;Limity!$D$11," Opłata za zestawienie łącza ponad limit.","")&amp;
IF(J412=""," Nie wskazano PWR. ",IF(ISERROR(VLOOKUP(J412,'Listy punktów styku'!$B$11:$B$41,1,FALSE))," Nie wskazano PWR z listy.",""))&amp;
IF(P412=""," Nie wskazano FPS. ",IF(ISERROR(VLOOKUP(P412,'Listy punktów styku'!$B$44:$B$61,1,FALSE))," Nie wskazano FPS z listy.",""))
)</f>
        <v/>
      </c>
    </row>
    <row r="413" spans="1:22" x14ac:dyDescent="0.35">
      <c r="A413" s="115">
        <v>399</v>
      </c>
      <c r="B413" s="116">
        <v>1321381</v>
      </c>
      <c r="C413" s="117" t="s">
        <v>2875</v>
      </c>
      <c r="D413" s="118" t="s">
        <v>2879</v>
      </c>
      <c r="E413" s="118" t="s">
        <v>1399</v>
      </c>
      <c r="F413" s="119">
        <v>11</v>
      </c>
      <c r="G413" s="28"/>
      <c r="H413" s="4"/>
      <c r="I413" s="122">
        <f t="shared" si="43"/>
        <v>0</v>
      </c>
      <c r="J413" s="3"/>
      <c r="K413" s="6"/>
      <c r="L413" s="123">
        <f t="shared" si="44"/>
        <v>0</v>
      </c>
      <c r="M413" s="7"/>
      <c r="N413" s="123">
        <f t="shared" si="45"/>
        <v>0</v>
      </c>
      <c r="O413" s="123">
        <f t="shared" si="46"/>
        <v>0</v>
      </c>
      <c r="P413" s="3"/>
      <c r="Q413" s="6"/>
      <c r="R413" s="123">
        <f t="shared" si="47"/>
        <v>0</v>
      </c>
      <c r="S413" s="6"/>
      <c r="T413" s="123">
        <f t="shared" si="48"/>
        <v>0</v>
      </c>
      <c r="U413" s="122">
        <f t="shared" si="49"/>
        <v>0</v>
      </c>
      <c r="V413" s="8" t="str">
        <f>IF(COUNTBLANK(G413:H413)+COUNTBLANK(J413:K413)+COUNTBLANK(M413:M413)+COUNTBLANK(P413:Q413)+COUNTBLANK(S413:S413)=8,"",
IF(G413&lt;Limity!$C$5," Data gotowości zbyt wczesna lub nie uzupełniona.","")&amp;
IF(G413&gt;Limity!$D$5," Data gotowości zbyt późna lub wypełnona nieprawidłowo.","")&amp;
IF(OR(ROUND(K413,2)&lt;=0,ROUND(Q413,2)&lt;=0,ROUND(M413,2)&lt;=0,ROUND(S413,2)&lt;=0,ROUND(H413,2)&lt;=0)," Co najmniej jedna wartość nie jest większa od zera.","")&amp;
IF(K413&gt;Limity!$D$6," Abonament za Usługę TD w Wariancie A ponad limit.","")&amp;
IF(Q413&gt;Limity!$D$7," Abonament za Usługę TD w Wariancie B ponad limit.","")&amp;
IF(Q413-K413&gt;Limity!$D$8," Różnica wartości abonamentów za Usługę TD wariantów A i B ponad limit.","")&amp;
IF(M413&gt;Limity!$D$9," Abonament za zwiększenie przepustowości w Wariancie A ponad limit.","")&amp;
IF(S413&gt;Limity!$D$10," Abonament za zwiększenie przepustowości w Wariancie B ponad limit.","")&amp;
IF(H413&gt;Limity!$D$11," Opłata za zestawienie łącza ponad limit.","")&amp;
IF(J413=""," Nie wskazano PWR. ",IF(ISERROR(VLOOKUP(J413,'Listy punktów styku'!$B$11:$B$41,1,FALSE))," Nie wskazano PWR z listy.",""))&amp;
IF(P413=""," Nie wskazano FPS. ",IF(ISERROR(VLOOKUP(P413,'Listy punktów styku'!$B$44:$B$61,1,FALSE))," Nie wskazano FPS z listy.",""))
)</f>
        <v/>
      </c>
    </row>
    <row r="414" spans="1:22" ht="29" x14ac:dyDescent="0.35">
      <c r="A414" s="115">
        <v>400</v>
      </c>
      <c r="B414" s="124">
        <v>38805137</v>
      </c>
      <c r="C414" s="117" t="s">
        <v>2882</v>
      </c>
      <c r="D414" s="118" t="s">
        <v>2881</v>
      </c>
      <c r="E414" s="118" t="s">
        <v>1121</v>
      </c>
      <c r="F414" s="119" t="s">
        <v>2885</v>
      </c>
      <c r="G414" s="28"/>
      <c r="H414" s="4"/>
      <c r="I414" s="122">
        <f t="shared" si="43"/>
        <v>0</v>
      </c>
      <c r="J414" s="3"/>
      <c r="K414" s="6"/>
      <c r="L414" s="123">
        <f t="shared" si="44"/>
        <v>0</v>
      </c>
      <c r="M414" s="7"/>
      <c r="N414" s="123">
        <f t="shared" si="45"/>
        <v>0</v>
      </c>
      <c r="O414" s="123">
        <f t="shared" si="46"/>
        <v>0</v>
      </c>
      <c r="P414" s="3"/>
      <c r="Q414" s="6"/>
      <c r="R414" s="123">
        <f t="shared" si="47"/>
        <v>0</v>
      </c>
      <c r="S414" s="6"/>
      <c r="T414" s="123">
        <f t="shared" si="48"/>
        <v>0</v>
      </c>
      <c r="U414" s="122">
        <f t="shared" si="49"/>
        <v>0</v>
      </c>
      <c r="V414" s="8" t="str">
        <f>IF(COUNTBLANK(G414:H414)+COUNTBLANK(J414:K414)+COUNTBLANK(M414:M414)+COUNTBLANK(P414:Q414)+COUNTBLANK(S414:S414)=8,"",
IF(G414&lt;Limity!$C$5," Data gotowości zbyt wczesna lub nie uzupełniona.","")&amp;
IF(G414&gt;Limity!$D$5," Data gotowości zbyt późna lub wypełnona nieprawidłowo.","")&amp;
IF(OR(ROUND(K414,2)&lt;=0,ROUND(Q414,2)&lt;=0,ROUND(M414,2)&lt;=0,ROUND(S414,2)&lt;=0,ROUND(H414,2)&lt;=0)," Co najmniej jedna wartość nie jest większa od zera.","")&amp;
IF(K414&gt;Limity!$D$6," Abonament za Usługę TD w Wariancie A ponad limit.","")&amp;
IF(Q414&gt;Limity!$D$7," Abonament za Usługę TD w Wariancie B ponad limit.","")&amp;
IF(Q414-K414&gt;Limity!$D$8," Różnica wartości abonamentów za Usługę TD wariantów A i B ponad limit.","")&amp;
IF(M414&gt;Limity!$D$9," Abonament za zwiększenie przepustowości w Wariancie A ponad limit.","")&amp;
IF(S414&gt;Limity!$D$10," Abonament za zwiększenie przepustowości w Wariancie B ponad limit.","")&amp;
IF(H414&gt;Limity!$D$11," Opłata za zestawienie łącza ponad limit.","")&amp;
IF(J414=""," Nie wskazano PWR. ",IF(ISERROR(VLOOKUP(J414,'Listy punktów styku'!$B$11:$B$41,1,FALSE))," Nie wskazano PWR z listy.",""))&amp;
IF(P414=""," Nie wskazano FPS. ",IF(ISERROR(VLOOKUP(P414,'Listy punktów styku'!$B$44:$B$61,1,FALSE))," Nie wskazano FPS z listy.",""))
)</f>
        <v/>
      </c>
    </row>
    <row r="415" spans="1:22" ht="29" x14ac:dyDescent="0.35">
      <c r="A415" s="115">
        <v>401</v>
      </c>
      <c r="B415" s="116">
        <v>1323626</v>
      </c>
      <c r="C415" s="117" t="s">
        <v>2887</v>
      </c>
      <c r="D415" s="118" t="s">
        <v>2881</v>
      </c>
      <c r="E415" s="118" t="s">
        <v>1121</v>
      </c>
      <c r="F415" s="119">
        <v>29</v>
      </c>
      <c r="G415" s="28"/>
      <c r="H415" s="4"/>
      <c r="I415" s="122">
        <f t="shared" si="43"/>
        <v>0</v>
      </c>
      <c r="J415" s="3"/>
      <c r="K415" s="6"/>
      <c r="L415" s="123">
        <f t="shared" si="44"/>
        <v>0</v>
      </c>
      <c r="M415" s="7"/>
      <c r="N415" s="123">
        <f t="shared" si="45"/>
        <v>0</v>
      </c>
      <c r="O415" s="123">
        <f t="shared" si="46"/>
        <v>0</v>
      </c>
      <c r="P415" s="3"/>
      <c r="Q415" s="6"/>
      <c r="R415" s="123">
        <f t="shared" si="47"/>
        <v>0</v>
      </c>
      <c r="S415" s="6"/>
      <c r="T415" s="123">
        <f t="shared" si="48"/>
        <v>0</v>
      </c>
      <c r="U415" s="122">
        <f t="shared" si="49"/>
        <v>0</v>
      </c>
      <c r="V415" s="8" t="str">
        <f>IF(COUNTBLANK(G415:H415)+COUNTBLANK(J415:K415)+COUNTBLANK(M415:M415)+COUNTBLANK(P415:Q415)+COUNTBLANK(S415:S415)=8,"",
IF(G415&lt;Limity!$C$5," Data gotowości zbyt wczesna lub nie uzupełniona.","")&amp;
IF(G415&gt;Limity!$D$5," Data gotowości zbyt późna lub wypełnona nieprawidłowo.","")&amp;
IF(OR(ROUND(K415,2)&lt;=0,ROUND(Q415,2)&lt;=0,ROUND(M415,2)&lt;=0,ROUND(S415,2)&lt;=0,ROUND(H415,2)&lt;=0)," Co najmniej jedna wartość nie jest większa od zera.","")&amp;
IF(K415&gt;Limity!$D$6," Abonament za Usługę TD w Wariancie A ponad limit.","")&amp;
IF(Q415&gt;Limity!$D$7," Abonament za Usługę TD w Wariancie B ponad limit.","")&amp;
IF(Q415-K415&gt;Limity!$D$8," Różnica wartości abonamentów za Usługę TD wariantów A i B ponad limit.","")&amp;
IF(M415&gt;Limity!$D$9," Abonament za zwiększenie przepustowości w Wariancie A ponad limit.","")&amp;
IF(S415&gt;Limity!$D$10," Abonament za zwiększenie przepustowości w Wariancie B ponad limit.","")&amp;
IF(H415&gt;Limity!$D$11," Opłata za zestawienie łącza ponad limit.","")&amp;
IF(J415=""," Nie wskazano PWR. ",IF(ISERROR(VLOOKUP(J415,'Listy punktów styku'!$B$11:$B$41,1,FALSE))," Nie wskazano PWR z listy.",""))&amp;
IF(P415=""," Nie wskazano FPS. ",IF(ISERROR(VLOOKUP(P415,'Listy punktów styku'!$B$44:$B$61,1,FALSE))," Nie wskazano FPS z listy.",""))
)</f>
        <v/>
      </c>
    </row>
    <row r="416" spans="1:22" x14ac:dyDescent="0.35">
      <c r="A416" s="115">
        <v>402</v>
      </c>
      <c r="B416" s="116">
        <v>1323875</v>
      </c>
      <c r="C416" s="117" t="s">
        <v>2889</v>
      </c>
      <c r="D416" s="118" t="s">
        <v>2881</v>
      </c>
      <c r="E416" s="118" t="s">
        <v>1121</v>
      </c>
      <c r="F416" s="119" t="s">
        <v>2890</v>
      </c>
      <c r="G416" s="28"/>
      <c r="H416" s="4"/>
      <c r="I416" s="122">
        <f t="shared" si="43"/>
        <v>0</v>
      </c>
      <c r="J416" s="3"/>
      <c r="K416" s="6"/>
      <c r="L416" s="123">
        <f t="shared" si="44"/>
        <v>0</v>
      </c>
      <c r="M416" s="7"/>
      <c r="N416" s="123">
        <f t="shared" si="45"/>
        <v>0</v>
      </c>
      <c r="O416" s="123">
        <f t="shared" si="46"/>
        <v>0</v>
      </c>
      <c r="P416" s="3"/>
      <c r="Q416" s="6"/>
      <c r="R416" s="123">
        <f t="shared" si="47"/>
        <v>0</v>
      </c>
      <c r="S416" s="6"/>
      <c r="T416" s="123">
        <f t="shared" si="48"/>
        <v>0</v>
      </c>
      <c r="U416" s="122">
        <f t="shared" si="49"/>
        <v>0</v>
      </c>
      <c r="V416" s="8" t="str">
        <f>IF(COUNTBLANK(G416:H416)+COUNTBLANK(J416:K416)+COUNTBLANK(M416:M416)+COUNTBLANK(P416:Q416)+COUNTBLANK(S416:S416)=8,"",
IF(G416&lt;Limity!$C$5," Data gotowości zbyt wczesna lub nie uzupełniona.","")&amp;
IF(G416&gt;Limity!$D$5," Data gotowości zbyt późna lub wypełnona nieprawidłowo.","")&amp;
IF(OR(ROUND(K416,2)&lt;=0,ROUND(Q416,2)&lt;=0,ROUND(M416,2)&lt;=0,ROUND(S416,2)&lt;=0,ROUND(H416,2)&lt;=0)," Co najmniej jedna wartość nie jest większa od zera.","")&amp;
IF(K416&gt;Limity!$D$6," Abonament za Usługę TD w Wariancie A ponad limit.","")&amp;
IF(Q416&gt;Limity!$D$7," Abonament za Usługę TD w Wariancie B ponad limit.","")&amp;
IF(Q416-K416&gt;Limity!$D$8," Różnica wartości abonamentów za Usługę TD wariantów A i B ponad limit.","")&amp;
IF(M416&gt;Limity!$D$9," Abonament za zwiększenie przepustowości w Wariancie A ponad limit.","")&amp;
IF(S416&gt;Limity!$D$10," Abonament za zwiększenie przepustowości w Wariancie B ponad limit.","")&amp;
IF(H416&gt;Limity!$D$11," Opłata za zestawienie łącza ponad limit.","")&amp;
IF(J416=""," Nie wskazano PWR. ",IF(ISERROR(VLOOKUP(J416,'Listy punktów styku'!$B$11:$B$41,1,FALSE))," Nie wskazano PWR z listy.",""))&amp;
IF(P416=""," Nie wskazano FPS. ",IF(ISERROR(VLOOKUP(P416,'Listy punktów styku'!$B$44:$B$61,1,FALSE))," Nie wskazano FPS z listy.",""))
)</f>
        <v/>
      </c>
    </row>
    <row r="417" spans="1:22" x14ac:dyDescent="0.35">
      <c r="A417" s="115">
        <v>403</v>
      </c>
      <c r="B417" s="116">
        <v>1327887</v>
      </c>
      <c r="C417" s="117" t="s">
        <v>2892</v>
      </c>
      <c r="D417" s="118" t="s">
        <v>2895</v>
      </c>
      <c r="E417" s="118" t="s">
        <v>104</v>
      </c>
      <c r="F417" s="119">
        <v>126</v>
      </c>
      <c r="G417" s="28"/>
      <c r="H417" s="4"/>
      <c r="I417" s="122">
        <f t="shared" si="43"/>
        <v>0</v>
      </c>
      <c r="J417" s="3"/>
      <c r="K417" s="6"/>
      <c r="L417" s="123">
        <f t="shared" si="44"/>
        <v>0</v>
      </c>
      <c r="M417" s="7"/>
      <c r="N417" s="123">
        <f t="shared" si="45"/>
        <v>0</v>
      </c>
      <c r="O417" s="123">
        <f t="shared" si="46"/>
        <v>0</v>
      </c>
      <c r="P417" s="3"/>
      <c r="Q417" s="6"/>
      <c r="R417" s="123">
        <f t="shared" si="47"/>
        <v>0</v>
      </c>
      <c r="S417" s="6"/>
      <c r="T417" s="123">
        <f t="shared" si="48"/>
        <v>0</v>
      </c>
      <c r="U417" s="122">
        <f t="shared" si="49"/>
        <v>0</v>
      </c>
      <c r="V417" s="8" t="str">
        <f>IF(COUNTBLANK(G417:H417)+COUNTBLANK(J417:K417)+COUNTBLANK(M417:M417)+COUNTBLANK(P417:Q417)+COUNTBLANK(S417:S417)=8,"",
IF(G417&lt;Limity!$C$5," Data gotowości zbyt wczesna lub nie uzupełniona.","")&amp;
IF(G417&gt;Limity!$D$5," Data gotowości zbyt późna lub wypełnona nieprawidłowo.","")&amp;
IF(OR(ROUND(K417,2)&lt;=0,ROUND(Q417,2)&lt;=0,ROUND(M417,2)&lt;=0,ROUND(S417,2)&lt;=0,ROUND(H417,2)&lt;=0)," Co najmniej jedna wartość nie jest większa od zera.","")&amp;
IF(K417&gt;Limity!$D$6," Abonament za Usługę TD w Wariancie A ponad limit.","")&amp;
IF(Q417&gt;Limity!$D$7," Abonament za Usługę TD w Wariancie B ponad limit.","")&amp;
IF(Q417-K417&gt;Limity!$D$8," Różnica wartości abonamentów za Usługę TD wariantów A i B ponad limit.","")&amp;
IF(M417&gt;Limity!$D$9," Abonament za zwiększenie przepustowości w Wariancie A ponad limit.","")&amp;
IF(S417&gt;Limity!$D$10," Abonament za zwiększenie przepustowości w Wariancie B ponad limit.","")&amp;
IF(H417&gt;Limity!$D$11," Opłata za zestawienie łącza ponad limit.","")&amp;
IF(J417=""," Nie wskazano PWR. ",IF(ISERROR(VLOOKUP(J417,'Listy punktów styku'!$B$11:$B$41,1,FALSE))," Nie wskazano PWR z listy.",""))&amp;
IF(P417=""," Nie wskazano FPS. ",IF(ISERROR(VLOOKUP(P417,'Listy punktów styku'!$B$44:$B$61,1,FALSE))," Nie wskazano FPS z listy.",""))
)</f>
        <v/>
      </c>
    </row>
    <row r="418" spans="1:22" x14ac:dyDescent="0.35">
      <c r="A418" s="115">
        <v>404</v>
      </c>
      <c r="B418" s="116">
        <v>1328755</v>
      </c>
      <c r="C418" s="117" t="s">
        <v>2897</v>
      </c>
      <c r="D418" s="118" t="s">
        <v>2899</v>
      </c>
      <c r="E418" s="118"/>
      <c r="F418" s="119">
        <v>303</v>
      </c>
      <c r="G418" s="28"/>
      <c r="H418" s="4"/>
      <c r="I418" s="122">
        <f t="shared" si="43"/>
        <v>0</v>
      </c>
      <c r="J418" s="3"/>
      <c r="K418" s="6"/>
      <c r="L418" s="123">
        <f t="shared" si="44"/>
        <v>0</v>
      </c>
      <c r="M418" s="7"/>
      <c r="N418" s="123">
        <f t="shared" si="45"/>
        <v>0</v>
      </c>
      <c r="O418" s="123">
        <f t="shared" si="46"/>
        <v>0</v>
      </c>
      <c r="P418" s="3"/>
      <c r="Q418" s="6"/>
      <c r="R418" s="123">
        <f t="shared" si="47"/>
        <v>0</v>
      </c>
      <c r="S418" s="6"/>
      <c r="T418" s="123">
        <f t="shared" si="48"/>
        <v>0</v>
      </c>
      <c r="U418" s="122">
        <f t="shared" si="49"/>
        <v>0</v>
      </c>
      <c r="V418" s="8" t="str">
        <f>IF(COUNTBLANK(G418:H418)+COUNTBLANK(J418:K418)+COUNTBLANK(M418:M418)+COUNTBLANK(P418:Q418)+COUNTBLANK(S418:S418)=8,"",
IF(G418&lt;Limity!$C$5," Data gotowości zbyt wczesna lub nie uzupełniona.","")&amp;
IF(G418&gt;Limity!$D$5," Data gotowości zbyt późna lub wypełnona nieprawidłowo.","")&amp;
IF(OR(ROUND(K418,2)&lt;=0,ROUND(Q418,2)&lt;=0,ROUND(M418,2)&lt;=0,ROUND(S418,2)&lt;=0,ROUND(H418,2)&lt;=0)," Co najmniej jedna wartość nie jest większa od zera.","")&amp;
IF(K418&gt;Limity!$D$6," Abonament za Usługę TD w Wariancie A ponad limit.","")&amp;
IF(Q418&gt;Limity!$D$7," Abonament za Usługę TD w Wariancie B ponad limit.","")&amp;
IF(Q418-K418&gt;Limity!$D$8," Różnica wartości abonamentów za Usługę TD wariantów A i B ponad limit.","")&amp;
IF(M418&gt;Limity!$D$9," Abonament za zwiększenie przepustowości w Wariancie A ponad limit.","")&amp;
IF(S418&gt;Limity!$D$10," Abonament za zwiększenie przepustowości w Wariancie B ponad limit.","")&amp;
IF(H418&gt;Limity!$D$11," Opłata za zestawienie łącza ponad limit.","")&amp;
IF(J418=""," Nie wskazano PWR. ",IF(ISERROR(VLOOKUP(J418,'Listy punktów styku'!$B$11:$B$41,1,FALSE))," Nie wskazano PWR z listy.",""))&amp;
IF(P418=""," Nie wskazano FPS. ",IF(ISERROR(VLOOKUP(P418,'Listy punktów styku'!$B$44:$B$61,1,FALSE))," Nie wskazano FPS z listy.",""))
)</f>
        <v/>
      </c>
    </row>
    <row r="419" spans="1:22" x14ac:dyDescent="0.35">
      <c r="A419" s="115">
        <v>405</v>
      </c>
      <c r="B419" s="116">
        <v>1329400</v>
      </c>
      <c r="C419" s="117" t="s">
        <v>2901</v>
      </c>
      <c r="D419" s="118" t="s">
        <v>2903</v>
      </c>
      <c r="E419" s="118"/>
      <c r="F419" s="119">
        <v>139</v>
      </c>
      <c r="G419" s="28"/>
      <c r="H419" s="4"/>
      <c r="I419" s="122">
        <f t="shared" si="43"/>
        <v>0</v>
      </c>
      <c r="J419" s="3"/>
      <c r="K419" s="6"/>
      <c r="L419" s="123">
        <f t="shared" si="44"/>
        <v>0</v>
      </c>
      <c r="M419" s="7"/>
      <c r="N419" s="123">
        <f t="shared" si="45"/>
        <v>0</v>
      </c>
      <c r="O419" s="123">
        <f t="shared" si="46"/>
        <v>0</v>
      </c>
      <c r="P419" s="3"/>
      <c r="Q419" s="6"/>
      <c r="R419" s="123">
        <f t="shared" si="47"/>
        <v>0</v>
      </c>
      <c r="S419" s="6"/>
      <c r="T419" s="123">
        <f t="shared" si="48"/>
        <v>0</v>
      </c>
      <c r="U419" s="122">
        <f t="shared" si="49"/>
        <v>0</v>
      </c>
      <c r="V419" s="8" t="str">
        <f>IF(COUNTBLANK(G419:H419)+COUNTBLANK(J419:K419)+COUNTBLANK(M419:M419)+COUNTBLANK(P419:Q419)+COUNTBLANK(S419:S419)=8,"",
IF(G419&lt;Limity!$C$5," Data gotowości zbyt wczesna lub nie uzupełniona.","")&amp;
IF(G419&gt;Limity!$D$5," Data gotowości zbyt późna lub wypełnona nieprawidłowo.","")&amp;
IF(OR(ROUND(K419,2)&lt;=0,ROUND(Q419,2)&lt;=0,ROUND(M419,2)&lt;=0,ROUND(S419,2)&lt;=0,ROUND(H419,2)&lt;=0)," Co najmniej jedna wartość nie jest większa od zera.","")&amp;
IF(K419&gt;Limity!$D$6," Abonament za Usługę TD w Wariancie A ponad limit.","")&amp;
IF(Q419&gt;Limity!$D$7," Abonament za Usługę TD w Wariancie B ponad limit.","")&amp;
IF(Q419-K419&gt;Limity!$D$8," Różnica wartości abonamentów za Usługę TD wariantów A i B ponad limit.","")&amp;
IF(M419&gt;Limity!$D$9," Abonament za zwiększenie przepustowości w Wariancie A ponad limit.","")&amp;
IF(S419&gt;Limity!$D$10," Abonament za zwiększenie przepustowości w Wariancie B ponad limit.","")&amp;
IF(H419&gt;Limity!$D$11," Opłata za zestawienie łącza ponad limit.","")&amp;
IF(J419=""," Nie wskazano PWR. ",IF(ISERROR(VLOOKUP(J419,'Listy punktów styku'!$B$11:$B$41,1,FALSE))," Nie wskazano PWR z listy.",""))&amp;
IF(P419=""," Nie wskazano FPS. ",IF(ISERROR(VLOOKUP(P419,'Listy punktów styku'!$B$44:$B$61,1,FALSE))," Nie wskazano FPS z listy.",""))
)</f>
        <v/>
      </c>
    </row>
    <row r="420" spans="1:22" x14ac:dyDescent="0.35">
      <c r="A420" s="115">
        <v>406</v>
      </c>
      <c r="B420" s="116">
        <v>1329767</v>
      </c>
      <c r="C420" s="117" t="s">
        <v>2905</v>
      </c>
      <c r="D420" s="118" t="s">
        <v>2907</v>
      </c>
      <c r="E420" s="118" t="s">
        <v>104</v>
      </c>
      <c r="F420" s="119">
        <v>133</v>
      </c>
      <c r="G420" s="28"/>
      <c r="H420" s="4"/>
      <c r="I420" s="122">
        <f t="shared" si="43"/>
        <v>0</v>
      </c>
      <c r="J420" s="3"/>
      <c r="K420" s="6"/>
      <c r="L420" s="123">
        <f t="shared" si="44"/>
        <v>0</v>
      </c>
      <c r="M420" s="7"/>
      <c r="N420" s="123">
        <f t="shared" si="45"/>
        <v>0</v>
      </c>
      <c r="O420" s="123">
        <f t="shared" si="46"/>
        <v>0</v>
      </c>
      <c r="P420" s="3"/>
      <c r="Q420" s="6"/>
      <c r="R420" s="123">
        <f t="shared" si="47"/>
        <v>0</v>
      </c>
      <c r="S420" s="6"/>
      <c r="T420" s="123">
        <f t="shared" si="48"/>
        <v>0</v>
      </c>
      <c r="U420" s="122">
        <f t="shared" si="49"/>
        <v>0</v>
      </c>
      <c r="V420" s="8" t="str">
        <f>IF(COUNTBLANK(G420:H420)+COUNTBLANK(J420:K420)+COUNTBLANK(M420:M420)+COUNTBLANK(P420:Q420)+COUNTBLANK(S420:S420)=8,"",
IF(G420&lt;Limity!$C$5," Data gotowości zbyt wczesna lub nie uzupełniona.","")&amp;
IF(G420&gt;Limity!$D$5," Data gotowości zbyt późna lub wypełnona nieprawidłowo.","")&amp;
IF(OR(ROUND(K420,2)&lt;=0,ROUND(Q420,2)&lt;=0,ROUND(M420,2)&lt;=0,ROUND(S420,2)&lt;=0,ROUND(H420,2)&lt;=0)," Co najmniej jedna wartość nie jest większa od zera.","")&amp;
IF(K420&gt;Limity!$D$6," Abonament za Usługę TD w Wariancie A ponad limit.","")&amp;
IF(Q420&gt;Limity!$D$7," Abonament za Usługę TD w Wariancie B ponad limit.","")&amp;
IF(Q420-K420&gt;Limity!$D$8," Różnica wartości abonamentów za Usługę TD wariantów A i B ponad limit.","")&amp;
IF(M420&gt;Limity!$D$9," Abonament za zwiększenie przepustowości w Wariancie A ponad limit.","")&amp;
IF(S420&gt;Limity!$D$10," Abonament za zwiększenie przepustowości w Wariancie B ponad limit.","")&amp;
IF(H420&gt;Limity!$D$11," Opłata za zestawienie łącza ponad limit.","")&amp;
IF(J420=""," Nie wskazano PWR. ",IF(ISERROR(VLOOKUP(J420,'Listy punktów styku'!$B$11:$B$41,1,FALSE))," Nie wskazano PWR z listy.",""))&amp;
IF(P420=""," Nie wskazano FPS. ",IF(ISERROR(VLOOKUP(P420,'Listy punktów styku'!$B$44:$B$61,1,FALSE))," Nie wskazano FPS z listy.",""))
)</f>
        <v/>
      </c>
    </row>
    <row r="421" spans="1:22" x14ac:dyDescent="0.35">
      <c r="A421" s="115">
        <v>407</v>
      </c>
      <c r="B421" s="116">
        <v>1330636</v>
      </c>
      <c r="C421" s="117" t="s">
        <v>2909</v>
      </c>
      <c r="D421" s="118" t="s">
        <v>2911</v>
      </c>
      <c r="E421" s="118"/>
      <c r="F421" s="119">
        <v>422</v>
      </c>
      <c r="G421" s="28"/>
      <c r="H421" s="4"/>
      <c r="I421" s="122">
        <f t="shared" si="43"/>
        <v>0</v>
      </c>
      <c r="J421" s="3"/>
      <c r="K421" s="6"/>
      <c r="L421" s="123">
        <f t="shared" si="44"/>
        <v>0</v>
      </c>
      <c r="M421" s="7"/>
      <c r="N421" s="123">
        <f t="shared" si="45"/>
        <v>0</v>
      </c>
      <c r="O421" s="123">
        <f t="shared" si="46"/>
        <v>0</v>
      </c>
      <c r="P421" s="3"/>
      <c r="Q421" s="6"/>
      <c r="R421" s="123">
        <f t="shared" si="47"/>
        <v>0</v>
      </c>
      <c r="S421" s="6"/>
      <c r="T421" s="123">
        <f t="shared" si="48"/>
        <v>0</v>
      </c>
      <c r="U421" s="122">
        <f t="shared" si="49"/>
        <v>0</v>
      </c>
      <c r="V421" s="8" t="str">
        <f>IF(COUNTBLANK(G421:H421)+COUNTBLANK(J421:K421)+COUNTBLANK(M421:M421)+COUNTBLANK(P421:Q421)+COUNTBLANK(S421:S421)=8,"",
IF(G421&lt;Limity!$C$5," Data gotowości zbyt wczesna lub nie uzupełniona.","")&amp;
IF(G421&gt;Limity!$D$5," Data gotowości zbyt późna lub wypełnona nieprawidłowo.","")&amp;
IF(OR(ROUND(K421,2)&lt;=0,ROUND(Q421,2)&lt;=0,ROUND(M421,2)&lt;=0,ROUND(S421,2)&lt;=0,ROUND(H421,2)&lt;=0)," Co najmniej jedna wartość nie jest większa od zera.","")&amp;
IF(K421&gt;Limity!$D$6," Abonament za Usługę TD w Wariancie A ponad limit.","")&amp;
IF(Q421&gt;Limity!$D$7," Abonament za Usługę TD w Wariancie B ponad limit.","")&amp;
IF(Q421-K421&gt;Limity!$D$8," Różnica wartości abonamentów za Usługę TD wariantów A i B ponad limit.","")&amp;
IF(M421&gt;Limity!$D$9," Abonament za zwiększenie przepustowości w Wariancie A ponad limit.","")&amp;
IF(S421&gt;Limity!$D$10," Abonament za zwiększenie przepustowości w Wariancie B ponad limit.","")&amp;
IF(H421&gt;Limity!$D$11," Opłata za zestawienie łącza ponad limit.","")&amp;
IF(J421=""," Nie wskazano PWR. ",IF(ISERROR(VLOOKUP(J421,'Listy punktów styku'!$B$11:$B$41,1,FALSE))," Nie wskazano PWR z listy.",""))&amp;
IF(P421=""," Nie wskazano FPS. ",IF(ISERROR(VLOOKUP(P421,'Listy punktów styku'!$B$44:$B$61,1,FALSE))," Nie wskazano FPS z listy.",""))
)</f>
        <v/>
      </c>
    </row>
    <row r="422" spans="1:22" x14ac:dyDescent="0.35">
      <c r="A422" s="115">
        <v>408</v>
      </c>
      <c r="B422" s="116">
        <v>1332288</v>
      </c>
      <c r="C422" s="117" t="s">
        <v>2913</v>
      </c>
      <c r="D422" s="118" t="s">
        <v>2569</v>
      </c>
      <c r="E422" s="118" t="s">
        <v>104</v>
      </c>
      <c r="F422" s="119">
        <v>133</v>
      </c>
      <c r="G422" s="28"/>
      <c r="H422" s="4"/>
      <c r="I422" s="122">
        <f t="shared" si="43"/>
        <v>0</v>
      </c>
      <c r="J422" s="3"/>
      <c r="K422" s="6"/>
      <c r="L422" s="123">
        <f t="shared" si="44"/>
        <v>0</v>
      </c>
      <c r="M422" s="7"/>
      <c r="N422" s="123">
        <f t="shared" si="45"/>
        <v>0</v>
      </c>
      <c r="O422" s="123">
        <f t="shared" si="46"/>
        <v>0</v>
      </c>
      <c r="P422" s="3"/>
      <c r="Q422" s="6"/>
      <c r="R422" s="123">
        <f t="shared" si="47"/>
        <v>0</v>
      </c>
      <c r="S422" s="6"/>
      <c r="T422" s="123">
        <f t="shared" si="48"/>
        <v>0</v>
      </c>
      <c r="U422" s="122">
        <f t="shared" si="49"/>
        <v>0</v>
      </c>
      <c r="V422" s="8" t="str">
        <f>IF(COUNTBLANK(G422:H422)+COUNTBLANK(J422:K422)+COUNTBLANK(M422:M422)+COUNTBLANK(P422:Q422)+COUNTBLANK(S422:S422)=8,"",
IF(G422&lt;Limity!$C$5," Data gotowości zbyt wczesna lub nie uzupełniona.","")&amp;
IF(G422&gt;Limity!$D$5," Data gotowości zbyt późna lub wypełnona nieprawidłowo.","")&amp;
IF(OR(ROUND(K422,2)&lt;=0,ROUND(Q422,2)&lt;=0,ROUND(M422,2)&lt;=0,ROUND(S422,2)&lt;=0,ROUND(H422,2)&lt;=0)," Co najmniej jedna wartość nie jest większa od zera.","")&amp;
IF(K422&gt;Limity!$D$6," Abonament za Usługę TD w Wariancie A ponad limit.","")&amp;
IF(Q422&gt;Limity!$D$7," Abonament za Usługę TD w Wariancie B ponad limit.","")&amp;
IF(Q422-K422&gt;Limity!$D$8," Różnica wartości abonamentów za Usługę TD wariantów A i B ponad limit.","")&amp;
IF(M422&gt;Limity!$D$9," Abonament za zwiększenie przepustowości w Wariancie A ponad limit.","")&amp;
IF(S422&gt;Limity!$D$10," Abonament za zwiększenie przepustowości w Wariancie B ponad limit.","")&amp;
IF(H422&gt;Limity!$D$11," Opłata za zestawienie łącza ponad limit.","")&amp;
IF(J422=""," Nie wskazano PWR. ",IF(ISERROR(VLOOKUP(J422,'Listy punktów styku'!$B$11:$B$41,1,FALSE))," Nie wskazano PWR z listy.",""))&amp;
IF(P422=""," Nie wskazano FPS. ",IF(ISERROR(VLOOKUP(P422,'Listy punktów styku'!$B$44:$B$61,1,FALSE))," Nie wskazano FPS z listy.",""))
)</f>
        <v/>
      </c>
    </row>
    <row r="423" spans="1:22" x14ac:dyDescent="0.35">
      <c r="A423" s="115">
        <v>409</v>
      </c>
      <c r="B423" s="116">
        <v>1333137</v>
      </c>
      <c r="C423" s="117" t="s">
        <v>2916</v>
      </c>
      <c r="D423" s="118" t="s">
        <v>2918</v>
      </c>
      <c r="E423" s="118"/>
      <c r="F423" s="119">
        <v>46</v>
      </c>
      <c r="G423" s="28"/>
      <c r="H423" s="4"/>
      <c r="I423" s="122">
        <f t="shared" si="43"/>
        <v>0</v>
      </c>
      <c r="J423" s="3"/>
      <c r="K423" s="6"/>
      <c r="L423" s="123">
        <f t="shared" si="44"/>
        <v>0</v>
      </c>
      <c r="M423" s="7"/>
      <c r="N423" s="123">
        <f t="shared" si="45"/>
        <v>0</v>
      </c>
      <c r="O423" s="123">
        <f t="shared" si="46"/>
        <v>0</v>
      </c>
      <c r="P423" s="3"/>
      <c r="Q423" s="6"/>
      <c r="R423" s="123">
        <f t="shared" si="47"/>
        <v>0</v>
      </c>
      <c r="S423" s="6"/>
      <c r="T423" s="123">
        <f t="shared" si="48"/>
        <v>0</v>
      </c>
      <c r="U423" s="122">
        <f t="shared" si="49"/>
        <v>0</v>
      </c>
      <c r="V423" s="8" t="str">
        <f>IF(COUNTBLANK(G423:H423)+COUNTBLANK(J423:K423)+COUNTBLANK(M423:M423)+COUNTBLANK(P423:Q423)+COUNTBLANK(S423:S423)=8,"",
IF(G423&lt;Limity!$C$5," Data gotowości zbyt wczesna lub nie uzupełniona.","")&amp;
IF(G423&gt;Limity!$D$5," Data gotowości zbyt późna lub wypełnona nieprawidłowo.","")&amp;
IF(OR(ROUND(K423,2)&lt;=0,ROUND(Q423,2)&lt;=0,ROUND(M423,2)&lt;=0,ROUND(S423,2)&lt;=0,ROUND(H423,2)&lt;=0)," Co najmniej jedna wartość nie jest większa od zera.","")&amp;
IF(K423&gt;Limity!$D$6," Abonament za Usługę TD w Wariancie A ponad limit.","")&amp;
IF(Q423&gt;Limity!$D$7," Abonament za Usługę TD w Wariancie B ponad limit.","")&amp;
IF(Q423-K423&gt;Limity!$D$8," Różnica wartości abonamentów za Usługę TD wariantów A i B ponad limit.","")&amp;
IF(M423&gt;Limity!$D$9," Abonament za zwiększenie przepustowości w Wariancie A ponad limit.","")&amp;
IF(S423&gt;Limity!$D$10," Abonament za zwiększenie przepustowości w Wariancie B ponad limit.","")&amp;
IF(H423&gt;Limity!$D$11," Opłata za zestawienie łącza ponad limit.","")&amp;
IF(J423=""," Nie wskazano PWR. ",IF(ISERROR(VLOOKUP(J423,'Listy punktów styku'!$B$11:$B$41,1,FALSE))," Nie wskazano PWR z listy.",""))&amp;
IF(P423=""," Nie wskazano FPS. ",IF(ISERROR(VLOOKUP(P423,'Listy punktów styku'!$B$44:$B$61,1,FALSE))," Nie wskazano FPS z listy.",""))
)</f>
        <v/>
      </c>
    </row>
    <row r="424" spans="1:22" ht="29" x14ac:dyDescent="0.35">
      <c r="A424" s="115">
        <v>410</v>
      </c>
      <c r="B424" s="116">
        <v>1334328</v>
      </c>
      <c r="C424" s="117" t="s">
        <v>2920</v>
      </c>
      <c r="D424" s="118" t="s">
        <v>2922</v>
      </c>
      <c r="E424" s="118" t="s">
        <v>2925</v>
      </c>
      <c r="F424" s="119">
        <v>1</v>
      </c>
      <c r="G424" s="28"/>
      <c r="H424" s="4"/>
      <c r="I424" s="122">
        <f t="shared" si="43"/>
        <v>0</v>
      </c>
      <c r="J424" s="3"/>
      <c r="K424" s="6"/>
      <c r="L424" s="123">
        <f t="shared" si="44"/>
        <v>0</v>
      </c>
      <c r="M424" s="7"/>
      <c r="N424" s="123">
        <f t="shared" si="45"/>
        <v>0</v>
      </c>
      <c r="O424" s="123">
        <f t="shared" si="46"/>
        <v>0</v>
      </c>
      <c r="P424" s="3"/>
      <c r="Q424" s="6"/>
      <c r="R424" s="123">
        <f t="shared" si="47"/>
        <v>0</v>
      </c>
      <c r="S424" s="6"/>
      <c r="T424" s="123">
        <f t="shared" si="48"/>
        <v>0</v>
      </c>
      <c r="U424" s="122">
        <f t="shared" si="49"/>
        <v>0</v>
      </c>
      <c r="V424" s="8" t="str">
        <f>IF(COUNTBLANK(G424:H424)+COUNTBLANK(J424:K424)+COUNTBLANK(M424:M424)+COUNTBLANK(P424:Q424)+COUNTBLANK(S424:S424)=8,"",
IF(G424&lt;Limity!$C$5," Data gotowości zbyt wczesna lub nie uzupełniona.","")&amp;
IF(G424&gt;Limity!$D$5," Data gotowości zbyt późna lub wypełnona nieprawidłowo.","")&amp;
IF(OR(ROUND(K424,2)&lt;=0,ROUND(Q424,2)&lt;=0,ROUND(M424,2)&lt;=0,ROUND(S424,2)&lt;=0,ROUND(H424,2)&lt;=0)," Co najmniej jedna wartość nie jest większa od zera.","")&amp;
IF(K424&gt;Limity!$D$6," Abonament za Usługę TD w Wariancie A ponad limit.","")&amp;
IF(Q424&gt;Limity!$D$7," Abonament za Usługę TD w Wariancie B ponad limit.","")&amp;
IF(Q424-K424&gt;Limity!$D$8," Różnica wartości abonamentów za Usługę TD wariantów A i B ponad limit.","")&amp;
IF(M424&gt;Limity!$D$9," Abonament za zwiększenie przepustowości w Wariancie A ponad limit.","")&amp;
IF(S424&gt;Limity!$D$10," Abonament za zwiększenie przepustowości w Wariancie B ponad limit.","")&amp;
IF(H424&gt;Limity!$D$11," Opłata za zestawienie łącza ponad limit.","")&amp;
IF(J424=""," Nie wskazano PWR. ",IF(ISERROR(VLOOKUP(J424,'Listy punktów styku'!$B$11:$B$41,1,FALSE))," Nie wskazano PWR z listy.",""))&amp;
IF(P424=""," Nie wskazano FPS. ",IF(ISERROR(VLOOKUP(P424,'Listy punktów styku'!$B$44:$B$61,1,FALSE))," Nie wskazano FPS z listy.",""))
)</f>
        <v/>
      </c>
    </row>
    <row r="425" spans="1:22" x14ac:dyDescent="0.35">
      <c r="A425" s="115">
        <v>411</v>
      </c>
      <c r="B425" s="116">
        <v>1334487</v>
      </c>
      <c r="C425" s="117" t="s">
        <v>2927</v>
      </c>
      <c r="D425" s="118" t="s">
        <v>2922</v>
      </c>
      <c r="E425" s="118" t="s">
        <v>569</v>
      </c>
      <c r="F425" s="119">
        <v>3</v>
      </c>
      <c r="G425" s="28"/>
      <c r="H425" s="4"/>
      <c r="I425" s="122">
        <f t="shared" si="43"/>
        <v>0</v>
      </c>
      <c r="J425" s="3"/>
      <c r="K425" s="6"/>
      <c r="L425" s="123">
        <f t="shared" si="44"/>
        <v>0</v>
      </c>
      <c r="M425" s="7"/>
      <c r="N425" s="123">
        <f t="shared" si="45"/>
        <v>0</v>
      </c>
      <c r="O425" s="123">
        <f t="shared" si="46"/>
        <v>0</v>
      </c>
      <c r="P425" s="3"/>
      <c r="Q425" s="6"/>
      <c r="R425" s="123">
        <f t="shared" si="47"/>
        <v>0</v>
      </c>
      <c r="S425" s="6"/>
      <c r="T425" s="123">
        <f t="shared" si="48"/>
        <v>0</v>
      </c>
      <c r="U425" s="122">
        <f t="shared" si="49"/>
        <v>0</v>
      </c>
      <c r="V425" s="8" t="str">
        <f>IF(COUNTBLANK(G425:H425)+COUNTBLANK(J425:K425)+COUNTBLANK(M425:M425)+COUNTBLANK(P425:Q425)+COUNTBLANK(S425:S425)=8,"",
IF(G425&lt;Limity!$C$5," Data gotowości zbyt wczesna lub nie uzupełniona.","")&amp;
IF(G425&gt;Limity!$D$5," Data gotowości zbyt późna lub wypełnona nieprawidłowo.","")&amp;
IF(OR(ROUND(K425,2)&lt;=0,ROUND(Q425,2)&lt;=0,ROUND(M425,2)&lt;=0,ROUND(S425,2)&lt;=0,ROUND(H425,2)&lt;=0)," Co najmniej jedna wartość nie jest większa od zera.","")&amp;
IF(K425&gt;Limity!$D$6," Abonament za Usługę TD w Wariancie A ponad limit.","")&amp;
IF(Q425&gt;Limity!$D$7," Abonament za Usługę TD w Wariancie B ponad limit.","")&amp;
IF(Q425-K425&gt;Limity!$D$8," Różnica wartości abonamentów za Usługę TD wariantów A i B ponad limit.","")&amp;
IF(M425&gt;Limity!$D$9," Abonament za zwiększenie przepustowości w Wariancie A ponad limit.","")&amp;
IF(S425&gt;Limity!$D$10," Abonament za zwiększenie przepustowości w Wariancie B ponad limit.","")&amp;
IF(H425&gt;Limity!$D$11," Opłata za zestawienie łącza ponad limit.","")&amp;
IF(J425=""," Nie wskazano PWR. ",IF(ISERROR(VLOOKUP(J425,'Listy punktów styku'!$B$11:$B$41,1,FALSE))," Nie wskazano PWR z listy.",""))&amp;
IF(P425=""," Nie wskazano FPS. ",IF(ISERROR(VLOOKUP(P425,'Listy punktów styku'!$B$44:$B$61,1,FALSE))," Nie wskazano FPS z listy.",""))
)</f>
        <v/>
      </c>
    </row>
    <row r="426" spans="1:22" x14ac:dyDescent="0.35">
      <c r="A426" s="115">
        <v>412</v>
      </c>
      <c r="B426" s="124">
        <v>68324161</v>
      </c>
      <c r="C426" s="117" t="s">
        <v>2928</v>
      </c>
      <c r="D426" s="118" t="s">
        <v>1113</v>
      </c>
      <c r="E426" s="118" t="s">
        <v>2931</v>
      </c>
      <c r="F426" s="119" t="s">
        <v>1903</v>
      </c>
      <c r="G426" s="28"/>
      <c r="H426" s="4"/>
      <c r="I426" s="122">
        <f t="shared" si="43"/>
        <v>0</v>
      </c>
      <c r="J426" s="3"/>
      <c r="K426" s="6"/>
      <c r="L426" s="123">
        <f t="shared" si="44"/>
        <v>0</v>
      </c>
      <c r="M426" s="7"/>
      <c r="N426" s="123">
        <f t="shared" si="45"/>
        <v>0</v>
      </c>
      <c r="O426" s="123">
        <f t="shared" si="46"/>
        <v>0</v>
      </c>
      <c r="P426" s="3"/>
      <c r="Q426" s="6"/>
      <c r="R426" s="123">
        <f t="shared" si="47"/>
        <v>0</v>
      </c>
      <c r="S426" s="6"/>
      <c r="T426" s="123">
        <f t="shared" si="48"/>
        <v>0</v>
      </c>
      <c r="U426" s="122">
        <f t="shared" si="49"/>
        <v>0</v>
      </c>
      <c r="V426" s="8" t="str">
        <f>IF(COUNTBLANK(G426:H426)+COUNTBLANK(J426:K426)+COUNTBLANK(M426:M426)+COUNTBLANK(P426:Q426)+COUNTBLANK(S426:S426)=8,"",
IF(G426&lt;Limity!$C$5," Data gotowości zbyt wczesna lub nie uzupełniona.","")&amp;
IF(G426&gt;Limity!$D$5," Data gotowości zbyt późna lub wypełnona nieprawidłowo.","")&amp;
IF(OR(ROUND(K426,2)&lt;=0,ROUND(Q426,2)&lt;=0,ROUND(M426,2)&lt;=0,ROUND(S426,2)&lt;=0,ROUND(H426,2)&lt;=0)," Co najmniej jedna wartość nie jest większa od zera.","")&amp;
IF(K426&gt;Limity!$D$6," Abonament za Usługę TD w Wariancie A ponad limit.","")&amp;
IF(Q426&gt;Limity!$D$7," Abonament za Usługę TD w Wariancie B ponad limit.","")&amp;
IF(Q426-K426&gt;Limity!$D$8," Różnica wartości abonamentów za Usługę TD wariantów A i B ponad limit.","")&amp;
IF(M426&gt;Limity!$D$9," Abonament za zwiększenie przepustowości w Wariancie A ponad limit.","")&amp;
IF(S426&gt;Limity!$D$10," Abonament za zwiększenie przepustowości w Wariancie B ponad limit.","")&amp;
IF(H426&gt;Limity!$D$11," Opłata za zestawienie łącza ponad limit.","")&amp;
IF(J426=""," Nie wskazano PWR. ",IF(ISERROR(VLOOKUP(J426,'Listy punktów styku'!$B$11:$B$41,1,FALSE))," Nie wskazano PWR z listy.",""))&amp;
IF(P426=""," Nie wskazano FPS. ",IF(ISERROR(VLOOKUP(P426,'Listy punktów styku'!$B$44:$B$61,1,FALSE))," Nie wskazano FPS z listy.",""))
)</f>
        <v/>
      </c>
    </row>
    <row r="427" spans="1:22" ht="29" x14ac:dyDescent="0.35">
      <c r="A427" s="115">
        <v>413</v>
      </c>
      <c r="B427" s="116">
        <v>1394185</v>
      </c>
      <c r="C427" s="117" t="s">
        <v>1112</v>
      </c>
      <c r="D427" s="118" t="s">
        <v>1113</v>
      </c>
      <c r="E427" s="118" t="s">
        <v>532</v>
      </c>
      <c r="F427" s="119">
        <v>5</v>
      </c>
      <c r="G427" s="28"/>
      <c r="H427" s="4"/>
      <c r="I427" s="122">
        <f t="shared" si="43"/>
        <v>0</v>
      </c>
      <c r="J427" s="3"/>
      <c r="K427" s="6"/>
      <c r="L427" s="123">
        <f t="shared" si="44"/>
        <v>0</v>
      </c>
      <c r="M427" s="7"/>
      <c r="N427" s="123">
        <f t="shared" si="45"/>
        <v>0</v>
      </c>
      <c r="O427" s="123">
        <f t="shared" si="46"/>
        <v>0</v>
      </c>
      <c r="P427" s="3"/>
      <c r="Q427" s="6"/>
      <c r="R427" s="123">
        <f t="shared" si="47"/>
        <v>0</v>
      </c>
      <c r="S427" s="6"/>
      <c r="T427" s="123">
        <f t="shared" si="48"/>
        <v>0</v>
      </c>
      <c r="U427" s="122">
        <f t="shared" si="49"/>
        <v>0</v>
      </c>
      <c r="V427" s="8" t="str">
        <f>IF(COUNTBLANK(G427:H427)+COUNTBLANK(J427:K427)+COUNTBLANK(M427:M427)+COUNTBLANK(P427:Q427)+COUNTBLANK(S427:S427)=8,"",
IF(G427&lt;Limity!$C$5," Data gotowości zbyt wczesna lub nie uzupełniona.","")&amp;
IF(G427&gt;Limity!$D$5," Data gotowości zbyt późna lub wypełnona nieprawidłowo.","")&amp;
IF(OR(ROUND(K427,2)&lt;=0,ROUND(Q427,2)&lt;=0,ROUND(M427,2)&lt;=0,ROUND(S427,2)&lt;=0,ROUND(H427,2)&lt;=0)," Co najmniej jedna wartość nie jest większa od zera.","")&amp;
IF(K427&gt;Limity!$D$6," Abonament za Usługę TD w Wariancie A ponad limit.","")&amp;
IF(Q427&gt;Limity!$D$7," Abonament za Usługę TD w Wariancie B ponad limit.","")&amp;
IF(Q427-K427&gt;Limity!$D$8," Różnica wartości abonamentów za Usługę TD wariantów A i B ponad limit.","")&amp;
IF(M427&gt;Limity!$D$9," Abonament za zwiększenie przepustowości w Wariancie A ponad limit.","")&amp;
IF(S427&gt;Limity!$D$10," Abonament za zwiększenie przepustowości w Wariancie B ponad limit.","")&amp;
IF(H427&gt;Limity!$D$11," Opłata za zestawienie łącza ponad limit.","")&amp;
IF(J427=""," Nie wskazano PWR. ",IF(ISERROR(VLOOKUP(J427,'Listy punktów styku'!$B$11:$B$41,1,FALSE))," Nie wskazano PWR z listy.",""))&amp;
IF(P427=""," Nie wskazano FPS. ",IF(ISERROR(VLOOKUP(P427,'Listy punktów styku'!$B$44:$B$61,1,FALSE))," Nie wskazano FPS z listy.",""))
)</f>
        <v/>
      </c>
    </row>
    <row r="428" spans="1:22" x14ac:dyDescent="0.35">
      <c r="A428" s="115">
        <v>414</v>
      </c>
      <c r="B428" s="116">
        <v>1399319</v>
      </c>
      <c r="C428" s="117" t="s">
        <v>2933</v>
      </c>
      <c r="D428" s="118" t="s">
        <v>2937</v>
      </c>
      <c r="E428" s="118" t="s">
        <v>2939</v>
      </c>
      <c r="F428" s="119">
        <v>2</v>
      </c>
      <c r="G428" s="28"/>
      <c r="H428" s="4"/>
      <c r="I428" s="122">
        <f t="shared" si="43"/>
        <v>0</v>
      </c>
      <c r="J428" s="3"/>
      <c r="K428" s="6"/>
      <c r="L428" s="123">
        <f t="shared" si="44"/>
        <v>0</v>
      </c>
      <c r="M428" s="7"/>
      <c r="N428" s="123">
        <f t="shared" si="45"/>
        <v>0</v>
      </c>
      <c r="O428" s="123">
        <f t="shared" si="46"/>
        <v>0</v>
      </c>
      <c r="P428" s="3"/>
      <c r="Q428" s="6"/>
      <c r="R428" s="123">
        <f t="shared" si="47"/>
        <v>0</v>
      </c>
      <c r="S428" s="6"/>
      <c r="T428" s="123">
        <f t="shared" si="48"/>
        <v>0</v>
      </c>
      <c r="U428" s="122">
        <f t="shared" si="49"/>
        <v>0</v>
      </c>
      <c r="V428" s="8" t="str">
        <f>IF(COUNTBLANK(G428:H428)+COUNTBLANK(J428:K428)+COUNTBLANK(M428:M428)+COUNTBLANK(P428:Q428)+COUNTBLANK(S428:S428)=8,"",
IF(G428&lt;Limity!$C$5," Data gotowości zbyt wczesna lub nie uzupełniona.","")&amp;
IF(G428&gt;Limity!$D$5," Data gotowości zbyt późna lub wypełnona nieprawidłowo.","")&amp;
IF(OR(ROUND(K428,2)&lt;=0,ROUND(Q428,2)&lt;=0,ROUND(M428,2)&lt;=0,ROUND(S428,2)&lt;=0,ROUND(H428,2)&lt;=0)," Co najmniej jedna wartość nie jest większa od zera.","")&amp;
IF(K428&gt;Limity!$D$6," Abonament za Usługę TD w Wariancie A ponad limit.","")&amp;
IF(Q428&gt;Limity!$D$7," Abonament za Usługę TD w Wariancie B ponad limit.","")&amp;
IF(Q428-K428&gt;Limity!$D$8," Różnica wartości abonamentów za Usługę TD wariantów A i B ponad limit.","")&amp;
IF(M428&gt;Limity!$D$9," Abonament za zwiększenie przepustowości w Wariancie A ponad limit.","")&amp;
IF(S428&gt;Limity!$D$10," Abonament za zwiększenie przepustowości w Wariancie B ponad limit.","")&amp;
IF(H428&gt;Limity!$D$11," Opłata za zestawienie łącza ponad limit.","")&amp;
IF(J428=""," Nie wskazano PWR. ",IF(ISERROR(VLOOKUP(J428,'Listy punktów styku'!$B$11:$B$41,1,FALSE))," Nie wskazano PWR z listy.",""))&amp;
IF(P428=""," Nie wskazano FPS. ",IF(ISERROR(VLOOKUP(P428,'Listy punktów styku'!$B$44:$B$61,1,FALSE))," Nie wskazano FPS z listy.",""))
)</f>
        <v/>
      </c>
    </row>
    <row r="429" spans="1:22" x14ac:dyDescent="0.35">
      <c r="A429" s="115">
        <v>415</v>
      </c>
      <c r="B429" s="116">
        <v>1404621</v>
      </c>
      <c r="C429" s="117" t="s">
        <v>2941</v>
      </c>
      <c r="D429" s="118" t="s">
        <v>2945</v>
      </c>
      <c r="E429" s="118" t="s">
        <v>95</v>
      </c>
      <c r="F429" s="119">
        <v>1</v>
      </c>
      <c r="G429" s="28"/>
      <c r="H429" s="4"/>
      <c r="I429" s="122">
        <f t="shared" si="43"/>
        <v>0</v>
      </c>
      <c r="J429" s="3"/>
      <c r="K429" s="6"/>
      <c r="L429" s="123">
        <f t="shared" si="44"/>
        <v>0</v>
      </c>
      <c r="M429" s="7"/>
      <c r="N429" s="123">
        <f t="shared" si="45"/>
        <v>0</v>
      </c>
      <c r="O429" s="123">
        <f t="shared" si="46"/>
        <v>0</v>
      </c>
      <c r="P429" s="3"/>
      <c r="Q429" s="6"/>
      <c r="R429" s="123">
        <f t="shared" si="47"/>
        <v>0</v>
      </c>
      <c r="S429" s="6"/>
      <c r="T429" s="123">
        <f t="shared" si="48"/>
        <v>0</v>
      </c>
      <c r="U429" s="122">
        <f t="shared" si="49"/>
        <v>0</v>
      </c>
      <c r="V429" s="8" t="str">
        <f>IF(COUNTBLANK(G429:H429)+COUNTBLANK(J429:K429)+COUNTBLANK(M429:M429)+COUNTBLANK(P429:Q429)+COUNTBLANK(S429:S429)=8,"",
IF(G429&lt;Limity!$C$5," Data gotowości zbyt wczesna lub nie uzupełniona.","")&amp;
IF(G429&gt;Limity!$D$5," Data gotowości zbyt późna lub wypełnona nieprawidłowo.","")&amp;
IF(OR(ROUND(K429,2)&lt;=0,ROUND(Q429,2)&lt;=0,ROUND(M429,2)&lt;=0,ROUND(S429,2)&lt;=0,ROUND(H429,2)&lt;=0)," Co najmniej jedna wartość nie jest większa od zera.","")&amp;
IF(K429&gt;Limity!$D$6," Abonament za Usługę TD w Wariancie A ponad limit.","")&amp;
IF(Q429&gt;Limity!$D$7," Abonament za Usługę TD w Wariancie B ponad limit.","")&amp;
IF(Q429-K429&gt;Limity!$D$8," Różnica wartości abonamentów za Usługę TD wariantów A i B ponad limit.","")&amp;
IF(M429&gt;Limity!$D$9," Abonament za zwiększenie przepustowości w Wariancie A ponad limit.","")&amp;
IF(S429&gt;Limity!$D$10," Abonament za zwiększenie przepustowości w Wariancie B ponad limit.","")&amp;
IF(H429&gt;Limity!$D$11," Opłata za zestawienie łącza ponad limit.","")&amp;
IF(J429=""," Nie wskazano PWR. ",IF(ISERROR(VLOOKUP(J429,'Listy punktów styku'!$B$11:$B$41,1,FALSE))," Nie wskazano PWR z listy.",""))&amp;
IF(P429=""," Nie wskazano FPS. ",IF(ISERROR(VLOOKUP(P429,'Listy punktów styku'!$B$44:$B$61,1,FALSE))," Nie wskazano FPS z listy.",""))
)</f>
        <v/>
      </c>
    </row>
    <row r="430" spans="1:22" x14ac:dyDescent="0.35">
      <c r="A430" s="115">
        <v>416</v>
      </c>
      <c r="B430" s="116">
        <v>1406926</v>
      </c>
      <c r="C430" s="117" t="s">
        <v>122</v>
      </c>
      <c r="D430" s="118" t="s">
        <v>127</v>
      </c>
      <c r="E430" s="118"/>
      <c r="F430" s="119">
        <v>27</v>
      </c>
      <c r="G430" s="28"/>
      <c r="H430" s="4"/>
      <c r="I430" s="122">
        <f t="shared" si="43"/>
        <v>0</v>
      </c>
      <c r="J430" s="3"/>
      <c r="K430" s="6"/>
      <c r="L430" s="123">
        <f t="shared" si="44"/>
        <v>0</v>
      </c>
      <c r="M430" s="7"/>
      <c r="N430" s="123">
        <f t="shared" si="45"/>
        <v>0</v>
      </c>
      <c r="O430" s="123">
        <f t="shared" si="46"/>
        <v>0</v>
      </c>
      <c r="P430" s="3"/>
      <c r="Q430" s="6"/>
      <c r="R430" s="123">
        <f t="shared" si="47"/>
        <v>0</v>
      </c>
      <c r="S430" s="6"/>
      <c r="T430" s="123">
        <f t="shared" si="48"/>
        <v>0</v>
      </c>
      <c r="U430" s="122">
        <f t="shared" si="49"/>
        <v>0</v>
      </c>
      <c r="V430" s="8" t="str">
        <f>IF(COUNTBLANK(G430:H430)+COUNTBLANK(J430:K430)+COUNTBLANK(M430:M430)+COUNTBLANK(P430:Q430)+COUNTBLANK(S430:S430)=8,"",
IF(G430&lt;Limity!$C$5," Data gotowości zbyt wczesna lub nie uzupełniona.","")&amp;
IF(G430&gt;Limity!$D$5," Data gotowości zbyt późna lub wypełnona nieprawidłowo.","")&amp;
IF(OR(ROUND(K430,2)&lt;=0,ROUND(Q430,2)&lt;=0,ROUND(M430,2)&lt;=0,ROUND(S430,2)&lt;=0,ROUND(H430,2)&lt;=0)," Co najmniej jedna wartość nie jest większa od zera.","")&amp;
IF(K430&gt;Limity!$D$6," Abonament za Usługę TD w Wariancie A ponad limit.","")&amp;
IF(Q430&gt;Limity!$D$7," Abonament za Usługę TD w Wariancie B ponad limit.","")&amp;
IF(Q430-K430&gt;Limity!$D$8," Różnica wartości abonamentów za Usługę TD wariantów A i B ponad limit.","")&amp;
IF(M430&gt;Limity!$D$9," Abonament za zwiększenie przepustowości w Wariancie A ponad limit.","")&amp;
IF(S430&gt;Limity!$D$10," Abonament za zwiększenie przepustowości w Wariancie B ponad limit.","")&amp;
IF(H430&gt;Limity!$D$11," Opłata za zestawienie łącza ponad limit.","")&amp;
IF(J430=""," Nie wskazano PWR. ",IF(ISERROR(VLOOKUP(J430,'Listy punktów styku'!$B$11:$B$41,1,FALSE))," Nie wskazano PWR z listy.",""))&amp;
IF(P430=""," Nie wskazano FPS. ",IF(ISERROR(VLOOKUP(P430,'Listy punktów styku'!$B$44:$B$61,1,FALSE))," Nie wskazano FPS z listy.",""))
)</f>
        <v/>
      </c>
    </row>
    <row r="431" spans="1:22" x14ac:dyDescent="0.35">
      <c r="A431" s="115">
        <v>417</v>
      </c>
      <c r="B431" s="116">
        <v>1407379</v>
      </c>
      <c r="C431" s="117" t="s">
        <v>129</v>
      </c>
      <c r="D431" s="118" t="s">
        <v>131</v>
      </c>
      <c r="E431" s="118" t="s">
        <v>133</v>
      </c>
      <c r="F431" s="119">
        <v>16</v>
      </c>
      <c r="G431" s="28"/>
      <c r="H431" s="4"/>
      <c r="I431" s="122">
        <f t="shared" si="43"/>
        <v>0</v>
      </c>
      <c r="J431" s="3"/>
      <c r="K431" s="6"/>
      <c r="L431" s="123">
        <f t="shared" si="44"/>
        <v>0</v>
      </c>
      <c r="M431" s="7"/>
      <c r="N431" s="123">
        <f t="shared" si="45"/>
        <v>0</v>
      </c>
      <c r="O431" s="123">
        <f t="shared" si="46"/>
        <v>0</v>
      </c>
      <c r="P431" s="3"/>
      <c r="Q431" s="6"/>
      <c r="R431" s="123">
        <f t="shared" si="47"/>
        <v>0</v>
      </c>
      <c r="S431" s="6"/>
      <c r="T431" s="123">
        <f t="shared" si="48"/>
        <v>0</v>
      </c>
      <c r="U431" s="122">
        <f t="shared" si="49"/>
        <v>0</v>
      </c>
      <c r="V431" s="8" t="str">
        <f>IF(COUNTBLANK(G431:H431)+COUNTBLANK(J431:K431)+COUNTBLANK(M431:M431)+COUNTBLANK(P431:Q431)+COUNTBLANK(S431:S431)=8,"",
IF(G431&lt;Limity!$C$5," Data gotowości zbyt wczesna lub nie uzupełniona.","")&amp;
IF(G431&gt;Limity!$D$5," Data gotowości zbyt późna lub wypełnona nieprawidłowo.","")&amp;
IF(OR(ROUND(K431,2)&lt;=0,ROUND(Q431,2)&lt;=0,ROUND(M431,2)&lt;=0,ROUND(S431,2)&lt;=0,ROUND(H431,2)&lt;=0)," Co najmniej jedna wartość nie jest większa od zera.","")&amp;
IF(K431&gt;Limity!$D$6," Abonament za Usługę TD w Wariancie A ponad limit.","")&amp;
IF(Q431&gt;Limity!$D$7," Abonament za Usługę TD w Wariancie B ponad limit.","")&amp;
IF(Q431-K431&gt;Limity!$D$8," Różnica wartości abonamentów za Usługę TD wariantów A i B ponad limit.","")&amp;
IF(M431&gt;Limity!$D$9," Abonament za zwiększenie przepustowości w Wariancie A ponad limit.","")&amp;
IF(S431&gt;Limity!$D$10," Abonament za zwiększenie przepustowości w Wariancie B ponad limit.","")&amp;
IF(H431&gt;Limity!$D$11," Opłata za zestawienie łącza ponad limit.","")&amp;
IF(J431=""," Nie wskazano PWR. ",IF(ISERROR(VLOOKUP(J431,'Listy punktów styku'!$B$11:$B$41,1,FALSE))," Nie wskazano PWR z listy.",""))&amp;
IF(P431=""," Nie wskazano FPS. ",IF(ISERROR(VLOOKUP(P431,'Listy punktów styku'!$B$44:$B$61,1,FALSE))," Nie wskazano FPS z listy.",""))
)</f>
        <v/>
      </c>
    </row>
    <row r="432" spans="1:22" ht="29" x14ac:dyDescent="0.35">
      <c r="A432" s="115">
        <v>418</v>
      </c>
      <c r="B432" s="116">
        <v>1407372</v>
      </c>
      <c r="C432" s="117" t="s">
        <v>2948</v>
      </c>
      <c r="D432" s="118" t="s">
        <v>131</v>
      </c>
      <c r="E432" s="118" t="s">
        <v>2950</v>
      </c>
      <c r="F432" s="119">
        <v>109</v>
      </c>
      <c r="G432" s="28"/>
      <c r="H432" s="4"/>
      <c r="I432" s="122">
        <f t="shared" si="43"/>
        <v>0</v>
      </c>
      <c r="J432" s="3"/>
      <c r="K432" s="6"/>
      <c r="L432" s="123">
        <f t="shared" si="44"/>
        <v>0</v>
      </c>
      <c r="M432" s="7"/>
      <c r="N432" s="123">
        <f t="shared" si="45"/>
        <v>0</v>
      </c>
      <c r="O432" s="123">
        <f t="shared" si="46"/>
        <v>0</v>
      </c>
      <c r="P432" s="3"/>
      <c r="Q432" s="6"/>
      <c r="R432" s="123">
        <f t="shared" si="47"/>
        <v>0</v>
      </c>
      <c r="S432" s="6"/>
      <c r="T432" s="123">
        <f t="shared" si="48"/>
        <v>0</v>
      </c>
      <c r="U432" s="122">
        <f t="shared" si="49"/>
        <v>0</v>
      </c>
      <c r="V432" s="8" t="str">
        <f>IF(COUNTBLANK(G432:H432)+COUNTBLANK(J432:K432)+COUNTBLANK(M432:M432)+COUNTBLANK(P432:Q432)+COUNTBLANK(S432:S432)=8,"",
IF(G432&lt;Limity!$C$5," Data gotowości zbyt wczesna lub nie uzupełniona.","")&amp;
IF(G432&gt;Limity!$D$5," Data gotowości zbyt późna lub wypełnona nieprawidłowo.","")&amp;
IF(OR(ROUND(K432,2)&lt;=0,ROUND(Q432,2)&lt;=0,ROUND(M432,2)&lt;=0,ROUND(S432,2)&lt;=0,ROUND(H432,2)&lt;=0)," Co najmniej jedna wartość nie jest większa od zera.","")&amp;
IF(K432&gt;Limity!$D$6," Abonament za Usługę TD w Wariancie A ponad limit.","")&amp;
IF(Q432&gt;Limity!$D$7," Abonament za Usługę TD w Wariancie B ponad limit.","")&amp;
IF(Q432-K432&gt;Limity!$D$8," Różnica wartości abonamentów za Usługę TD wariantów A i B ponad limit.","")&amp;
IF(M432&gt;Limity!$D$9," Abonament za zwiększenie przepustowości w Wariancie A ponad limit.","")&amp;
IF(S432&gt;Limity!$D$10," Abonament za zwiększenie przepustowości w Wariancie B ponad limit.","")&amp;
IF(H432&gt;Limity!$D$11," Opłata za zestawienie łącza ponad limit.","")&amp;
IF(J432=""," Nie wskazano PWR. ",IF(ISERROR(VLOOKUP(J432,'Listy punktów styku'!$B$11:$B$41,1,FALSE))," Nie wskazano PWR z listy.",""))&amp;
IF(P432=""," Nie wskazano FPS. ",IF(ISERROR(VLOOKUP(P432,'Listy punktów styku'!$B$44:$B$61,1,FALSE))," Nie wskazano FPS z listy.",""))
)</f>
        <v/>
      </c>
    </row>
    <row r="433" spans="1:22" ht="29" x14ac:dyDescent="0.35">
      <c r="A433" s="115">
        <v>419</v>
      </c>
      <c r="B433" s="116">
        <v>1407782</v>
      </c>
      <c r="C433" s="117" t="s">
        <v>135</v>
      </c>
      <c r="D433" s="118" t="s">
        <v>125</v>
      </c>
      <c r="E433" s="118" t="s">
        <v>138</v>
      </c>
      <c r="F433" s="119">
        <v>9</v>
      </c>
      <c r="G433" s="28"/>
      <c r="H433" s="4"/>
      <c r="I433" s="122">
        <f t="shared" si="43"/>
        <v>0</v>
      </c>
      <c r="J433" s="3"/>
      <c r="K433" s="6"/>
      <c r="L433" s="123">
        <f t="shared" si="44"/>
        <v>0</v>
      </c>
      <c r="M433" s="7"/>
      <c r="N433" s="123">
        <f t="shared" si="45"/>
        <v>0</v>
      </c>
      <c r="O433" s="123">
        <f t="shared" si="46"/>
        <v>0</v>
      </c>
      <c r="P433" s="3"/>
      <c r="Q433" s="6"/>
      <c r="R433" s="123">
        <f t="shared" si="47"/>
        <v>0</v>
      </c>
      <c r="S433" s="6"/>
      <c r="T433" s="123">
        <f t="shared" si="48"/>
        <v>0</v>
      </c>
      <c r="U433" s="122">
        <f t="shared" si="49"/>
        <v>0</v>
      </c>
      <c r="V433" s="8" t="str">
        <f>IF(COUNTBLANK(G433:H433)+COUNTBLANK(J433:K433)+COUNTBLANK(M433:M433)+COUNTBLANK(P433:Q433)+COUNTBLANK(S433:S433)=8,"",
IF(G433&lt;Limity!$C$5," Data gotowości zbyt wczesna lub nie uzupełniona.","")&amp;
IF(G433&gt;Limity!$D$5," Data gotowości zbyt późna lub wypełnona nieprawidłowo.","")&amp;
IF(OR(ROUND(K433,2)&lt;=0,ROUND(Q433,2)&lt;=0,ROUND(M433,2)&lt;=0,ROUND(S433,2)&lt;=0,ROUND(H433,2)&lt;=0)," Co najmniej jedna wartość nie jest większa od zera.","")&amp;
IF(K433&gt;Limity!$D$6," Abonament za Usługę TD w Wariancie A ponad limit.","")&amp;
IF(Q433&gt;Limity!$D$7," Abonament za Usługę TD w Wariancie B ponad limit.","")&amp;
IF(Q433-K433&gt;Limity!$D$8," Różnica wartości abonamentów za Usługę TD wariantów A i B ponad limit.","")&amp;
IF(M433&gt;Limity!$D$9," Abonament za zwiększenie przepustowości w Wariancie A ponad limit.","")&amp;
IF(S433&gt;Limity!$D$10," Abonament za zwiększenie przepustowości w Wariancie B ponad limit.","")&amp;
IF(H433&gt;Limity!$D$11," Opłata za zestawienie łącza ponad limit.","")&amp;
IF(J433=""," Nie wskazano PWR. ",IF(ISERROR(VLOOKUP(J433,'Listy punktów styku'!$B$11:$B$41,1,FALSE))," Nie wskazano PWR z listy.",""))&amp;
IF(P433=""," Nie wskazano FPS. ",IF(ISERROR(VLOOKUP(P433,'Listy punktów styku'!$B$44:$B$61,1,FALSE))," Nie wskazano FPS z listy.",""))
)</f>
        <v/>
      </c>
    </row>
    <row r="434" spans="1:22" x14ac:dyDescent="0.35">
      <c r="A434" s="115">
        <v>420</v>
      </c>
      <c r="B434" s="116">
        <v>1407861</v>
      </c>
      <c r="C434" s="117" t="s">
        <v>2952</v>
      </c>
      <c r="D434" s="118" t="s">
        <v>2954</v>
      </c>
      <c r="E434" s="118" t="s">
        <v>95</v>
      </c>
      <c r="F434" s="119">
        <v>1</v>
      </c>
      <c r="G434" s="28"/>
      <c r="H434" s="4"/>
      <c r="I434" s="122">
        <f t="shared" si="43"/>
        <v>0</v>
      </c>
      <c r="J434" s="3"/>
      <c r="K434" s="6"/>
      <c r="L434" s="123">
        <f t="shared" si="44"/>
        <v>0</v>
      </c>
      <c r="M434" s="7"/>
      <c r="N434" s="123">
        <f t="shared" si="45"/>
        <v>0</v>
      </c>
      <c r="O434" s="123">
        <f t="shared" si="46"/>
        <v>0</v>
      </c>
      <c r="P434" s="3"/>
      <c r="Q434" s="6"/>
      <c r="R434" s="123">
        <f t="shared" si="47"/>
        <v>0</v>
      </c>
      <c r="S434" s="6"/>
      <c r="T434" s="123">
        <f t="shared" si="48"/>
        <v>0</v>
      </c>
      <c r="U434" s="122">
        <f t="shared" si="49"/>
        <v>0</v>
      </c>
      <c r="V434" s="8" t="str">
        <f>IF(COUNTBLANK(G434:H434)+COUNTBLANK(J434:K434)+COUNTBLANK(M434:M434)+COUNTBLANK(P434:Q434)+COUNTBLANK(S434:S434)=8,"",
IF(G434&lt;Limity!$C$5," Data gotowości zbyt wczesna lub nie uzupełniona.","")&amp;
IF(G434&gt;Limity!$D$5," Data gotowości zbyt późna lub wypełnona nieprawidłowo.","")&amp;
IF(OR(ROUND(K434,2)&lt;=0,ROUND(Q434,2)&lt;=0,ROUND(M434,2)&lt;=0,ROUND(S434,2)&lt;=0,ROUND(H434,2)&lt;=0)," Co najmniej jedna wartość nie jest większa od zera.","")&amp;
IF(K434&gt;Limity!$D$6," Abonament za Usługę TD w Wariancie A ponad limit.","")&amp;
IF(Q434&gt;Limity!$D$7," Abonament za Usługę TD w Wariancie B ponad limit.","")&amp;
IF(Q434-K434&gt;Limity!$D$8," Różnica wartości abonamentów za Usługę TD wariantów A i B ponad limit.","")&amp;
IF(M434&gt;Limity!$D$9," Abonament za zwiększenie przepustowości w Wariancie A ponad limit.","")&amp;
IF(S434&gt;Limity!$D$10," Abonament za zwiększenie przepustowości w Wariancie B ponad limit.","")&amp;
IF(H434&gt;Limity!$D$11," Opłata za zestawienie łącza ponad limit.","")&amp;
IF(J434=""," Nie wskazano PWR. ",IF(ISERROR(VLOOKUP(J434,'Listy punktów styku'!$B$11:$B$41,1,FALSE))," Nie wskazano PWR z listy.",""))&amp;
IF(P434=""," Nie wskazano FPS. ",IF(ISERROR(VLOOKUP(P434,'Listy punktów styku'!$B$44:$B$61,1,FALSE))," Nie wskazano FPS z listy.",""))
)</f>
        <v/>
      </c>
    </row>
    <row r="435" spans="1:22" x14ac:dyDescent="0.35">
      <c r="A435" s="115">
        <v>421</v>
      </c>
      <c r="B435" s="116">
        <v>11272948</v>
      </c>
      <c r="C435" s="117">
        <v>268253</v>
      </c>
      <c r="D435" s="118" t="s">
        <v>2958</v>
      </c>
      <c r="E435" s="118" t="s">
        <v>143</v>
      </c>
      <c r="F435" s="119">
        <v>1</v>
      </c>
      <c r="G435" s="28"/>
      <c r="H435" s="4"/>
      <c r="I435" s="122">
        <f t="shared" si="43"/>
        <v>0</v>
      </c>
      <c r="J435" s="3"/>
      <c r="K435" s="6"/>
      <c r="L435" s="123">
        <f t="shared" si="44"/>
        <v>0</v>
      </c>
      <c r="M435" s="7"/>
      <c r="N435" s="123">
        <f t="shared" si="45"/>
        <v>0</v>
      </c>
      <c r="O435" s="123">
        <f t="shared" si="46"/>
        <v>0</v>
      </c>
      <c r="P435" s="3"/>
      <c r="Q435" s="6"/>
      <c r="R435" s="123">
        <f t="shared" si="47"/>
        <v>0</v>
      </c>
      <c r="S435" s="6"/>
      <c r="T435" s="123">
        <f t="shared" si="48"/>
        <v>0</v>
      </c>
      <c r="U435" s="122">
        <f t="shared" si="49"/>
        <v>0</v>
      </c>
      <c r="V435" s="8" t="str">
        <f>IF(COUNTBLANK(G435:H435)+COUNTBLANK(J435:K435)+COUNTBLANK(M435:M435)+COUNTBLANK(P435:Q435)+COUNTBLANK(S435:S435)=8,"",
IF(G435&lt;Limity!$C$5," Data gotowości zbyt wczesna lub nie uzupełniona.","")&amp;
IF(G435&gt;Limity!$D$5," Data gotowości zbyt późna lub wypełnona nieprawidłowo.","")&amp;
IF(OR(ROUND(K435,2)&lt;=0,ROUND(Q435,2)&lt;=0,ROUND(M435,2)&lt;=0,ROUND(S435,2)&lt;=0,ROUND(H435,2)&lt;=0)," Co najmniej jedna wartość nie jest większa od zera.","")&amp;
IF(K435&gt;Limity!$D$6," Abonament za Usługę TD w Wariancie A ponad limit.","")&amp;
IF(Q435&gt;Limity!$D$7," Abonament za Usługę TD w Wariancie B ponad limit.","")&amp;
IF(Q435-K435&gt;Limity!$D$8," Różnica wartości abonamentów za Usługę TD wariantów A i B ponad limit.","")&amp;
IF(M435&gt;Limity!$D$9," Abonament za zwiększenie przepustowości w Wariancie A ponad limit.","")&amp;
IF(S435&gt;Limity!$D$10," Abonament za zwiększenie przepustowości w Wariancie B ponad limit.","")&amp;
IF(H435&gt;Limity!$D$11," Opłata za zestawienie łącza ponad limit.","")&amp;
IF(J435=""," Nie wskazano PWR. ",IF(ISERROR(VLOOKUP(J435,'Listy punktów styku'!$B$11:$B$41,1,FALSE))," Nie wskazano PWR z listy.",""))&amp;
IF(P435=""," Nie wskazano FPS. ",IF(ISERROR(VLOOKUP(P435,'Listy punktów styku'!$B$44:$B$61,1,FALSE))," Nie wskazano FPS z listy.",""))
)</f>
        <v/>
      </c>
    </row>
    <row r="436" spans="1:22" x14ac:dyDescent="0.35">
      <c r="A436" s="115">
        <v>422</v>
      </c>
      <c r="B436" s="116">
        <v>1410833</v>
      </c>
      <c r="C436" s="117" t="s">
        <v>2960</v>
      </c>
      <c r="D436" s="118" t="s">
        <v>2963</v>
      </c>
      <c r="E436" s="118"/>
      <c r="F436" s="119">
        <v>14</v>
      </c>
      <c r="G436" s="28"/>
      <c r="H436" s="4"/>
      <c r="I436" s="122">
        <f t="shared" si="43"/>
        <v>0</v>
      </c>
      <c r="J436" s="3"/>
      <c r="K436" s="6"/>
      <c r="L436" s="123">
        <f t="shared" si="44"/>
        <v>0</v>
      </c>
      <c r="M436" s="7"/>
      <c r="N436" s="123">
        <f t="shared" si="45"/>
        <v>0</v>
      </c>
      <c r="O436" s="123">
        <f t="shared" si="46"/>
        <v>0</v>
      </c>
      <c r="P436" s="3"/>
      <c r="Q436" s="6"/>
      <c r="R436" s="123">
        <f t="shared" si="47"/>
        <v>0</v>
      </c>
      <c r="S436" s="6"/>
      <c r="T436" s="123">
        <f t="shared" si="48"/>
        <v>0</v>
      </c>
      <c r="U436" s="122">
        <f t="shared" si="49"/>
        <v>0</v>
      </c>
      <c r="V436" s="8" t="str">
        <f>IF(COUNTBLANK(G436:H436)+COUNTBLANK(J436:K436)+COUNTBLANK(M436:M436)+COUNTBLANK(P436:Q436)+COUNTBLANK(S436:S436)=8,"",
IF(G436&lt;Limity!$C$5," Data gotowości zbyt wczesna lub nie uzupełniona.","")&amp;
IF(G436&gt;Limity!$D$5," Data gotowości zbyt późna lub wypełnona nieprawidłowo.","")&amp;
IF(OR(ROUND(K436,2)&lt;=0,ROUND(Q436,2)&lt;=0,ROUND(M436,2)&lt;=0,ROUND(S436,2)&lt;=0,ROUND(H436,2)&lt;=0)," Co najmniej jedna wartość nie jest większa od zera.","")&amp;
IF(K436&gt;Limity!$D$6," Abonament za Usługę TD w Wariancie A ponad limit.","")&amp;
IF(Q436&gt;Limity!$D$7," Abonament za Usługę TD w Wariancie B ponad limit.","")&amp;
IF(Q436-K436&gt;Limity!$D$8," Różnica wartości abonamentów za Usługę TD wariantów A i B ponad limit.","")&amp;
IF(M436&gt;Limity!$D$9," Abonament za zwiększenie przepustowości w Wariancie A ponad limit.","")&amp;
IF(S436&gt;Limity!$D$10," Abonament za zwiększenie przepustowości w Wariancie B ponad limit.","")&amp;
IF(H436&gt;Limity!$D$11," Opłata za zestawienie łącza ponad limit.","")&amp;
IF(J436=""," Nie wskazano PWR. ",IF(ISERROR(VLOOKUP(J436,'Listy punktów styku'!$B$11:$B$41,1,FALSE))," Nie wskazano PWR z listy.",""))&amp;
IF(P436=""," Nie wskazano FPS. ",IF(ISERROR(VLOOKUP(P436,'Listy punktów styku'!$B$44:$B$61,1,FALSE))," Nie wskazano FPS z listy.",""))
)</f>
        <v/>
      </c>
    </row>
    <row r="437" spans="1:22" x14ac:dyDescent="0.35">
      <c r="A437" s="115">
        <v>423</v>
      </c>
      <c r="B437" s="124">
        <v>60342378</v>
      </c>
      <c r="C437" s="117" t="s">
        <v>2964</v>
      </c>
      <c r="D437" s="118" t="s">
        <v>2965</v>
      </c>
      <c r="E437" s="118" t="s">
        <v>364</v>
      </c>
      <c r="F437" s="119" t="s">
        <v>2698</v>
      </c>
      <c r="G437" s="28"/>
      <c r="H437" s="4"/>
      <c r="I437" s="122">
        <f t="shared" si="43"/>
        <v>0</v>
      </c>
      <c r="J437" s="3"/>
      <c r="K437" s="6"/>
      <c r="L437" s="123">
        <f t="shared" si="44"/>
        <v>0</v>
      </c>
      <c r="M437" s="7"/>
      <c r="N437" s="123">
        <f t="shared" si="45"/>
        <v>0</v>
      </c>
      <c r="O437" s="123">
        <f t="shared" si="46"/>
        <v>0</v>
      </c>
      <c r="P437" s="3"/>
      <c r="Q437" s="6"/>
      <c r="R437" s="123">
        <f t="shared" si="47"/>
        <v>0</v>
      </c>
      <c r="S437" s="6"/>
      <c r="T437" s="123">
        <f t="shared" si="48"/>
        <v>0</v>
      </c>
      <c r="U437" s="122">
        <f t="shared" si="49"/>
        <v>0</v>
      </c>
      <c r="V437" s="8" t="str">
        <f>IF(COUNTBLANK(G437:H437)+COUNTBLANK(J437:K437)+COUNTBLANK(M437:M437)+COUNTBLANK(P437:Q437)+COUNTBLANK(S437:S437)=8,"",
IF(G437&lt;Limity!$C$5," Data gotowości zbyt wczesna lub nie uzupełniona.","")&amp;
IF(G437&gt;Limity!$D$5," Data gotowości zbyt późna lub wypełnona nieprawidłowo.","")&amp;
IF(OR(ROUND(K437,2)&lt;=0,ROUND(Q437,2)&lt;=0,ROUND(M437,2)&lt;=0,ROUND(S437,2)&lt;=0,ROUND(H437,2)&lt;=0)," Co najmniej jedna wartość nie jest większa od zera.","")&amp;
IF(K437&gt;Limity!$D$6," Abonament za Usługę TD w Wariancie A ponad limit.","")&amp;
IF(Q437&gt;Limity!$D$7," Abonament za Usługę TD w Wariancie B ponad limit.","")&amp;
IF(Q437-K437&gt;Limity!$D$8," Różnica wartości abonamentów za Usługę TD wariantów A i B ponad limit.","")&amp;
IF(M437&gt;Limity!$D$9," Abonament za zwiększenie przepustowości w Wariancie A ponad limit.","")&amp;
IF(S437&gt;Limity!$D$10," Abonament za zwiększenie przepustowości w Wariancie B ponad limit.","")&amp;
IF(H437&gt;Limity!$D$11," Opłata za zestawienie łącza ponad limit.","")&amp;
IF(J437=""," Nie wskazano PWR. ",IF(ISERROR(VLOOKUP(J437,'Listy punktów styku'!$B$11:$B$41,1,FALSE))," Nie wskazano PWR z listy.",""))&amp;
IF(P437=""," Nie wskazano FPS. ",IF(ISERROR(VLOOKUP(P437,'Listy punktów styku'!$B$44:$B$61,1,FALSE))," Nie wskazano FPS z listy.",""))
)</f>
        <v/>
      </c>
    </row>
    <row r="438" spans="1:22" x14ac:dyDescent="0.35">
      <c r="A438" s="115">
        <v>424</v>
      </c>
      <c r="B438" s="124">
        <v>63305983</v>
      </c>
      <c r="C438" s="117" t="s">
        <v>2969</v>
      </c>
      <c r="D438" s="118" t="s">
        <v>2965</v>
      </c>
      <c r="E438" s="118" t="s">
        <v>2971</v>
      </c>
      <c r="F438" s="119" t="s">
        <v>2291</v>
      </c>
      <c r="G438" s="28"/>
      <c r="H438" s="4"/>
      <c r="I438" s="122">
        <f t="shared" si="43"/>
        <v>0</v>
      </c>
      <c r="J438" s="3"/>
      <c r="K438" s="6"/>
      <c r="L438" s="123">
        <f t="shared" si="44"/>
        <v>0</v>
      </c>
      <c r="M438" s="7"/>
      <c r="N438" s="123">
        <f t="shared" si="45"/>
        <v>0</v>
      </c>
      <c r="O438" s="123">
        <f t="shared" si="46"/>
        <v>0</v>
      </c>
      <c r="P438" s="3"/>
      <c r="Q438" s="6"/>
      <c r="R438" s="123">
        <f t="shared" si="47"/>
        <v>0</v>
      </c>
      <c r="S438" s="6"/>
      <c r="T438" s="123">
        <f t="shared" si="48"/>
        <v>0</v>
      </c>
      <c r="U438" s="122">
        <f t="shared" si="49"/>
        <v>0</v>
      </c>
      <c r="V438" s="8" t="str">
        <f>IF(COUNTBLANK(G438:H438)+COUNTBLANK(J438:K438)+COUNTBLANK(M438:M438)+COUNTBLANK(P438:Q438)+COUNTBLANK(S438:S438)=8,"",
IF(G438&lt;Limity!$C$5," Data gotowości zbyt wczesna lub nie uzupełniona.","")&amp;
IF(G438&gt;Limity!$D$5," Data gotowości zbyt późna lub wypełnona nieprawidłowo.","")&amp;
IF(OR(ROUND(K438,2)&lt;=0,ROUND(Q438,2)&lt;=0,ROUND(M438,2)&lt;=0,ROUND(S438,2)&lt;=0,ROUND(H438,2)&lt;=0)," Co najmniej jedna wartość nie jest większa od zera.","")&amp;
IF(K438&gt;Limity!$D$6," Abonament za Usługę TD w Wariancie A ponad limit.","")&amp;
IF(Q438&gt;Limity!$D$7," Abonament za Usługę TD w Wariancie B ponad limit.","")&amp;
IF(Q438-K438&gt;Limity!$D$8," Różnica wartości abonamentów za Usługę TD wariantów A i B ponad limit.","")&amp;
IF(M438&gt;Limity!$D$9," Abonament za zwiększenie przepustowości w Wariancie A ponad limit.","")&amp;
IF(S438&gt;Limity!$D$10," Abonament za zwiększenie przepustowości w Wariancie B ponad limit.","")&amp;
IF(H438&gt;Limity!$D$11," Opłata za zestawienie łącza ponad limit.","")&amp;
IF(J438=""," Nie wskazano PWR. ",IF(ISERROR(VLOOKUP(J438,'Listy punktów styku'!$B$11:$B$41,1,FALSE))," Nie wskazano PWR z listy.",""))&amp;
IF(P438=""," Nie wskazano FPS. ",IF(ISERROR(VLOOKUP(P438,'Listy punktów styku'!$B$44:$B$61,1,FALSE))," Nie wskazano FPS z listy.",""))
)</f>
        <v/>
      </c>
    </row>
    <row r="439" spans="1:22" x14ac:dyDescent="0.35">
      <c r="A439" s="115">
        <v>425</v>
      </c>
      <c r="B439" s="124">
        <v>98519322</v>
      </c>
      <c r="C439" s="117" t="s">
        <v>2972</v>
      </c>
      <c r="D439" s="118" t="s">
        <v>2965</v>
      </c>
      <c r="E439" s="118" t="s">
        <v>2092</v>
      </c>
      <c r="F439" s="119" t="s">
        <v>1882</v>
      </c>
      <c r="G439" s="28"/>
      <c r="H439" s="4"/>
      <c r="I439" s="122">
        <f t="shared" si="43"/>
        <v>0</v>
      </c>
      <c r="J439" s="3"/>
      <c r="K439" s="6"/>
      <c r="L439" s="123">
        <f t="shared" si="44"/>
        <v>0</v>
      </c>
      <c r="M439" s="7"/>
      <c r="N439" s="123">
        <f t="shared" si="45"/>
        <v>0</v>
      </c>
      <c r="O439" s="123">
        <f t="shared" si="46"/>
        <v>0</v>
      </c>
      <c r="P439" s="3"/>
      <c r="Q439" s="6"/>
      <c r="R439" s="123">
        <f t="shared" si="47"/>
        <v>0</v>
      </c>
      <c r="S439" s="6"/>
      <c r="T439" s="123">
        <f t="shared" si="48"/>
        <v>0</v>
      </c>
      <c r="U439" s="122">
        <f t="shared" si="49"/>
        <v>0</v>
      </c>
      <c r="V439" s="8" t="str">
        <f>IF(COUNTBLANK(G439:H439)+COUNTBLANK(J439:K439)+COUNTBLANK(M439:M439)+COUNTBLANK(P439:Q439)+COUNTBLANK(S439:S439)=8,"",
IF(G439&lt;Limity!$C$5," Data gotowości zbyt wczesna lub nie uzupełniona.","")&amp;
IF(G439&gt;Limity!$D$5," Data gotowości zbyt późna lub wypełnona nieprawidłowo.","")&amp;
IF(OR(ROUND(K439,2)&lt;=0,ROUND(Q439,2)&lt;=0,ROUND(M439,2)&lt;=0,ROUND(S439,2)&lt;=0,ROUND(H439,2)&lt;=0)," Co najmniej jedna wartość nie jest większa od zera.","")&amp;
IF(K439&gt;Limity!$D$6," Abonament za Usługę TD w Wariancie A ponad limit.","")&amp;
IF(Q439&gt;Limity!$D$7," Abonament za Usługę TD w Wariancie B ponad limit.","")&amp;
IF(Q439-K439&gt;Limity!$D$8," Różnica wartości abonamentów za Usługę TD wariantów A i B ponad limit.","")&amp;
IF(M439&gt;Limity!$D$9," Abonament za zwiększenie przepustowości w Wariancie A ponad limit.","")&amp;
IF(S439&gt;Limity!$D$10," Abonament za zwiększenie przepustowości w Wariancie B ponad limit.","")&amp;
IF(H439&gt;Limity!$D$11," Opłata za zestawienie łącza ponad limit.","")&amp;
IF(J439=""," Nie wskazano PWR. ",IF(ISERROR(VLOOKUP(J439,'Listy punktów styku'!$B$11:$B$41,1,FALSE))," Nie wskazano PWR z listy.",""))&amp;
IF(P439=""," Nie wskazano FPS. ",IF(ISERROR(VLOOKUP(P439,'Listy punktów styku'!$B$44:$B$61,1,FALSE))," Nie wskazano FPS z listy.",""))
)</f>
        <v/>
      </c>
    </row>
    <row r="440" spans="1:22" x14ac:dyDescent="0.35">
      <c r="A440" s="115">
        <v>426</v>
      </c>
      <c r="B440" s="116">
        <v>1421769</v>
      </c>
      <c r="C440" s="117" t="s">
        <v>2974</v>
      </c>
      <c r="D440" s="118" t="s">
        <v>2978</v>
      </c>
      <c r="E440" s="118"/>
      <c r="F440" s="119">
        <v>32</v>
      </c>
      <c r="G440" s="28"/>
      <c r="H440" s="4"/>
      <c r="I440" s="122">
        <f t="shared" si="43"/>
        <v>0</v>
      </c>
      <c r="J440" s="3"/>
      <c r="K440" s="6"/>
      <c r="L440" s="123">
        <f t="shared" si="44"/>
        <v>0</v>
      </c>
      <c r="M440" s="7"/>
      <c r="N440" s="123">
        <f t="shared" si="45"/>
        <v>0</v>
      </c>
      <c r="O440" s="123">
        <f t="shared" si="46"/>
        <v>0</v>
      </c>
      <c r="P440" s="3"/>
      <c r="Q440" s="6"/>
      <c r="R440" s="123">
        <f t="shared" si="47"/>
        <v>0</v>
      </c>
      <c r="S440" s="6"/>
      <c r="T440" s="123">
        <f t="shared" si="48"/>
        <v>0</v>
      </c>
      <c r="U440" s="122">
        <f t="shared" si="49"/>
        <v>0</v>
      </c>
      <c r="V440" s="8" t="str">
        <f>IF(COUNTBLANK(G440:H440)+COUNTBLANK(J440:K440)+COUNTBLANK(M440:M440)+COUNTBLANK(P440:Q440)+COUNTBLANK(S440:S440)=8,"",
IF(G440&lt;Limity!$C$5," Data gotowości zbyt wczesna lub nie uzupełniona.","")&amp;
IF(G440&gt;Limity!$D$5," Data gotowości zbyt późna lub wypełnona nieprawidłowo.","")&amp;
IF(OR(ROUND(K440,2)&lt;=0,ROUND(Q440,2)&lt;=0,ROUND(M440,2)&lt;=0,ROUND(S440,2)&lt;=0,ROUND(H440,2)&lt;=0)," Co najmniej jedna wartość nie jest większa od zera.","")&amp;
IF(K440&gt;Limity!$D$6," Abonament za Usługę TD w Wariancie A ponad limit.","")&amp;
IF(Q440&gt;Limity!$D$7," Abonament za Usługę TD w Wariancie B ponad limit.","")&amp;
IF(Q440-K440&gt;Limity!$D$8," Różnica wartości abonamentów za Usługę TD wariantów A i B ponad limit.","")&amp;
IF(M440&gt;Limity!$D$9," Abonament za zwiększenie przepustowości w Wariancie A ponad limit.","")&amp;
IF(S440&gt;Limity!$D$10," Abonament za zwiększenie przepustowości w Wariancie B ponad limit.","")&amp;
IF(H440&gt;Limity!$D$11," Opłata za zestawienie łącza ponad limit.","")&amp;
IF(J440=""," Nie wskazano PWR. ",IF(ISERROR(VLOOKUP(J440,'Listy punktów styku'!$B$11:$B$41,1,FALSE))," Nie wskazano PWR z listy.",""))&amp;
IF(P440=""," Nie wskazano FPS. ",IF(ISERROR(VLOOKUP(P440,'Listy punktów styku'!$B$44:$B$61,1,FALSE))," Nie wskazano FPS z listy.",""))
)</f>
        <v/>
      </c>
    </row>
    <row r="441" spans="1:22" x14ac:dyDescent="0.35">
      <c r="A441" s="115">
        <v>427</v>
      </c>
      <c r="B441" s="116">
        <v>1425281</v>
      </c>
      <c r="C441" s="117" t="s">
        <v>2980</v>
      </c>
      <c r="D441" s="118" t="s">
        <v>2983</v>
      </c>
      <c r="E441" s="118" t="s">
        <v>2986</v>
      </c>
      <c r="F441" s="119">
        <v>10</v>
      </c>
      <c r="G441" s="28"/>
      <c r="H441" s="4"/>
      <c r="I441" s="122">
        <f t="shared" si="43"/>
        <v>0</v>
      </c>
      <c r="J441" s="3"/>
      <c r="K441" s="6"/>
      <c r="L441" s="123">
        <f t="shared" si="44"/>
        <v>0</v>
      </c>
      <c r="M441" s="7"/>
      <c r="N441" s="123">
        <f t="shared" si="45"/>
        <v>0</v>
      </c>
      <c r="O441" s="123">
        <f t="shared" si="46"/>
        <v>0</v>
      </c>
      <c r="P441" s="3"/>
      <c r="Q441" s="6"/>
      <c r="R441" s="123">
        <f t="shared" si="47"/>
        <v>0</v>
      </c>
      <c r="S441" s="6"/>
      <c r="T441" s="123">
        <f t="shared" si="48"/>
        <v>0</v>
      </c>
      <c r="U441" s="122">
        <f t="shared" si="49"/>
        <v>0</v>
      </c>
      <c r="V441" s="8" t="str">
        <f>IF(COUNTBLANK(G441:H441)+COUNTBLANK(J441:K441)+COUNTBLANK(M441:M441)+COUNTBLANK(P441:Q441)+COUNTBLANK(S441:S441)=8,"",
IF(G441&lt;Limity!$C$5," Data gotowości zbyt wczesna lub nie uzupełniona.","")&amp;
IF(G441&gt;Limity!$D$5," Data gotowości zbyt późna lub wypełnona nieprawidłowo.","")&amp;
IF(OR(ROUND(K441,2)&lt;=0,ROUND(Q441,2)&lt;=0,ROUND(M441,2)&lt;=0,ROUND(S441,2)&lt;=0,ROUND(H441,2)&lt;=0)," Co najmniej jedna wartość nie jest większa od zera.","")&amp;
IF(K441&gt;Limity!$D$6," Abonament za Usługę TD w Wariancie A ponad limit.","")&amp;
IF(Q441&gt;Limity!$D$7," Abonament za Usługę TD w Wariancie B ponad limit.","")&amp;
IF(Q441-K441&gt;Limity!$D$8," Różnica wartości abonamentów za Usługę TD wariantów A i B ponad limit.","")&amp;
IF(M441&gt;Limity!$D$9," Abonament za zwiększenie przepustowości w Wariancie A ponad limit.","")&amp;
IF(S441&gt;Limity!$D$10," Abonament za zwiększenie przepustowości w Wariancie B ponad limit.","")&amp;
IF(H441&gt;Limity!$D$11," Opłata za zestawienie łącza ponad limit.","")&amp;
IF(J441=""," Nie wskazano PWR. ",IF(ISERROR(VLOOKUP(J441,'Listy punktów styku'!$B$11:$B$41,1,FALSE))," Nie wskazano PWR z listy.",""))&amp;
IF(P441=""," Nie wskazano FPS. ",IF(ISERROR(VLOOKUP(P441,'Listy punktów styku'!$B$44:$B$61,1,FALSE))," Nie wskazano FPS z listy.",""))
)</f>
        <v/>
      </c>
    </row>
    <row r="442" spans="1:22" x14ac:dyDescent="0.35">
      <c r="A442" s="115">
        <v>428</v>
      </c>
      <c r="B442" s="116">
        <v>708155433</v>
      </c>
      <c r="C442" s="117">
        <v>262938</v>
      </c>
      <c r="D442" s="118" t="s">
        <v>2983</v>
      </c>
      <c r="E442" s="118" t="s">
        <v>2988</v>
      </c>
      <c r="F442" s="119">
        <v>1</v>
      </c>
      <c r="G442" s="28"/>
      <c r="H442" s="4"/>
      <c r="I442" s="122">
        <f t="shared" si="43"/>
        <v>0</v>
      </c>
      <c r="J442" s="3"/>
      <c r="K442" s="6"/>
      <c r="L442" s="123">
        <f t="shared" si="44"/>
        <v>0</v>
      </c>
      <c r="M442" s="7"/>
      <c r="N442" s="123">
        <f t="shared" si="45"/>
        <v>0</v>
      </c>
      <c r="O442" s="123">
        <f t="shared" si="46"/>
        <v>0</v>
      </c>
      <c r="P442" s="3"/>
      <c r="Q442" s="6"/>
      <c r="R442" s="123">
        <f t="shared" si="47"/>
        <v>0</v>
      </c>
      <c r="S442" s="6"/>
      <c r="T442" s="123">
        <f t="shared" si="48"/>
        <v>0</v>
      </c>
      <c r="U442" s="122">
        <f t="shared" si="49"/>
        <v>0</v>
      </c>
      <c r="V442" s="8" t="str">
        <f>IF(COUNTBLANK(G442:H442)+COUNTBLANK(J442:K442)+COUNTBLANK(M442:M442)+COUNTBLANK(P442:Q442)+COUNTBLANK(S442:S442)=8,"",
IF(G442&lt;Limity!$C$5," Data gotowości zbyt wczesna lub nie uzupełniona.","")&amp;
IF(G442&gt;Limity!$D$5," Data gotowości zbyt późna lub wypełnona nieprawidłowo.","")&amp;
IF(OR(ROUND(K442,2)&lt;=0,ROUND(Q442,2)&lt;=0,ROUND(M442,2)&lt;=0,ROUND(S442,2)&lt;=0,ROUND(H442,2)&lt;=0)," Co najmniej jedna wartość nie jest większa od zera.","")&amp;
IF(K442&gt;Limity!$D$6," Abonament za Usługę TD w Wariancie A ponad limit.","")&amp;
IF(Q442&gt;Limity!$D$7," Abonament za Usługę TD w Wariancie B ponad limit.","")&amp;
IF(Q442-K442&gt;Limity!$D$8," Różnica wartości abonamentów za Usługę TD wariantów A i B ponad limit.","")&amp;
IF(M442&gt;Limity!$D$9," Abonament za zwiększenie przepustowości w Wariancie A ponad limit.","")&amp;
IF(S442&gt;Limity!$D$10," Abonament za zwiększenie przepustowości w Wariancie B ponad limit.","")&amp;
IF(H442&gt;Limity!$D$11," Opłata za zestawienie łącza ponad limit.","")&amp;
IF(J442=""," Nie wskazano PWR. ",IF(ISERROR(VLOOKUP(J442,'Listy punktów styku'!$B$11:$B$41,1,FALSE))," Nie wskazano PWR z listy.",""))&amp;
IF(P442=""," Nie wskazano FPS. ",IF(ISERROR(VLOOKUP(P442,'Listy punktów styku'!$B$44:$B$61,1,FALSE))," Nie wskazano FPS z listy.",""))
)</f>
        <v/>
      </c>
    </row>
    <row r="443" spans="1:22" ht="43.5" x14ac:dyDescent="0.35">
      <c r="A443" s="115">
        <v>429</v>
      </c>
      <c r="B443" s="124">
        <v>46669936</v>
      </c>
      <c r="C443" s="117" t="s">
        <v>2989</v>
      </c>
      <c r="D443" s="118" t="s">
        <v>2983</v>
      </c>
      <c r="E443" s="118" t="s">
        <v>2992</v>
      </c>
      <c r="F443" s="119" t="s">
        <v>1663</v>
      </c>
      <c r="G443" s="28"/>
      <c r="H443" s="4"/>
      <c r="I443" s="122">
        <f t="shared" si="43"/>
        <v>0</v>
      </c>
      <c r="J443" s="3"/>
      <c r="K443" s="6"/>
      <c r="L443" s="123">
        <f t="shared" si="44"/>
        <v>0</v>
      </c>
      <c r="M443" s="7"/>
      <c r="N443" s="123">
        <f t="shared" si="45"/>
        <v>0</v>
      </c>
      <c r="O443" s="123">
        <f t="shared" si="46"/>
        <v>0</v>
      </c>
      <c r="P443" s="3"/>
      <c r="Q443" s="6"/>
      <c r="R443" s="123">
        <f t="shared" si="47"/>
        <v>0</v>
      </c>
      <c r="S443" s="6"/>
      <c r="T443" s="123">
        <f t="shared" si="48"/>
        <v>0</v>
      </c>
      <c r="U443" s="122">
        <f t="shared" si="49"/>
        <v>0</v>
      </c>
      <c r="V443" s="8" t="str">
        <f>IF(COUNTBLANK(G443:H443)+COUNTBLANK(J443:K443)+COUNTBLANK(M443:M443)+COUNTBLANK(P443:Q443)+COUNTBLANK(S443:S443)=8,"",
IF(G443&lt;Limity!$C$5," Data gotowości zbyt wczesna lub nie uzupełniona.","")&amp;
IF(G443&gt;Limity!$D$5," Data gotowości zbyt późna lub wypełnona nieprawidłowo.","")&amp;
IF(OR(ROUND(K443,2)&lt;=0,ROUND(Q443,2)&lt;=0,ROUND(M443,2)&lt;=0,ROUND(S443,2)&lt;=0,ROUND(H443,2)&lt;=0)," Co najmniej jedna wartość nie jest większa od zera.","")&amp;
IF(K443&gt;Limity!$D$6," Abonament za Usługę TD w Wariancie A ponad limit.","")&amp;
IF(Q443&gt;Limity!$D$7," Abonament za Usługę TD w Wariancie B ponad limit.","")&amp;
IF(Q443-K443&gt;Limity!$D$8," Różnica wartości abonamentów za Usługę TD wariantów A i B ponad limit.","")&amp;
IF(M443&gt;Limity!$D$9," Abonament za zwiększenie przepustowości w Wariancie A ponad limit.","")&amp;
IF(S443&gt;Limity!$D$10," Abonament za zwiększenie przepustowości w Wariancie B ponad limit.","")&amp;
IF(H443&gt;Limity!$D$11," Opłata za zestawienie łącza ponad limit.","")&amp;
IF(J443=""," Nie wskazano PWR. ",IF(ISERROR(VLOOKUP(J443,'Listy punktów styku'!$B$11:$B$41,1,FALSE))," Nie wskazano PWR z listy.",""))&amp;
IF(P443=""," Nie wskazano FPS. ",IF(ISERROR(VLOOKUP(P443,'Listy punktów styku'!$B$44:$B$61,1,FALSE))," Nie wskazano FPS z listy.",""))
)</f>
        <v/>
      </c>
    </row>
    <row r="444" spans="1:22" x14ac:dyDescent="0.35">
      <c r="A444" s="115">
        <v>430</v>
      </c>
      <c r="B444" s="124">
        <v>81029897</v>
      </c>
      <c r="C444" s="117" t="s">
        <v>2993</v>
      </c>
      <c r="D444" s="118" t="s">
        <v>2983</v>
      </c>
      <c r="E444" s="118" t="s">
        <v>536</v>
      </c>
      <c r="F444" s="119" t="s">
        <v>1903</v>
      </c>
      <c r="G444" s="28"/>
      <c r="H444" s="4"/>
      <c r="I444" s="122">
        <f t="shared" si="43"/>
        <v>0</v>
      </c>
      <c r="J444" s="3"/>
      <c r="K444" s="6"/>
      <c r="L444" s="123">
        <f t="shared" si="44"/>
        <v>0</v>
      </c>
      <c r="M444" s="7"/>
      <c r="N444" s="123">
        <f t="shared" si="45"/>
        <v>0</v>
      </c>
      <c r="O444" s="123">
        <f t="shared" si="46"/>
        <v>0</v>
      </c>
      <c r="P444" s="3"/>
      <c r="Q444" s="6"/>
      <c r="R444" s="123">
        <f t="shared" si="47"/>
        <v>0</v>
      </c>
      <c r="S444" s="6"/>
      <c r="T444" s="123">
        <f t="shared" si="48"/>
        <v>0</v>
      </c>
      <c r="U444" s="122">
        <f t="shared" si="49"/>
        <v>0</v>
      </c>
      <c r="V444" s="8" t="str">
        <f>IF(COUNTBLANK(G444:H444)+COUNTBLANK(J444:K444)+COUNTBLANK(M444:M444)+COUNTBLANK(P444:Q444)+COUNTBLANK(S444:S444)=8,"",
IF(G444&lt;Limity!$C$5," Data gotowości zbyt wczesna lub nie uzupełniona.","")&amp;
IF(G444&gt;Limity!$D$5," Data gotowości zbyt późna lub wypełnona nieprawidłowo.","")&amp;
IF(OR(ROUND(K444,2)&lt;=0,ROUND(Q444,2)&lt;=0,ROUND(M444,2)&lt;=0,ROUND(S444,2)&lt;=0,ROUND(H444,2)&lt;=0)," Co najmniej jedna wartość nie jest większa od zera.","")&amp;
IF(K444&gt;Limity!$D$6," Abonament za Usługę TD w Wariancie A ponad limit.","")&amp;
IF(Q444&gt;Limity!$D$7," Abonament za Usługę TD w Wariancie B ponad limit.","")&amp;
IF(Q444-K444&gt;Limity!$D$8," Różnica wartości abonamentów za Usługę TD wariantów A i B ponad limit.","")&amp;
IF(M444&gt;Limity!$D$9," Abonament za zwiększenie przepustowości w Wariancie A ponad limit.","")&amp;
IF(S444&gt;Limity!$D$10," Abonament za zwiększenie przepustowości w Wariancie B ponad limit.","")&amp;
IF(H444&gt;Limity!$D$11," Opłata za zestawienie łącza ponad limit.","")&amp;
IF(J444=""," Nie wskazano PWR. ",IF(ISERROR(VLOOKUP(J444,'Listy punktów styku'!$B$11:$B$41,1,FALSE))," Nie wskazano PWR z listy.",""))&amp;
IF(P444=""," Nie wskazano FPS. ",IF(ISERROR(VLOOKUP(P444,'Listy punktów styku'!$B$44:$B$61,1,FALSE))," Nie wskazano FPS z listy.",""))
)</f>
        <v/>
      </c>
    </row>
    <row r="445" spans="1:22" x14ac:dyDescent="0.35">
      <c r="A445" s="115">
        <v>431</v>
      </c>
      <c r="B445" s="116">
        <v>630495738</v>
      </c>
      <c r="C445" s="117">
        <v>263589</v>
      </c>
      <c r="D445" s="118" t="s">
        <v>2983</v>
      </c>
      <c r="E445" s="118" t="s">
        <v>585</v>
      </c>
      <c r="F445" s="119">
        <v>20</v>
      </c>
      <c r="G445" s="28"/>
      <c r="H445" s="4"/>
      <c r="I445" s="122">
        <f t="shared" si="43"/>
        <v>0</v>
      </c>
      <c r="J445" s="3"/>
      <c r="K445" s="6"/>
      <c r="L445" s="123">
        <f t="shared" si="44"/>
        <v>0</v>
      </c>
      <c r="M445" s="7"/>
      <c r="N445" s="123">
        <f t="shared" si="45"/>
        <v>0</v>
      </c>
      <c r="O445" s="123">
        <f t="shared" si="46"/>
        <v>0</v>
      </c>
      <c r="P445" s="3"/>
      <c r="Q445" s="6"/>
      <c r="R445" s="123">
        <f t="shared" si="47"/>
        <v>0</v>
      </c>
      <c r="S445" s="6"/>
      <c r="T445" s="123">
        <f t="shared" si="48"/>
        <v>0</v>
      </c>
      <c r="U445" s="122">
        <f t="shared" si="49"/>
        <v>0</v>
      </c>
      <c r="V445" s="8" t="str">
        <f>IF(COUNTBLANK(G445:H445)+COUNTBLANK(J445:K445)+COUNTBLANK(M445:M445)+COUNTBLANK(P445:Q445)+COUNTBLANK(S445:S445)=8,"",
IF(G445&lt;Limity!$C$5," Data gotowości zbyt wczesna lub nie uzupełniona.","")&amp;
IF(G445&gt;Limity!$D$5," Data gotowości zbyt późna lub wypełnona nieprawidłowo.","")&amp;
IF(OR(ROUND(K445,2)&lt;=0,ROUND(Q445,2)&lt;=0,ROUND(M445,2)&lt;=0,ROUND(S445,2)&lt;=0,ROUND(H445,2)&lt;=0)," Co najmniej jedna wartość nie jest większa od zera.","")&amp;
IF(K445&gt;Limity!$D$6," Abonament za Usługę TD w Wariancie A ponad limit.","")&amp;
IF(Q445&gt;Limity!$D$7," Abonament za Usługę TD w Wariancie B ponad limit.","")&amp;
IF(Q445-K445&gt;Limity!$D$8," Różnica wartości abonamentów za Usługę TD wariantów A i B ponad limit.","")&amp;
IF(M445&gt;Limity!$D$9," Abonament za zwiększenie przepustowości w Wariancie A ponad limit.","")&amp;
IF(S445&gt;Limity!$D$10," Abonament za zwiększenie przepustowości w Wariancie B ponad limit.","")&amp;
IF(H445&gt;Limity!$D$11," Opłata za zestawienie łącza ponad limit.","")&amp;
IF(J445=""," Nie wskazano PWR. ",IF(ISERROR(VLOOKUP(J445,'Listy punktów styku'!$B$11:$B$41,1,FALSE))," Nie wskazano PWR z listy.",""))&amp;
IF(P445=""," Nie wskazano FPS. ",IF(ISERROR(VLOOKUP(P445,'Listy punktów styku'!$B$44:$B$61,1,FALSE))," Nie wskazano FPS z listy.",""))
)</f>
        <v/>
      </c>
    </row>
    <row r="446" spans="1:22" x14ac:dyDescent="0.35">
      <c r="A446" s="115">
        <v>432</v>
      </c>
      <c r="B446" s="116">
        <v>1432098</v>
      </c>
      <c r="C446" s="117" t="s">
        <v>2995</v>
      </c>
      <c r="D446" s="118" t="s">
        <v>2997</v>
      </c>
      <c r="E446" s="118" t="s">
        <v>3000</v>
      </c>
      <c r="F446" s="119">
        <v>8</v>
      </c>
      <c r="G446" s="28"/>
      <c r="H446" s="4"/>
      <c r="I446" s="122">
        <f t="shared" si="43"/>
        <v>0</v>
      </c>
      <c r="J446" s="3"/>
      <c r="K446" s="6"/>
      <c r="L446" s="123">
        <f t="shared" si="44"/>
        <v>0</v>
      </c>
      <c r="M446" s="7"/>
      <c r="N446" s="123">
        <f t="shared" si="45"/>
        <v>0</v>
      </c>
      <c r="O446" s="123">
        <f t="shared" si="46"/>
        <v>0</v>
      </c>
      <c r="P446" s="3"/>
      <c r="Q446" s="6"/>
      <c r="R446" s="123">
        <f t="shared" si="47"/>
        <v>0</v>
      </c>
      <c r="S446" s="6"/>
      <c r="T446" s="123">
        <f t="shared" si="48"/>
        <v>0</v>
      </c>
      <c r="U446" s="122">
        <f t="shared" si="49"/>
        <v>0</v>
      </c>
      <c r="V446" s="8" t="str">
        <f>IF(COUNTBLANK(G446:H446)+COUNTBLANK(J446:K446)+COUNTBLANK(M446:M446)+COUNTBLANK(P446:Q446)+COUNTBLANK(S446:S446)=8,"",
IF(G446&lt;Limity!$C$5," Data gotowości zbyt wczesna lub nie uzupełniona.","")&amp;
IF(G446&gt;Limity!$D$5," Data gotowości zbyt późna lub wypełnona nieprawidłowo.","")&amp;
IF(OR(ROUND(K446,2)&lt;=0,ROUND(Q446,2)&lt;=0,ROUND(M446,2)&lt;=0,ROUND(S446,2)&lt;=0,ROUND(H446,2)&lt;=0)," Co najmniej jedna wartość nie jest większa od zera.","")&amp;
IF(K446&gt;Limity!$D$6," Abonament za Usługę TD w Wariancie A ponad limit.","")&amp;
IF(Q446&gt;Limity!$D$7," Abonament za Usługę TD w Wariancie B ponad limit.","")&amp;
IF(Q446-K446&gt;Limity!$D$8," Różnica wartości abonamentów za Usługę TD wariantów A i B ponad limit.","")&amp;
IF(M446&gt;Limity!$D$9," Abonament za zwiększenie przepustowości w Wariancie A ponad limit.","")&amp;
IF(S446&gt;Limity!$D$10," Abonament za zwiększenie przepustowości w Wariancie B ponad limit.","")&amp;
IF(H446&gt;Limity!$D$11," Opłata za zestawienie łącza ponad limit.","")&amp;
IF(J446=""," Nie wskazano PWR. ",IF(ISERROR(VLOOKUP(J446,'Listy punktów styku'!$B$11:$B$41,1,FALSE))," Nie wskazano PWR z listy.",""))&amp;
IF(P446=""," Nie wskazano FPS. ",IF(ISERROR(VLOOKUP(P446,'Listy punktów styku'!$B$44:$B$61,1,FALSE))," Nie wskazano FPS z listy.",""))
)</f>
        <v/>
      </c>
    </row>
    <row r="447" spans="1:22" x14ac:dyDescent="0.35">
      <c r="A447" s="115">
        <v>433</v>
      </c>
      <c r="B447" s="116">
        <v>1437500</v>
      </c>
      <c r="C447" s="117" t="s">
        <v>3002</v>
      </c>
      <c r="D447" s="118" t="s">
        <v>3005</v>
      </c>
      <c r="E447" s="118" t="s">
        <v>1757</v>
      </c>
      <c r="F447" s="119">
        <v>29</v>
      </c>
      <c r="G447" s="28"/>
      <c r="H447" s="4"/>
      <c r="I447" s="122">
        <f t="shared" si="43"/>
        <v>0</v>
      </c>
      <c r="J447" s="3"/>
      <c r="K447" s="6"/>
      <c r="L447" s="123">
        <f t="shared" si="44"/>
        <v>0</v>
      </c>
      <c r="M447" s="7"/>
      <c r="N447" s="123">
        <f t="shared" si="45"/>
        <v>0</v>
      </c>
      <c r="O447" s="123">
        <f t="shared" si="46"/>
        <v>0</v>
      </c>
      <c r="P447" s="3"/>
      <c r="Q447" s="6"/>
      <c r="R447" s="123">
        <f t="shared" si="47"/>
        <v>0</v>
      </c>
      <c r="S447" s="6"/>
      <c r="T447" s="123">
        <f t="shared" si="48"/>
        <v>0</v>
      </c>
      <c r="U447" s="122">
        <f t="shared" si="49"/>
        <v>0</v>
      </c>
      <c r="V447" s="8" t="str">
        <f>IF(COUNTBLANK(G447:H447)+COUNTBLANK(J447:K447)+COUNTBLANK(M447:M447)+COUNTBLANK(P447:Q447)+COUNTBLANK(S447:S447)=8,"",
IF(G447&lt;Limity!$C$5," Data gotowości zbyt wczesna lub nie uzupełniona.","")&amp;
IF(G447&gt;Limity!$D$5," Data gotowości zbyt późna lub wypełnona nieprawidłowo.","")&amp;
IF(OR(ROUND(K447,2)&lt;=0,ROUND(Q447,2)&lt;=0,ROUND(M447,2)&lt;=0,ROUND(S447,2)&lt;=0,ROUND(H447,2)&lt;=0)," Co najmniej jedna wartość nie jest większa od zera.","")&amp;
IF(K447&gt;Limity!$D$6," Abonament za Usługę TD w Wariancie A ponad limit.","")&amp;
IF(Q447&gt;Limity!$D$7," Abonament za Usługę TD w Wariancie B ponad limit.","")&amp;
IF(Q447-K447&gt;Limity!$D$8," Różnica wartości abonamentów za Usługę TD wariantów A i B ponad limit.","")&amp;
IF(M447&gt;Limity!$D$9," Abonament za zwiększenie przepustowości w Wariancie A ponad limit.","")&amp;
IF(S447&gt;Limity!$D$10," Abonament za zwiększenie przepustowości w Wariancie B ponad limit.","")&amp;
IF(H447&gt;Limity!$D$11," Opłata za zestawienie łącza ponad limit.","")&amp;
IF(J447=""," Nie wskazano PWR. ",IF(ISERROR(VLOOKUP(J447,'Listy punktów styku'!$B$11:$B$41,1,FALSE))," Nie wskazano PWR z listy.",""))&amp;
IF(P447=""," Nie wskazano FPS. ",IF(ISERROR(VLOOKUP(P447,'Listy punktów styku'!$B$44:$B$61,1,FALSE))," Nie wskazano FPS z listy.",""))
)</f>
        <v/>
      </c>
    </row>
    <row r="448" spans="1:22" ht="29" x14ac:dyDescent="0.35">
      <c r="A448" s="115">
        <v>434</v>
      </c>
      <c r="B448" s="116">
        <v>1434350</v>
      </c>
      <c r="C448" s="117" t="s">
        <v>3008</v>
      </c>
      <c r="D448" s="118" t="s">
        <v>3005</v>
      </c>
      <c r="E448" s="118" t="s">
        <v>659</v>
      </c>
      <c r="F448" s="119">
        <v>106</v>
      </c>
      <c r="G448" s="28"/>
      <c r="H448" s="4"/>
      <c r="I448" s="122">
        <f t="shared" si="43"/>
        <v>0</v>
      </c>
      <c r="J448" s="3"/>
      <c r="K448" s="6"/>
      <c r="L448" s="123">
        <f t="shared" si="44"/>
        <v>0</v>
      </c>
      <c r="M448" s="7"/>
      <c r="N448" s="123">
        <f t="shared" si="45"/>
        <v>0</v>
      </c>
      <c r="O448" s="123">
        <f t="shared" si="46"/>
        <v>0</v>
      </c>
      <c r="P448" s="3"/>
      <c r="Q448" s="6"/>
      <c r="R448" s="123">
        <f t="shared" si="47"/>
        <v>0</v>
      </c>
      <c r="S448" s="6"/>
      <c r="T448" s="123">
        <f t="shared" si="48"/>
        <v>0</v>
      </c>
      <c r="U448" s="122">
        <f t="shared" si="49"/>
        <v>0</v>
      </c>
      <c r="V448" s="8" t="str">
        <f>IF(COUNTBLANK(G448:H448)+COUNTBLANK(J448:K448)+COUNTBLANK(M448:M448)+COUNTBLANK(P448:Q448)+COUNTBLANK(S448:S448)=8,"",
IF(G448&lt;Limity!$C$5," Data gotowości zbyt wczesna lub nie uzupełniona.","")&amp;
IF(G448&gt;Limity!$D$5," Data gotowości zbyt późna lub wypełnona nieprawidłowo.","")&amp;
IF(OR(ROUND(K448,2)&lt;=0,ROUND(Q448,2)&lt;=0,ROUND(M448,2)&lt;=0,ROUND(S448,2)&lt;=0,ROUND(H448,2)&lt;=0)," Co najmniej jedna wartość nie jest większa od zera.","")&amp;
IF(K448&gt;Limity!$D$6," Abonament za Usługę TD w Wariancie A ponad limit.","")&amp;
IF(Q448&gt;Limity!$D$7," Abonament za Usługę TD w Wariancie B ponad limit.","")&amp;
IF(Q448-K448&gt;Limity!$D$8," Różnica wartości abonamentów za Usługę TD wariantów A i B ponad limit.","")&amp;
IF(M448&gt;Limity!$D$9," Abonament za zwiększenie przepustowości w Wariancie A ponad limit.","")&amp;
IF(S448&gt;Limity!$D$10," Abonament za zwiększenie przepustowości w Wariancie B ponad limit.","")&amp;
IF(H448&gt;Limity!$D$11," Opłata za zestawienie łącza ponad limit.","")&amp;
IF(J448=""," Nie wskazano PWR. ",IF(ISERROR(VLOOKUP(J448,'Listy punktów styku'!$B$11:$B$41,1,FALSE))," Nie wskazano PWR z listy.",""))&amp;
IF(P448=""," Nie wskazano FPS. ",IF(ISERROR(VLOOKUP(P448,'Listy punktów styku'!$B$44:$B$61,1,FALSE))," Nie wskazano FPS z listy.",""))
)</f>
        <v/>
      </c>
    </row>
    <row r="449" spans="1:22" x14ac:dyDescent="0.35">
      <c r="A449" s="115">
        <v>435</v>
      </c>
      <c r="B449" s="116">
        <v>1445655</v>
      </c>
      <c r="C449" s="117" t="s">
        <v>3010</v>
      </c>
      <c r="D449" s="118" t="s">
        <v>3012</v>
      </c>
      <c r="E449" s="118" t="s">
        <v>3015</v>
      </c>
      <c r="F449" s="119">
        <v>1</v>
      </c>
      <c r="G449" s="28"/>
      <c r="H449" s="4"/>
      <c r="I449" s="122">
        <f t="shared" si="43"/>
        <v>0</v>
      </c>
      <c r="J449" s="3"/>
      <c r="K449" s="6"/>
      <c r="L449" s="123">
        <f t="shared" si="44"/>
        <v>0</v>
      </c>
      <c r="M449" s="7"/>
      <c r="N449" s="123">
        <f t="shared" si="45"/>
        <v>0</v>
      </c>
      <c r="O449" s="123">
        <f t="shared" si="46"/>
        <v>0</v>
      </c>
      <c r="P449" s="3"/>
      <c r="Q449" s="6"/>
      <c r="R449" s="123">
        <f t="shared" si="47"/>
        <v>0</v>
      </c>
      <c r="S449" s="6"/>
      <c r="T449" s="123">
        <f t="shared" si="48"/>
        <v>0</v>
      </c>
      <c r="U449" s="122">
        <f t="shared" si="49"/>
        <v>0</v>
      </c>
      <c r="V449" s="8" t="str">
        <f>IF(COUNTBLANK(G449:H449)+COUNTBLANK(J449:K449)+COUNTBLANK(M449:M449)+COUNTBLANK(P449:Q449)+COUNTBLANK(S449:S449)=8,"",
IF(G449&lt;Limity!$C$5," Data gotowości zbyt wczesna lub nie uzupełniona.","")&amp;
IF(G449&gt;Limity!$D$5," Data gotowości zbyt późna lub wypełnona nieprawidłowo.","")&amp;
IF(OR(ROUND(K449,2)&lt;=0,ROUND(Q449,2)&lt;=0,ROUND(M449,2)&lt;=0,ROUND(S449,2)&lt;=0,ROUND(H449,2)&lt;=0)," Co najmniej jedna wartość nie jest większa od zera.","")&amp;
IF(K449&gt;Limity!$D$6," Abonament za Usługę TD w Wariancie A ponad limit.","")&amp;
IF(Q449&gt;Limity!$D$7," Abonament za Usługę TD w Wariancie B ponad limit.","")&amp;
IF(Q449-K449&gt;Limity!$D$8," Różnica wartości abonamentów za Usługę TD wariantów A i B ponad limit.","")&amp;
IF(M449&gt;Limity!$D$9," Abonament za zwiększenie przepustowości w Wariancie A ponad limit.","")&amp;
IF(S449&gt;Limity!$D$10," Abonament za zwiększenie przepustowości w Wariancie B ponad limit.","")&amp;
IF(H449&gt;Limity!$D$11," Opłata za zestawienie łącza ponad limit.","")&amp;
IF(J449=""," Nie wskazano PWR. ",IF(ISERROR(VLOOKUP(J449,'Listy punktów styku'!$B$11:$B$41,1,FALSE))," Nie wskazano PWR z listy.",""))&amp;
IF(P449=""," Nie wskazano FPS. ",IF(ISERROR(VLOOKUP(P449,'Listy punktów styku'!$B$44:$B$61,1,FALSE))," Nie wskazano FPS z listy.",""))
)</f>
        <v/>
      </c>
    </row>
    <row r="450" spans="1:22" ht="29" x14ac:dyDescent="0.35">
      <c r="A450" s="115">
        <v>436</v>
      </c>
      <c r="B450" s="116">
        <v>8575699</v>
      </c>
      <c r="C450" s="117" t="s">
        <v>3017</v>
      </c>
      <c r="D450" s="118" t="s">
        <v>3021</v>
      </c>
      <c r="E450" s="118" t="s">
        <v>3023</v>
      </c>
      <c r="F450" s="119">
        <v>7</v>
      </c>
      <c r="G450" s="28"/>
      <c r="H450" s="4"/>
      <c r="I450" s="122">
        <f t="shared" si="43"/>
        <v>0</v>
      </c>
      <c r="J450" s="3"/>
      <c r="K450" s="6"/>
      <c r="L450" s="123">
        <f t="shared" si="44"/>
        <v>0</v>
      </c>
      <c r="M450" s="7"/>
      <c r="N450" s="123">
        <f t="shared" si="45"/>
        <v>0</v>
      </c>
      <c r="O450" s="123">
        <f t="shared" si="46"/>
        <v>0</v>
      </c>
      <c r="P450" s="3"/>
      <c r="Q450" s="6"/>
      <c r="R450" s="123">
        <f t="shared" si="47"/>
        <v>0</v>
      </c>
      <c r="S450" s="6"/>
      <c r="T450" s="123">
        <f t="shared" si="48"/>
        <v>0</v>
      </c>
      <c r="U450" s="122">
        <f t="shared" si="49"/>
        <v>0</v>
      </c>
      <c r="V450" s="8" t="str">
        <f>IF(COUNTBLANK(G450:H450)+COUNTBLANK(J450:K450)+COUNTBLANK(M450:M450)+COUNTBLANK(P450:Q450)+COUNTBLANK(S450:S450)=8,"",
IF(G450&lt;Limity!$C$5," Data gotowości zbyt wczesna lub nie uzupełniona.","")&amp;
IF(G450&gt;Limity!$D$5," Data gotowości zbyt późna lub wypełnona nieprawidłowo.","")&amp;
IF(OR(ROUND(K450,2)&lt;=0,ROUND(Q450,2)&lt;=0,ROUND(M450,2)&lt;=0,ROUND(S450,2)&lt;=0,ROUND(H450,2)&lt;=0)," Co najmniej jedna wartość nie jest większa od zera.","")&amp;
IF(K450&gt;Limity!$D$6," Abonament za Usługę TD w Wariancie A ponad limit.","")&amp;
IF(Q450&gt;Limity!$D$7," Abonament za Usługę TD w Wariancie B ponad limit.","")&amp;
IF(Q450-K450&gt;Limity!$D$8," Różnica wartości abonamentów za Usługę TD wariantów A i B ponad limit.","")&amp;
IF(M450&gt;Limity!$D$9," Abonament za zwiększenie przepustowości w Wariancie A ponad limit.","")&amp;
IF(S450&gt;Limity!$D$10," Abonament za zwiększenie przepustowości w Wariancie B ponad limit.","")&amp;
IF(H450&gt;Limity!$D$11," Opłata za zestawienie łącza ponad limit.","")&amp;
IF(J450=""," Nie wskazano PWR. ",IF(ISERROR(VLOOKUP(J450,'Listy punktów styku'!$B$11:$B$41,1,FALSE))," Nie wskazano PWR z listy.",""))&amp;
IF(P450=""," Nie wskazano FPS. ",IF(ISERROR(VLOOKUP(P450,'Listy punktów styku'!$B$44:$B$61,1,FALSE))," Nie wskazano FPS z listy.",""))
)</f>
        <v/>
      </c>
    </row>
    <row r="451" spans="1:22" x14ac:dyDescent="0.35">
      <c r="A451" s="115">
        <v>437</v>
      </c>
      <c r="B451" s="116">
        <v>1448659</v>
      </c>
      <c r="C451" s="117" t="s">
        <v>3025</v>
      </c>
      <c r="D451" s="118" t="s">
        <v>3027</v>
      </c>
      <c r="E451" s="118" t="s">
        <v>591</v>
      </c>
      <c r="F451" s="119">
        <v>19</v>
      </c>
      <c r="G451" s="28"/>
      <c r="H451" s="4"/>
      <c r="I451" s="122">
        <f t="shared" si="43"/>
        <v>0</v>
      </c>
      <c r="J451" s="3"/>
      <c r="K451" s="6"/>
      <c r="L451" s="123">
        <f t="shared" si="44"/>
        <v>0</v>
      </c>
      <c r="M451" s="7"/>
      <c r="N451" s="123">
        <f t="shared" si="45"/>
        <v>0</v>
      </c>
      <c r="O451" s="123">
        <f t="shared" si="46"/>
        <v>0</v>
      </c>
      <c r="P451" s="3"/>
      <c r="Q451" s="6"/>
      <c r="R451" s="123">
        <f t="shared" si="47"/>
        <v>0</v>
      </c>
      <c r="S451" s="6"/>
      <c r="T451" s="123">
        <f t="shared" si="48"/>
        <v>0</v>
      </c>
      <c r="U451" s="122">
        <f t="shared" si="49"/>
        <v>0</v>
      </c>
      <c r="V451" s="8" t="str">
        <f>IF(COUNTBLANK(G451:H451)+COUNTBLANK(J451:K451)+COUNTBLANK(M451:M451)+COUNTBLANK(P451:Q451)+COUNTBLANK(S451:S451)=8,"",
IF(G451&lt;Limity!$C$5," Data gotowości zbyt wczesna lub nie uzupełniona.","")&amp;
IF(G451&gt;Limity!$D$5," Data gotowości zbyt późna lub wypełnona nieprawidłowo.","")&amp;
IF(OR(ROUND(K451,2)&lt;=0,ROUND(Q451,2)&lt;=0,ROUND(M451,2)&lt;=0,ROUND(S451,2)&lt;=0,ROUND(H451,2)&lt;=0)," Co najmniej jedna wartość nie jest większa od zera.","")&amp;
IF(K451&gt;Limity!$D$6," Abonament za Usługę TD w Wariancie A ponad limit.","")&amp;
IF(Q451&gt;Limity!$D$7," Abonament za Usługę TD w Wariancie B ponad limit.","")&amp;
IF(Q451-K451&gt;Limity!$D$8," Różnica wartości abonamentów za Usługę TD wariantów A i B ponad limit.","")&amp;
IF(M451&gt;Limity!$D$9," Abonament za zwiększenie przepustowości w Wariancie A ponad limit.","")&amp;
IF(S451&gt;Limity!$D$10," Abonament za zwiększenie przepustowości w Wariancie B ponad limit.","")&amp;
IF(H451&gt;Limity!$D$11," Opłata za zestawienie łącza ponad limit.","")&amp;
IF(J451=""," Nie wskazano PWR. ",IF(ISERROR(VLOOKUP(J451,'Listy punktów styku'!$B$11:$B$41,1,FALSE))," Nie wskazano PWR z listy.",""))&amp;
IF(P451=""," Nie wskazano FPS. ",IF(ISERROR(VLOOKUP(P451,'Listy punktów styku'!$B$44:$B$61,1,FALSE))," Nie wskazano FPS z listy.",""))
)</f>
        <v/>
      </c>
    </row>
    <row r="452" spans="1:22" x14ac:dyDescent="0.35">
      <c r="A452" s="115">
        <v>438</v>
      </c>
      <c r="B452" s="116">
        <v>342692425</v>
      </c>
      <c r="C452" s="117">
        <v>264525</v>
      </c>
      <c r="D452" s="118" t="s">
        <v>3031</v>
      </c>
      <c r="E452" s="118" t="s">
        <v>381</v>
      </c>
      <c r="F452" s="119">
        <v>1</v>
      </c>
      <c r="G452" s="28"/>
      <c r="H452" s="4"/>
      <c r="I452" s="122">
        <f t="shared" si="43"/>
        <v>0</v>
      </c>
      <c r="J452" s="3"/>
      <c r="K452" s="6"/>
      <c r="L452" s="123">
        <f t="shared" si="44"/>
        <v>0</v>
      </c>
      <c r="M452" s="7"/>
      <c r="N452" s="123">
        <f t="shared" si="45"/>
        <v>0</v>
      </c>
      <c r="O452" s="123">
        <f t="shared" si="46"/>
        <v>0</v>
      </c>
      <c r="P452" s="3"/>
      <c r="Q452" s="6"/>
      <c r="R452" s="123">
        <f t="shared" si="47"/>
        <v>0</v>
      </c>
      <c r="S452" s="6"/>
      <c r="T452" s="123">
        <f t="shared" si="48"/>
        <v>0</v>
      </c>
      <c r="U452" s="122">
        <f t="shared" si="49"/>
        <v>0</v>
      </c>
      <c r="V452" s="8" t="str">
        <f>IF(COUNTBLANK(G452:H452)+COUNTBLANK(J452:K452)+COUNTBLANK(M452:M452)+COUNTBLANK(P452:Q452)+COUNTBLANK(S452:S452)=8,"",
IF(G452&lt;Limity!$C$5," Data gotowości zbyt wczesna lub nie uzupełniona.","")&amp;
IF(G452&gt;Limity!$D$5," Data gotowości zbyt późna lub wypełnona nieprawidłowo.","")&amp;
IF(OR(ROUND(K452,2)&lt;=0,ROUND(Q452,2)&lt;=0,ROUND(M452,2)&lt;=0,ROUND(S452,2)&lt;=0,ROUND(H452,2)&lt;=0)," Co najmniej jedna wartość nie jest większa od zera.","")&amp;
IF(K452&gt;Limity!$D$6," Abonament za Usługę TD w Wariancie A ponad limit.","")&amp;
IF(Q452&gt;Limity!$D$7," Abonament za Usługę TD w Wariancie B ponad limit.","")&amp;
IF(Q452-K452&gt;Limity!$D$8," Różnica wartości abonamentów za Usługę TD wariantów A i B ponad limit.","")&amp;
IF(M452&gt;Limity!$D$9," Abonament za zwiększenie przepustowości w Wariancie A ponad limit.","")&amp;
IF(S452&gt;Limity!$D$10," Abonament za zwiększenie przepustowości w Wariancie B ponad limit.","")&amp;
IF(H452&gt;Limity!$D$11," Opłata za zestawienie łącza ponad limit.","")&amp;
IF(J452=""," Nie wskazano PWR. ",IF(ISERROR(VLOOKUP(J452,'Listy punktów styku'!$B$11:$B$41,1,FALSE))," Nie wskazano PWR z listy.",""))&amp;
IF(P452=""," Nie wskazano FPS. ",IF(ISERROR(VLOOKUP(P452,'Listy punktów styku'!$B$44:$B$61,1,FALSE))," Nie wskazano FPS z listy.",""))
)</f>
        <v/>
      </c>
    </row>
    <row r="453" spans="1:22" x14ac:dyDescent="0.35">
      <c r="A453" s="115">
        <v>439</v>
      </c>
      <c r="B453" s="116">
        <v>1472498</v>
      </c>
      <c r="C453" s="117" t="s">
        <v>3034</v>
      </c>
      <c r="D453" s="118" t="s">
        <v>3037</v>
      </c>
      <c r="E453" s="118" t="s">
        <v>3040</v>
      </c>
      <c r="F453" s="119">
        <v>7</v>
      </c>
      <c r="G453" s="28"/>
      <c r="H453" s="4"/>
      <c r="I453" s="122">
        <f t="shared" si="43"/>
        <v>0</v>
      </c>
      <c r="J453" s="3"/>
      <c r="K453" s="6"/>
      <c r="L453" s="123">
        <f t="shared" si="44"/>
        <v>0</v>
      </c>
      <c r="M453" s="7"/>
      <c r="N453" s="123">
        <f t="shared" si="45"/>
        <v>0</v>
      </c>
      <c r="O453" s="123">
        <f t="shared" si="46"/>
        <v>0</v>
      </c>
      <c r="P453" s="3"/>
      <c r="Q453" s="6"/>
      <c r="R453" s="123">
        <f t="shared" si="47"/>
        <v>0</v>
      </c>
      <c r="S453" s="6"/>
      <c r="T453" s="123">
        <f t="shared" si="48"/>
        <v>0</v>
      </c>
      <c r="U453" s="122">
        <f t="shared" si="49"/>
        <v>0</v>
      </c>
      <c r="V453" s="8" t="str">
        <f>IF(COUNTBLANK(G453:H453)+COUNTBLANK(J453:K453)+COUNTBLANK(M453:M453)+COUNTBLANK(P453:Q453)+COUNTBLANK(S453:S453)=8,"",
IF(G453&lt;Limity!$C$5," Data gotowości zbyt wczesna lub nie uzupełniona.","")&amp;
IF(G453&gt;Limity!$D$5," Data gotowości zbyt późna lub wypełnona nieprawidłowo.","")&amp;
IF(OR(ROUND(K453,2)&lt;=0,ROUND(Q453,2)&lt;=0,ROUND(M453,2)&lt;=0,ROUND(S453,2)&lt;=0,ROUND(H453,2)&lt;=0)," Co najmniej jedna wartość nie jest większa od zera.","")&amp;
IF(K453&gt;Limity!$D$6," Abonament za Usługę TD w Wariancie A ponad limit.","")&amp;
IF(Q453&gt;Limity!$D$7," Abonament za Usługę TD w Wariancie B ponad limit.","")&amp;
IF(Q453-K453&gt;Limity!$D$8," Różnica wartości abonamentów za Usługę TD wariantów A i B ponad limit.","")&amp;
IF(M453&gt;Limity!$D$9," Abonament za zwiększenie przepustowości w Wariancie A ponad limit.","")&amp;
IF(S453&gt;Limity!$D$10," Abonament za zwiększenie przepustowości w Wariancie B ponad limit.","")&amp;
IF(H453&gt;Limity!$D$11," Opłata za zestawienie łącza ponad limit.","")&amp;
IF(J453=""," Nie wskazano PWR. ",IF(ISERROR(VLOOKUP(J453,'Listy punktów styku'!$B$11:$B$41,1,FALSE))," Nie wskazano PWR z listy.",""))&amp;
IF(P453=""," Nie wskazano FPS. ",IF(ISERROR(VLOOKUP(P453,'Listy punktów styku'!$B$44:$B$61,1,FALSE))," Nie wskazano FPS z listy.",""))
)</f>
        <v/>
      </c>
    </row>
    <row r="454" spans="1:22" x14ac:dyDescent="0.35">
      <c r="A454" s="115">
        <v>440</v>
      </c>
      <c r="B454" s="116">
        <v>1471115</v>
      </c>
      <c r="C454" s="117" t="s">
        <v>3042</v>
      </c>
      <c r="D454" s="118" t="s">
        <v>3037</v>
      </c>
      <c r="E454" s="118" t="s">
        <v>145</v>
      </c>
      <c r="F454" s="119">
        <v>12</v>
      </c>
      <c r="G454" s="28"/>
      <c r="H454" s="4"/>
      <c r="I454" s="122">
        <f t="shared" si="43"/>
        <v>0</v>
      </c>
      <c r="J454" s="3"/>
      <c r="K454" s="6"/>
      <c r="L454" s="123">
        <f t="shared" si="44"/>
        <v>0</v>
      </c>
      <c r="M454" s="7"/>
      <c r="N454" s="123">
        <f t="shared" si="45"/>
        <v>0</v>
      </c>
      <c r="O454" s="123">
        <f t="shared" si="46"/>
        <v>0</v>
      </c>
      <c r="P454" s="3"/>
      <c r="Q454" s="6"/>
      <c r="R454" s="123">
        <f t="shared" si="47"/>
        <v>0</v>
      </c>
      <c r="S454" s="6"/>
      <c r="T454" s="123">
        <f t="shared" si="48"/>
        <v>0</v>
      </c>
      <c r="U454" s="122">
        <f t="shared" si="49"/>
        <v>0</v>
      </c>
      <c r="V454" s="8" t="str">
        <f>IF(COUNTBLANK(G454:H454)+COUNTBLANK(J454:K454)+COUNTBLANK(M454:M454)+COUNTBLANK(P454:Q454)+COUNTBLANK(S454:S454)=8,"",
IF(G454&lt;Limity!$C$5," Data gotowości zbyt wczesna lub nie uzupełniona.","")&amp;
IF(G454&gt;Limity!$D$5," Data gotowości zbyt późna lub wypełnona nieprawidłowo.","")&amp;
IF(OR(ROUND(K454,2)&lt;=0,ROUND(Q454,2)&lt;=0,ROUND(M454,2)&lt;=0,ROUND(S454,2)&lt;=0,ROUND(H454,2)&lt;=0)," Co najmniej jedna wartość nie jest większa od zera.","")&amp;
IF(K454&gt;Limity!$D$6," Abonament za Usługę TD w Wariancie A ponad limit.","")&amp;
IF(Q454&gt;Limity!$D$7," Abonament za Usługę TD w Wariancie B ponad limit.","")&amp;
IF(Q454-K454&gt;Limity!$D$8," Różnica wartości abonamentów za Usługę TD wariantów A i B ponad limit.","")&amp;
IF(M454&gt;Limity!$D$9," Abonament za zwiększenie przepustowości w Wariancie A ponad limit.","")&amp;
IF(S454&gt;Limity!$D$10," Abonament za zwiększenie przepustowości w Wariancie B ponad limit.","")&amp;
IF(H454&gt;Limity!$D$11," Opłata za zestawienie łącza ponad limit.","")&amp;
IF(J454=""," Nie wskazano PWR. ",IF(ISERROR(VLOOKUP(J454,'Listy punktów styku'!$B$11:$B$41,1,FALSE))," Nie wskazano PWR z listy.",""))&amp;
IF(P454=""," Nie wskazano FPS. ",IF(ISERROR(VLOOKUP(P454,'Listy punktów styku'!$B$44:$B$61,1,FALSE))," Nie wskazano FPS z listy.",""))
)</f>
        <v/>
      </c>
    </row>
    <row r="455" spans="1:22" x14ac:dyDescent="0.35">
      <c r="A455" s="115">
        <v>441</v>
      </c>
      <c r="B455" s="124">
        <v>19536232</v>
      </c>
      <c r="C455" s="117" t="s">
        <v>3043</v>
      </c>
      <c r="D455" s="118" t="s">
        <v>3044</v>
      </c>
      <c r="E455" s="118" t="s">
        <v>3048</v>
      </c>
      <c r="F455" s="119" t="s">
        <v>1882</v>
      </c>
      <c r="G455" s="28"/>
      <c r="H455" s="4"/>
      <c r="I455" s="122">
        <f t="shared" si="43"/>
        <v>0</v>
      </c>
      <c r="J455" s="3"/>
      <c r="K455" s="6"/>
      <c r="L455" s="123">
        <f t="shared" si="44"/>
        <v>0</v>
      </c>
      <c r="M455" s="7"/>
      <c r="N455" s="123">
        <f t="shared" si="45"/>
        <v>0</v>
      </c>
      <c r="O455" s="123">
        <f t="shared" si="46"/>
        <v>0</v>
      </c>
      <c r="P455" s="3"/>
      <c r="Q455" s="6"/>
      <c r="R455" s="123">
        <f t="shared" si="47"/>
        <v>0</v>
      </c>
      <c r="S455" s="6"/>
      <c r="T455" s="123">
        <f t="shared" si="48"/>
        <v>0</v>
      </c>
      <c r="U455" s="122">
        <f t="shared" si="49"/>
        <v>0</v>
      </c>
      <c r="V455" s="8" t="str">
        <f>IF(COUNTBLANK(G455:H455)+COUNTBLANK(J455:K455)+COUNTBLANK(M455:M455)+COUNTBLANK(P455:Q455)+COUNTBLANK(S455:S455)=8,"",
IF(G455&lt;Limity!$C$5," Data gotowości zbyt wczesna lub nie uzupełniona.","")&amp;
IF(G455&gt;Limity!$D$5," Data gotowości zbyt późna lub wypełnona nieprawidłowo.","")&amp;
IF(OR(ROUND(K455,2)&lt;=0,ROUND(Q455,2)&lt;=0,ROUND(M455,2)&lt;=0,ROUND(S455,2)&lt;=0,ROUND(H455,2)&lt;=0)," Co najmniej jedna wartość nie jest większa od zera.","")&amp;
IF(K455&gt;Limity!$D$6," Abonament za Usługę TD w Wariancie A ponad limit.","")&amp;
IF(Q455&gt;Limity!$D$7," Abonament za Usługę TD w Wariancie B ponad limit.","")&amp;
IF(Q455-K455&gt;Limity!$D$8," Różnica wartości abonamentów za Usługę TD wariantów A i B ponad limit.","")&amp;
IF(M455&gt;Limity!$D$9," Abonament za zwiększenie przepustowości w Wariancie A ponad limit.","")&amp;
IF(S455&gt;Limity!$D$10," Abonament za zwiększenie przepustowości w Wariancie B ponad limit.","")&amp;
IF(H455&gt;Limity!$D$11," Opłata za zestawienie łącza ponad limit.","")&amp;
IF(J455=""," Nie wskazano PWR. ",IF(ISERROR(VLOOKUP(J455,'Listy punktów styku'!$B$11:$B$41,1,FALSE))," Nie wskazano PWR z listy.",""))&amp;
IF(P455=""," Nie wskazano FPS. ",IF(ISERROR(VLOOKUP(P455,'Listy punktów styku'!$B$44:$B$61,1,FALSE))," Nie wskazano FPS z listy.",""))
)</f>
        <v/>
      </c>
    </row>
    <row r="456" spans="1:22" x14ac:dyDescent="0.35">
      <c r="A456" s="115">
        <v>442</v>
      </c>
      <c r="B456" s="116">
        <v>307611905</v>
      </c>
      <c r="C456" s="117">
        <v>267617</v>
      </c>
      <c r="D456" s="118" t="s">
        <v>3054</v>
      </c>
      <c r="E456" s="118"/>
      <c r="F456" s="119">
        <v>79</v>
      </c>
      <c r="G456" s="28"/>
      <c r="H456" s="4"/>
      <c r="I456" s="122">
        <f t="shared" ref="I456:I519" si="50">ROUND(H456*(1+$C$10),2)</f>
        <v>0</v>
      </c>
      <c r="J456" s="3"/>
      <c r="K456" s="6"/>
      <c r="L456" s="123">
        <f t="shared" ref="L456:L519" si="51">ROUND(K456*(1+$C$10),2)</f>
        <v>0</v>
      </c>
      <c r="M456" s="7"/>
      <c r="N456" s="123">
        <f t="shared" ref="N456:N519" si="52">ROUND(M456*(1+$C$10),2)</f>
        <v>0</v>
      </c>
      <c r="O456" s="123">
        <f t="shared" ref="O456:O519" si="53">60*ROUND(K456*(1+$C$10),2)</f>
        <v>0</v>
      </c>
      <c r="P456" s="3"/>
      <c r="Q456" s="6"/>
      <c r="R456" s="123">
        <f t="shared" ref="R456:R519" si="54">ROUND(Q456*(1+$C$10),2)</f>
        <v>0</v>
      </c>
      <c r="S456" s="6"/>
      <c r="T456" s="123">
        <f t="shared" ref="T456:T519" si="55">ROUND(S456*(1+$C$10),2)</f>
        <v>0</v>
      </c>
      <c r="U456" s="122">
        <f t="shared" ref="U456:U519" si="56">60*ROUND(Q456*(1+$C$10),2)</f>
        <v>0</v>
      </c>
      <c r="V456" s="8" t="str">
        <f>IF(COUNTBLANK(G456:H456)+COUNTBLANK(J456:K456)+COUNTBLANK(M456:M456)+COUNTBLANK(P456:Q456)+COUNTBLANK(S456:S456)=8,"",
IF(G456&lt;Limity!$C$5," Data gotowości zbyt wczesna lub nie uzupełniona.","")&amp;
IF(G456&gt;Limity!$D$5," Data gotowości zbyt późna lub wypełnona nieprawidłowo.","")&amp;
IF(OR(ROUND(K456,2)&lt;=0,ROUND(Q456,2)&lt;=0,ROUND(M456,2)&lt;=0,ROUND(S456,2)&lt;=0,ROUND(H456,2)&lt;=0)," Co najmniej jedna wartość nie jest większa od zera.","")&amp;
IF(K456&gt;Limity!$D$6," Abonament za Usługę TD w Wariancie A ponad limit.","")&amp;
IF(Q456&gt;Limity!$D$7," Abonament za Usługę TD w Wariancie B ponad limit.","")&amp;
IF(Q456-K456&gt;Limity!$D$8," Różnica wartości abonamentów za Usługę TD wariantów A i B ponad limit.","")&amp;
IF(M456&gt;Limity!$D$9," Abonament za zwiększenie przepustowości w Wariancie A ponad limit.","")&amp;
IF(S456&gt;Limity!$D$10," Abonament za zwiększenie przepustowości w Wariancie B ponad limit.","")&amp;
IF(H456&gt;Limity!$D$11," Opłata za zestawienie łącza ponad limit.","")&amp;
IF(J456=""," Nie wskazano PWR. ",IF(ISERROR(VLOOKUP(J456,'Listy punktów styku'!$B$11:$B$41,1,FALSE))," Nie wskazano PWR z listy.",""))&amp;
IF(P456=""," Nie wskazano FPS. ",IF(ISERROR(VLOOKUP(P456,'Listy punktów styku'!$B$44:$B$61,1,FALSE))," Nie wskazano FPS z listy.",""))
)</f>
        <v/>
      </c>
    </row>
    <row r="457" spans="1:22" x14ac:dyDescent="0.35">
      <c r="A457" s="115">
        <v>443</v>
      </c>
      <c r="B457" s="116">
        <v>924377661</v>
      </c>
      <c r="C457" s="117">
        <v>267622</v>
      </c>
      <c r="D457" s="118" t="s">
        <v>3057</v>
      </c>
      <c r="E457" s="118"/>
      <c r="F457" s="119" t="s">
        <v>3058</v>
      </c>
      <c r="G457" s="28"/>
      <c r="H457" s="4"/>
      <c r="I457" s="122">
        <f t="shared" si="50"/>
        <v>0</v>
      </c>
      <c r="J457" s="3"/>
      <c r="K457" s="6"/>
      <c r="L457" s="123">
        <f t="shared" si="51"/>
        <v>0</v>
      </c>
      <c r="M457" s="7"/>
      <c r="N457" s="123">
        <f t="shared" si="52"/>
        <v>0</v>
      </c>
      <c r="O457" s="123">
        <f t="shared" si="53"/>
        <v>0</v>
      </c>
      <c r="P457" s="3"/>
      <c r="Q457" s="6"/>
      <c r="R457" s="123">
        <f t="shared" si="54"/>
        <v>0</v>
      </c>
      <c r="S457" s="6"/>
      <c r="T457" s="123">
        <f t="shared" si="55"/>
        <v>0</v>
      </c>
      <c r="U457" s="122">
        <f t="shared" si="56"/>
        <v>0</v>
      </c>
      <c r="V457" s="8" t="str">
        <f>IF(COUNTBLANK(G457:H457)+COUNTBLANK(J457:K457)+COUNTBLANK(M457:M457)+COUNTBLANK(P457:Q457)+COUNTBLANK(S457:S457)=8,"",
IF(G457&lt;Limity!$C$5," Data gotowości zbyt wczesna lub nie uzupełniona.","")&amp;
IF(G457&gt;Limity!$D$5," Data gotowości zbyt późna lub wypełnona nieprawidłowo.","")&amp;
IF(OR(ROUND(K457,2)&lt;=0,ROUND(Q457,2)&lt;=0,ROUND(M457,2)&lt;=0,ROUND(S457,2)&lt;=0,ROUND(H457,2)&lt;=0)," Co najmniej jedna wartość nie jest większa od zera.","")&amp;
IF(K457&gt;Limity!$D$6," Abonament za Usługę TD w Wariancie A ponad limit.","")&amp;
IF(Q457&gt;Limity!$D$7," Abonament za Usługę TD w Wariancie B ponad limit.","")&amp;
IF(Q457-K457&gt;Limity!$D$8," Różnica wartości abonamentów za Usługę TD wariantów A i B ponad limit.","")&amp;
IF(M457&gt;Limity!$D$9," Abonament za zwiększenie przepustowości w Wariancie A ponad limit.","")&amp;
IF(S457&gt;Limity!$D$10," Abonament za zwiększenie przepustowości w Wariancie B ponad limit.","")&amp;
IF(H457&gt;Limity!$D$11," Opłata za zestawienie łącza ponad limit.","")&amp;
IF(J457=""," Nie wskazano PWR. ",IF(ISERROR(VLOOKUP(J457,'Listy punktów styku'!$B$11:$B$41,1,FALSE))," Nie wskazano PWR z listy.",""))&amp;
IF(P457=""," Nie wskazano FPS. ",IF(ISERROR(VLOOKUP(P457,'Listy punktów styku'!$B$44:$B$61,1,FALSE))," Nie wskazano FPS z listy.",""))
)</f>
        <v/>
      </c>
    </row>
    <row r="458" spans="1:22" x14ac:dyDescent="0.35">
      <c r="A458" s="115">
        <v>444</v>
      </c>
      <c r="B458" s="116">
        <v>360883566</v>
      </c>
      <c r="C458" s="117">
        <v>109687</v>
      </c>
      <c r="D458" s="118" t="s">
        <v>3052</v>
      </c>
      <c r="E458" s="118" t="s">
        <v>3061</v>
      </c>
      <c r="F458" s="119">
        <v>3</v>
      </c>
      <c r="G458" s="28"/>
      <c r="H458" s="4"/>
      <c r="I458" s="122">
        <f t="shared" si="50"/>
        <v>0</v>
      </c>
      <c r="J458" s="3"/>
      <c r="K458" s="6"/>
      <c r="L458" s="123">
        <f t="shared" si="51"/>
        <v>0</v>
      </c>
      <c r="M458" s="7"/>
      <c r="N458" s="123">
        <f t="shared" si="52"/>
        <v>0</v>
      </c>
      <c r="O458" s="123">
        <f t="shared" si="53"/>
        <v>0</v>
      </c>
      <c r="P458" s="3"/>
      <c r="Q458" s="6"/>
      <c r="R458" s="123">
        <f t="shared" si="54"/>
        <v>0</v>
      </c>
      <c r="S458" s="6"/>
      <c r="T458" s="123">
        <f t="shared" si="55"/>
        <v>0</v>
      </c>
      <c r="U458" s="122">
        <f t="shared" si="56"/>
        <v>0</v>
      </c>
      <c r="V458" s="8" t="str">
        <f>IF(COUNTBLANK(G458:H458)+COUNTBLANK(J458:K458)+COUNTBLANK(M458:M458)+COUNTBLANK(P458:Q458)+COUNTBLANK(S458:S458)=8,"",
IF(G458&lt;Limity!$C$5," Data gotowości zbyt wczesna lub nie uzupełniona.","")&amp;
IF(G458&gt;Limity!$D$5," Data gotowości zbyt późna lub wypełnona nieprawidłowo.","")&amp;
IF(OR(ROUND(K458,2)&lt;=0,ROUND(Q458,2)&lt;=0,ROUND(M458,2)&lt;=0,ROUND(S458,2)&lt;=0,ROUND(H458,2)&lt;=0)," Co najmniej jedna wartość nie jest większa od zera.","")&amp;
IF(K458&gt;Limity!$D$6," Abonament za Usługę TD w Wariancie A ponad limit.","")&amp;
IF(Q458&gt;Limity!$D$7," Abonament za Usługę TD w Wariancie B ponad limit.","")&amp;
IF(Q458-K458&gt;Limity!$D$8," Różnica wartości abonamentów za Usługę TD wariantów A i B ponad limit.","")&amp;
IF(M458&gt;Limity!$D$9," Abonament za zwiększenie przepustowości w Wariancie A ponad limit.","")&amp;
IF(S458&gt;Limity!$D$10," Abonament za zwiększenie przepustowości w Wariancie B ponad limit.","")&amp;
IF(H458&gt;Limity!$D$11," Opłata za zestawienie łącza ponad limit.","")&amp;
IF(J458=""," Nie wskazano PWR. ",IF(ISERROR(VLOOKUP(J458,'Listy punktów styku'!$B$11:$B$41,1,FALSE))," Nie wskazano PWR z listy.",""))&amp;
IF(P458=""," Nie wskazano FPS. ",IF(ISERROR(VLOOKUP(P458,'Listy punktów styku'!$B$44:$B$61,1,FALSE))," Nie wskazano FPS z listy.",""))
)</f>
        <v/>
      </c>
    </row>
    <row r="459" spans="1:22" x14ac:dyDescent="0.35">
      <c r="A459" s="115">
        <v>445</v>
      </c>
      <c r="B459" s="124">
        <v>31094014</v>
      </c>
      <c r="C459" s="117" t="s">
        <v>3062</v>
      </c>
      <c r="D459" s="118" t="s">
        <v>3064</v>
      </c>
      <c r="E459" s="118" t="s">
        <v>3067</v>
      </c>
      <c r="F459" s="119" t="s">
        <v>1555</v>
      </c>
      <c r="G459" s="28"/>
      <c r="H459" s="4"/>
      <c r="I459" s="122">
        <f t="shared" si="50"/>
        <v>0</v>
      </c>
      <c r="J459" s="3"/>
      <c r="K459" s="6"/>
      <c r="L459" s="123">
        <f t="shared" si="51"/>
        <v>0</v>
      </c>
      <c r="M459" s="7"/>
      <c r="N459" s="123">
        <f t="shared" si="52"/>
        <v>0</v>
      </c>
      <c r="O459" s="123">
        <f t="shared" si="53"/>
        <v>0</v>
      </c>
      <c r="P459" s="3"/>
      <c r="Q459" s="6"/>
      <c r="R459" s="123">
        <f t="shared" si="54"/>
        <v>0</v>
      </c>
      <c r="S459" s="6"/>
      <c r="T459" s="123">
        <f t="shared" si="55"/>
        <v>0</v>
      </c>
      <c r="U459" s="122">
        <f t="shared" si="56"/>
        <v>0</v>
      </c>
      <c r="V459" s="8" t="str">
        <f>IF(COUNTBLANK(G459:H459)+COUNTBLANK(J459:K459)+COUNTBLANK(M459:M459)+COUNTBLANK(P459:Q459)+COUNTBLANK(S459:S459)=8,"",
IF(G459&lt;Limity!$C$5," Data gotowości zbyt wczesna lub nie uzupełniona.","")&amp;
IF(G459&gt;Limity!$D$5," Data gotowości zbyt późna lub wypełnona nieprawidłowo.","")&amp;
IF(OR(ROUND(K459,2)&lt;=0,ROUND(Q459,2)&lt;=0,ROUND(M459,2)&lt;=0,ROUND(S459,2)&lt;=0,ROUND(H459,2)&lt;=0)," Co najmniej jedna wartość nie jest większa od zera.","")&amp;
IF(K459&gt;Limity!$D$6," Abonament za Usługę TD w Wariancie A ponad limit.","")&amp;
IF(Q459&gt;Limity!$D$7," Abonament za Usługę TD w Wariancie B ponad limit.","")&amp;
IF(Q459-K459&gt;Limity!$D$8," Różnica wartości abonamentów za Usługę TD wariantów A i B ponad limit.","")&amp;
IF(M459&gt;Limity!$D$9," Abonament za zwiększenie przepustowości w Wariancie A ponad limit.","")&amp;
IF(S459&gt;Limity!$D$10," Abonament za zwiększenie przepustowości w Wariancie B ponad limit.","")&amp;
IF(H459&gt;Limity!$D$11," Opłata za zestawienie łącza ponad limit.","")&amp;
IF(J459=""," Nie wskazano PWR. ",IF(ISERROR(VLOOKUP(J459,'Listy punktów styku'!$B$11:$B$41,1,FALSE))," Nie wskazano PWR z listy.",""))&amp;
IF(P459=""," Nie wskazano FPS. ",IF(ISERROR(VLOOKUP(P459,'Listy punktów styku'!$B$44:$B$61,1,FALSE))," Nie wskazano FPS z listy.",""))
)</f>
        <v/>
      </c>
    </row>
    <row r="460" spans="1:22" x14ac:dyDescent="0.35">
      <c r="A460" s="115">
        <v>446</v>
      </c>
      <c r="B460" s="116">
        <v>1525399</v>
      </c>
      <c r="C460" s="117" t="s">
        <v>1125</v>
      </c>
      <c r="D460" s="118" t="s">
        <v>1127</v>
      </c>
      <c r="E460" s="118" t="s">
        <v>1130</v>
      </c>
      <c r="F460" s="119">
        <v>6</v>
      </c>
      <c r="G460" s="28"/>
      <c r="H460" s="4"/>
      <c r="I460" s="122">
        <f t="shared" si="50"/>
        <v>0</v>
      </c>
      <c r="J460" s="3"/>
      <c r="K460" s="6"/>
      <c r="L460" s="123">
        <f t="shared" si="51"/>
        <v>0</v>
      </c>
      <c r="M460" s="7"/>
      <c r="N460" s="123">
        <f t="shared" si="52"/>
        <v>0</v>
      </c>
      <c r="O460" s="123">
        <f t="shared" si="53"/>
        <v>0</v>
      </c>
      <c r="P460" s="3"/>
      <c r="Q460" s="6"/>
      <c r="R460" s="123">
        <f t="shared" si="54"/>
        <v>0</v>
      </c>
      <c r="S460" s="6"/>
      <c r="T460" s="123">
        <f t="shared" si="55"/>
        <v>0</v>
      </c>
      <c r="U460" s="122">
        <f t="shared" si="56"/>
        <v>0</v>
      </c>
      <c r="V460" s="8" t="str">
        <f>IF(COUNTBLANK(G460:H460)+COUNTBLANK(J460:K460)+COUNTBLANK(M460:M460)+COUNTBLANK(P460:Q460)+COUNTBLANK(S460:S460)=8,"",
IF(G460&lt;Limity!$C$5," Data gotowości zbyt wczesna lub nie uzupełniona.","")&amp;
IF(G460&gt;Limity!$D$5," Data gotowości zbyt późna lub wypełnona nieprawidłowo.","")&amp;
IF(OR(ROUND(K460,2)&lt;=0,ROUND(Q460,2)&lt;=0,ROUND(M460,2)&lt;=0,ROUND(S460,2)&lt;=0,ROUND(H460,2)&lt;=0)," Co najmniej jedna wartość nie jest większa od zera.","")&amp;
IF(K460&gt;Limity!$D$6," Abonament za Usługę TD w Wariancie A ponad limit.","")&amp;
IF(Q460&gt;Limity!$D$7," Abonament za Usługę TD w Wariancie B ponad limit.","")&amp;
IF(Q460-K460&gt;Limity!$D$8," Różnica wartości abonamentów za Usługę TD wariantów A i B ponad limit.","")&amp;
IF(M460&gt;Limity!$D$9," Abonament za zwiększenie przepustowości w Wariancie A ponad limit.","")&amp;
IF(S460&gt;Limity!$D$10," Abonament za zwiększenie przepustowości w Wariancie B ponad limit.","")&amp;
IF(H460&gt;Limity!$D$11," Opłata za zestawienie łącza ponad limit.","")&amp;
IF(J460=""," Nie wskazano PWR. ",IF(ISERROR(VLOOKUP(J460,'Listy punktów styku'!$B$11:$B$41,1,FALSE))," Nie wskazano PWR z listy.",""))&amp;
IF(P460=""," Nie wskazano FPS. ",IF(ISERROR(VLOOKUP(P460,'Listy punktów styku'!$B$44:$B$61,1,FALSE))," Nie wskazano FPS z listy.",""))
)</f>
        <v/>
      </c>
    </row>
    <row r="461" spans="1:22" ht="29" x14ac:dyDescent="0.35">
      <c r="A461" s="115">
        <v>447</v>
      </c>
      <c r="B461" s="116">
        <v>9632992</v>
      </c>
      <c r="C461" s="117" t="s">
        <v>3070</v>
      </c>
      <c r="D461" s="118" t="s">
        <v>1127</v>
      </c>
      <c r="E461" s="118" t="s">
        <v>3072</v>
      </c>
      <c r="F461" s="119">
        <v>10</v>
      </c>
      <c r="G461" s="28"/>
      <c r="H461" s="4"/>
      <c r="I461" s="122">
        <f t="shared" si="50"/>
        <v>0</v>
      </c>
      <c r="J461" s="3"/>
      <c r="K461" s="6"/>
      <c r="L461" s="123">
        <f t="shared" si="51"/>
        <v>0</v>
      </c>
      <c r="M461" s="7"/>
      <c r="N461" s="123">
        <f t="shared" si="52"/>
        <v>0</v>
      </c>
      <c r="O461" s="123">
        <f t="shared" si="53"/>
        <v>0</v>
      </c>
      <c r="P461" s="3"/>
      <c r="Q461" s="6"/>
      <c r="R461" s="123">
        <f t="shared" si="54"/>
        <v>0</v>
      </c>
      <c r="S461" s="6"/>
      <c r="T461" s="123">
        <f t="shared" si="55"/>
        <v>0</v>
      </c>
      <c r="U461" s="122">
        <f t="shared" si="56"/>
        <v>0</v>
      </c>
      <c r="V461" s="8" t="str">
        <f>IF(COUNTBLANK(G461:H461)+COUNTBLANK(J461:K461)+COUNTBLANK(M461:M461)+COUNTBLANK(P461:Q461)+COUNTBLANK(S461:S461)=8,"",
IF(G461&lt;Limity!$C$5," Data gotowości zbyt wczesna lub nie uzupełniona.","")&amp;
IF(G461&gt;Limity!$D$5," Data gotowości zbyt późna lub wypełnona nieprawidłowo.","")&amp;
IF(OR(ROUND(K461,2)&lt;=0,ROUND(Q461,2)&lt;=0,ROUND(M461,2)&lt;=0,ROUND(S461,2)&lt;=0,ROUND(H461,2)&lt;=0)," Co najmniej jedna wartość nie jest większa od zera.","")&amp;
IF(K461&gt;Limity!$D$6," Abonament za Usługę TD w Wariancie A ponad limit.","")&amp;
IF(Q461&gt;Limity!$D$7," Abonament za Usługę TD w Wariancie B ponad limit.","")&amp;
IF(Q461-K461&gt;Limity!$D$8," Różnica wartości abonamentów za Usługę TD wariantów A i B ponad limit.","")&amp;
IF(M461&gt;Limity!$D$9," Abonament za zwiększenie przepustowości w Wariancie A ponad limit.","")&amp;
IF(S461&gt;Limity!$D$10," Abonament za zwiększenie przepustowości w Wariancie B ponad limit.","")&amp;
IF(H461&gt;Limity!$D$11," Opłata za zestawienie łącza ponad limit.","")&amp;
IF(J461=""," Nie wskazano PWR. ",IF(ISERROR(VLOOKUP(J461,'Listy punktów styku'!$B$11:$B$41,1,FALSE))," Nie wskazano PWR z listy.",""))&amp;
IF(P461=""," Nie wskazano FPS. ",IF(ISERROR(VLOOKUP(P461,'Listy punktów styku'!$B$44:$B$61,1,FALSE))," Nie wskazano FPS z listy.",""))
)</f>
        <v/>
      </c>
    </row>
    <row r="462" spans="1:22" x14ac:dyDescent="0.35">
      <c r="A462" s="115">
        <v>448</v>
      </c>
      <c r="B462" s="116">
        <v>590273988</v>
      </c>
      <c r="C462" s="117">
        <v>263072</v>
      </c>
      <c r="D462" s="118" t="s">
        <v>1127</v>
      </c>
      <c r="E462" s="118" t="s">
        <v>3072</v>
      </c>
      <c r="F462" s="119" t="s">
        <v>3073</v>
      </c>
      <c r="G462" s="28"/>
      <c r="H462" s="4"/>
      <c r="I462" s="122">
        <f t="shared" si="50"/>
        <v>0</v>
      </c>
      <c r="J462" s="3"/>
      <c r="K462" s="6"/>
      <c r="L462" s="123">
        <f t="shared" si="51"/>
        <v>0</v>
      </c>
      <c r="M462" s="7"/>
      <c r="N462" s="123">
        <f t="shared" si="52"/>
        <v>0</v>
      </c>
      <c r="O462" s="123">
        <f t="shared" si="53"/>
        <v>0</v>
      </c>
      <c r="P462" s="3"/>
      <c r="Q462" s="6"/>
      <c r="R462" s="123">
        <f t="shared" si="54"/>
        <v>0</v>
      </c>
      <c r="S462" s="6"/>
      <c r="T462" s="123">
        <f t="shared" si="55"/>
        <v>0</v>
      </c>
      <c r="U462" s="122">
        <f t="shared" si="56"/>
        <v>0</v>
      </c>
      <c r="V462" s="8" t="str">
        <f>IF(COUNTBLANK(G462:H462)+COUNTBLANK(J462:K462)+COUNTBLANK(M462:M462)+COUNTBLANK(P462:Q462)+COUNTBLANK(S462:S462)=8,"",
IF(G462&lt;Limity!$C$5," Data gotowości zbyt wczesna lub nie uzupełniona.","")&amp;
IF(G462&gt;Limity!$D$5," Data gotowości zbyt późna lub wypełnona nieprawidłowo.","")&amp;
IF(OR(ROUND(K462,2)&lt;=0,ROUND(Q462,2)&lt;=0,ROUND(M462,2)&lt;=0,ROUND(S462,2)&lt;=0,ROUND(H462,2)&lt;=0)," Co najmniej jedna wartość nie jest większa od zera.","")&amp;
IF(K462&gt;Limity!$D$6," Abonament za Usługę TD w Wariancie A ponad limit.","")&amp;
IF(Q462&gt;Limity!$D$7," Abonament za Usługę TD w Wariancie B ponad limit.","")&amp;
IF(Q462-K462&gt;Limity!$D$8," Różnica wartości abonamentów za Usługę TD wariantów A i B ponad limit.","")&amp;
IF(M462&gt;Limity!$D$9," Abonament za zwiększenie przepustowości w Wariancie A ponad limit.","")&amp;
IF(S462&gt;Limity!$D$10," Abonament za zwiększenie przepustowości w Wariancie B ponad limit.","")&amp;
IF(H462&gt;Limity!$D$11," Opłata za zestawienie łącza ponad limit.","")&amp;
IF(J462=""," Nie wskazano PWR. ",IF(ISERROR(VLOOKUP(J462,'Listy punktów styku'!$B$11:$B$41,1,FALSE))," Nie wskazano PWR z listy.",""))&amp;
IF(P462=""," Nie wskazano FPS. ",IF(ISERROR(VLOOKUP(P462,'Listy punktów styku'!$B$44:$B$61,1,FALSE))," Nie wskazano FPS z listy.",""))
)</f>
        <v/>
      </c>
    </row>
    <row r="463" spans="1:22" ht="29" x14ac:dyDescent="0.35">
      <c r="A463" s="115">
        <v>449</v>
      </c>
      <c r="B463" s="116">
        <v>9254460</v>
      </c>
      <c r="C463" s="117" t="s">
        <v>3075</v>
      </c>
      <c r="D463" s="118" t="s">
        <v>1127</v>
      </c>
      <c r="E463" s="118" t="s">
        <v>339</v>
      </c>
      <c r="F463" s="119">
        <v>2</v>
      </c>
      <c r="G463" s="28"/>
      <c r="H463" s="4"/>
      <c r="I463" s="122">
        <f t="shared" si="50"/>
        <v>0</v>
      </c>
      <c r="J463" s="3"/>
      <c r="K463" s="6"/>
      <c r="L463" s="123">
        <f t="shared" si="51"/>
        <v>0</v>
      </c>
      <c r="M463" s="7"/>
      <c r="N463" s="123">
        <f t="shared" si="52"/>
        <v>0</v>
      </c>
      <c r="O463" s="123">
        <f t="shared" si="53"/>
        <v>0</v>
      </c>
      <c r="P463" s="3"/>
      <c r="Q463" s="6"/>
      <c r="R463" s="123">
        <f t="shared" si="54"/>
        <v>0</v>
      </c>
      <c r="S463" s="6"/>
      <c r="T463" s="123">
        <f t="shared" si="55"/>
        <v>0</v>
      </c>
      <c r="U463" s="122">
        <f t="shared" si="56"/>
        <v>0</v>
      </c>
      <c r="V463" s="8" t="str">
        <f>IF(COUNTBLANK(G463:H463)+COUNTBLANK(J463:K463)+COUNTBLANK(M463:M463)+COUNTBLANK(P463:Q463)+COUNTBLANK(S463:S463)=8,"",
IF(G463&lt;Limity!$C$5," Data gotowości zbyt wczesna lub nie uzupełniona.","")&amp;
IF(G463&gt;Limity!$D$5," Data gotowości zbyt późna lub wypełnona nieprawidłowo.","")&amp;
IF(OR(ROUND(K463,2)&lt;=0,ROUND(Q463,2)&lt;=0,ROUND(M463,2)&lt;=0,ROUND(S463,2)&lt;=0,ROUND(H463,2)&lt;=0)," Co najmniej jedna wartość nie jest większa od zera.","")&amp;
IF(K463&gt;Limity!$D$6," Abonament za Usługę TD w Wariancie A ponad limit.","")&amp;
IF(Q463&gt;Limity!$D$7," Abonament za Usługę TD w Wariancie B ponad limit.","")&amp;
IF(Q463-K463&gt;Limity!$D$8," Różnica wartości abonamentów za Usługę TD wariantów A i B ponad limit.","")&amp;
IF(M463&gt;Limity!$D$9," Abonament za zwiększenie przepustowości w Wariancie A ponad limit.","")&amp;
IF(S463&gt;Limity!$D$10," Abonament za zwiększenie przepustowości w Wariancie B ponad limit.","")&amp;
IF(H463&gt;Limity!$D$11," Opłata za zestawienie łącza ponad limit.","")&amp;
IF(J463=""," Nie wskazano PWR. ",IF(ISERROR(VLOOKUP(J463,'Listy punktów styku'!$B$11:$B$41,1,FALSE))," Nie wskazano PWR z listy.",""))&amp;
IF(P463=""," Nie wskazano FPS. ",IF(ISERROR(VLOOKUP(P463,'Listy punktów styku'!$B$44:$B$61,1,FALSE))," Nie wskazano FPS z listy.",""))
)</f>
        <v/>
      </c>
    </row>
    <row r="464" spans="1:22" x14ac:dyDescent="0.35">
      <c r="A464" s="115">
        <v>450</v>
      </c>
      <c r="B464" s="116">
        <v>1525485</v>
      </c>
      <c r="C464" s="117" t="s">
        <v>3077</v>
      </c>
      <c r="D464" s="118" t="s">
        <v>1127</v>
      </c>
      <c r="E464" s="118" t="s">
        <v>3079</v>
      </c>
      <c r="F464" s="119">
        <v>36</v>
      </c>
      <c r="G464" s="28"/>
      <c r="H464" s="4"/>
      <c r="I464" s="122">
        <f t="shared" si="50"/>
        <v>0</v>
      </c>
      <c r="J464" s="3"/>
      <c r="K464" s="6"/>
      <c r="L464" s="123">
        <f t="shared" si="51"/>
        <v>0</v>
      </c>
      <c r="M464" s="7"/>
      <c r="N464" s="123">
        <f t="shared" si="52"/>
        <v>0</v>
      </c>
      <c r="O464" s="123">
        <f t="shared" si="53"/>
        <v>0</v>
      </c>
      <c r="P464" s="3"/>
      <c r="Q464" s="6"/>
      <c r="R464" s="123">
        <f t="shared" si="54"/>
        <v>0</v>
      </c>
      <c r="S464" s="6"/>
      <c r="T464" s="123">
        <f t="shared" si="55"/>
        <v>0</v>
      </c>
      <c r="U464" s="122">
        <f t="shared" si="56"/>
        <v>0</v>
      </c>
      <c r="V464" s="8" t="str">
        <f>IF(COUNTBLANK(G464:H464)+COUNTBLANK(J464:K464)+COUNTBLANK(M464:M464)+COUNTBLANK(P464:Q464)+COUNTBLANK(S464:S464)=8,"",
IF(G464&lt;Limity!$C$5," Data gotowości zbyt wczesna lub nie uzupełniona.","")&amp;
IF(G464&gt;Limity!$D$5," Data gotowości zbyt późna lub wypełnona nieprawidłowo.","")&amp;
IF(OR(ROUND(K464,2)&lt;=0,ROUND(Q464,2)&lt;=0,ROUND(M464,2)&lt;=0,ROUND(S464,2)&lt;=0,ROUND(H464,2)&lt;=0)," Co najmniej jedna wartość nie jest większa od zera.","")&amp;
IF(K464&gt;Limity!$D$6," Abonament za Usługę TD w Wariancie A ponad limit.","")&amp;
IF(Q464&gt;Limity!$D$7," Abonament za Usługę TD w Wariancie B ponad limit.","")&amp;
IF(Q464-K464&gt;Limity!$D$8," Różnica wartości abonamentów za Usługę TD wariantów A i B ponad limit.","")&amp;
IF(M464&gt;Limity!$D$9," Abonament za zwiększenie przepustowości w Wariancie A ponad limit.","")&amp;
IF(S464&gt;Limity!$D$10," Abonament za zwiększenie przepustowości w Wariancie B ponad limit.","")&amp;
IF(H464&gt;Limity!$D$11," Opłata za zestawienie łącza ponad limit.","")&amp;
IF(J464=""," Nie wskazano PWR. ",IF(ISERROR(VLOOKUP(J464,'Listy punktów styku'!$B$11:$B$41,1,FALSE))," Nie wskazano PWR z listy.",""))&amp;
IF(P464=""," Nie wskazano FPS. ",IF(ISERROR(VLOOKUP(P464,'Listy punktów styku'!$B$44:$B$61,1,FALSE))," Nie wskazano FPS z listy.",""))
)</f>
        <v/>
      </c>
    </row>
    <row r="465" spans="1:22" ht="29" x14ac:dyDescent="0.35">
      <c r="A465" s="115">
        <v>451</v>
      </c>
      <c r="B465" s="116">
        <v>1525170</v>
      </c>
      <c r="C465" s="117" t="s">
        <v>3081</v>
      </c>
      <c r="D465" s="118" t="s">
        <v>1127</v>
      </c>
      <c r="E465" s="118" t="s">
        <v>95</v>
      </c>
      <c r="F465" s="119">
        <v>4</v>
      </c>
      <c r="G465" s="28"/>
      <c r="H465" s="4"/>
      <c r="I465" s="122">
        <f t="shared" si="50"/>
        <v>0</v>
      </c>
      <c r="J465" s="3"/>
      <c r="K465" s="6"/>
      <c r="L465" s="123">
        <f t="shared" si="51"/>
        <v>0</v>
      </c>
      <c r="M465" s="7"/>
      <c r="N465" s="123">
        <f t="shared" si="52"/>
        <v>0</v>
      </c>
      <c r="O465" s="123">
        <f t="shared" si="53"/>
        <v>0</v>
      </c>
      <c r="P465" s="3"/>
      <c r="Q465" s="6"/>
      <c r="R465" s="123">
        <f t="shared" si="54"/>
        <v>0</v>
      </c>
      <c r="S465" s="6"/>
      <c r="T465" s="123">
        <f t="shared" si="55"/>
        <v>0</v>
      </c>
      <c r="U465" s="122">
        <f t="shared" si="56"/>
        <v>0</v>
      </c>
      <c r="V465" s="8" t="str">
        <f>IF(COUNTBLANK(G465:H465)+COUNTBLANK(J465:K465)+COUNTBLANK(M465:M465)+COUNTBLANK(P465:Q465)+COUNTBLANK(S465:S465)=8,"",
IF(G465&lt;Limity!$C$5," Data gotowości zbyt wczesna lub nie uzupełniona.","")&amp;
IF(G465&gt;Limity!$D$5," Data gotowości zbyt późna lub wypełnona nieprawidłowo.","")&amp;
IF(OR(ROUND(K465,2)&lt;=0,ROUND(Q465,2)&lt;=0,ROUND(M465,2)&lt;=0,ROUND(S465,2)&lt;=0,ROUND(H465,2)&lt;=0)," Co najmniej jedna wartość nie jest większa od zera.","")&amp;
IF(K465&gt;Limity!$D$6," Abonament za Usługę TD w Wariancie A ponad limit.","")&amp;
IF(Q465&gt;Limity!$D$7," Abonament za Usługę TD w Wariancie B ponad limit.","")&amp;
IF(Q465-K465&gt;Limity!$D$8," Różnica wartości abonamentów za Usługę TD wariantów A i B ponad limit.","")&amp;
IF(M465&gt;Limity!$D$9," Abonament za zwiększenie przepustowości w Wariancie A ponad limit.","")&amp;
IF(S465&gt;Limity!$D$10," Abonament za zwiększenie przepustowości w Wariancie B ponad limit.","")&amp;
IF(H465&gt;Limity!$D$11," Opłata za zestawienie łącza ponad limit.","")&amp;
IF(J465=""," Nie wskazano PWR. ",IF(ISERROR(VLOOKUP(J465,'Listy punktów styku'!$B$11:$B$41,1,FALSE))," Nie wskazano PWR z listy.",""))&amp;
IF(P465=""," Nie wskazano FPS. ",IF(ISERROR(VLOOKUP(P465,'Listy punktów styku'!$B$44:$B$61,1,FALSE))," Nie wskazano FPS z listy.",""))
)</f>
        <v/>
      </c>
    </row>
    <row r="466" spans="1:22" x14ac:dyDescent="0.35">
      <c r="A466" s="115">
        <v>452</v>
      </c>
      <c r="B466" s="116">
        <v>1528121</v>
      </c>
      <c r="C466" s="117" t="s">
        <v>3083</v>
      </c>
      <c r="D466" s="118" t="s">
        <v>3087</v>
      </c>
      <c r="E466" s="118"/>
      <c r="F466" s="119">
        <v>17</v>
      </c>
      <c r="G466" s="28"/>
      <c r="H466" s="4"/>
      <c r="I466" s="122">
        <f t="shared" si="50"/>
        <v>0</v>
      </c>
      <c r="J466" s="3"/>
      <c r="K466" s="6"/>
      <c r="L466" s="123">
        <f t="shared" si="51"/>
        <v>0</v>
      </c>
      <c r="M466" s="7"/>
      <c r="N466" s="123">
        <f t="shared" si="52"/>
        <v>0</v>
      </c>
      <c r="O466" s="123">
        <f t="shared" si="53"/>
        <v>0</v>
      </c>
      <c r="P466" s="3"/>
      <c r="Q466" s="6"/>
      <c r="R466" s="123">
        <f t="shared" si="54"/>
        <v>0</v>
      </c>
      <c r="S466" s="6"/>
      <c r="T466" s="123">
        <f t="shared" si="55"/>
        <v>0</v>
      </c>
      <c r="U466" s="122">
        <f t="shared" si="56"/>
        <v>0</v>
      </c>
      <c r="V466" s="8" t="str">
        <f>IF(COUNTBLANK(G466:H466)+COUNTBLANK(J466:K466)+COUNTBLANK(M466:M466)+COUNTBLANK(P466:Q466)+COUNTBLANK(S466:S466)=8,"",
IF(G466&lt;Limity!$C$5," Data gotowości zbyt wczesna lub nie uzupełniona.","")&amp;
IF(G466&gt;Limity!$D$5," Data gotowości zbyt późna lub wypełnona nieprawidłowo.","")&amp;
IF(OR(ROUND(K466,2)&lt;=0,ROUND(Q466,2)&lt;=0,ROUND(M466,2)&lt;=0,ROUND(S466,2)&lt;=0,ROUND(H466,2)&lt;=0)," Co najmniej jedna wartość nie jest większa od zera.","")&amp;
IF(K466&gt;Limity!$D$6," Abonament za Usługę TD w Wariancie A ponad limit.","")&amp;
IF(Q466&gt;Limity!$D$7," Abonament za Usługę TD w Wariancie B ponad limit.","")&amp;
IF(Q466-K466&gt;Limity!$D$8," Różnica wartości abonamentów za Usługę TD wariantów A i B ponad limit.","")&amp;
IF(M466&gt;Limity!$D$9," Abonament za zwiększenie przepustowości w Wariancie A ponad limit.","")&amp;
IF(S466&gt;Limity!$D$10," Abonament za zwiększenie przepustowości w Wariancie B ponad limit.","")&amp;
IF(H466&gt;Limity!$D$11," Opłata za zestawienie łącza ponad limit.","")&amp;
IF(J466=""," Nie wskazano PWR. ",IF(ISERROR(VLOOKUP(J466,'Listy punktów styku'!$B$11:$B$41,1,FALSE))," Nie wskazano PWR z listy.",""))&amp;
IF(P466=""," Nie wskazano FPS. ",IF(ISERROR(VLOOKUP(P466,'Listy punktów styku'!$B$44:$B$61,1,FALSE))," Nie wskazano FPS z listy.",""))
)</f>
        <v/>
      </c>
    </row>
    <row r="467" spans="1:22" x14ac:dyDescent="0.35">
      <c r="A467" s="115">
        <v>453</v>
      </c>
      <c r="B467" s="116">
        <v>1532016</v>
      </c>
      <c r="C467" s="117" t="s">
        <v>3089</v>
      </c>
      <c r="D467" s="118" t="s">
        <v>3093</v>
      </c>
      <c r="E467" s="118"/>
      <c r="F467" s="119">
        <v>40</v>
      </c>
      <c r="G467" s="28"/>
      <c r="H467" s="4"/>
      <c r="I467" s="122">
        <f t="shared" si="50"/>
        <v>0</v>
      </c>
      <c r="J467" s="3"/>
      <c r="K467" s="6"/>
      <c r="L467" s="123">
        <f t="shared" si="51"/>
        <v>0</v>
      </c>
      <c r="M467" s="7"/>
      <c r="N467" s="123">
        <f t="shared" si="52"/>
        <v>0</v>
      </c>
      <c r="O467" s="123">
        <f t="shared" si="53"/>
        <v>0</v>
      </c>
      <c r="P467" s="3"/>
      <c r="Q467" s="6"/>
      <c r="R467" s="123">
        <f t="shared" si="54"/>
        <v>0</v>
      </c>
      <c r="S467" s="6"/>
      <c r="T467" s="123">
        <f t="shared" si="55"/>
        <v>0</v>
      </c>
      <c r="U467" s="122">
        <f t="shared" si="56"/>
        <v>0</v>
      </c>
      <c r="V467" s="8" t="str">
        <f>IF(COUNTBLANK(G467:H467)+COUNTBLANK(J467:K467)+COUNTBLANK(M467:M467)+COUNTBLANK(P467:Q467)+COUNTBLANK(S467:S467)=8,"",
IF(G467&lt;Limity!$C$5," Data gotowości zbyt wczesna lub nie uzupełniona.","")&amp;
IF(G467&gt;Limity!$D$5," Data gotowości zbyt późna lub wypełnona nieprawidłowo.","")&amp;
IF(OR(ROUND(K467,2)&lt;=0,ROUND(Q467,2)&lt;=0,ROUND(M467,2)&lt;=0,ROUND(S467,2)&lt;=0,ROUND(H467,2)&lt;=0)," Co najmniej jedna wartość nie jest większa od zera.","")&amp;
IF(K467&gt;Limity!$D$6," Abonament za Usługę TD w Wariancie A ponad limit.","")&amp;
IF(Q467&gt;Limity!$D$7," Abonament za Usługę TD w Wariancie B ponad limit.","")&amp;
IF(Q467-K467&gt;Limity!$D$8," Różnica wartości abonamentów za Usługę TD wariantów A i B ponad limit.","")&amp;
IF(M467&gt;Limity!$D$9," Abonament za zwiększenie przepustowości w Wariancie A ponad limit.","")&amp;
IF(S467&gt;Limity!$D$10," Abonament za zwiększenie przepustowości w Wariancie B ponad limit.","")&amp;
IF(H467&gt;Limity!$D$11," Opłata za zestawienie łącza ponad limit.","")&amp;
IF(J467=""," Nie wskazano PWR. ",IF(ISERROR(VLOOKUP(J467,'Listy punktów styku'!$B$11:$B$41,1,FALSE))," Nie wskazano PWR z listy.",""))&amp;
IF(P467=""," Nie wskazano FPS. ",IF(ISERROR(VLOOKUP(P467,'Listy punktów styku'!$B$44:$B$61,1,FALSE))," Nie wskazano FPS z listy.",""))
)</f>
        <v/>
      </c>
    </row>
    <row r="468" spans="1:22" ht="58" x14ac:dyDescent="0.35">
      <c r="A468" s="115">
        <v>454</v>
      </c>
      <c r="B468" s="116">
        <v>1517311000</v>
      </c>
      <c r="C468" s="117" t="s">
        <v>3094</v>
      </c>
      <c r="D468" s="118" t="s">
        <v>3091</v>
      </c>
      <c r="E468" s="118" t="s">
        <v>3098</v>
      </c>
      <c r="F468" s="130" t="s">
        <v>3099</v>
      </c>
      <c r="G468" s="28"/>
      <c r="H468" s="4"/>
      <c r="I468" s="122">
        <f t="shared" si="50"/>
        <v>0</v>
      </c>
      <c r="J468" s="3"/>
      <c r="K468" s="6"/>
      <c r="L468" s="123">
        <f t="shared" si="51"/>
        <v>0</v>
      </c>
      <c r="M468" s="7"/>
      <c r="N468" s="123">
        <f t="shared" si="52"/>
        <v>0</v>
      </c>
      <c r="O468" s="123">
        <f t="shared" si="53"/>
        <v>0</v>
      </c>
      <c r="P468" s="3"/>
      <c r="Q468" s="6"/>
      <c r="R468" s="123">
        <f t="shared" si="54"/>
        <v>0</v>
      </c>
      <c r="S468" s="6"/>
      <c r="T468" s="123">
        <f t="shared" si="55"/>
        <v>0</v>
      </c>
      <c r="U468" s="122">
        <f t="shared" si="56"/>
        <v>0</v>
      </c>
      <c r="V468" s="8" t="str">
        <f>IF(COUNTBLANK(G468:H468)+COUNTBLANK(J468:K468)+COUNTBLANK(M468:M468)+COUNTBLANK(P468:Q468)+COUNTBLANK(S468:S468)=8,"",
IF(G468&lt;Limity!$C$5," Data gotowości zbyt wczesna lub nie uzupełniona.","")&amp;
IF(G468&gt;Limity!$D$5," Data gotowości zbyt późna lub wypełnona nieprawidłowo.","")&amp;
IF(OR(ROUND(K468,2)&lt;=0,ROUND(Q468,2)&lt;=0,ROUND(M468,2)&lt;=0,ROUND(S468,2)&lt;=0,ROUND(H468,2)&lt;=0)," Co najmniej jedna wartość nie jest większa od zera.","")&amp;
IF(K468&gt;Limity!$D$6," Abonament za Usługę TD w Wariancie A ponad limit.","")&amp;
IF(Q468&gt;Limity!$D$7," Abonament za Usługę TD w Wariancie B ponad limit.","")&amp;
IF(Q468-K468&gt;Limity!$D$8," Różnica wartości abonamentów za Usługę TD wariantów A i B ponad limit.","")&amp;
IF(M468&gt;Limity!$D$9," Abonament za zwiększenie przepustowości w Wariancie A ponad limit.","")&amp;
IF(S468&gt;Limity!$D$10," Abonament za zwiększenie przepustowości w Wariancie B ponad limit.","")&amp;
IF(H468&gt;Limity!$D$11," Opłata za zestawienie łącza ponad limit.","")&amp;
IF(J468=""," Nie wskazano PWR. ",IF(ISERROR(VLOOKUP(J468,'Listy punktów styku'!$B$11:$B$41,1,FALSE))," Nie wskazano PWR z listy.",""))&amp;
IF(P468=""," Nie wskazano FPS. ",IF(ISERROR(VLOOKUP(P468,'Listy punktów styku'!$B$44:$B$61,1,FALSE))," Nie wskazano FPS z listy.",""))
)</f>
        <v/>
      </c>
    </row>
    <row r="469" spans="1:22" ht="29" x14ac:dyDescent="0.35">
      <c r="A469" s="115">
        <v>455</v>
      </c>
      <c r="B469" s="116">
        <v>1582876</v>
      </c>
      <c r="C469" s="117" t="s">
        <v>3101</v>
      </c>
      <c r="D469" s="118" t="s">
        <v>3104</v>
      </c>
      <c r="E469" s="118" t="s">
        <v>536</v>
      </c>
      <c r="F469" s="119">
        <v>8</v>
      </c>
      <c r="G469" s="28"/>
      <c r="H469" s="4"/>
      <c r="I469" s="122">
        <f t="shared" si="50"/>
        <v>0</v>
      </c>
      <c r="J469" s="3"/>
      <c r="K469" s="6"/>
      <c r="L469" s="123">
        <f t="shared" si="51"/>
        <v>0</v>
      </c>
      <c r="M469" s="7"/>
      <c r="N469" s="123">
        <f t="shared" si="52"/>
        <v>0</v>
      </c>
      <c r="O469" s="123">
        <f t="shared" si="53"/>
        <v>0</v>
      </c>
      <c r="P469" s="3"/>
      <c r="Q469" s="6"/>
      <c r="R469" s="123">
        <f t="shared" si="54"/>
        <v>0</v>
      </c>
      <c r="S469" s="6"/>
      <c r="T469" s="123">
        <f t="shared" si="55"/>
        <v>0</v>
      </c>
      <c r="U469" s="122">
        <f t="shared" si="56"/>
        <v>0</v>
      </c>
      <c r="V469" s="8" t="str">
        <f>IF(COUNTBLANK(G469:H469)+COUNTBLANK(J469:K469)+COUNTBLANK(M469:M469)+COUNTBLANK(P469:Q469)+COUNTBLANK(S469:S469)=8,"",
IF(G469&lt;Limity!$C$5," Data gotowości zbyt wczesna lub nie uzupełniona.","")&amp;
IF(G469&gt;Limity!$D$5," Data gotowości zbyt późna lub wypełnona nieprawidłowo.","")&amp;
IF(OR(ROUND(K469,2)&lt;=0,ROUND(Q469,2)&lt;=0,ROUND(M469,2)&lt;=0,ROUND(S469,2)&lt;=0,ROUND(H469,2)&lt;=0)," Co najmniej jedna wartość nie jest większa od zera.","")&amp;
IF(K469&gt;Limity!$D$6," Abonament za Usługę TD w Wariancie A ponad limit.","")&amp;
IF(Q469&gt;Limity!$D$7," Abonament za Usługę TD w Wariancie B ponad limit.","")&amp;
IF(Q469-K469&gt;Limity!$D$8," Różnica wartości abonamentów za Usługę TD wariantów A i B ponad limit.","")&amp;
IF(M469&gt;Limity!$D$9," Abonament za zwiększenie przepustowości w Wariancie A ponad limit.","")&amp;
IF(S469&gt;Limity!$D$10," Abonament za zwiększenie przepustowości w Wariancie B ponad limit.","")&amp;
IF(H469&gt;Limity!$D$11," Opłata za zestawienie łącza ponad limit.","")&amp;
IF(J469=""," Nie wskazano PWR. ",IF(ISERROR(VLOOKUP(J469,'Listy punktów styku'!$B$11:$B$41,1,FALSE))," Nie wskazano PWR z listy.",""))&amp;
IF(P469=""," Nie wskazano FPS. ",IF(ISERROR(VLOOKUP(P469,'Listy punktów styku'!$B$44:$B$61,1,FALSE))," Nie wskazano FPS z listy.",""))
)</f>
        <v/>
      </c>
    </row>
    <row r="470" spans="1:22" x14ac:dyDescent="0.35">
      <c r="A470" s="115">
        <v>456</v>
      </c>
      <c r="B470" s="116">
        <v>2056280</v>
      </c>
      <c r="C470" s="117" t="s">
        <v>3107</v>
      </c>
      <c r="D470" s="118" t="s">
        <v>3110</v>
      </c>
      <c r="E470" s="118" t="s">
        <v>3113</v>
      </c>
      <c r="F470" s="119">
        <v>4</v>
      </c>
      <c r="G470" s="28"/>
      <c r="H470" s="4"/>
      <c r="I470" s="122">
        <f t="shared" si="50"/>
        <v>0</v>
      </c>
      <c r="J470" s="3"/>
      <c r="K470" s="6"/>
      <c r="L470" s="123">
        <f t="shared" si="51"/>
        <v>0</v>
      </c>
      <c r="M470" s="7"/>
      <c r="N470" s="123">
        <f t="shared" si="52"/>
        <v>0</v>
      </c>
      <c r="O470" s="123">
        <f t="shared" si="53"/>
        <v>0</v>
      </c>
      <c r="P470" s="3"/>
      <c r="Q470" s="6"/>
      <c r="R470" s="123">
        <f t="shared" si="54"/>
        <v>0</v>
      </c>
      <c r="S470" s="6"/>
      <c r="T470" s="123">
        <f t="shared" si="55"/>
        <v>0</v>
      </c>
      <c r="U470" s="122">
        <f t="shared" si="56"/>
        <v>0</v>
      </c>
      <c r="V470" s="8" t="str">
        <f>IF(COUNTBLANK(G470:H470)+COUNTBLANK(J470:K470)+COUNTBLANK(M470:M470)+COUNTBLANK(P470:Q470)+COUNTBLANK(S470:S470)=8,"",
IF(G470&lt;Limity!$C$5," Data gotowości zbyt wczesna lub nie uzupełniona.","")&amp;
IF(G470&gt;Limity!$D$5," Data gotowości zbyt późna lub wypełnona nieprawidłowo.","")&amp;
IF(OR(ROUND(K470,2)&lt;=0,ROUND(Q470,2)&lt;=0,ROUND(M470,2)&lt;=0,ROUND(S470,2)&lt;=0,ROUND(H470,2)&lt;=0)," Co najmniej jedna wartość nie jest większa od zera.","")&amp;
IF(K470&gt;Limity!$D$6," Abonament za Usługę TD w Wariancie A ponad limit.","")&amp;
IF(Q470&gt;Limity!$D$7," Abonament za Usługę TD w Wariancie B ponad limit.","")&amp;
IF(Q470-K470&gt;Limity!$D$8," Różnica wartości abonamentów za Usługę TD wariantów A i B ponad limit.","")&amp;
IF(M470&gt;Limity!$D$9," Abonament za zwiększenie przepustowości w Wariancie A ponad limit.","")&amp;
IF(S470&gt;Limity!$D$10," Abonament za zwiększenie przepustowości w Wariancie B ponad limit.","")&amp;
IF(H470&gt;Limity!$D$11," Opłata za zestawienie łącza ponad limit.","")&amp;
IF(J470=""," Nie wskazano PWR. ",IF(ISERROR(VLOOKUP(J470,'Listy punktów styku'!$B$11:$B$41,1,FALSE))," Nie wskazano PWR z listy.",""))&amp;
IF(P470=""," Nie wskazano FPS. ",IF(ISERROR(VLOOKUP(P470,'Listy punktów styku'!$B$44:$B$61,1,FALSE))," Nie wskazano FPS z listy.",""))
)</f>
        <v/>
      </c>
    </row>
    <row r="471" spans="1:22" x14ac:dyDescent="0.35">
      <c r="A471" s="115">
        <v>457</v>
      </c>
      <c r="B471" s="116">
        <v>209620067</v>
      </c>
      <c r="C471" s="117">
        <v>132843</v>
      </c>
      <c r="D471" s="118" t="s">
        <v>3116</v>
      </c>
      <c r="E471" s="118" t="s">
        <v>3119</v>
      </c>
      <c r="F471" s="119">
        <v>23</v>
      </c>
      <c r="G471" s="28"/>
      <c r="H471" s="4"/>
      <c r="I471" s="122">
        <f t="shared" si="50"/>
        <v>0</v>
      </c>
      <c r="J471" s="3"/>
      <c r="K471" s="6"/>
      <c r="L471" s="123">
        <f t="shared" si="51"/>
        <v>0</v>
      </c>
      <c r="M471" s="7"/>
      <c r="N471" s="123">
        <f t="shared" si="52"/>
        <v>0</v>
      </c>
      <c r="O471" s="123">
        <f t="shared" si="53"/>
        <v>0</v>
      </c>
      <c r="P471" s="3"/>
      <c r="Q471" s="6"/>
      <c r="R471" s="123">
        <f t="shared" si="54"/>
        <v>0</v>
      </c>
      <c r="S471" s="6"/>
      <c r="T471" s="123">
        <f t="shared" si="55"/>
        <v>0</v>
      </c>
      <c r="U471" s="122">
        <f t="shared" si="56"/>
        <v>0</v>
      </c>
      <c r="V471" s="8" t="str">
        <f>IF(COUNTBLANK(G471:H471)+COUNTBLANK(J471:K471)+COUNTBLANK(M471:M471)+COUNTBLANK(P471:Q471)+COUNTBLANK(S471:S471)=8,"",
IF(G471&lt;Limity!$C$5," Data gotowości zbyt wczesna lub nie uzupełniona.","")&amp;
IF(G471&gt;Limity!$D$5," Data gotowości zbyt późna lub wypełnona nieprawidłowo.","")&amp;
IF(OR(ROUND(K471,2)&lt;=0,ROUND(Q471,2)&lt;=0,ROUND(M471,2)&lt;=0,ROUND(S471,2)&lt;=0,ROUND(H471,2)&lt;=0)," Co najmniej jedna wartość nie jest większa od zera.","")&amp;
IF(K471&gt;Limity!$D$6," Abonament za Usługę TD w Wariancie A ponad limit.","")&amp;
IF(Q471&gt;Limity!$D$7," Abonament za Usługę TD w Wariancie B ponad limit.","")&amp;
IF(Q471-K471&gt;Limity!$D$8," Różnica wartości abonamentów za Usługę TD wariantów A i B ponad limit.","")&amp;
IF(M471&gt;Limity!$D$9," Abonament za zwiększenie przepustowości w Wariancie A ponad limit.","")&amp;
IF(S471&gt;Limity!$D$10," Abonament za zwiększenie przepustowości w Wariancie B ponad limit.","")&amp;
IF(H471&gt;Limity!$D$11," Opłata za zestawienie łącza ponad limit.","")&amp;
IF(J471=""," Nie wskazano PWR. ",IF(ISERROR(VLOOKUP(J471,'Listy punktów styku'!$B$11:$B$41,1,FALSE))," Nie wskazano PWR z listy.",""))&amp;
IF(P471=""," Nie wskazano FPS. ",IF(ISERROR(VLOOKUP(P471,'Listy punktów styku'!$B$44:$B$61,1,FALSE))," Nie wskazano FPS z listy.",""))
)</f>
        <v/>
      </c>
    </row>
    <row r="472" spans="1:22" x14ac:dyDescent="0.35">
      <c r="A472" s="115">
        <v>458</v>
      </c>
      <c r="B472" s="116">
        <v>12682359</v>
      </c>
      <c r="C472" s="117">
        <v>132829</v>
      </c>
      <c r="D472" s="118" t="s">
        <v>3116</v>
      </c>
      <c r="E472" s="118" t="s">
        <v>3121</v>
      </c>
      <c r="F472" s="119">
        <v>9</v>
      </c>
      <c r="G472" s="28"/>
      <c r="H472" s="4"/>
      <c r="I472" s="122">
        <f t="shared" si="50"/>
        <v>0</v>
      </c>
      <c r="J472" s="3"/>
      <c r="K472" s="6"/>
      <c r="L472" s="123">
        <f t="shared" si="51"/>
        <v>0</v>
      </c>
      <c r="M472" s="7"/>
      <c r="N472" s="123">
        <f t="shared" si="52"/>
        <v>0</v>
      </c>
      <c r="O472" s="123">
        <f t="shared" si="53"/>
        <v>0</v>
      </c>
      <c r="P472" s="3"/>
      <c r="Q472" s="6"/>
      <c r="R472" s="123">
        <f t="shared" si="54"/>
        <v>0</v>
      </c>
      <c r="S472" s="6"/>
      <c r="T472" s="123">
        <f t="shared" si="55"/>
        <v>0</v>
      </c>
      <c r="U472" s="122">
        <f t="shared" si="56"/>
        <v>0</v>
      </c>
      <c r="V472" s="8" t="str">
        <f>IF(COUNTBLANK(G472:H472)+COUNTBLANK(J472:K472)+COUNTBLANK(M472:M472)+COUNTBLANK(P472:Q472)+COUNTBLANK(S472:S472)=8,"",
IF(G472&lt;Limity!$C$5," Data gotowości zbyt wczesna lub nie uzupełniona.","")&amp;
IF(G472&gt;Limity!$D$5," Data gotowości zbyt późna lub wypełnona nieprawidłowo.","")&amp;
IF(OR(ROUND(K472,2)&lt;=0,ROUND(Q472,2)&lt;=0,ROUND(M472,2)&lt;=0,ROUND(S472,2)&lt;=0,ROUND(H472,2)&lt;=0)," Co najmniej jedna wartość nie jest większa od zera.","")&amp;
IF(K472&gt;Limity!$D$6," Abonament za Usługę TD w Wariancie A ponad limit.","")&amp;
IF(Q472&gt;Limity!$D$7," Abonament za Usługę TD w Wariancie B ponad limit.","")&amp;
IF(Q472-K472&gt;Limity!$D$8," Różnica wartości abonamentów za Usługę TD wariantów A i B ponad limit.","")&amp;
IF(M472&gt;Limity!$D$9," Abonament za zwiększenie przepustowości w Wariancie A ponad limit.","")&amp;
IF(S472&gt;Limity!$D$10," Abonament za zwiększenie przepustowości w Wariancie B ponad limit.","")&amp;
IF(H472&gt;Limity!$D$11," Opłata za zestawienie łącza ponad limit.","")&amp;
IF(J472=""," Nie wskazano PWR. ",IF(ISERROR(VLOOKUP(J472,'Listy punktów styku'!$B$11:$B$41,1,FALSE))," Nie wskazano PWR z listy.",""))&amp;
IF(P472=""," Nie wskazano FPS. ",IF(ISERROR(VLOOKUP(P472,'Listy punktów styku'!$B$44:$B$61,1,FALSE))," Nie wskazano FPS z listy.",""))
)</f>
        <v/>
      </c>
    </row>
    <row r="473" spans="1:22" ht="29" x14ac:dyDescent="0.35">
      <c r="A473" s="115">
        <v>459</v>
      </c>
      <c r="B473" s="116">
        <v>425030662</v>
      </c>
      <c r="C473" s="117" t="s">
        <v>3122</v>
      </c>
      <c r="D473" s="118" t="s">
        <v>3116</v>
      </c>
      <c r="E473" s="118" t="s">
        <v>381</v>
      </c>
      <c r="F473" s="119" t="s">
        <v>3123</v>
      </c>
      <c r="G473" s="28"/>
      <c r="H473" s="4"/>
      <c r="I473" s="122">
        <f t="shared" si="50"/>
        <v>0</v>
      </c>
      <c r="J473" s="3"/>
      <c r="K473" s="6"/>
      <c r="L473" s="123">
        <f t="shared" si="51"/>
        <v>0</v>
      </c>
      <c r="M473" s="7"/>
      <c r="N473" s="123">
        <f t="shared" si="52"/>
        <v>0</v>
      </c>
      <c r="O473" s="123">
        <f t="shared" si="53"/>
        <v>0</v>
      </c>
      <c r="P473" s="3"/>
      <c r="Q473" s="6"/>
      <c r="R473" s="123">
        <f t="shared" si="54"/>
        <v>0</v>
      </c>
      <c r="S473" s="6"/>
      <c r="T473" s="123">
        <f t="shared" si="55"/>
        <v>0</v>
      </c>
      <c r="U473" s="122">
        <f t="shared" si="56"/>
        <v>0</v>
      </c>
      <c r="V473" s="8" t="str">
        <f>IF(COUNTBLANK(G473:H473)+COUNTBLANK(J473:K473)+COUNTBLANK(M473:M473)+COUNTBLANK(P473:Q473)+COUNTBLANK(S473:S473)=8,"",
IF(G473&lt;Limity!$C$5," Data gotowości zbyt wczesna lub nie uzupełniona.","")&amp;
IF(G473&gt;Limity!$D$5," Data gotowości zbyt późna lub wypełnona nieprawidłowo.","")&amp;
IF(OR(ROUND(K473,2)&lt;=0,ROUND(Q473,2)&lt;=0,ROUND(M473,2)&lt;=0,ROUND(S473,2)&lt;=0,ROUND(H473,2)&lt;=0)," Co najmniej jedna wartość nie jest większa od zera.","")&amp;
IF(K473&gt;Limity!$D$6," Abonament za Usługę TD w Wariancie A ponad limit.","")&amp;
IF(Q473&gt;Limity!$D$7," Abonament za Usługę TD w Wariancie B ponad limit.","")&amp;
IF(Q473-K473&gt;Limity!$D$8," Różnica wartości abonamentów za Usługę TD wariantów A i B ponad limit.","")&amp;
IF(M473&gt;Limity!$D$9," Abonament za zwiększenie przepustowości w Wariancie A ponad limit.","")&amp;
IF(S473&gt;Limity!$D$10," Abonament za zwiększenie przepustowości w Wariancie B ponad limit.","")&amp;
IF(H473&gt;Limity!$D$11," Opłata za zestawienie łącza ponad limit.","")&amp;
IF(J473=""," Nie wskazano PWR. ",IF(ISERROR(VLOOKUP(J473,'Listy punktów styku'!$B$11:$B$41,1,FALSE))," Nie wskazano PWR z listy.",""))&amp;
IF(P473=""," Nie wskazano FPS. ",IF(ISERROR(VLOOKUP(P473,'Listy punktów styku'!$B$44:$B$61,1,FALSE))," Nie wskazano FPS z listy.",""))
)</f>
        <v/>
      </c>
    </row>
    <row r="474" spans="1:22" x14ac:dyDescent="0.35">
      <c r="A474" s="115">
        <v>460</v>
      </c>
      <c r="B474" s="116">
        <v>1643849</v>
      </c>
      <c r="C474" s="117" t="s">
        <v>209</v>
      </c>
      <c r="D474" s="118" t="s">
        <v>213</v>
      </c>
      <c r="E474" s="118"/>
      <c r="F474" s="119">
        <v>11</v>
      </c>
      <c r="G474" s="28"/>
      <c r="H474" s="4"/>
      <c r="I474" s="122">
        <f t="shared" si="50"/>
        <v>0</v>
      </c>
      <c r="J474" s="3"/>
      <c r="K474" s="6"/>
      <c r="L474" s="123">
        <f t="shared" si="51"/>
        <v>0</v>
      </c>
      <c r="M474" s="7"/>
      <c r="N474" s="123">
        <f t="shared" si="52"/>
        <v>0</v>
      </c>
      <c r="O474" s="123">
        <f t="shared" si="53"/>
        <v>0</v>
      </c>
      <c r="P474" s="3"/>
      <c r="Q474" s="6"/>
      <c r="R474" s="123">
        <f t="shared" si="54"/>
        <v>0</v>
      </c>
      <c r="S474" s="6"/>
      <c r="T474" s="123">
        <f t="shared" si="55"/>
        <v>0</v>
      </c>
      <c r="U474" s="122">
        <f t="shared" si="56"/>
        <v>0</v>
      </c>
      <c r="V474" s="8" t="str">
        <f>IF(COUNTBLANK(G474:H474)+COUNTBLANK(J474:K474)+COUNTBLANK(M474:M474)+COUNTBLANK(P474:Q474)+COUNTBLANK(S474:S474)=8,"",
IF(G474&lt;Limity!$C$5," Data gotowości zbyt wczesna lub nie uzupełniona.","")&amp;
IF(G474&gt;Limity!$D$5," Data gotowości zbyt późna lub wypełnona nieprawidłowo.","")&amp;
IF(OR(ROUND(K474,2)&lt;=0,ROUND(Q474,2)&lt;=0,ROUND(M474,2)&lt;=0,ROUND(S474,2)&lt;=0,ROUND(H474,2)&lt;=0)," Co najmniej jedna wartość nie jest większa od zera.","")&amp;
IF(K474&gt;Limity!$D$6," Abonament za Usługę TD w Wariancie A ponad limit.","")&amp;
IF(Q474&gt;Limity!$D$7," Abonament za Usługę TD w Wariancie B ponad limit.","")&amp;
IF(Q474-K474&gt;Limity!$D$8," Różnica wartości abonamentów za Usługę TD wariantów A i B ponad limit.","")&amp;
IF(M474&gt;Limity!$D$9," Abonament za zwiększenie przepustowości w Wariancie A ponad limit.","")&amp;
IF(S474&gt;Limity!$D$10," Abonament za zwiększenie przepustowości w Wariancie B ponad limit.","")&amp;
IF(H474&gt;Limity!$D$11," Opłata za zestawienie łącza ponad limit.","")&amp;
IF(J474=""," Nie wskazano PWR. ",IF(ISERROR(VLOOKUP(J474,'Listy punktów styku'!$B$11:$B$41,1,FALSE))," Nie wskazano PWR z listy.",""))&amp;
IF(P474=""," Nie wskazano FPS. ",IF(ISERROR(VLOOKUP(P474,'Listy punktów styku'!$B$44:$B$61,1,FALSE))," Nie wskazano FPS z listy.",""))
)</f>
        <v/>
      </c>
    </row>
    <row r="475" spans="1:22" x14ac:dyDescent="0.35">
      <c r="A475" s="115">
        <v>461</v>
      </c>
      <c r="B475" s="116">
        <v>1655204</v>
      </c>
      <c r="C475" s="117" t="s">
        <v>3126</v>
      </c>
      <c r="D475" s="118" t="s">
        <v>3131</v>
      </c>
      <c r="E475" s="118"/>
      <c r="F475" s="119">
        <v>20</v>
      </c>
      <c r="G475" s="28"/>
      <c r="H475" s="4"/>
      <c r="I475" s="122">
        <f t="shared" si="50"/>
        <v>0</v>
      </c>
      <c r="J475" s="3"/>
      <c r="K475" s="6"/>
      <c r="L475" s="123">
        <f t="shared" si="51"/>
        <v>0</v>
      </c>
      <c r="M475" s="7"/>
      <c r="N475" s="123">
        <f t="shared" si="52"/>
        <v>0</v>
      </c>
      <c r="O475" s="123">
        <f t="shared" si="53"/>
        <v>0</v>
      </c>
      <c r="P475" s="3"/>
      <c r="Q475" s="6"/>
      <c r="R475" s="123">
        <f t="shared" si="54"/>
        <v>0</v>
      </c>
      <c r="S475" s="6"/>
      <c r="T475" s="123">
        <f t="shared" si="55"/>
        <v>0</v>
      </c>
      <c r="U475" s="122">
        <f t="shared" si="56"/>
        <v>0</v>
      </c>
      <c r="V475" s="8" t="str">
        <f>IF(COUNTBLANK(G475:H475)+COUNTBLANK(J475:K475)+COUNTBLANK(M475:M475)+COUNTBLANK(P475:Q475)+COUNTBLANK(S475:S475)=8,"",
IF(G475&lt;Limity!$C$5," Data gotowości zbyt wczesna lub nie uzupełniona.","")&amp;
IF(G475&gt;Limity!$D$5," Data gotowości zbyt późna lub wypełnona nieprawidłowo.","")&amp;
IF(OR(ROUND(K475,2)&lt;=0,ROUND(Q475,2)&lt;=0,ROUND(M475,2)&lt;=0,ROUND(S475,2)&lt;=0,ROUND(H475,2)&lt;=0)," Co najmniej jedna wartość nie jest większa od zera.","")&amp;
IF(K475&gt;Limity!$D$6," Abonament za Usługę TD w Wariancie A ponad limit.","")&amp;
IF(Q475&gt;Limity!$D$7," Abonament za Usługę TD w Wariancie B ponad limit.","")&amp;
IF(Q475-K475&gt;Limity!$D$8," Różnica wartości abonamentów za Usługę TD wariantów A i B ponad limit.","")&amp;
IF(M475&gt;Limity!$D$9," Abonament za zwiększenie przepustowości w Wariancie A ponad limit.","")&amp;
IF(S475&gt;Limity!$D$10," Abonament za zwiększenie przepustowości w Wariancie B ponad limit.","")&amp;
IF(H475&gt;Limity!$D$11," Opłata za zestawienie łącza ponad limit.","")&amp;
IF(J475=""," Nie wskazano PWR. ",IF(ISERROR(VLOOKUP(J475,'Listy punktów styku'!$B$11:$B$41,1,FALSE))," Nie wskazano PWR z listy.",""))&amp;
IF(P475=""," Nie wskazano FPS. ",IF(ISERROR(VLOOKUP(P475,'Listy punktów styku'!$B$44:$B$61,1,FALSE))," Nie wskazano FPS z listy.",""))
)</f>
        <v/>
      </c>
    </row>
    <row r="476" spans="1:22" x14ac:dyDescent="0.35">
      <c r="A476" s="115">
        <v>462</v>
      </c>
      <c r="B476" s="116">
        <v>1655631</v>
      </c>
      <c r="C476" s="117" t="s">
        <v>3133</v>
      </c>
      <c r="D476" s="118" t="s">
        <v>3135</v>
      </c>
      <c r="E476" s="118"/>
      <c r="F476" s="119">
        <v>1</v>
      </c>
      <c r="G476" s="28"/>
      <c r="H476" s="4"/>
      <c r="I476" s="122">
        <f t="shared" si="50"/>
        <v>0</v>
      </c>
      <c r="J476" s="3"/>
      <c r="K476" s="6"/>
      <c r="L476" s="123">
        <f t="shared" si="51"/>
        <v>0</v>
      </c>
      <c r="M476" s="7"/>
      <c r="N476" s="123">
        <f t="shared" si="52"/>
        <v>0</v>
      </c>
      <c r="O476" s="123">
        <f t="shared" si="53"/>
        <v>0</v>
      </c>
      <c r="P476" s="3"/>
      <c r="Q476" s="6"/>
      <c r="R476" s="123">
        <f t="shared" si="54"/>
        <v>0</v>
      </c>
      <c r="S476" s="6"/>
      <c r="T476" s="123">
        <f t="shared" si="55"/>
        <v>0</v>
      </c>
      <c r="U476" s="122">
        <f t="shared" si="56"/>
        <v>0</v>
      </c>
      <c r="V476" s="8" t="str">
        <f>IF(COUNTBLANK(G476:H476)+COUNTBLANK(J476:K476)+COUNTBLANK(M476:M476)+COUNTBLANK(P476:Q476)+COUNTBLANK(S476:S476)=8,"",
IF(G476&lt;Limity!$C$5," Data gotowości zbyt wczesna lub nie uzupełniona.","")&amp;
IF(G476&gt;Limity!$D$5," Data gotowości zbyt późna lub wypełnona nieprawidłowo.","")&amp;
IF(OR(ROUND(K476,2)&lt;=0,ROUND(Q476,2)&lt;=0,ROUND(M476,2)&lt;=0,ROUND(S476,2)&lt;=0,ROUND(H476,2)&lt;=0)," Co najmniej jedna wartość nie jest większa od zera.","")&amp;
IF(K476&gt;Limity!$D$6," Abonament za Usługę TD w Wariancie A ponad limit.","")&amp;
IF(Q476&gt;Limity!$D$7," Abonament za Usługę TD w Wariancie B ponad limit.","")&amp;
IF(Q476-K476&gt;Limity!$D$8," Różnica wartości abonamentów za Usługę TD wariantów A i B ponad limit.","")&amp;
IF(M476&gt;Limity!$D$9," Abonament za zwiększenie przepustowości w Wariancie A ponad limit.","")&amp;
IF(S476&gt;Limity!$D$10," Abonament za zwiększenie przepustowości w Wariancie B ponad limit.","")&amp;
IF(H476&gt;Limity!$D$11," Opłata za zestawienie łącza ponad limit.","")&amp;
IF(J476=""," Nie wskazano PWR. ",IF(ISERROR(VLOOKUP(J476,'Listy punktów styku'!$B$11:$B$41,1,FALSE))," Nie wskazano PWR z listy.",""))&amp;
IF(P476=""," Nie wskazano FPS. ",IF(ISERROR(VLOOKUP(P476,'Listy punktów styku'!$B$44:$B$61,1,FALSE))," Nie wskazano FPS z listy.",""))
)</f>
        <v/>
      </c>
    </row>
    <row r="477" spans="1:22" x14ac:dyDescent="0.35">
      <c r="A477" s="115">
        <v>463</v>
      </c>
      <c r="B477" s="116">
        <v>1658923</v>
      </c>
      <c r="C477" s="117" t="s">
        <v>3137</v>
      </c>
      <c r="D477" s="118" t="s">
        <v>3141</v>
      </c>
      <c r="E477" s="118"/>
      <c r="F477" s="119">
        <v>82</v>
      </c>
      <c r="G477" s="28"/>
      <c r="H477" s="4"/>
      <c r="I477" s="122">
        <f t="shared" si="50"/>
        <v>0</v>
      </c>
      <c r="J477" s="3"/>
      <c r="K477" s="6"/>
      <c r="L477" s="123">
        <f t="shared" si="51"/>
        <v>0</v>
      </c>
      <c r="M477" s="7"/>
      <c r="N477" s="123">
        <f t="shared" si="52"/>
        <v>0</v>
      </c>
      <c r="O477" s="123">
        <f t="shared" si="53"/>
        <v>0</v>
      </c>
      <c r="P477" s="3"/>
      <c r="Q477" s="6"/>
      <c r="R477" s="123">
        <f t="shared" si="54"/>
        <v>0</v>
      </c>
      <c r="S477" s="6"/>
      <c r="T477" s="123">
        <f t="shared" si="55"/>
        <v>0</v>
      </c>
      <c r="U477" s="122">
        <f t="shared" si="56"/>
        <v>0</v>
      </c>
      <c r="V477" s="8" t="str">
        <f>IF(COUNTBLANK(G477:H477)+COUNTBLANK(J477:K477)+COUNTBLANK(M477:M477)+COUNTBLANK(P477:Q477)+COUNTBLANK(S477:S477)=8,"",
IF(G477&lt;Limity!$C$5," Data gotowości zbyt wczesna lub nie uzupełniona.","")&amp;
IF(G477&gt;Limity!$D$5," Data gotowości zbyt późna lub wypełnona nieprawidłowo.","")&amp;
IF(OR(ROUND(K477,2)&lt;=0,ROUND(Q477,2)&lt;=0,ROUND(M477,2)&lt;=0,ROUND(S477,2)&lt;=0,ROUND(H477,2)&lt;=0)," Co najmniej jedna wartość nie jest większa od zera.","")&amp;
IF(K477&gt;Limity!$D$6," Abonament za Usługę TD w Wariancie A ponad limit.","")&amp;
IF(Q477&gt;Limity!$D$7," Abonament za Usługę TD w Wariancie B ponad limit.","")&amp;
IF(Q477-K477&gt;Limity!$D$8," Różnica wartości abonamentów za Usługę TD wariantów A i B ponad limit.","")&amp;
IF(M477&gt;Limity!$D$9," Abonament za zwiększenie przepustowości w Wariancie A ponad limit.","")&amp;
IF(S477&gt;Limity!$D$10," Abonament za zwiększenie przepustowości w Wariancie B ponad limit.","")&amp;
IF(H477&gt;Limity!$D$11," Opłata za zestawienie łącza ponad limit.","")&amp;
IF(J477=""," Nie wskazano PWR. ",IF(ISERROR(VLOOKUP(J477,'Listy punktów styku'!$B$11:$B$41,1,FALSE))," Nie wskazano PWR z listy.",""))&amp;
IF(P477=""," Nie wskazano FPS. ",IF(ISERROR(VLOOKUP(P477,'Listy punktów styku'!$B$44:$B$61,1,FALSE))," Nie wskazano FPS z listy.",""))
)</f>
        <v/>
      </c>
    </row>
    <row r="478" spans="1:22" x14ac:dyDescent="0.35">
      <c r="A478" s="115">
        <v>464</v>
      </c>
      <c r="B478" s="116">
        <v>2095200</v>
      </c>
      <c r="C478" s="117" t="s">
        <v>840</v>
      </c>
      <c r="D478" s="118" t="s">
        <v>832</v>
      </c>
      <c r="E478" s="118" t="s">
        <v>800</v>
      </c>
      <c r="F478" s="119" t="s">
        <v>563</v>
      </c>
      <c r="G478" s="28"/>
      <c r="H478" s="4"/>
      <c r="I478" s="122">
        <f t="shared" si="50"/>
        <v>0</v>
      </c>
      <c r="J478" s="3"/>
      <c r="K478" s="6"/>
      <c r="L478" s="123">
        <f t="shared" si="51"/>
        <v>0</v>
      </c>
      <c r="M478" s="7"/>
      <c r="N478" s="123">
        <f t="shared" si="52"/>
        <v>0</v>
      </c>
      <c r="O478" s="123">
        <f t="shared" si="53"/>
        <v>0</v>
      </c>
      <c r="P478" s="3"/>
      <c r="Q478" s="6"/>
      <c r="R478" s="123">
        <f t="shared" si="54"/>
        <v>0</v>
      </c>
      <c r="S478" s="6"/>
      <c r="T478" s="123">
        <f t="shared" si="55"/>
        <v>0</v>
      </c>
      <c r="U478" s="122">
        <f t="shared" si="56"/>
        <v>0</v>
      </c>
      <c r="V478" s="8" t="str">
        <f>IF(COUNTBLANK(G478:H478)+COUNTBLANK(J478:K478)+COUNTBLANK(M478:M478)+COUNTBLANK(P478:Q478)+COUNTBLANK(S478:S478)=8,"",
IF(G478&lt;Limity!$C$5," Data gotowości zbyt wczesna lub nie uzupełniona.","")&amp;
IF(G478&gt;Limity!$D$5," Data gotowości zbyt późna lub wypełnona nieprawidłowo.","")&amp;
IF(OR(ROUND(K478,2)&lt;=0,ROUND(Q478,2)&lt;=0,ROUND(M478,2)&lt;=0,ROUND(S478,2)&lt;=0,ROUND(H478,2)&lt;=0)," Co najmniej jedna wartość nie jest większa od zera.","")&amp;
IF(K478&gt;Limity!$D$6," Abonament za Usługę TD w Wariancie A ponad limit.","")&amp;
IF(Q478&gt;Limity!$D$7," Abonament za Usługę TD w Wariancie B ponad limit.","")&amp;
IF(Q478-K478&gt;Limity!$D$8," Różnica wartości abonamentów za Usługę TD wariantów A i B ponad limit.","")&amp;
IF(M478&gt;Limity!$D$9," Abonament za zwiększenie przepustowości w Wariancie A ponad limit.","")&amp;
IF(S478&gt;Limity!$D$10," Abonament za zwiększenie przepustowości w Wariancie B ponad limit.","")&amp;
IF(H478&gt;Limity!$D$11," Opłata za zestawienie łącza ponad limit.","")&amp;
IF(J478=""," Nie wskazano PWR. ",IF(ISERROR(VLOOKUP(J478,'Listy punktów styku'!$B$11:$B$41,1,FALSE))," Nie wskazano PWR z listy.",""))&amp;
IF(P478=""," Nie wskazano FPS. ",IF(ISERROR(VLOOKUP(P478,'Listy punktów styku'!$B$44:$B$61,1,FALSE))," Nie wskazano FPS z listy.",""))
)</f>
        <v/>
      </c>
    </row>
    <row r="479" spans="1:22" x14ac:dyDescent="0.35">
      <c r="A479" s="115">
        <v>465</v>
      </c>
      <c r="B479" s="124">
        <v>185179</v>
      </c>
      <c r="C479" s="117" t="s">
        <v>3143</v>
      </c>
      <c r="D479" s="118" t="s">
        <v>832</v>
      </c>
      <c r="E479" s="118" t="s">
        <v>3145</v>
      </c>
      <c r="F479" s="119" t="s">
        <v>3146</v>
      </c>
      <c r="G479" s="28"/>
      <c r="H479" s="4"/>
      <c r="I479" s="122">
        <f t="shared" si="50"/>
        <v>0</v>
      </c>
      <c r="J479" s="3"/>
      <c r="K479" s="6"/>
      <c r="L479" s="123">
        <f t="shared" si="51"/>
        <v>0</v>
      </c>
      <c r="M479" s="7"/>
      <c r="N479" s="123">
        <f t="shared" si="52"/>
        <v>0</v>
      </c>
      <c r="O479" s="123">
        <f t="shared" si="53"/>
        <v>0</v>
      </c>
      <c r="P479" s="3"/>
      <c r="Q479" s="6"/>
      <c r="R479" s="123">
        <f t="shared" si="54"/>
        <v>0</v>
      </c>
      <c r="S479" s="6"/>
      <c r="T479" s="123">
        <f t="shared" si="55"/>
        <v>0</v>
      </c>
      <c r="U479" s="122">
        <f t="shared" si="56"/>
        <v>0</v>
      </c>
      <c r="V479" s="8" t="str">
        <f>IF(COUNTBLANK(G479:H479)+COUNTBLANK(J479:K479)+COUNTBLANK(M479:M479)+COUNTBLANK(P479:Q479)+COUNTBLANK(S479:S479)=8,"",
IF(G479&lt;Limity!$C$5," Data gotowości zbyt wczesna lub nie uzupełniona.","")&amp;
IF(G479&gt;Limity!$D$5," Data gotowości zbyt późna lub wypełnona nieprawidłowo.","")&amp;
IF(OR(ROUND(K479,2)&lt;=0,ROUND(Q479,2)&lt;=0,ROUND(M479,2)&lt;=0,ROUND(S479,2)&lt;=0,ROUND(H479,2)&lt;=0)," Co najmniej jedna wartość nie jest większa od zera.","")&amp;
IF(K479&gt;Limity!$D$6," Abonament za Usługę TD w Wariancie A ponad limit.","")&amp;
IF(Q479&gt;Limity!$D$7," Abonament za Usługę TD w Wariancie B ponad limit.","")&amp;
IF(Q479-K479&gt;Limity!$D$8," Różnica wartości abonamentów za Usługę TD wariantów A i B ponad limit.","")&amp;
IF(M479&gt;Limity!$D$9," Abonament za zwiększenie przepustowości w Wariancie A ponad limit.","")&amp;
IF(S479&gt;Limity!$D$10," Abonament za zwiększenie przepustowości w Wariancie B ponad limit.","")&amp;
IF(H479&gt;Limity!$D$11," Opłata za zestawienie łącza ponad limit.","")&amp;
IF(J479=""," Nie wskazano PWR. ",IF(ISERROR(VLOOKUP(J479,'Listy punktów styku'!$B$11:$B$41,1,FALSE))," Nie wskazano PWR z listy.",""))&amp;
IF(P479=""," Nie wskazano FPS. ",IF(ISERROR(VLOOKUP(P479,'Listy punktów styku'!$B$44:$B$61,1,FALSE))," Nie wskazano FPS z listy.",""))
)</f>
        <v/>
      </c>
    </row>
    <row r="480" spans="1:22" x14ac:dyDescent="0.35">
      <c r="A480" s="115">
        <v>466</v>
      </c>
      <c r="B480" s="116">
        <v>2117932</v>
      </c>
      <c r="C480" s="117" t="s">
        <v>837</v>
      </c>
      <c r="D480" s="118" t="s">
        <v>832</v>
      </c>
      <c r="E480" s="118" t="s">
        <v>532</v>
      </c>
      <c r="F480" s="119" t="s">
        <v>838</v>
      </c>
      <c r="G480" s="28"/>
      <c r="H480" s="4"/>
      <c r="I480" s="122">
        <f t="shared" si="50"/>
        <v>0</v>
      </c>
      <c r="J480" s="3"/>
      <c r="K480" s="6"/>
      <c r="L480" s="123">
        <f t="shared" si="51"/>
        <v>0</v>
      </c>
      <c r="M480" s="7"/>
      <c r="N480" s="123">
        <f t="shared" si="52"/>
        <v>0</v>
      </c>
      <c r="O480" s="123">
        <f t="shared" si="53"/>
        <v>0</v>
      </c>
      <c r="P480" s="3"/>
      <c r="Q480" s="6"/>
      <c r="R480" s="123">
        <f t="shared" si="54"/>
        <v>0</v>
      </c>
      <c r="S480" s="6"/>
      <c r="T480" s="123">
        <f t="shared" si="55"/>
        <v>0</v>
      </c>
      <c r="U480" s="122">
        <f t="shared" si="56"/>
        <v>0</v>
      </c>
      <c r="V480" s="8" t="str">
        <f>IF(COUNTBLANK(G480:H480)+COUNTBLANK(J480:K480)+COUNTBLANK(M480:M480)+COUNTBLANK(P480:Q480)+COUNTBLANK(S480:S480)=8,"",
IF(G480&lt;Limity!$C$5," Data gotowości zbyt wczesna lub nie uzupełniona.","")&amp;
IF(G480&gt;Limity!$D$5," Data gotowości zbyt późna lub wypełnona nieprawidłowo.","")&amp;
IF(OR(ROUND(K480,2)&lt;=0,ROUND(Q480,2)&lt;=0,ROUND(M480,2)&lt;=0,ROUND(S480,2)&lt;=0,ROUND(H480,2)&lt;=0)," Co najmniej jedna wartość nie jest większa od zera.","")&amp;
IF(K480&gt;Limity!$D$6," Abonament za Usługę TD w Wariancie A ponad limit.","")&amp;
IF(Q480&gt;Limity!$D$7," Abonament za Usługę TD w Wariancie B ponad limit.","")&amp;
IF(Q480-K480&gt;Limity!$D$8," Różnica wartości abonamentów za Usługę TD wariantów A i B ponad limit.","")&amp;
IF(M480&gt;Limity!$D$9," Abonament za zwiększenie przepustowości w Wariancie A ponad limit.","")&amp;
IF(S480&gt;Limity!$D$10," Abonament za zwiększenie przepustowości w Wariancie B ponad limit.","")&amp;
IF(H480&gt;Limity!$D$11," Opłata za zestawienie łącza ponad limit.","")&amp;
IF(J480=""," Nie wskazano PWR. ",IF(ISERROR(VLOOKUP(J480,'Listy punktów styku'!$B$11:$B$41,1,FALSE))," Nie wskazano PWR z listy.",""))&amp;
IF(P480=""," Nie wskazano FPS. ",IF(ISERROR(VLOOKUP(P480,'Listy punktów styku'!$B$44:$B$61,1,FALSE))," Nie wskazano FPS z listy.",""))
)</f>
        <v/>
      </c>
    </row>
    <row r="481" spans="1:22" x14ac:dyDescent="0.35">
      <c r="A481" s="115">
        <v>467</v>
      </c>
      <c r="B481" s="116">
        <v>2113381</v>
      </c>
      <c r="C481" s="117" t="s">
        <v>3149</v>
      </c>
      <c r="D481" s="118" t="s">
        <v>832</v>
      </c>
      <c r="E481" s="118" t="s">
        <v>3151</v>
      </c>
      <c r="F481" s="119" t="s">
        <v>3152</v>
      </c>
      <c r="G481" s="28"/>
      <c r="H481" s="4"/>
      <c r="I481" s="122">
        <f t="shared" si="50"/>
        <v>0</v>
      </c>
      <c r="J481" s="3"/>
      <c r="K481" s="6"/>
      <c r="L481" s="123">
        <f t="shared" si="51"/>
        <v>0</v>
      </c>
      <c r="M481" s="7"/>
      <c r="N481" s="123">
        <f t="shared" si="52"/>
        <v>0</v>
      </c>
      <c r="O481" s="123">
        <f t="shared" si="53"/>
        <v>0</v>
      </c>
      <c r="P481" s="3"/>
      <c r="Q481" s="6"/>
      <c r="R481" s="123">
        <f t="shared" si="54"/>
        <v>0</v>
      </c>
      <c r="S481" s="6"/>
      <c r="T481" s="123">
        <f t="shared" si="55"/>
        <v>0</v>
      </c>
      <c r="U481" s="122">
        <f t="shared" si="56"/>
        <v>0</v>
      </c>
      <c r="V481" s="8" t="str">
        <f>IF(COUNTBLANK(G481:H481)+COUNTBLANK(J481:K481)+COUNTBLANK(M481:M481)+COUNTBLANK(P481:Q481)+COUNTBLANK(S481:S481)=8,"",
IF(G481&lt;Limity!$C$5," Data gotowości zbyt wczesna lub nie uzupełniona.","")&amp;
IF(G481&gt;Limity!$D$5," Data gotowości zbyt późna lub wypełnona nieprawidłowo.","")&amp;
IF(OR(ROUND(K481,2)&lt;=0,ROUND(Q481,2)&lt;=0,ROUND(M481,2)&lt;=0,ROUND(S481,2)&lt;=0,ROUND(H481,2)&lt;=0)," Co najmniej jedna wartość nie jest większa od zera.","")&amp;
IF(K481&gt;Limity!$D$6," Abonament za Usługę TD w Wariancie A ponad limit.","")&amp;
IF(Q481&gt;Limity!$D$7," Abonament za Usługę TD w Wariancie B ponad limit.","")&amp;
IF(Q481-K481&gt;Limity!$D$8," Różnica wartości abonamentów za Usługę TD wariantów A i B ponad limit.","")&amp;
IF(M481&gt;Limity!$D$9," Abonament za zwiększenie przepustowości w Wariancie A ponad limit.","")&amp;
IF(S481&gt;Limity!$D$10," Abonament za zwiększenie przepustowości w Wariancie B ponad limit.","")&amp;
IF(H481&gt;Limity!$D$11," Opłata za zestawienie łącza ponad limit.","")&amp;
IF(J481=""," Nie wskazano PWR. ",IF(ISERROR(VLOOKUP(J481,'Listy punktów styku'!$B$11:$B$41,1,FALSE))," Nie wskazano PWR z listy.",""))&amp;
IF(P481=""," Nie wskazano FPS. ",IF(ISERROR(VLOOKUP(P481,'Listy punktów styku'!$B$44:$B$61,1,FALSE))," Nie wskazano FPS z listy.",""))
)</f>
        <v/>
      </c>
    </row>
    <row r="482" spans="1:22" x14ac:dyDescent="0.35">
      <c r="A482" s="115">
        <v>468</v>
      </c>
      <c r="B482" s="116">
        <v>2114533</v>
      </c>
      <c r="C482" s="117" t="s">
        <v>3154</v>
      </c>
      <c r="D482" s="118" t="s">
        <v>832</v>
      </c>
      <c r="E482" s="118" t="s">
        <v>3156</v>
      </c>
      <c r="F482" s="119">
        <v>183</v>
      </c>
      <c r="G482" s="28"/>
      <c r="H482" s="4"/>
      <c r="I482" s="122">
        <f t="shared" si="50"/>
        <v>0</v>
      </c>
      <c r="J482" s="3"/>
      <c r="K482" s="6"/>
      <c r="L482" s="123">
        <f t="shared" si="51"/>
        <v>0</v>
      </c>
      <c r="M482" s="7"/>
      <c r="N482" s="123">
        <f t="shared" si="52"/>
        <v>0</v>
      </c>
      <c r="O482" s="123">
        <f t="shared" si="53"/>
        <v>0</v>
      </c>
      <c r="P482" s="3"/>
      <c r="Q482" s="6"/>
      <c r="R482" s="123">
        <f t="shared" si="54"/>
        <v>0</v>
      </c>
      <c r="S482" s="6"/>
      <c r="T482" s="123">
        <f t="shared" si="55"/>
        <v>0</v>
      </c>
      <c r="U482" s="122">
        <f t="shared" si="56"/>
        <v>0</v>
      </c>
      <c r="V482" s="8" t="str">
        <f>IF(COUNTBLANK(G482:H482)+COUNTBLANK(J482:K482)+COUNTBLANK(M482:M482)+COUNTBLANK(P482:Q482)+COUNTBLANK(S482:S482)=8,"",
IF(G482&lt;Limity!$C$5," Data gotowości zbyt wczesna lub nie uzupełniona.","")&amp;
IF(G482&gt;Limity!$D$5," Data gotowości zbyt późna lub wypełnona nieprawidłowo.","")&amp;
IF(OR(ROUND(K482,2)&lt;=0,ROUND(Q482,2)&lt;=0,ROUND(M482,2)&lt;=0,ROUND(S482,2)&lt;=0,ROUND(H482,2)&lt;=0)," Co najmniej jedna wartość nie jest większa od zera.","")&amp;
IF(K482&gt;Limity!$D$6," Abonament za Usługę TD w Wariancie A ponad limit.","")&amp;
IF(Q482&gt;Limity!$D$7," Abonament za Usługę TD w Wariancie B ponad limit.","")&amp;
IF(Q482-K482&gt;Limity!$D$8," Różnica wartości abonamentów za Usługę TD wariantów A i B ponad limit.","")&amp;
IF(M482&gt;Limity!$D$9," Abonament za zwiększenie przepustowości w Wariancie A ponad limit.","")&amp;
IF(S482&gt;Limity!$D$10," Abonament za zwiększenie przepustowości w Wariancie B ponad limit.","")&amp;
IF(H482&gt;Limity!$D$11," Opłata za zestawienie łącza ponad limit.","")&amp;
IF(J482=""," Nie wskazano PWR. ",IF(ISERROR(VLOOKUP(J482,'Listy punktów styku'!$B$11:$B$41,1,FALSE))," Nie wskazano PWR z listy.",""))&amp;
IF(P482=""," Nie wskazano FPS. ",IF(ISERROR(VLOOKUP(P482,'Listy punktów styku'!$B$44:$B$61,1,FALSE))," Nie wskazano FPS z listy.",""))
)</f>
        <v/>
      </c>
    </row>
    <row r="483" spans="1:22" ht="29" x14ac:dyDescent="0.35">
      <c r="A483" s="115">
        <v>469</v>
      </c>
      <c r="B483" s="116">
        <v>2108544</v>
      </c>
      <c r="C483" s="117" t="s">
        <v>831</v>
      </c>
      <c r="D483" s="118" t="s">
        <v>832</v>
      </c>
      <c r="E483" s="118" t="s">
        <v>835</v>
      </c>
      <c r="F483" s="119">
        <v>14</v>
      </c>
      <c r="G483" s="28"/>
      <c r="H483" s="4"/>
      <c r="I483" s="122">
        <f t="shared" si="50"/>
        <v>0</v>
      </c>
      <c r="J483" s="3"/>
      <c r="K483" s="6"/>
      <c r="L483" s="123">
        <f t="shared" si="51"/>
        <v>0</v>
      </c>
      <c r="M483" s="7"/>
      <c r="N483" s="123">
        <f t="shared" si="52"/>
        <v>0</v>
      </c>
      <c r="O483" s="123">
        <f t="shared" si="53"/>
        <v>0</v>
      </c>
      <c r="P483" s="3"/>
      <c r="Q483" s="6"/>
      <c r="R483" s="123">
        <f t="shared" si="54"/>
        <v>0</v>
      </c>
      <c r="S483" s="6"/>
      <c r="T483" s="123">
        <f t="shared" si="55"/>
        <v>0</v>
      </c>
      <c r="U483" s="122">
        <f t="shared" si="56"/>
        <v>0</v>
      </c>
      <c r="V483" s="8" t="str">
        <f>IF(COUNTBLANK(G483:H483)+COUNTBLANK(J483:K483)+COUNTBLANK(M483:M483)+COUNTBLANK(P483:Q483)+COUNTBLANK(S483:S483)=8,"",
IF(G483&lt;Limity!$C$5," Data gotowości zbyt wczesna lub nie uzupełniona.","")&amp;
IF(G483&gt;Limity!$D$5," Data gotowości zbyt późna lub wypełnona nieprawidłowo.","")&amp;
IF(OR(ROUND(K483,2)&lt;=0,ROUND(Q483,2)&lt;=0,ROUND(M483,2)&lt;=0,ROUND(S483,2)&lt;=0,ROUND(H483,2)&lt;=0)," Co najmniej jedna wartość nie jest większa od zera.","")&amp;
IF(K483&gt;Limity!$D$6," Abonament za Usługę TD w Wariancie A ponad limit.","")&amp;
IF(Q483&gt;Limity!$D$7," Abonament za Usługę TD w Wariancie B ponad limit.","")&amp;
IF(Q483-K483&gt;Limity!$D$8," Różnica wartości abonamentów za Usługę TD wariantów A i B ponad limit.","")&amp;
IF(M483&gt;Limity!$D$9," Abonament za zwiększenie przepustowości w Wariancie A ponad limit.","")&amp;
IF(S483&gt;Limity!$D$10," Abonament za zwiększenie przepustowości w Wariancie B ponad limit.","")&amp;
IF(H483&gt;Limity!$D$11," Opłata za zestawienie łącza ponad limit.","")&amp;
IF(J483=""," Nie wskazano PWR. ",IF(ISERROR(VLOOKUP(J483,'Listy punktów styku'!$B$11:$B$41,1,FALSE))," Nie wskazano PWR z listy.",""))&amp;
IF(P483=""," Nie wskazano FPS. ",IF(ISERROR(VLOOKUP(P483,'Listy punktów styku'!$B$44:$B$61,1,FALSE))," Nie wskazano FPS z listy.",""))
)</f>
        <v/>
      </c>
    </row>
    <row r="484" spans="1:22" x14ac:dyDescent="0.35">
      <c r="A484" s="115">
        <v>470</v>
      </c>
      <c r="B484" s="124">
        <v>512784</v>
      </c>
      <c r="C484" s="117" t="s">
        <v>3157</v>
      </c>
      <c r="D484" s="118" t="s">
        <v>832</v>
      </c>
      <c r="E484" s="118" t="s">
        <v>429</v>
      </c>
      <c r="F484" s="119" t="s">
        <v>3158</v>
      </c>
      <c r="G484" s="28"/>
      <c r="H484" s="4"/>
      <c r="I484" s="122">
        <f t="shared" si="50"/>
        <v>0</v>
      </c>
      <c r="J484" s="3"/>
      <c r="K484" s="6"/>
      <c r="L484" s="123">
        <f t="shared" si="51"/>
        <v>0</v>
      </c>
      <c r="M484" s="7"/>
      <c r="N484" s="123">
        <f t="shared" si="52"/>
        <v>0</v>
      </c>
      <c r="O484" s="123">
        <f t="shared" si="53"/>
        <v>0</v>
      </c>
      <c r="P484" s="3"/>
      <c r="Q484" s="6"/>
      <c r="R484" s="123">
        <f t="shared" si="54"/>
        <v>0</v>
      </c>
      <c r="S484" s="6"/>
      <c r="T484" s="123">
        <f t="shared" si="55"/>
        <v>0</v>
      </c>
      <c r="U484" s="122">
        <f t="shared" si="56"/>
        <v>0</v>
      </c>
      <c r="V484" s="8" t="str">
        <f>IF(COUNTBLANK(G484:H484)+COUNTBLANK(J484:K484)+COUNTBLANK(M484:M484)+COUNTBLANK(P484:Q484)+COUNTBLANK(S484:S484)=8,"",
IF(G484&lt;Limity!$C$5," Data gotowości zbyt wczesna lub nie uzupełniona.","")&amp;
IF(G484&gt;Limity!$D$5," Data gotowości zbyt późna lub wypełnona nieprawidłowo.","")&amp;
IF(OR(ROUND(K484,2)&lt;=0,ROUND(Q484,2)&lt;=0,ROUND(M484,2)&lt;=0,ROUND(S484,2)&lt;=0,ROUND(H484,2)&lt;=0)," Co najmniej jedna wartość nie jest większa od zera.","")&amp;
IF(K484&gt;Limity!$D$6," Abonament za Usługę TD w Wariancie A ponad limit.","")&amp;
IF(Q484&gt;Limity!$D$7," Abonament za Usługę TD w Wariancie B ponad limit.","")&amp;
IF(Q484-K484&gt;Limity!$D$8," Różnica wartości abonamentów za Usługę TD wariantów A i B ponad limit.","")&amp;
IF(M484&gt;Limity!$D$9," Abonament za zwiększenie przepustowości w Wariancie A ponad limit.","")&amp;
IF(S484&gt;Limity!$D$10," Abonament za zwiększenie przepustowości w Wariancie B ponad limit.","")&amp;
IF(H484&gt;Limity!$D$11," Opłata za zestawienie łącza ponad limit.","")&amp;
IF(J484=""," Nie wskazano PWR. ",IF(ISERROR(VLOOKUP(J484,'Listy punktów styku'!$B$11:$B$41,1,FALSE))," Nie wskazano PWR z listy.",""))&amp;
IF(P484=""," Nie wskazano FPS. ",IF(ISERROR(VLOOKUP(P484,'Listy punktów styku'!$B$44:$B$61,1,FALSE))," Nie wskazano FPS z listy.",""))
)</f>
        <v/>
      </c>
    </row>
    <row r="485" spans="1:22" x14ac:dyDescent="0.35">
      <c r="A485" s="115">
        <v>471</v>
      </c>
      <c r="B485" s="116">
        <v>1707182</v>
      </c>
      <c r="C485" s="117" t="s">
        <v>3160</v>
      </c>
      <c r="D485" s="118" t="s">
        <v>3165</v>
      </c>
      <c r="E485" s="118"/>
      <c r="F485" s="119">
        <v>39</v>
      </c>
      <c r="G485" s="28"/>
      <c r="H485" s="4"/>
      <c r="I485" s="122">
        <f t="shared" si="50"/>
        <v>0</v>
      </c>
      <c r="J485" s="3"/>
      <c r="K485" s="6"/>
      <c r="L485" s="123">
        <f t="shared" si="51"/>
        <v>0</v>
      </c>
      <c r="M485" s="7"/>
      <c r="N485" s="123">
        <f t="shared" si="52"/>
        <v>0</v>
      </c>
      <c r="O485" s="123">
        <f t="shared" si="53"/>
        <v>0</v>
      </c>
      <c r="P485" s="3"/>
      <c r="Q485" s="6"/>
      <c r="R485" s="123">
        <f t="shared" si="54"/>
        <v>0</v>
      </c>
      <c r="S485" s="6"/>
      <c r="T485" s="123">
        <f t="shared" si="55"/>
        <v>0</v>
      </c>
      <c r="U485" s="122">
        <f t="shared" si="56"/>
        <v>0</v>
      </c>
      <c r="V485" s="8" t="str">
        <f>IF(COUNTBLANK(G485:H485)+COUNTBLANK(J485:K485)+COUNTBLANK(M485:M485)+COUNTBLANK(P485:Q485)+COUNTBLANK(S485:S485)=8,"",
IF(G485&lt;Limity!$C$5," Data gotowości zbyt wczesna lub nie uzupełniona.","")&amp;
IF(G485&gt;Limity!$D$5," Data gotowości zbyt późna lub wypełnona nieprawidłowo.","")&amp;
IF(OR(ROUND(K485,2)&lt;=0,ROUND(Q485,2)&lt;=0,ROUND(M485,2)&lt;=0,ROUND(S485,2)&lt;=0,ROUND(H485,2)&lt;=0)," Co najmniej jedna wartość nie jest większa od zera.","")&amp;
IF(K485&gt;Limity!$D$6," Abonament za Usługę TD w Wariancie A ponad limit.","")&amp;
IF(Q485&gt;Limity!$D$7," Abonament za Usługę TD w Wariancie B ponad limit.","")&amp;
IF(Q485-K485&gt;Limity!$D$8," Różnica wartości abonamentów za Usługę TD wariantów A i B ponad limit.","")&amp;
IF(M485&gt;Limity!$D$9," Abonament za zwiększenie przepustowości w Wariancie A ponad limit.","")&amp;
IF(S485&gt;Limity!$D$10," Abonament za zwiększenie przepustowości w Wariancie B ponad limit.","")&amp;
IF(H485&gt;Limity!$D$11," Opłata za zestawienie łącza ponad limit.","")&amp;
IF(J485=""," Nie wskazano PWR. ",IF(ISERROR(VLOOKUP(J485,'Listy punktów styku'!$B$11:$B$41,1,FALSE))," Nie wskazano PWR z listy.",""))&amp;
IF(P485=""," Nie wskazano FPS. ",IF(ISERROR(VLOOKUP(P485,'Listy punktów styku'!$B$44:$B$61,1,FALSE))," Nie wskazano FPS z listy.",""))
)</f>
        <v/>
      </c>
    </row>
    <row r="486" spans="1:22" x14ac:dyDescent="0.35">
      <c r="A486" s="115">
        <v>472</v>
      </c>
      <c r="B486" s="116">
        <v>1732262</v>
      </c>
      <c r="C486" s="117" t="s">
        <v>3167</v>
      </c>
      <c r="D486" s="118" t="s">
        <v>3170</v>
      </c>
      <c r="E486" s="118" t="s">
        <v>542</v>
      </c>
      <c r="F486" s="119">
        <v>39</v>
      </c>
      <c r="G486" s="28"/>
      <c r="H486" s="4"/>
      <c r="I486" s="122">
        <f t="shared" si="50"/>
        <v>0</v>
      </c>
      <c r="J486" s="3"/>
      <c r="K486" s="6"/>
      <c r="L486" s="123">
        <f t="shared" si="51"/>
        <v>0</v>
      </c>
      <c r="M486" s="7"/>
      <c r="N486" s="123">
        <f t="shared" si="52"/>
        <v>0</v>
      </c>
      <c r="O486" s="123">
        <f t="shared" si="53"/>
        <v>0</v>
      </c>
      <c r="P486" s="3"/>
      <c r="Q486" s="6"/>
      <c r="R486" s="123">
        <f t="shared" si="54"/>
        <v>0</v>
      </c>
      <c r="S486" s="6"/>
      <c r="T486" s="123">
        <f t="shared" si="55"/>
        <v>0</v>
      </c>
      <c r="U486" s="122">
        <f t="shared" si="56"/>
        <v>0</v>
      </c>
      <c r="V486" s="8" t="str">
        <f>IF(COUNTBLANK(G486:H486)+COUNTBLANK(J486:K486)+COUNTBLANK(M486:M486)+COUNTBLANK(P486:Q486)+COUNTBLANK(S486:S486)=8,"",
IF(G486&lt;Limity!$C$5," Data gotowości zbyt wczesna lub nie uzupełniona.","")&amp;
IF(G486&gt;Limity!$D$5," Data gotowości zbyt późna lub wypełnona nieprawidłowo.","")&amp;
IF(OR(ROUND(K486,2)&lt;=0,ROUND(Q486,2)&lt;=0,ROUND(M486,2)&lt;=0,ROUND(S486,2)&lt;=0,ROUND(H486,2)&lt;=0)," Co najmniej jedna wartość nie jest większa od zera.","")&amp;
IF(K486&gt;Limity!$D$6," Abonament za Usługę TD w Wariancie A ponad limit.","")&amp;
IF(Q486&gt;Limity!$D$7," Abonament za Usługę TD w Wariancie B ponad limit.","")&amp;
IF(Q486-K486&gt;Limity!$D$8," Różnica wartości abonamentów za Usługę TD wariantów A i B ponad limit.","")&amp;
IF(M486&gt;Limity!$D$9," Abonament za zwiększenie przepustowości w Wariancie A ponad limit.","")&amp;
IF(S486&gt;Limity!$D$10," Abonament za zwiększenie przepustowości w Wariancie B ponad limit.","")&amp;
IF(H486&gt;Limity!$D$11," Opłata za zestawienie łącza ponad limit.","")&amp;
IF(J486=""," Nie wskazano PWR. ",IF(ISERROR(VLOOKUP(J486,'Listy punktów styku'!$B$11:$B$41,1,FALSE))," Nie wskazano PWR z listy.",""))&amp;
IF(P486=""," Nie wskazano FPS. ",IF(ISERROR(VLOOKUP(P486,'Listy punktów styku'!$B$44:$B$61,1,FALSE))," Nie wskazano FPS z listy.",""))
)</f>
        <v/>
      </c>
    </row>
    <row r="487" spans="1:22" x14ac:dyDescent="0.35">
      <c r="A487" s="115">
        <v>473</v>
      </c>
      <c r="B487" s="116">
        <v>1751931</v>
      </c>
      <c r="C487" s="117" t="s">
        <v>3173</v>
      </c>
      <c r="D487" s="118" t="s">
        <v>3176</v>
      </c>
      <c r="E487" s="118" t="s">
        <v>104</v>
      </c>
      <c r="F487" s="119">
        <v>52</v>
      </c>
      <c r="G487" s="28"/>
      <c r="H487" s="4"/>
      <c r="I487" s="122">
        <f t="shared" si="50"/>
        <v>0</v>
      </c>
      <c r="J487" s="3"/>
      <c r="K487" s="6"/>
      <c r="L487" s="123">
        <f t="shared" si="51"/>
        <v>0</v>
      </c>
      <c r="M487" s="7"/>
      <c r="N487" s="123">
        <f t="shared" si="52"/>
        <v>0</v>
      </c>
      <c r="O487" s="123">
        <f t="shared" si="53"/>
        <v>0</v>
      </c>
      <c r="P487" s="3"/>
      <c r="Q487" s="6"/>
      <c r="R487" s="123">
        <f t="shared" si="54"/>
        <v>0</v>
      </c>
      <c r="S487" s="6"/>
      <c r="T487" s="123">
        <f t="shared" si="55"/>
        <v>0</v>
      </c>
      <c r="U487" s="122">
        <f t="shared" si="56"/>
        <v>0</v>
      </c>
      <c r="V487" s="8" t="str">
        <f>IF(COUNTBLANK(G487:H487)+COUNTBLANK(J487:K487)+COUNTBLANK(M487:M487)+COUNTBLANK(P487:Q487)+COUNTBLANK(S487:S487)=8,"",
IF(G487&lt;Limity!$C$5," Data gotowości zbyt wczesna lub nie uzupełniona.","")&amp;
IF(G487&gt;Limity!$D$5," Data gotowości zbyt późna lub wypełnona nieprawidłowo.","")&amp;
IF(OR(ROUND(K487,2)&lt;=0,ROUND(Q487,2)&lt;=0,ROUND(M487,2)&lt;=0,ROUND(S487,2)&lt;=0,ROUND(H487,2)&lt;=0)," Co najmniej jedna wartość nie jest większa od zera.","")&amp;
IF(K487&gt;Limity!$D$6," Abonament za Usługę TD w Wariancie A ponad limit.","")&amp;
IF(Q487&gt;Limity!$D$7," Abonament za Usługę TD w Wariancie B ponad limit.","")&amp;
IF(Q487-K487&gt;Limity!$D$8," Różnica wartości abonamentów za Usługę TD wariantów A i B ponad limit.","")&amp;
IF(M487&gt;Limity!$D$9," Abonament za zwiększenie przepustowości w Wariancie A ponad limit.","")&amp;
IF(S487&gt;Limity!$D$10," Abonament za zwiększenie przepustowości w Wariancie B ponad limit.","")&amp;
IF(H487&gt;Limity!$D$11," Opłata za zestawienie łącza ponad limit.","")&amp;
IF(J487=""," Nie wskazano PWR. ",IF(ISERROR(VLOOKUP(J487,'Listy punktów styku'!$B$11:$B$41,1,FALSE))," Nie wskazano PWR z listy.",""))&amp;
IF(P487=""," Nie wskazano FPS. ",IF(ISERROR(VLOOKUP(P487,'Listy punktów styku'!$B$44:$B$61,1,FALSE))," Nie wskazano FPS z listy.",""))
)</f>
        <v/>
      </c>
    </row>
    <row r="488" spans="1:22" x14ac:dyDescent="0.35">
      <c r="A488" s="115">
        <v>474</v>
      </c>
      <c r="B488" s="116">
        <v>1756350</v>
      </c>
      <c r="C488" s="117" t="s">
        <v>3178</v>
      </c>
      <c r="D488" s="118" t="s">
        <v>3183</v>
      </c>
      <c r="E488" s="118" t="s">
        <v>95</v>
      </c>
      <c r="F488" s="119">
        <v>5</v>
      </c>
      <c r="G488" s="28"/>
      <c r="H488" s="4"/>
      <c r="I488" s="122">
        <f t="shared" si="50"/>
        <v>0</v>
      </c>
      <c r="J488" s="3"/>
      <c r="K488" s="6"/>
      <c r="L488" s="123">
        <f t="shared" si="51"/>
        <v>0</v>
      </c>
      <c r="M488" s="7"/>
      <c r="N488" s="123">
        <f t="shared" si="52"/>
        <v>0</v>
      </c>
      <c r="O488" s="123">
        <f t="shared" si="53"/>
        <v>0</v>
      </c>
      <c r="P488" s="3"/>
      <c r="Q488" s="6"/>
      <c r="R488" s="123">
        <f t="shared" si="54"/>
        <v>0</v>
      </c>
      <c r="S488" s="6"/>
      <c r="T488" s="123">
        <f t="shared" si="55"/>
        <v>0</v>
      </c>
      <c r="U488" s="122">
        <f t="shared" si="56"/>
        <v>0</v>
      </c>
      <c r="V488" s="8" t="str">
        <f>IF(COUNTBLANK(G488:H488)+COUNTBLANK(J488:K488)+COUNTBLANK(M488:M488)+COUNTBLANK(P488:Q488)+COUNTBLANK(S488:S488)=8,"",
IF(G488&lt;Limity!$C$5," Data gotowości zbyt wczesna lub nie uzupełniona.","")&amp;
IF(G488&gt;Limity!$D$5," Data gotowości zbyt późna lub wypełnona nieprawidłowo.","")&amp;
IF(OR(ROUND(K488,2)&lt;=0,ROUND(Q488,2)&lt;=0,ROUND(M488,2)&lt;=0,ROUND(S488,2)&lt;=0,ROUND(H488,2)&lt;=0)," Co najmniej jedna wartość nie jest większa od zera.","")&amp;
IF(K488&gt;Limity!$D$6," Abonament za Usługę TD w Wariancie A ponad limit.","")&amp;
IF(Q488&gt;Limity!$D$7," Abonament za Usługę TD w Wariancie B ponad limit.","")&amp;
IF(Q488-K488&gt;Limity!$D$8," Różnica wartości abonamentów za Usługę TD wariantów A i B ponad limit.","")&amp;
IF(M488&gt;Limity!$D$9," Abonament za zwiększenie przepustowości w Wariancie A ponad limit.","")&amp;
IF(S488&gt;Limity!$D$10," Abonament za zwiększenie przepustowości w Wariancie B ponad limit.","")&amp;
IF(H488&gt;Limity!$D$11," Opłata za zestawienie łącza ponad limit.","")&amp;
IF(J488=""," Nie wskazano PWR. ",IF(ISERROR(VLOOKUP(J488,'Listy punktów styku'!$B$11:$B$41,1,FALSE))," Nie wskazano PWR z listy.",""))&amp;
IF(P488=""," Nie wskazano FPS. ",IF(ISERROR(VLOOKUP(P488,'Listy punktów styku'!$B$44:$B$61,1,FALSE))," Nie wskazano FPS z listy.",""))
)</f>
        <v/>
      </c>
    </row>
    <row r="489" spans="1:22" x14ac:dyDescent="0.35">
      <c r="A489" s="115">
        <v>475</v>
      </c>
      <c r="B489" s="116">
        <v>1767716</v>
      </c>
      <c r="C489" s="117" t="s">
        <v>3185</v>
      </c>
      <c r="D489" s="118" t="s">
        <v>3187</v>
      </c>
      <c r="E489" s="118" t="s">
        <v>1090</v>
      </c>
      <c r="F489" s="119" t="s">
        <v>2408</v>
      </c>
      <c r="G489" s="28"/>
      <c r="H489" s="4"/>
      <c r="I489" s="122">
        <f t="shared" si="50"/>
        <v>0</v>
      </c>
      <c r="J489" s="3"/>
      <c r="K489" s="6"/>
      <c r="L489" s="123">
        <f t="shared" si="51"/>
        <v>0</v>
      </c>
      <c r="M489" s="7"/>
      <c r="N489" s="123">
        <f t="shared" si="52"/>
        <v>0</v>
      </c>
      <c r="O489" s="123">
        <f t="shared" si="53"/>
        <v>0</v>
      </c>
      <c r="P489" s="3"/>
      <c r="Q489" s="6"/>
      <c r="R489" s="123">
        <f t="shared" si="54"/>
        <v>0</v>
      </c>
      <c r="S489" s="6"/>
      <c r="T489" s="123">
        <f t="shared" si="55"/>
        <v>0</v>
      </c>
      <c r="U489" s="122">
        <f t="shared" si="56"/>
        <v>0</v>
      </c>
      <c r="V489" s="8" t="str">
        <f>IF(COUNTBLANK(G489:H489)+COUNTBLANK(J489:K489)+COUNTBLANK(M489:M489)+COUNTBLANK(P489:Q489)+COUNTBLANK(S489:S489)=8,"",
IF(G489&lt;Limity!$C$5," Data gotowości zbyt wczesna lub nie uzupełniona.","")&amp;
IF(G489&gt;Limity!$D$5," Data gotowości zbyt późna lub wypełnona nieprawidłowo.","")&amp;
IF(OR(ROUND(K489,2)&lt;=0,ROUND(Q489,2)&lt;=0,ROUND(M489,2)&lt;=0,ROUND(S489,2)&lt;=0,ROUND(H489,2)&lt;=0)," Co najmniej jedna wartość nie jest większa od zera.","")&amp;
IF(K489&gt;Limity!$D$6," Abonament za Usługę TD w Wariancie A ponad limit.","")&amp;
IF(Q489&gt;Limity!$D$7," Abonament za Usługę TD w Wariancie B ponad limit.","")&amp;
IF(Q489-K489&gt;Limity!$D$8," Różnica wartości abonamentów za Usługę TD wariantów A i B ponad limit.","")&amp;
IF(M489&gt;Limity!$D$9," Abonament za zwiększenie przepustowości w Wariancie A ponad limit.","")&amp;
IF(S489&gt;Limity!$D$10," Abonament za zwiększenie przepustowości w Wariancie B ponad limit.","")&amp;
IF(H489&gt;Limity!$D$11," Opłata za zestawienie łącza ponad limit.","")&amp;
IF(J489=""," Nie wskazano PWR. ",IF(ISERROR(VLOOKUP(J489,'Listy punktów styku'!$B$11:$B$41,1,FALSE))," Nie wskazano PWR z listy.",""))&amp;
IF(P489=""," Nie wskazano FPS. ",IF(ISERROR(VLOOKUP(P489,'Listy punktów styku'!$B$44:$B$61,1,FALSE))," Nie wskazano FPS z listy.",""))
)</f>
        <v/>
      </c>
    </row>
    <row r="490" spans="1:22" x14ac:dyDescent="0.35">
      <c r="A490" s="115">
        <v>476</v>
      </c>
      <c r="B490" s="116">
        <v>1768239</v>
      </c>
      <c r="C490" s="117" t="s">
        <v>3190</v>
      </c>
      <c r="D490" s="118" t="s">
        <v>3192</v>
      </c>
      <c r="E490" s="118"/>
      <c r="F490" s="119">
        <v>26</v>
      </c>
      <c r="G490" s="28"/>
      <c r="H490" s="4"/>
      <c r="I490" s="122">
        <f t="shared" si="50"/>
        <v>0</v>
      </c>
      <c r="J490" s="3"/>
      <c r="K490" s="6"/>
      <c r="L490" s="123">
        <f t="shared" si="51"/>
        <v>0</v>
      </c>
      <c r="M490" s="7"/>
      <c r="N490" s="123">
        <f t="shared" si="52"/>
        <v>0</v>
      </c>
      <c r="O490" s="123">
        <f t="shared" si="53"/>
        <v>0</v>
      </c>
      <c r="P490" s="3"/>
      <c r="Q490" s="6"/>
      <c r="R490" s="123">
        <f t="shared" si="54"/>
        <v>0</v>
      </c>
      <c r="S490" s="6"/>
      <c r="T490" s="123">
        <f t="shared" si="55"/>
        <v>0</v>
      </c>
      <c r="U490" s="122">
        <f t="shared" si="56"/>
        <v>0</v>
      </c>
      <c r="V490" s="8" t="str">
        <f>IF(COUNTBLANK(G490:H490)+COUNTBLANK(J490:K490)+COUNTBLANK(M490:M490)+COUNTBLANK(P490:Q490)+COUNTBLANK(S490:S490)=8,"",
IF(G490&lt;Limity!$C$5," Data gotowości zbyt wczesna lub nie uzupełniona.","")&amp;
IF(G490&gt;Limity!$D$5," Data gotowości zbyt późna lub wypełnona nieprawidłowo.","")&amp;
IF(OR(ROUND(K490,2)&lt;=0,ROUND(Q490,2)&lt;=0,ROUND(M490,2)&lt;=0,ROUND(S490,2)&lt;=0,ROUND(H490,2)&lt;=0)," Co najmniej jedna wartość nie jest większa od zera.","")&amp;
IF(K490&gt;Limity!$D$6," Abonament za Usługę TD w Wariancie A ponad limit.","")&amp;
IF(Q490&gt;Limity!$D$7," Abonament za Usługę TD w Wariancie B ponad limit.","")&amp;
IF(Q490-K490&gt;Limity!$D$8," Różnica wartości abonamentów za Usługę TD wariantów A i B ponad limit.","")&amp;
IF(M490&gt;Limity!$D$9," Abonament za zwiększenie przepustowości w Wariancie A ponad limit.","")&amp;
IF(S490&gt;Limity!$D$10," Abonament za zwiększenie przepustowości w Wariancie B ponad limit.","")&amp;
IF(H490&gt;Limity!$D$11," Opłata za zestawienie łącza ponad limit.","")&amp;
IF(J490=""," Nie wskazano PWR. ",IF(ISERROR(VLOOKUP(J490,'Listy punktów styku'!$B$11:$B$41,1,FALSE))," Nie wskazano PWR z listy.",""))&amp;
IF(P490=""," Nie wskazano FPS. ",IF(ISERROR(VLOOKUP(P490,'Listy punktów styku'!$B$44:$B$61,1,FALSE))," Nie wskazano FPS z listy.",""))
)</f>
        <v/>
      </c>
    </row>
    <row r="491" spans="1:22" x14ac:dyDescent="0.35">
      <c r="A491" s="115">
        <v>477</v>
      </c>
      <c r="B491" s="116">
        <v>1770593</v>
      </c>
      <c r="C491" s="117" t="s">
        <v>3194</v>
      </c>
      <c r="D491" s="118" t="s">
        <v>3196</v>
      </c>
      <c r="E491" s="118" t="s">
        <v>95</v>
      </c>
      <c r="F491" s="119">
        <v>4</v>
      </c>
      <c r="G491" s="28"/>
      <c r="H491" s="4"/>
      <c r="I491" s="122">
        <f t="shared" si="50"/>
        <v>0</v>
      </c>
      <c r="J491" s="3"/>
      <c r="K491" s="6"/>
      <c r="L491" s="123">
        <f t="shared" si="51"/>
        <v>0</v>
      </c>
      <c r="M491" s="7"/>
      <c r="N491" s="123">
        <f t="shared" si="52"/>
        <v>0</v>
      </c>
      <c r="O491" s="123">
        <f t="shared" si="53"/>
        <v>0</v>
      </c>
      <c r="P491" s="3"/>
      <c r="Q491" s="6"/>
      <c r="R491" s="123">
        <f t="shared" si="54"/>
        <v>0</v>
      </c>
      <c r="S491" s="6"/>
      <c r="T491" s="123">
        <f t="shared" si="55"/>
        <v>0</v>
      </c>
      <c r="U491" s="122">
        <f t="shared" si="56"/>
        <v>0</v>
      </c>
      <c r="V491" s="8" t="str">
        <f>IF(COUNTBLANK(G491:H491)+COUNTBLANK(J491:K491)+COUNTBLANK(M491:M491)+COUNTBLANK(P491:Q491)+COUNTBLANK(S491:S491)=8,"",
IF(G491&lt;Limity!$C$5," Data gotowości zbyt wczesna lub nie uzupełniona.","")&amp;
IF(G491&gt;Limity!$D$5," Data gotowości zbyt późna lub wypełnona nieprawidłowo.","")&amp;
IF(OR(ROUND(K491,2)&lt;=0,ROUND(Q491,2)&lt;=0,ROUND(M491,2)&lt;=0,ROUND(S491,2)&lt;=0,ROUND(H491,2)&lt;=0)," Co najmniej jedna wartość nie jest większa od zera.","")&amp;
IF(K491&gt;Limity!$D$6," Abonament za Usługę TD w Wariancie A ponad limit.","")&amp;
IF(Q491&gt;Limity!$D$7," Abonament za Usługę TD w Wariancie B ponad limit.","")&amp;
IF(Q491-K491&gt;Limity!$D$8," Różnica wartości abonamentów za Usługę TD wariantów A i B ponad limit.","")&amp;
IF(M491&gt;Limity!$D$9," Abonament za zwiększenie przepustowości w Wariancie A ponad limit.","")&amp;
IF(S491&gt;Limity!$D$10," Abonament za zwiększenie przepustowości w Wariancie B ponad limit.","")&amp;
IF(H491&gt;Limity!$D$11," Opłata za zestawienie łącza ponad limit.","")&amp;
IF(J491=""," Nie wskazano PWR. ",IF(ISERROR(VLOOKUP(J491,'Listy punktów styku'!$B$11:$B$41,1,FALSE))," Nie wskazano PWR z listy.",""))&amp;
IF(P491=""," Nie wskazano FPS. ",IF(ISERROR(VLOOKUP(P491,'Listy punktów styku'!$B$44:$B$61,1,FALSE))," Nie wskazano FPS z listy.",""))
)</f>
        <v/>
      </c>
    </row>
    <row r="492" spans="1:22" x14ac:dyDescent="0.35">
      <c r="A492" s="115">
        <v>478</v>
      </c>
      <c r="B492" s="116">
        <v>1773531</v>
      </c>
      <c r="C492" s="117" t="s">
        <v>3199</v>
      </c>
      <c r="D492" s="118" t="s">
        <v>3201</v>
      </c>
      <c r="E492" s="118" t="s">
        <v>1141</v>
      </c>
      <c r="F492" s="119">
        <v>134</v>
      </c>
      <c r="G492" s="28"/>
      <c r="H492" s="4"/>
      <c r="I492" s="122">
        <f t="shared" si="50"/>
        <v>0</v>
      </c>
      <c r="J492" s="3"/>
      <c r="K492" s="6"/>
      <c r="L492" s="123">
        <f t="shared" si="51"/>
        <v>0</v>
      </c>
      <c r="M492" s="7"/>
      <c r="N492" s="123">
        <f t="shared" si="52"/>
        <v>0</v>
      </c>
      <c r="O492" s="123">
        <f t="shared" si="53"/>
        <v>0</v>
      </c>
      <c r="P492" s="3"/>
      <c r="Q492" s="6"/>
      <c r="R492" s="123">
        <f t="shared" si="54"/>
        <v>0</v>
      </c>
      <c r="S492" s="6"/>
      <c r="T492" s="123">
        <f t="shared" si="55"/>
        <v>0</v>
      </c>
      <c r="U492" s="122">
        <f t="shared" si="56"/>
        <v>0</v>
      </c>
      <c r="V492" s="8" t="str">
        <f>IF(COUNTBLANK(G492:H492)+COUNTBLANK(J492:K492)+COUNTBLANK(M492:M492)+COUNTBLANK(P492:Q492)+COUNTBLANK(S492:S492)=8,"",
IF(G492&lt;Limity!$C$5," Data gotowości zbyt wczesna lub nie uzupełniona.","")&amp;
IF(G492&gt;Limity!$D$5," Data gotowości zbyt późna lub wypełnona nieprawidłowo.","")&amp;
IF(OR(ROUND(K492,2)&lt;=0,ROUND(Q492,2)&lt;=0,ROUND(M492,2)&lt;=0,ROUND(S492,2)&lt;=0,ROUND(H492,2)&lt;=0)," Co najmniej jedna wartość nie jest większa od zera.","")&amp;
IF(K492&gt;Limity!$D$6," Abonament za Usługę TD w Wariancie A ponad limit.","")&amp;
IF(Q492&gt;Limity!$D$7," Abonament za Usługę TD w Wariancie B ponad limit.","")&amp;
IF(Q492-K492&gt;Limity!$D$8," Różnica wartości abonamentów za Usługę TD wariantów A i B ponad limit.","")&amp;
IF(M492&gt;Limity!$D$9," Abonament za zwiększenie przepustowości w Wariancie A ponad limit.","")&amp;
IF(S492&gt;Limity!$D$10," Abonament za zwiększenie przepustowości w Wariancie B ponad limit.","")&amp;
IF(H492&gt;Limity!$D$11," Opłata za zestawienie łącza ponad limit.","")&amp;
IF(J492=""," Nie wskazano PWR. ",IF(ISERROR(VLOOKUP(J492,'Listy punktów styku'!$B$11:$B$41,1,FALSE))," Nie wskazano PWR z listy.",""))&amp;
IF(P492=""," Nie wskazano FPS. ",IF(ISERROR(VLOOKUP(P492,'Listy punktów styku'!$B$44:$B$61,1,FALSE))," Nie wskazano FPS z listy.",""))
)</f>
        <v/>
      </c>
    </row>
    <row r="493" spans="1:22" x14ac:dyDescent="0.35">
      <c r="A493" s="115">
        <v>479</v>
      </c>
      <c r="B493" s="116">
        <v>1781124</v>
      </c>
      <c r="C493" s="117" t="s">
        <v>3204</v>
      </c>
      <c r="D493" s="118" t="s">
        <v>3207</v>
      </c>
      <c r="E493" s="118" t="s">
        <v>429</v>
      </c>
      <c r="F493" s="119">
        <v>20</v>
      </c>
      <c r="G493" s="28"/>
      <c r="H493" s="4"/>
      <c r="I493" s="122">
        <f t="shared" si="50"/>
        <v>0</v>
      </c>
      <c r="J493" s="3"/>
      <c r="K493" s="6"/>
      <c r="L493" s="123">
        <f t="shared" si="51"/>
        <v>0</v>
      </c>
      <c r="M493" s="7"/>
      <c r="N493" s="123">
        <f t="shared" si="52"/>
        <v>0</v>
      </c>
      <c r="O493" s="123">
        <f t="shared" si="53"/>
        <v>0</v>
      </c>
      <c r="P493" s="3"/>
      <c r="Q493" s="6"/>
      <c r="R493" s="123">
        <f t="shared" si="54"/>
        <v>0</v>
      </c>
      <c r="S493" s="6"/>
      <c r="T493" s="123">
        <f t="shared" si="55"/>
        <v>0</v>
      </c>
      <c r="U493" s="122">
        <f t="shared" si="56"/>
        <v>0</v>
      </c>
      <c r="V493" s="8" t="str">
        <f>IF(COUNTBLANK(G493:H493)+COUNTBLANK(J493:K493)+COUNTBLANK(M493:M493)+COUNTBLANK(P493:Q493)+COUNTBLANK(S493:S493)=8,"",
IF(G493&lt;Limity!$C$5," Data gotowości zbyt wczesna lub nie uzupełniona.","")&amp;
IF(G493&gt;Limity!$D$5," Data gotowości zbyt późna lub wypełnona nieprawidłowo.","")&amp;
IF(OR(ROUND(K493,2)&lt;=0,ROUND(Q493,2)&lt;=0,ROUND(M493,2)&lt;=0,ROUND(S493,2)&lt;=0,ROUND(H493,2)&lt;=0)," Co najmniej jedna wartość nie jest większa od zera.","")&amp;
IF(K493&gt;Limity!$D$6," Abonament za Usługę TD w Wariancie A ponad limit.","")&amp;
IF(Q493&gt;Limity!$D$7," Abonament za Usługę TD w Wariancie B ponad limit.","")&amp;
IF(Q493-K493&gt;Limity!$D$8," Różnica wartości abonamentów za Usługę TD wariantów A i B ponad limit.","")&amp;
IF(M493&gt;Limity!$D$9," Abonament za zwiększenie przepustowości w Wariancie A ponad limit.","")&amp;
IF(S493&gt;Limity!$D$10," Abonament za zwiększenie przepustowości w Wariancie B ponad limit.","")&amp;
IF(H493&gt;Limity!$D$11," Opłata za zestawienie łącza ponad limit.","")&amp;
IF(J493=""," Nie wskazano PWR. ",IF(ISERROR(VLOOKUP(J493,'Listy punktów styku'!$B$11:$B$41,1,FALSE))," Nie wskazano PWR z listy.",""))&amp;
IF(P493=""," Nie wskazano FPS. ",IF(ISERROR(VLOOKUP(P493,'Listy punktów styku'!$B$44:$B$61,1,FALSE))," Nie wskazano FPS z listy.",""))
)</f>
        <v/>
      </c>
    </row>
    <row r="494" spans="1:22" x14ac:dyDescent="0.35">
      <c r="A494" s="115">
        <v>480</v>
      </c>
      <c r="B494" s="116">
        <v>1784098</v>
      </c>
      <c r="C494" s="117" t="s">
        <v>3209</v>
      </c>
      <c r="D494" s="118" t="s">
        <v>3211</v>
      </c>
      <c r="E494" s="118" t="s">
        <v>104</v>
      </c>
      <c r="F494" s="119">
        <v>29</v>
      </c>
      <c r="G494" s="28"/>
      <c r="H494" s="4"/>
      <c r="I494" s="122">
        <f t="shared" si="50"/>
        <v>0</v>
      </c>
      <c r="J494" s="3"/>
      <c r="K494" s="6"/>
      <c r="L494" s="123">
        <f t="shared" si="51"/>
        <v>0</v>
      </c>
      <c r="M494" s="7"/>
      <c r="N494" s="123">
        <f t="shared" si="52"/>
        <v>0</v>
      </c>
      <c r="O494" s="123">
        <f t="shared" si="53"/>
        <v>0</v>
      </c>
      <c r="P494" s="3"/>
      <c r="Q494" s="6"/>
      <c r="R494" s="123">
        <f t="shared" si="54"/>
        <v>0</v>
      </c>
      <c r="S494" s="6"/>
      <c r="T494" s="123">
        <f t="shared" si="55"/>
        <v>0</v>
      </c>
      <c r="U494" s="122">
        <f t="shared" si="56"/>
        <v>0</v>
      </c>
      <c r="V494" s="8" t="str">
        <f>IF(COUNTBLANK(G494:H494)+COUNTBLANK(J494:K494)+COUNTBLANK(M494:M494)+COUNTBLANK(P494:Q494)+COUNTBLANK(S494:S494)=8,"",
IF(G494&lt;Limity!$C$5," Data gotowości zbyt wczesna lub nie uzupełniona.","")&amp;
IF(G494&gt;Limity!$D$5," Data gotowości zbyt późna lub wypełnona nieprawidłowo.","")&amp;
IF(OR(ROUND(K494,2)&lt;=0,ROUND(Q494,2)&lt;=0,ROUND(M494,2)&lt;=0,ROUND(S494,2)&lt;=0,ROUND(H494,2)&lt;=0)," Co najmniej jedna wartość nie jest większa od zera.","")&amp;
IF(K494&gt;Limity!$D$6," Abonament za Usługę TD w Wariancie A ponad limit.","")&amp;
IF(Q494&gt;Limity!$D$7," Abonament za Usługę TD w Wariancie B ponad limit.","")&amp;
IF(Q494-K494&gt;Limity!$D$8," Różnica wartości abonamentów za Usługę TD wariantów A i B ponad limit.","")&amp;
IF(M494&gt;Limity!$D$9," Abonament za zwiększenie przepustowości w Wariancie A ponad limit.","")&amp;
IF(S494&gt;Limity!$D$10," Abonament za zwiększenie przepustowości w Wariancie B ponad limit.","")&amp;
IF(H494&gt;Limity!$D$11," Opłata za zestawienie łącza ponad limit.","")&amp;
IF(J494=""," Nie wskazano PWR. ",IF(ISERROR(VLOOKUP(J494,'Listy punktów styku'!$B$11:$B$41,1,FALSE))," Nie wskazano PWR z listy.",""))&amp;
IF(P494=""," Nie wskazano FPS. ",IF(ISERROR(VLOOKUP(P494,'Listy punktów styku'!$B$44:$B$61,1,FALSE))," Nie wskazano FPS z listy.",""))
)</f>
        <v/>
      </c>
    </row>
    <row r="495" spans="1:22" x14ac:dyDescent="0.35">
      <c r="A495" s="115">
        <v>481</v>
      </c>
      <c r="B495" s="116">
        <v>1781790</v>
      </c>
      <c r="C495" s="117" t="s">
        <v>3213</v>
      </c>
      <c r="D495" s="118" t="s">
        <v>3215</v>
      </c>
      <c r="E495" s="118" t="s">
        <v>473</v>
      </c>
      <c r="F495" s="119">
        <v>14</v>
      </c>
      <c r="G495" s="28"/>
      <c r="H495" s="4"/>
      <c r="I495" s="122">
        <f t="shared" si="50"/>
        <v>0</v>
      </c>
      <c r="J495" s="3"/>
      <c r="K495" s="6"/>
      <c r="L495" s="123">
        <f t="shared" si="51"/>
        <v>0</v>
      </c>
      <c r="M495" s="7"/>
      <c r="N495" s="123">
        <f t="shared" si="52"/>
        <v>0</v>
      </c>
      <c r="O495" s="123">
        <f t="shared" si="53"/>
        <v>0</v>
      </c>
      <c r="P495" s="3"/>
      <c r="Q495" s="6"/>
      <c r="R495" s="123">
        <f t="shared" si="54"/>
        <v>0</v>
      </c>
      <c r="S495" s="6"/>
      <c r="T495" s="123">
        <f t="shared" si="55"/>
        <v>0</v>
      </c>
      <c r="U495" s="122">
        <f t="shared" si="56"/>
        <v>0</v>
      </c>
      <c r="V495" s="8" t="str">
        <f>IF(COUNTBLANK(G495:H495)+COUNTBLANK(J495:K495)+COUNTBLANK(M495:M495)+COUNTBLANK(P495:Q495)+COUNTBLANK(S495:S495)=8,"",
IF(G495&lt;Limity!$C$5," Data gotowości zbyt wczesna lub nie uzupełniona.","")&amp;
IF(G495&gt;Limity!$D$5," Data gotowości zbyt późna lub wypełnona nieprawidłowo.","")&amp;
IF(OR(ROUND(K495,2)&lt;=0,ROUND(Q495,2)&lt;=0,ROUND(M495,2)&lt;=0,ROUND(S495,2)&lt;=0,ROUND(H495,2)&lt;=0)," Co najmniej jedna wartość nie jest większa od zera.","")&amp;
IF(K495&gt;Limity!$D$6," Abonament za Usługę TD w Wariancie A ponad limit.","")&amp;
IF(Q495&gt;Limity!$D$7," Abonament za Usługę TD w Wariancie B ponad limit.","")&amp;
IF(Q495-K495&gt;Limity!$D$8," Różnica wartości abonamentów za Usługę TD wariantów A i B ponad limit.","")&amp;
IF(M495&gt;Limity!$D$9," Abonament za zwiększenie przepustowości w Wariancie A ponad limit.","")&amp;
IF(S495&gt;Limity!$D$10," Abonament za zwiększenie przepustowości w Wariancie B ponad limit.","")&amp;
IF(H495&gt;Limity!$D$11," Opłata za zestawienie łącza ponad limit.","")&amp;
IF(J495=""," Nie wskazano PWR. ",IF(ISERROR(VLOOKUP(J495,'Listy punktów styku'!$B$11:$B$41,1,FALSE))," Nie wskazano PWR z listy.",""))&amp;
IF(P495=""," Nie wskazano FPS. ",IF(ISERROR(VLOOKUP(P495,'Listy punktów styku'!$B$44:$B$61,1,FALSE))," Nie wskazano FPS z listy.",""))
)</f>
        <v/>
      </c>
    </row>
    <row r="496" spans="1:22" x14ac:dyDescent="0.35">
      <c r="A496" s="115">
        <v>482</v>
      </c>
      <c r="B496" s="116">
        <v>1782971</v>
      </c>
      <c r="C496" s="117" t="s">
        <v>3217</v>
      </c>
      <c r="D496" s="118" t="s">
        <v>205</v>
      </c>
      <c r="E496" s="118" t="s">
        <v>339</v>
      </c>
      <c r="F496" s="119">
        <v>9</v>
      </c>
      <c r="G496" s="28"/>
      <c r="H496" s="4"/>
      <c r="I496" s="122">
        <f t="shared" si="50"/>
        <v>0</v>
      </c>
      <c r="J496" s="3"/>
      <c r="K496" s="6"/>
      <c r="L496" s="123">
        <f t="shared" si="51"/>
        <v>0</v>
      </c>
      <c r="M496" s="7"/>
      <c r="N496" s="123">
        <f t="shared" si="52"/>
        <v>0</v>
      </c>
      <c r="O496" s="123">
        <f t="shared" si="53"/>
        <v>0</v>
      </c>
      <c r="P496" s="3"/>
      <c r="Q496" s="6"/>
      <c r="R496" s="123">
        <f t="shared" si="54"/>
        <v>0</v>
      </c>
      <c r="S496" s="6"/>
      <c r="T496" s="123">
        <f t="shared" si="55"/>
        <v>0</v>
      </c>
      <c r="U496" s="122">
        <f t="shared" si="56"/>
        <v>0</v>
      </c>
      <c r="V496" s="8" t="str">
        <f>IF(COUNTBLANK(G496:H496)+COUNTBLANK(J496:K496)+COUNTBLANK(M496:M496)+COUNTBLANK(P496:Q496)+COUNTBLANK(S496:S496)=8,"",
IF(G496&lt;Limity!$C$5," Data gotowości zbyt wczesna lub nie uzupełniona.","")&amp;
IF(G496&gt;Limity!$D$5," Data gotowości zbyt późna lub wypełnona nieprawidłowo.","")&amp;
IF(OR(ROUND(K496,2)&lt;=0,ROUND(Q496,2)&lt;=0,ROUND(M496,2)&lt;=0,ROUND(S496,2)&lt;=0,ROUND(H496,2)&lt;=0)," Co najmniej jedna wartość nie jest większa od zera.","")&amp;
IF(K496&gt;Limity!$D$6," Abonament za Usługę TD w Wariancie A ponad limit.","")&amp;
IF(Q496&gt;Limity!$D$7," Abonament za Usługę TD w Wariancie B ponad limit.","")&amp;
IF(Q496-K496&gt;Limity!$D$8," Różnica wartości abonamentów za Usługę TD wariantów A i B ponad limit.","")&amp;
IF(M496&gt;Limity!$D$9," Abonament za zwiększenie przepustowości w Wariancie A ponad limit.","")&amp;
IF(S496&gt;Limity!$D$10," Abonament za zwiększenie przepustowości w Wariancie B ponad limit.","")&amp;
IF(H496&gt;Limity!$D$11," Opłata za zestawienie łącza ponad limit.","")&amp;
IF(J496=""," Nie wskazano PWR. ",IF(ISERROR(VLOOKUP(J496,'Listy punktów styku'!$B$11:$B$41,1,FALSE))," Nie wskazano PWR z listy.",""))&amp;
IF(P496=""," Nie wskazano FPS. ",IF(ISERROR(VLOOKUP(P496,'Listy punktów styku'!$B$44:$B$61,1,FALSE))," Nie wskazano FPS z listy.",""))
)</f>
        <v/>
      </c>
    </row>
    <row r="497" spans="1:22" x14ac:dyDescent="0.35">
      <c r="A497" s="115">
        <v>483</v>
      </c>
      <c r="B497" s="116">
        <v>1782990</v>
      </c>
      <c r="C497" s="117" t="s">
        <v>3220</v>
      </c>
      <c r="D497" s="118" t="s">
        <v>205</v>
      </c>
      <c r="E497" s="118" t="s">
        <v>429</v>
      </c>
      <c r="F497" s="119">
        <v>13</v>
      </c>
      <c r="G497" s="28"/>
      <c r="H497" s="4"/>
      <c r="I497" s="122">
        <f t="shared" si="50"/>
        <v>0</v>
      </c>
      <c r="J497" s="3"/>
      <c r="K497" s="6"/>
      <c r="L497" s="123">
        <f t="shared" si="51"/>
        <v>0</v>
      </c>
      <c r="M497" s="7"/>
      <c r="N497" s="123">
        <f t="shared" si="52"/>
        <v>0</v>
      </c>
      <c r="O497" s="123">
        <f t="shared" si="53"/>
        <v>0</v>
      </c>
      <c r="P497" s="3"/>
      <c r="Q497" s="6"/>
      <c r="R497" s="123">
        <f t="shared" si="54"/>
        <v>0</v>
      </c>
      <c r="S497" s="6"/>
      <c r="T497" s="123">
        <f t="shared" si="55"/>
        <v>0</v>
      </c>
      <c r="U497" s="122">
        <f t="shared" si="56"/>
        <v>0</v>
      </c>
      <c r="V497" s="8" t="str">
        <f>IF(COUNTBLANK(G497:H497)+COUNTBLANK(J497:K497)+COUNTBLANK(M497:M497)+COUNTBLANK(P497:Q497)+COUNTBLANK(S497:S497)=8,"",
IF(G497&lt;Limity!$C$5," Data gotowości zbyt wczesna lub nie uzupełniona.","")&amp;
IF(G497&gt;Limity!$D$5," Data gotowości zbyt późna lub wypełnona nieprawidłowo.","")&amp;
IF(OR(ROUND(K497,2)&lt;=0,ROUND(Q497,2)&lt;=0,ROUND(M497,2)&lt;=0,ROUND(S497,2)&lt;=0,ROUND(H497,2)&lt;=0)," Co najmniej jedna wartość nie jest większa od zera.","")&amp;
IF(K497&gt;Limity!$D$6," Abonament za Usługę TD w Wariancie A ponad limit.","")&amp;
IF(Q497&gt;Limity!$D$7," Abonament za Usługę TD w Wariancie B ponad limit.","")&amp;
IF(Q497-K497&gt;Limity!$D$8," Różnica wartości abonamentów za Usługę TD wariantów A i B ponad limit.","")&amp;
IF(M497&gt;Limity!$D$9," Abonament za zwiększenie przepustowości w Wariancie A ponad limit.","")&amp;
IF(S497&gt;Limity!$D$10," Abonament za zwiększenie przepustowości w Wariancie B ponad limit.","")&amp;
IF(H497&gt;Limity!$D$11," Opłata za zestawienie łącza ponad limit.","")&amp;
IF(J497=""," Nie wskazano PWR. ",IF(ISERROR(VLOOKUP(J497,'Listy punktów styku'!$B$11:$B$41,1,FALSE))," Nie wskazano PWR z listy.",""))&amp;
IF(P497=""," Nie wskazano FPS. ",IF(ISERROR(VLOOKUP(P497,'Listy punktów styku'!$B$44:$B$61,1,FALSE))," Nie wskazano FPS z listy.",""))
)</f>
        <v/>
      </c>
    </row>
    <row r="498" spans="1:22" ht="29" x14ac:dyDescent="0.35">
      <c r="A498" s="115">
        <v>484</v>
      </c>
      <c r="B498" s="116">
        <v>1783585</v>
      </c>
      <c r="C498" s="117" t="s">
        <v>202</v>
      </c>
      <c r="D498" s="118" t="s">
        <v>207</v>
      </c>
      <c r="E498" s="118"/>
      <c r="F498" s="119">
        <v>52</v>
      </c>
      <c r="G498" s="28"/>
      <c r="H498" s="4"/>
      <c r="I498" s="122">
        <f t="shared" si="50"/>
        <v>0</v>
      </c>
      <c r="J498" s="3"/>
      <c r="K498" s="6"/>
      <c r="L498" s="123">
        <f t="shared" si="51"/>
        <v>0</v>
      </c>
      <c r="M498" s="7"/>
      <c r="N498" s="123">
        <f t="shared" si="52"/>
        <v>0</v>
      </c>
      <c r="O498" s="123">
        <f t="shared" si="53"/>
        <v>0</v>
      </c>
      <c r="P498" s="3"/>
      <c r="Q498" s="6"/>
      <c r="R498" s="123">
        <f t="shared" si="54"/>
        <v>0</v>
      </c>
      <c r="S498" s="6"/>
      <c r="T498" s="123">
        <f t="shared" si="55"/>
        <v>0</v>
      </c>
      <c r="U498" s="122">
        <f t="shared" si="56"/>
        <v>0</v>
      </c>
      <c r="V498" s="8" t="str">
        <f>IF(COUNTBLANK(G498:H498)+COUNTBLANK(J498:K498)+COUNTBLANK(M498:M498)+COUNTBLANK(P498:Q498)+COUNTBLANK(S498:S498)=8,"",
IF(G498&lt;Limity!$C$5," Data gotowości zbyt wczesna lub nie uzupełniona.","")&amp;
IF(G498&gt;Limity!$D$5," Data gotowości zbyt późna lub wypełnona nieprawidłowo.","")&amp;
IF(OR(ROUND(K498,2)&lt;=0,ROUND(Q498,2)&lt;=0,ROUND(M498,2)&lt;=0,ROUND(S498,2)&lt;=0,ROUND(H498,2)&lt;=0)," Co najmniej jedna wartość nie jest większa od zera.","")&amp;
IF(K498&gt;Limity!$D$6," Abonament za Usługę TD w Wariancie A ponad limit.","")&amp;
IF(Q498&gt;Limity!$D$7," Abonament za Usługę TD w Wariancie B ponad limit.","")&amp;
IF(Q498-K498&gt;Limity!$D$8," Różnica wartości abonamentów za Usługę TD wariantów A i B ponad limit.","")&amp;
IF(M498&gt;Limity!$D$9," Abonament za zwiększenie przepustowości w Wariancie A ponad limit.","")&amp;
IF(S498&gt;Limity!$D$10," Abonament za zwiększenie przepustowości w Wariancie B ponad limit.","")&amp;
IF(H498&gt;Limity!$D$11," Opłata za zestawienie łącza ponad limit.","")&amp;
IF(J498=""," Nie wskazano PWR. ",IF(ISERROR(VLOOKUP(J498,'Listy punktów styku'!$B$11:$B$41,1,FALSE))," Nie wskazano PWR z listy.",""))&amp;
IF(P498=""," Nie wskazano FPS. ",IF(ISERROR(VLOOKUP(P498,'Listy punktów styku'!$B$44:$B$61,1,FALSE))," Nie wskazano FPS z listy.",""))
)</f>
        <v/>
      </c>
    </row>
    <row r="499" spans="1:22" x14ac:dyDescent="0.35">
      <c r="A499" s="115">
        <v>485</v>
      </c>
      <c r="B499" s="116">
        <v>1784061</v>
      </c>
      <c r="C499" s="117" t="s">
        <v>3222</v>
      </c>
      <c r="D499" s="118" t="s">
        <v>3224</v>
      </c>
      <c r="E499" s="118" t="s">
        <v>854</v>
      </c>
      <c r="F499" s="119">
        <v>5</v>
      </c>
      <c r="G499" s="28"/>
      <c r="H499" s="4"/>
      <c r="I499" s="122">
        <f t="shared" si="50"/>
        <v>0</v>
      </c>
      <c r="J499" s="3"/>
      <c r="K499" s="6"/>
      <c r="L499" s="123">
        <f t="shared" si="51"/>
        <v>0</v>
      </c>
      <c r="M499" s="7"/>
      <c r="N499" s="123">
        <f t="shared" si="52"/>
        <v>0</v>
      </c>
      <c r="O499" s="123">
        <f t="shared" si="53"/>
        <v>0</v>
      </c>
      <c r="P499" s="3"/>
      <c r="Q499" s="6"/>
      <c r="R499" s="123">
        <f t="shared" si="54"/>
        <v>0</v>
      </c>
      <c r="S499" s="6"/>
      <c r="T499" s="123">
        <f t="shared" si="55"/>
        <v>0</v>
      </c>
      <c r="U499" s="122">
        <f t="shared" si="56"/>
        <v>0</v>
      </c>
      <c r="V499" s="8" t="str">
        <f>IF(COUNTBLANK(G499:H499)+COUNTBLANK(J499:K499)+COUNTBLANK(M499:M499)+COUNTBLANK(P499:Q499)+COUNTBLANK(S499:S499)=8,"",
IF(G499&lt;Limity!$C$5," Data gotowości zbyt wczesna lub nie uzupełniona.","")&amp;
IF(G499&gt;Limity!$D$5," Data gotowości zbyt późna lub wypełnona nieprawidłowo.","")&amp;
IF(OR(ROUND(K499,2)&lt;=0,ROUND(Q499,2)&lt;=0,ROUND(M499,2)&lt;=0,ROUND(S499,2)&lt;=0,ROUND(H499,2)&lt;=0)," Co najmniej jedna wartość nie jest większa od zera.","")&amp;
IF(K499&gt;Limity!$D$6," Abonament za Usługę TD w Wariancie A ponad limit.","")&amp;
IF(Q499&gt;Limity!$D$7," Abonament za Usługę TD w Wariancie B ponad limit.","")&amp;
IF(Q499-K499&gt;Limity!$D$8," Różnica wartości abonamentów za Usługę TD wariantów A i B ponad limit.","")&amp;
IF(M499&gt;Limity!$D$9," Abonament za zwiększenie przepustowości w Wariancie A ponad limit.","")&amp;
IF(S499&gt;Limity!$D$10," Abonament za zwiększenie przepustowości w Wariancie B ponad limit.","")&amp;
IF(H499&gt;Limity!$D$11," Opłata za zestawienie łącza ponad limit.","")&amp;
IF(J499=""," Nie wskazano PWR. ",IF(ISERROR(VLOOKUP(J499,'Listy punktów styku'!$B$11:$B$41,1,FALSE))," Nie wskazano PWR z listy.",""))&amp;
IF(P499=""," Nie wskazano FPS. ",IF(ISERROR(VLOOKUP(P499,'Listy punktów styku'!$B$44:$B$61,1,FALSE))," Nie wskazano FPS z listy.",""))
)</f>
        <v/>
      </c>
    </row>
    <row r="500" spans="1:22" x14ac:dyDescent="0.35">
      <c r="A500" s="115">
        <v>486</v>
      </c>
      <c r="B500" s="116">
        <v>1801754</v>
      </c>
      <c r="C500" s="117" t="s">
        <v>3226</v>
      </c>
      <c r="D500" s="118" t="s">
        <v>3230</v>
      </c>
      <c r="E500" s="118"/>
      <c r="F500" s="119">
        <v>99</v>
      </c>
      <c r="G500" s="28"/>
      <c r="H500" s="4"/>
      <c r="I500" s="122">
        <f t="shared" si="50"/>
        <v>0</v>
      </c>
      <c r="J500" s="3"/>
      <c r="K500" s="6"/>
      <c r="L500" s="123">
        <f t="shared" si="51"/>
        <v>0</v>
      </c>
      <c r="M500" s="7"/>
      <c r="N500" s="123">
        <f t="shared" si="52"/>
        <v>0</v>
      </c>
      <c r="O500" s="123">
        <f t="shared" si="53"/>
        <v>0</v>
      </c>
      <c r="P500" s="3"/>
      <c r="Q500" s="6"/>
      <c r="R500" s="123">
        <f t="shared" si="54"/>
        <v>0</v>
      </c>
      <c r="S500" s="6"/>
      <c r="T500" s="123">
        <f t="shared" si="55"/>
        <v>0</v>
      </c>
      <c r="U500" s="122">
        <f t="shared" si="56"/>
        <v>0</v>
      </c>
      <c r="V500" s="8" t="str">
        <f>IF(COUNTBLANK(G500:H500)+COUNTBLANK(J500:K500)+COUNTBLANK(M500:M500)+COUNTBLANK(P500:Q500)+COUNTBLANK(S500:S500)=8,"",
IF(G500&lt;Limity!$C$5," Data gotowości zbyt wczesna lub nie uzupełniona.","")&amp;
IF(G500&gt;Limity!$D$5," Data gotowości zbyt późna lub wypełnona nieprawidłowo.","")&amp;
IF(OR(ROUND(K500,2)&lt;=0,ROUND(Q500,2)&lt;=0,ROUND(M500,2)&lt;=0,ROUND(S500,2)&lt;=0,ROUND(H500,2)&lt;=0)," Co najmniej jedna wartość nie jest większa od zera.","")&amp;
IF(K500&gt;Limity!$D$6," Abonament za Usługę TD w Wariancie A ponad limit.","")&amp;
IF(Q500&gt;Limity!$D$7," Abonament za Usługę TD w Wariancie B ponad limit.","")&amp;
IF(Q500-K500&gt;Limity!$D$8," Różnica wartości abonamentów za Usługę TD wariantów A i B ponad limit.","")&amp;
IF(M500&gt;Limity!$D$9," Abonament za zwiększenie przepustowości w Wariancie A ponad limit.","")&amp;
IF(S500&gt;Limity!$D$10," Abonament za zwiększenie przepustowości w Wariancie B ponad limit.","")&amp;
IF(H500&gt;Limity!$D$11," Opłata za zestawienie łącza ponad limit.","")&amp;
IF(J500=""," Nie wskazano PWR. ",IF(ISERROR(VLOOKUP(J500,'Listy punktów styku'!$B$11:$B$41,1,FALSE))," Nie wskazano PWR z listy.",""))&amp;
IF(P500=""," Nie wskazano FPS. ",IF(ISERROR(VLOOKUP(P500,'Listy punktów styku'!$B$44:$B$61,1,FALSE))," Nie wskazano FPS z listy.",""))
)</f>
        <v/>
      </c>
    </row>
    <row r="501" spans="1:22" x14ac:dyDescent="0.35">
      <c r="A501" s="115">
        <v>487</v>
      </c>
      <c r="B501" s="116">
        <v>1800867</v>
      </c>
      <c r="C501" s="117" t="s">
        <v>3232</v>
      </c>
      <c r="D501" s="118" t="s">
        <v>3228</v>
      </c>
      <c r="E501" s="118" t="s">
        <v>2842</v>
      </c>
      <c r="F501" s="119">
        <v>105</v>
      </c>
      <c r="G501" s="28"/>
      <c r="H501" s="4"/>
      <c r="I501" s="122">
        <f t="shared" si="50"/>
        <v>0</v>
      </c>
      <c r="J501" s="3"/>
      <c r="K501" s="6"/>
      <c r="L501" s="123">
        <f t="shared" si="51"/>
        <v>0</v>
      </c>
      <c r="M501" s="7"/>
      <c r="N501" s="123">
        <f t="shared" si="52"/>
        <v>0</v>
      </c>
      <c r="O501" s="123">
        <f t="shared" si="53"/>
        <v>0</v>
      </c>
      <c r="P501" s="3"/>
      <c r="Q501" s="6"/>
      <c r="R501" s="123">
        <f t="shared" si="54"/>
        <v>0</v>
      </c>
      <c r="S501" s="6"/>
      <c r="T501" s="123">
        <f t="shared" si="55"/>
        <v>0</v>
      </c>
      <c r="U501" s="122">
        <f t="shared" si="56"/>
        <v>0</v>
      </c>
      <c r="V501" s="8" t="str">
        <f>IF(COUNTBLANK(G501:H501)+COUNTBLANK(J501:K501)+COUNTBLANK(M501:M501)+COUNTBLANK(P501:Q501)+COUNTBLANK(S501:S501)=8,"",
IF(G501&lt;Limity!$C$5," Data gotowości zbyt wczesna lub nie uzupełniona.","")&amp;
IF(G501&gt;Limity!$D$5," Data gotowości zbyt późna lub wypełnona nieprawidłowo.","")&amp;
IF(OR(ROUND(K501,2)&lt;=0,ROUND(Q501,2)&lt;=0,ROUND(M501,2)&lt;=0,ROUND(S501,2)&lt;=0,ROUND(H501,2)&lt;=0)," Co najmniej jedna wartość nie jest większa od zera.","")&amp;
IF(K501&gt;Limity!$D$6," Abonament za Usługę TD w Wariancie A ponad limit.","")&amp;
IF(Q501&gt;Limity!$D$7," Abonament za Usługę TD w Wariancie B ponad limit.","")&amp;
IF(Q501-K501&gt;Limity!$D$8," Różnica wartości abonamentów za Usługę TD wariantów A i B ponad limit.","")&amp;
IF(M501&gt;Limity!$D$9," Abonament za zwiększenie przepustowości w Wariancie A ponad limit.","")&amp;
IF(S501&gt;Limity!$D$10," Abonament za zwiększenie przepustowości w Wariancie B ponad limit.","")&amp;
IF(H501&gt;Limity!$D$11," Opłata za zestawienie łącza ponad limit.","")&amp;
IF(J501=""," Nie wskazano PWR. ",IF(ISERROR(VLOOKUP(J501,'Listy punktów styku'!$B$11:$B$41,1,FALSE))," Nie wskazano PWR z listy.",""))&amp;
IF(P501=""," Nie wskazano FPS. ",IF(ISERROR(VLOOKUP(P501,'Listy punktów styku'!$B$44:$B$61,1,FALSE))," Nie wskazano FPS z listy.",""))
)</f>
        <v/>
      </c>
    </row>
    <row r="502" spans="1:22" ht="29" x14ac:dyDescent="0.35">
      <c r="A502" s="115">
        <v>488</v>
      </c>
      <c r="B502" s="116">
        <v>1800547</v>
      </c>
      <c r="C502" s="117" t="s">
        <v>3235</v>
      </c>
      <c r="D502" s="118" t="s">
        <v>3228</v>
      </c>
      <c r="E502" s="118" t="s">
        <v>2842</v>
      </c>
      <c r="F502" s="119">
        <v>107</v>
      </c>
      <c r="G502" s="28"/>
      <c r="H502" s="4"/>
      <c r="I502" s="122">
        <f t="shared" si="50"/>
        <v>0</v>
      </c>
      <c r="J502" s="3"/>
      <c r="K502" s="6"/>
      <c r="L502" s="123">
        <f t="shared" si="51"/>
        <v>0</v>
      </c>
      <c r="M502" s="7"/>
      <c r="N502" s="123">
        <f t="shared" si="52"/>
        <v>0</v>
      </c>
      <c r="O502" s="123">
        <f t="shared" si="53"/>
        <v>0</v>
      </c>
      <c r="P502" s="3"/>
      <c r="Q502" s="6"/>
      <c r="R502" s="123">
        <f t="shared" si="54"/>
        <v>0</v>
      </c>
      <c r="S502" s="6"/>
      <c r="T502" s="123">
        <f t="shared" si="55"/>
        <v>0</v>
      </c>
      <c r="U502" s="122">
        <f t="shared" si="56"/>
        <v>0</v>
      </c>
      <c r="V502" s="8" t="str">
        <f>IF(COUNTBLANK(G502:H502)+COUNTBLANK(J502:K502)+COUNTBLANK(M502:M502)+COUNTBLANK(P502:Q502)+COUNTBLANK(S502:S502)=8,"",
IF(G502&lt;Limity!$C$5," Data gotowości zbyt wczesna lub nie uzupełniona.","")&amp;
IF(G502&gt;Limity!$D$5," Data gotowości zbyt późna lub wypełnona nieprawidłowo.","")&amp;
IF(OR(ROUND(K502,2)&lt;=0,ROUND(Q502,2)&lt;=0,ROUND(M502,2)&lt;=0,ROUND(S502,2)&lt;=0,ROUND(H502,2)&lt;=0)," Co najmniej jedna wartość nie jest większa od zera.","")&amp;
IF(K502&gt;Limity!$D$6," Abonament za Usługę TD w Wariancie A ponad limit.","")&amp;
IF(Q502&gt;Limity!$D$7," Abonament za Usługę TD w Wariancie B ponad limit.","")&amp;
IF(Q502-K502&gt;Limity!$D$8," Różnica wartości abonamentów za Usługę TD wariantów A i B ponad limit.","")&amp;
IF(M502&gt;Limity!$D$9," Abonament za zwiększenie przepustowości w Wariancie A ponad limit.","")&amp;
IF(S502&gt;Limity!$D$10," Abonament za zwiększenie przepustowości w Wariancie B ponad limit.","")&amp;
IF(H502&gt;Limity!$D$11," Opłata za zestawienie łącza ponad limit.","")&amp;
IF(J502=""," Nie wskazano PWR. ",IF(ISERROR(VLOOKUP(J502,'Listy punktów styku'!$B$11:$B$41,1,FALSE))," Nie wskazano PWR z listy.",""))&amp;
IF(P502=""," Nie wskazano FPS. ",IF(ISERROR(VLOOKUP(P502,'Listy punktów styku'!$B$44:$B$61,1,FALSE))," Nie wskazano FPS z listy.",""))
)</f>
        <v/>
      </c>
    </row>
    <row r="503" spans="1:22" x14ac:dyDescent="0.35">
      <c r="A503" s="115">
        <v>489</v>
      </c>
      <c r="B503" s="124">
        <v>81888606</v>
      </c>
      <c r="C503" s="117" t="s">
        <v>3236</v>
      </c>
      <c r="D503" s="118" t="s">
        <v>3237</v>
      </c>
      <c r="E503" s="118" t="s">
        <v>3241</v>
      </c>
      <c r="F503" s="119" t="s">
        <v>680</v>
      </c>
      <c r="G503" s="28"/>
      <c r="H503" s="4"/>
      <c r="I503" s="122">
        <f t="shared" si="50"/>
        <v>0</v>
      </c>
      <c r="J503" s="3"/>
      <c r="K503" s="6"/>
      <c r="L503" s="123">
        <f t="shared" si="51"/>
        <v>0</v>
      </c>
      <c r="M503" s="7"/>
      <c r="N503" s="123">
        <f t="shared" si="52"/>
        <v>0</v>
      </c>
      <c r="O503" s="123">
        <f t="shared" si="53"/>
        <v>0</v>
      </c>
      <c r="P503" s="3"/>
      <c r="Q503" s="6"/>
      <c r="R503" s="123">
        <f t="shared" si="54"/>
        <v>0</v>
      </c>
      <c r="S503" s="6"/>
      <c r="T503" s="123">
        <f t="shared" si="55"/>
        <v>0</v>
      </c>
      <c r="U503" s="122">
        <f t="shared" si="56"/>
        <v>0</v>
      </c>
      <c r="V503" s="8" t="str">
        <f>IF(COUNTBLANK(G503:H503)+COUNTBLANK(J503:K503)+COUNTBLANK(M503:M503)+COUNTBLANK(P503:Q503)+COUNTBLANK(S503:S503)=8,"",
IF(G503&lt;Limity!$C$5," Data gotowości zbyt wczesna lub nie uzupełniona.","")&amp;
IF(G503&gt;Limity!$D$5," Data gotowości zbyt późna lub wypełnona nieprawidłowo.","")&amp;
IF(OR(ROUND(K503,2)&lt;=0,ROUND(Q503,2)&lt;=0,ROUND(M503,2)&lt;=0,ROUND(S503,2)&lt;=0,ROUND(H503,2)&lt;=0)," Co najmniej jedna wartość nie jest większa od zera.","")&amp;
IF(K503&gt;Limity!$D$6," Abonament za Usługę TD w Wariancie A ponad limit.","")&amp;
IF(Q503&gt;Limity!$D$7," Abonament za Usługę TD w Wariancie B ponad limit.","")&amp;
IF(Q503-K503&gt;Limity!$D$8," Różnica wartości abonamentów za Usługę TD wariantów A i B ponad limit.","")&amp;
IF(M503&gt;Limity!$D$9," Abonament za zwiększenie przepustowości w Wariancie A ponad limit.","")&amp;
IF(S503&gt;Limity!$D$10," Abonament za zwiększenie przepustowości w Wariancie B ponad limit.","")&amp;
IF(H503&gt;Limity!$D$11," Opłata za zestawienie łącza ponad limit.","")&amp;
IF(J503=""," Nie wskazano PWR. ",IF(ISERROR(VLOOKUP(J503,'Listy punktów styku'!$B$11:$B$41,1,FALSE))," Nie wskazano PWR z listy.",""))&amp;
IF(P503=""," Nie wskazano FPS. ",IF(ISERROR(VLOOKUP(P503,'Listy punktów styku'!$B$44:$B$61,1,FALSE))," Nie wskazano FPS z listy.",""))
)</f>
        <v/>
      </c>
    </row>
    <row r="504" spans="1:22" x14ac:dyDescent="0.35">
      <c r="A504" s="115">
        <v>490</v>
      </c>
      <c r="B504" s="116">
        <v>9311193</v>
      </c>
      <c r="C504" s="117" t="s">
        <v>3243</v>
      </c>
      <c r="D504" s="118" t="s">
        <v>3237</v>
      </c>
      <c r="E504" s="118" t="s">
        <v>3245</v>
      </c>
      <c r="F504" s="119">
        <v>11</v>
      </c>
      <c r="G504" s="28"/>
      <c r="H504" s="4"/>
      <c r="I504" s="122">
        <f t="shared" si="50"/>
        <v>0</v>
      </c>
      <c r="J504" s="3"/>
      <c r="K504" s="6"/>
      <c r="L504" s="123">
        <f t="shared" si="51"/>
        <v>0</v>
      </c>
      <c r="M504" s="7"/>
      <c r="N504" s="123">
        <f t="shared" si="52"/>
        <v>0</v>
      </c>
      <c r="O504" s="123">
        <f t="shared" si="53"/>
        <v>0</v>
      </c>
      <c r="P504" s="3"/>
      <c r="Q504" s="6"/>
      <c r="R504" s="123">
        <f t="shared" si="54"/>
        <v>0</v>
      </c>
      <c r="S504" s="6"/>
      <c r="T504" s="123">
        <f t="shared" si="55"/>
        <v>0</v>
      </c>
      <c r="U504" s="122">
        <f t="shared" si="56"/>
        <v>0</v>
      </c>
      <c r="V504" s="8" t="str">
        <f>IF(COUNTBLANK(G504:H504)+COUNTBLANK(J504:K504)+COUNTBLANK(M504:M504)+COUNTBLANK(P504:Q504)+COUNTBLANK(S504:S504)=8,"",
IF(G504&lt;Limity!$C$5," Data gotowości zbyt wczesna lub nie uzupełniona.","")&amp;
IF(G504&gt;Limity!$D$5," Data gotowości zbyt późna lub wypełnona nieprawidłowo.","")&amp;
IF(OR(ROUND(K504,2)&lt;=0,ROUND(Q504,2)&lt;=0,ROUND(M504,2)&lt;=0,ROUND(S504,2)&lt;=0,ROUND(H504,2)&lt;=0)," Co najmniej jedna wartość nie jest większa od zera.","")&amp;
IF(K504&gt;Limity!$D$6," Abonament za Usługę TD w Wariancie A ponad limit.","")&amp;
IF(Q504&gt;Limity!$D$7," Abonament za Usługę TD w Wariancie B ponad limit.","")&amp;
IF(Q504-K504&gt;Limity!$D$8," Różnica wartości abonamentów za Usługę TD wariantów A i B ponad limit.","")&amp;
IF(M504&gt;Limity!$D$9," Abonament za zwiększenie przepustowości w Wariancie A ponad limit.","")&amp;
IF(S504&gt;Limity!$D$10," Abonament za zwiększenie przepustowości w Wariancie B ponad limit.","")&amp;
IF(H504&gt;Limity!$D$11," Opłata za zestawienie łącza ponad limit.","")&amp;
IF(J504=""," Nie wskazano PWR. ",IF(ISERROR(VLOOKUP(J504,'Listy punktów styku'!$B$11:$B$41,1,FALSE))," Nie wskazano PWR z listy.",""))&amp;
IF(P504=""," Nie wskazano FPS. ",IF(ISERROR(VLOOKUP(P504,'Listy punktów styku'!$B$44:$B$61,1,FALSE))," Nie wskazano FPS z listy.",""))
)</f>
        <v/>
      </c>
    </row>
    <row r="505" spans="1:22" x14ac:dyDescent="0.35">
      <c r="A505" s="115">
        <v>491</v>
      </c>
      <c r="B505" s="116">
        <v>630669197</v>
      </c>
      <c r="C505" s="117">
        <v>267672</v>
      </c>
      <c r="D505" s="118" t="s">
        <v>3248</v>
      </c>
      <c r="E505" s="118" t="s">
        <v>112</v>
      </c>
      <c r="F505" s="119">
        <v>34</v>
      </c>
      <c r="G505" s="28"/>
      <c r="H505" s="4"/>
      <c r="I505" s="122">
        <f t="shared" si="50"/>
        <v>0</v>
      </c>
      <c r="J505" s="3"/>
      <c r="K505" s="6"/>
      <c r="L505" s="123">
        <f t="shared" si="51"/>
        <v>0</v>
      </c>
      <c r="M505" s="7"/>
      <c r="N505" s="123">
        <f t="shared" si="52"/>
        <v>0</v>
      </c>
      <c r="O505" s="123">
        <f t="shared" si="53"/>
        <v>0</v>
      </c>
      <c r="P505" s="3"/>
      <c r="Q505" s="6"/>
      <c r="R505" s="123">
        <f t="shared" si="54"/>
        <v>0</v>
      </c>
      <c r="S505" s="6"/>
      <c r="T505" s="123">
        <f t="shared" si="55"/>
        <v>0</v>
      </c>
      <c r="U505" s="122">
        <f t="shared" si="56"/>
        <v>0</v>
      </c>
      <c r="V505" s="8" t="str">
        <f>IF(COUNTBLANK(G505:H505)+COUNTBLANK(J505:K505)+COUNTBLANK(M505:M505)+COUNTBLANK(P505:Q505)+COUNTBLANK(S505:S505)=8,"",
IF(G505&lt;Limity!$C$5," Data gotowości zbyt wczesna lub nie uzupełniona.","")&amp;
IF(G505&gt;Limity!$D$5," Data gotowości zbyt późna lub wypełnona nieprawidłowo.","")&amp;
IF(OR(ROUND(K505,2)&lt;=0,ROUND(Q505,2)&lt;=0,ROUND(M505,2)&lt;=0,ROUND(S505,2)&lt;=0,ROUND(H505,2)&lt;=0)," Co najmniej jedna wartość nie jest większa od zera.","")&amp;
IF(K505&gt;Limity!$D$6," Abonament za Usługę TD w Wariancie A ponad limit.","")&amp;
IF(Q505&gt;Limity!$D$7," Abonament za Usługę TD w Wariancie B ponad limit.","")&amp;
IF(Q505-K505&gt;Limity!$D$8," Różnica wartości abonamentów za Usługę TD wariantów A i B ponad limit.","")&amp;
IF(M505&gt;Limity!$D$9," Abonament za zwiększenie przepustowości w Wariancie A ponad limit.","")&amp;
IF(S505&gt;Limity!$D$10," Abonament za zwiększenie przepustowości w Wariancie B ponad limit.","")&amp;
IF(H505&gt;Limity!$D$11," Opłata za zestawienie łącza ponad limit.","")&amp;
IF(J505=""," Nie wskazano PWR. ",IF(ISERROR(VLOOKUP(J505,'Listy punktów styku'!$B$11:$B$41,1,FALSE))," Nie wskazano PWR z listy.",""))&amp;
IF(P505=""," Nie wskazano FPS. ",IF(ISERROR(VLOOKUP(P505,'Listy punktów styku'!$B$44:$B$61,1,FALSE))," Nie wskazano FPS z listy.",""))
)</f>
        <v/>
      </c>
    </row>
    <row r="506" spans="1:22" x14ac:dyDescent="0.35">
      <c r="A506" s="115">
        <v>492</v>
      </c>
      <c r="B506" s="116">
        <v>1838006</v>
      </c>
      <c r="C506" s="117" t="s">
        <v>3251</v>
      </c>
      <c r="D506" s="118" t="s">
        <v>3256</v>
      </c>
      <c r="E506" s="118" t="s">
        <v>3258</v>
      </c>
      <c r="F506" s="119">
        <v>7</v>
      </c>
      <c r="G506" s="28"/>
      <c r="H506" s="4"/>
      <c r="I506" s="122">
        <f t="shared" si="50"/>
        <v>0</v>
      </c>
      <c r="J506" s="3"/>
      <c r="K506" s="6"/>
      <c r="L506" s="123">
        <f t="shared" si="51"/>
        <v>0</v>
      </c>
      <c r="M506" s="7"/>
      <c r="N506" s="123">
        <f t="shared" si="52"/>
        <v>0</v>
      </c>
      <c r="O506" s="123">
        <f t="shared" si="53"/>
        <v>0</v>
      </c>
      <c r="P506" s="3"/>
      <c r="Q506" s="6"/>
      <c r="R506" s="123">
        <f t="shared" si="54"/>
        <v>0</v>
      </c>
      <c r="S506" s="6"/>
      <c r="T506" s="123">
        <f t="shared" si="55"/>
        <v>0</v>
      </c>
      <c r="U506" s="122">
        <f t="shared" si="56"/>
        <v>0</v>
      </c>
      <c r="V506" s="8" t="str">
        <f>IF(COUNTBLANK(G506:H506)+COUNTBLANK(J506:K506)+COUNTBLANK(M506:M506)+COUNTBLANK(P506:Q506)+COUNTBLANK(S506:S506)=8,"",
IF(G506&lt;Limity!$C$5," Data gotowości zbyt wczesna lub nie uzupełniona.","")&amp;
IF(G506&gt;Limity!$D$5," Data gotowości zbyt późna lub wypełnona nieprawidłowo.","")&amp;
IF(OR(ROUND(K506,2)&lt;=0,ROUND(Q506,2)&lt;=0,ROUND(M506,2)&lt;=0,ROUND(S506,2)&lt;=0,ROUND(H506,2)&lt;=0)," Co najmniej jedna wartość nie jest większa od zera.","")&amp;
IF(K506&gt;Limity!$D$6," Abonament za Usługę TD w Wariancie A ponad limit.","")&amp;
IF(Q506&gt;Limity!$D$7," Abonament za Usługę TD w Wariancie B ponad limit.","")&amp;
IF(Q506-K506&gt;Limity!$D$8," Różnica wartości abonamentów za Usługę TD wariantów A i B ponad limit.","")&amp;
IF(M506&gt;Limity!$D$9," Abonament za zwiększenie przepustowości w Wariancie A ponad limit.","")&amp;
IF(S506&gt;Limity!$D$10," Abonament za zwiększenie przepustowości w Wariancie B ponad limit.","")&amp;
IF(H506&gt;Limity!$D$11," Opłata za zestawienie łącza ponad limit.","")&amp;
IF(J506=""," Nie wskazano PWR. ",IF(ISERROR(VLOOKUP(J506,'Listy punktów styku'!$B$11:$B$41,1,FALSE))," Nie wskazano PWR z listy.",""))&amp;
IF(P506=""," Nie wskazano FPS. ",IF(ISERROR(VLOOKUP(P506,'Listy punktów styku'!$B$44:$B$61,1,FALSE))," Nie wskazano FPS z listy.",""))
)</f>
        <v/>
      </c>
    </row>
    <row r="507" spans="1:22" x14ac:dyDescent="0.35">
      <c r="A507" s="115">
        <v>493</v>
      </c>
      <c r="B507" s="116">
        <v>1840830</v>
      </c>
      <c r="C507" s="117" t="s">
        <v>3260</v>
      </c>
      <c r="D507" s="118" t="s">
        <v>3262</v>
      </c>
      <c r="E507" s="118" t="s">
        <v>473</v>
      </c>
      <c r="F507" s="119">
        <v>2</v>
      </c>
      <c r="G507" s="28"/>
      <c r="H507" s="4"/>
      <c r="I507" s="122">
        <f t="shared" si="50"/>
        <v>0</v>
      </c>
      <c r="J507" s="3"/>
      <c r="K507" s="6"/>
      <c r="L507" s="123">
        <f t="shared" si="51"/>
        <v>0</v>
      </c>
      <c r="M507" s="7"/>
      <c r="N507" s="123">
        <f t="shared" si="52"/>
        <v>0</v>
      </c>
      <c r="O507" s="123">
        <f t="shared" si="53"/>
        <v>0</v>
      </c>
      <c r="P507" s="3"/>
      <c r="Q507" s="6"/>
      <c r="R507" s="123">
        <f t="shared" si="54"/>
        <v>0</v>
      </c>
      <c r="S507" s="6"/>
      <c r="T507" s="123">
        <f t="shared" si="55"/>
        <v>0</v>
      </c>
      <c r="U507" s="122">
        <f t="shared" si="56"/>
        <v>0</v>
      </c>
      <c r="V507" s="8" t="str">
        <f>IF(COUNTBLANK(G507:H507)+COUNTBLANK(J507:K507)+COUNTBLANK(M507:M507)+COUNTBLANK(P507:Q507)+COUNTBLANK(S507:S507)=8,"",
IF(G507&lt;Limity!$C$5," Data gotowości zbyt wczesna lub nie uzupełniona.","")&amp;
IF(G507&gt;Limity!$D$5," Data gotowości zbyt późna lub wypełnona nieprawidłowo.","")&amp;
IF(OR(ROUND(K507,2)&lt;=0,ROUND(Q507,2)&lt;=0,ROUND(M507,2)&lt;=0,ROUND(S507,2)&lt;=0,ROUND(H507,2)&lt;=0)," Co najmniej jedna wartość nie jest większa od zera.","")&amp;
IF(K507&gt;Limity!$D$6," Abonament za Usługę TD w Wariancie A ponad limit.","")&amp;
IF(Q507&gt;Limity!$D$7," Abonament za Usługę TD w Wariancie B ponad limit.","")&amp;
IF(Q507-K507&gt;Limity!$D$8," Różnica wartości abonamentów za Usługę TD wariantów A i B ponad limit.","")&amp;
IF(M507&gt;Limity!$D$9," Abonament za zwiększenie przepustowości w Wariancie A ponad limit.","")&amp;
IF(S507&gt;Limity!$D$10," Abonament za zwiększenie przepustowości w Wariancie B ponad limit.","")&amp;
IF(H507&gt;Limity!$D$11," Opłata za zestawienie łącza ponad limit.","")&amp;
IF(J507=""," Nie wskazano PWR. ",IF(ISERROR(VLOOKUP(J507,'Listy punktów styku'!$B$11:$B$41,1,FALSE))," Nie wskazano PWR z listy.",""))&amp;
IF(P507=""," Nie wskazano FPS. ",IF(ISERROR(VLOOKUP(P507,'Listy punktów styku'!$B$44:$B$61,1,FALSE))," Nie wskazano FPS z listy.",""))
)</f>
        <v/>
      </c>
    </row>
    <row r="508" spans="1:22" x14ac:dyDescent="0.35">
      <c r="A508" s="115">
        <v>494</v>
      </c>
      <c r="B508" s="116">
        <v>1844360</v>
      </c>
      <c r="C508" s="117" t="s">
        <v>3265</v>
      </c>
      <c r="D508" s="118" t="s">
        <v>3269</v>
      </c>
      <c r="E508" s="118"/>
      <c r="F508" s="119" t="s">
        <v>2617</v>
      </c>
      <c r="G508" s="28"/>
      <c r="H508" s="4"/>
      <c r="I508" s="122">
        <f t="shared" si="50"/>
        <v>0</v>
      </c>
      <c r="J508" s="3"/>
      <c r="K508" s="6"/>
      <c r="L508" s="123">
        <f t="shared" si="51"/>
        <v>0</v>
      </c>
      <c r="M508" s="7"/>
      <c r="N508" s="123">
        <f t="shared" si="52"/>
        <v>0</v>
      </c>
      <c r="O508" s="123">
        <f t="shared" si="53"/>
        <v>0</v>
      </c>
      <c r="P508" s="3"/>
      <c r="Q508" s="6"/>
      <c r="R508" s="123">
        <f t="shared" si="54"/>
        <v>0</v>
      </c>
      <c r="S508" s="6"/>
      <c r="T508" s="123">
        <f t="shared" si="55"/>
        <v>0</v>
      </c>
      <c r="U508" s="122">
        <f t="shared" si="56"/>
        <v>0</v>
      </c>
      <c r="V508" s="8" t="str">
        <f>IF(COUNTBLANK(G508:H508)+COUNTBLANK(J508:K508)+COUNTBLANK(M508:M508)+COUNTBLANK(P508:Q508)+COUNTBLANK(S508:S508)=8,"",
IF(G508&lt;Limity!$C$5," Data gotowości zbyt wczesna lub nie uzupełniona.","")&amp;
IF(G508&gt;Limity!$D$5," Data gotowości zbyt późna lub wypełnona nieprawidłowo.","")&amp;
IF(OR(ROUND(K508,2)&lt;=0,ROUND(Q508,2)&lt;=0,ROUND(M508,2)&lt;=0,ROUND(S508,2)&lt;=0,ROUND(H508,2)&lt;=0)," Co najmniej jedna wartość nie jest większa od zera.","")&amp;
IF(K508&gt;Limity!$D$6," Abonament za Usługę TD w Wariancie A ponad limit.","")&amp;
IF(Q508&gt;Limity!$D$7," Abonament za Usługę TD w Wariancie B ponad limit.","")&amp;
IF(Q508-K508&gt;Limity!$D$8," Różnica wartości abonamentów za Usługę TD wariantów A i B ponad limit.","")&amp;
IF(M508&gt;Limity!$D$9," Abonament za zwiększenie przepustowości w Wariancie A ponad limit.","")&amp;
IF(S508&gt;Limity!$D$10," Abonament za zwiększenie przepustowości w Wariancie B ponad limit.","")&amp;
IF(H508&gt;Limity!$D$11," Opłata za zestawienie łącza ponad limit.","")&amp;
IF(J508=""," Nie wskazano PWR. ",IF(ISERROR(VLOOKUP(J508,'Listy punktów styku'!$B$11:$B$41,1,FALSE))," Nie wskazano PWR z listy.",""))&amp;
IF(P508=""," Nie wskazano FPS. ",IF(ISERROR(VLOOKUP(P508,'Listy punktów styku'!$B$44:$B$61,1,FALSE))," Nie wskazano FPS z listy.",""))
)</f>
        <v/>
      </c>
    </row>
    <row r="509" spans="1:22" x14ac:dyDescent="0.35">
      <c r="A509" s="115">
        <v>495</v>
      </c>
      <c r="B509" s="116">
        <v>1844815</v>
      </c>
      <c r="C509" s="117" t="s">
        <v>3271</v>
      </c>
      <c r="D509" s="118" t="s">
        <v>3273</v>
      </c>
      <c r="E509" s="118" t="s">
        <v>95</v>
      </c>
      <c r="F509" s="119">
        <v>5</v>
      </c>
      <c r="G509" s="28"/>
      <c r="H509" s="4"/>
      <c r="I509" s="122">
        <f t="shared" si="50"/>
        <v>0</v>
      </c>
      <c r="J509" s="3"/>
      <c r="K509" s="6"/>
      <c r="L509" s="123">
        <f t="shared" si="51"/>
        <v>0</v>
      </c>
      <c r="M509" s="7"/>
      <c r="N509" s="123">
        <f t="shared" si="52"/>
        <v>0</v>
      </c>
      <c r="O509" s="123">
        <f t="shared" si="53"/>
        <v>0</v>
      </c>
      <c r="P509" s="3"/>
      <c r="Q509" s="6"/>
      <c r="R509" s="123">
        <f t="shared" si="54"/>
        <v>0</v>
      </c>
      <c r="S509" s="6"/>
      <c r="T509" s="123">
        <f t="shared" si="55"/>
        <v>0</v>
      </c>
      <c r="U509" s="122">
        <f t="shared" si="56"/>
        <v>0</v>
      </c>
      <c r="V509" s="8" t="str">
        <f>IF(COUNTBLANK(G509:H509)+COUNTBLANK(J509:K509)+COUNTBLANK(M509:M509)+COUNTBLANK(P509:Q509)+COUNTBLANK(S509:S509)=8,"",
IF(G509&lt;Limity!$C$5," Data gotowości zbyt wczesna lub nie uzupełniona.","")&amp;
IF(G509&gt;Limity!$D$5," Data gotowości zbyt późna lub wypełnona nieprawidłowo.","")&amp;
IF(OR(ROUND(K509,2)&lt;=0,ROUND(Q509,2)&lt;=0,ROUND(M509,2)&lt;=0,ROUND(S509,2)&lt;=0,ROUND(H509,2)&lt;=0)," Co najmniej jedna wartość nie jest większa od zera.","")&amp;
IF(K509&gt;Limity!$D$6," Abonament za Usługę TD w Wariancie A ponad limit.","")&amp;
IF(Q509&gt;Limity!$D$7," Abonament za Usługę TD w Wariancie B ponad limit.","")&amp;
IF(Q509-K509&gt;Limity!$D$8," Różnica wartości abonamentów za Usługę TD wariantów A i B ponad limit.","")&amp;
IF(M509&gt;Limity!$D$9," Abonament za zwiększenie przepustowości w Wariancie A ponad limit.","")&amp;
IF(S509&gt;Limity!$D$10," Abonament za zwiększenie przepustowości w Wariancie B ponad limit.","")&amp;
IF(H509&gt;Limity!$D$11," Opłata za zestawienie łącza ponad limit.","")&amp;
IF(J509=""," Nie wskazano PWR. ",IF(ISERROR(VLOOKUP(J509,'Listy punktów styku'!$B$11:$B$41,1,FALSE))," Nie wskazano PWR z listy.",""))&amp;
IF(P509=""," Nie wskazano FPS. ",IF(ISERROR(VLOOKUP(P509,'Listy punktów styku'!$B$44:$B$61,1,FALSE))," Nie wskazano FPS z listy.",""))
)</f>
        <v/>
      </c>
    </row>
    <row r="510" spans="1:22" x14ac:dyDescent="0.35">
      <c r="A510" s="115">
        <v>496</v>
      </c>
      <c r="B510" s="116">
        <v>1850616</v>
      </c>
      <c r="C510" s="117" t="s">
        <v>3275</v>
      </c>
      <c r="D510" s="118" t="s">
        <v>3279</v>
      </c>
      <c r="E510" s="118"/>
      <c r="F510" s="119">
        <v>97</v>
      </c>
      <c r="G510" s="28"/>
      <c r="H510" s="4"/>
      <c r="I510" s="122">
        <f t="shared" si="50"/>
        <v>0</v>
      </c>
      <c r="J510" s="3"/>
      <c r="K510" s="6"/>
      <c r="L510" s="123">
        <f t="shared" si="51"/>
        <v>0</v>
      </c>
      <c r="M510" s="7"/>
      <c r="N510" s="123">
        <f t="shared" si="52"/>
        <v>0</v>
      </c>
      <c r="O510" s="123">
        <f t="shared" si="53"/>
        <v>0</v>
      </c>
      <c r="P510" s="3"/>
      <c r="Q510" s="6"/>
      <c r="R510" s="123">
        <f t="shared" si="54"/>
        <v>0</v>
      </c>
      <c r="S510" s="6"/>
      <c r="T510" s="123">
        <f t="shared" si="55"/>
        <v>0</v>
      </c>
      <c r="U510" s="122">
        <f t="shared" si="56"/>
        <v>0</v>
      </c>
      <c r="V510" s="8" t="str">
        <f>IF(COUNTBLANK(G510:H510)+COUNTBLANK(J510:K510)+COUNTBLANK(M510:M510)+COUNTBLANK(P510:Q510)+COUNTBLANK(S510:S510)=8,"",
IF(G510&lt;Limity!$C$5," Data gotowości zbyt wczesna lub nie uzupełniona.","")&amp;
IF(G510&gt;Limity!$D$5," Data gotowości zbyt późna lub wypełnona nieprawidłowo.","")&amp;
IF(OR(ROUND(K510,2)&lt;=0,ROUND(Q510,2)&lt;=0,ROUND(M510,2)&lt;=0,ROUND(S510,2)&lt;=0,ROUND(H510,2)&lt;=0)," Co najmniej jedna wartość nie jest większa od zera.","")&amp;
IF(K510&gt;Limity!$D$6," Abonament za Usługę TD w Wariancie A ponad limit.","")&amp;
IF(Q510&gt;Limity!$D$7," Abonament za Usługę TD w Wariancie B ponad limit.","")&amp;
IF(Q510-K510&gt;Limity!$D$8," Różnica wartości abonamentów za Usługę TD wariantów A i B ponad limit.","")&amp;
IF(M510&gt;Limity!$D$9," Abonament za zwiększenie przepustowości w Wariancie A ponad limit.","")&amp;
IF(S510&gt;Limity!$D$10," Abonament za zwiększenie przepustowości w Wariancie B ponad limit.","")&amp;
IF(H510&gt;Limity!$D$11," Opłata za zestawienie łącza ponad limit.","")&amp;
IF(J510=""," Nie wskazano PWR. ",IF(ISERROR(VLOOKUP(J510,'Listy punktów styku'!$B$11:$B$41,1,FALSE))," Nie wskazano PWR z listy.",""))&amp;
IF(P510=""," Nie wskazano FPS. ",IF(ISERROR(VLOOKUP(P510,'Listy punktów styku'!$B$44:$B$61,1,FALSE))," Nie wskazano FPS z listy.",""))
)</f>
        <v/>
      </c>
    </row>
    <row r="511" spans="1:22" ht="29" x14ac:dyDescent="0.35">
      <c r="A511" s="115">
        <v>497</v>
      </c>
      <c r="B511" s="116">
        <v>1873990</v>
      </c>
      <c r="C511" s="117" t="s">
        <v>3281</v>
      </c>
      <c r="D511" s="118" t="s">
        <v>3284</v>
      </c>
      <c r="E511" s="118" t="s">
        <v>3245</v>
      </c>
      <c r="F511" s="119" t="s">
        <v>3286</v>
      </c>
      <c r="G511" s="28"/>
      <c r="H511" s="4"/>
      <c r="I511" s="122">
        <f t="shared" si="50"/>
        <v>0</v>
      </c>
      <c r="J511" s="3"/>
      <c r="K511" s="6"/>
      <c r="L511" s="123">
        <f t="shared" si="51"/>
        <v>0</v>
      </c>
      <c r="M511" s="7"/>
      <c r="N511" s="123">
        <f t="shared" si="52"/>
        <v>0</v>
      </c>
      <c r="O511" s="123">
        <f t="shared" si="53"/>
        <v>0</v>
      </c>
      <c r="P511" s="3"/>
      <c r="Q511" s="6"/>
      <c r="R511" s="123">
        <f t="shared" si="54"/>
        <v>0</v>
      </c>
      <c r="S511" s="6"/>
      <c r="T511" s="123">
        <f t="shared" si="55"/>
        <v>0</v>
      </c>
      <c r="U511" s="122">
        <f t="shared" si="56"/>
        <v>0</v>
      </c>
      <c r="V511" s="8" t="str">
        <f>IF(COUNTBLANK(G511:H511)+COUNTBLANK(J511:K511)+COUNTBLANK(M511:M511)+COUNTBLANK(P511:Q511)+COUNTBLANK(S511:S511)=8,"",
IF(G511&lt;Limity!$C$5," Data gotowości zbyt wczesna lub nie uzupełniona.","")&amp;
IF(G511&gt;Limity!$D$5," Data gotowości zbyt późna lub wypełnona nieprawidłowo.","")&amp;
IF(OR(ROUND(K511,2)&lt;=0,ROUND(Q511,2)&lt;=0,ROUND(M511,2)&lt;=0,ROUND(S511,2)&lt;=0,ROUND(H511,2)&lt;=0)," Co najmniej jedna wartość nie jest większa od zera.","")&amp;
IF(K511&gt;Limity!$D$6," Abonament za Usługę TD w Wariancie A ponad limit.","")&amp;
IF(Q511&gt;Limity!$D$7," Abonament za Usługę TD w Wariancie B ponad limit.","")&amp;
IF(Q511-K511&gt;Limity!$D$8," Różnica wartości abonamentów za Usługę TD wariantów A i B ponad limit.","")&amp;
IF(M511&gt;Limity!$D$9," Abonament za zwiększenie przepustowości w Wariancie A ponad limit.","")&amp;
IF(S511&gt;Limity!$D$10," Abonament za zwiększenie przepustowości w Wariancie B ponad limit.","")&amp;
IF(H511&gt;Limity!$D$11," Opłata za zestawienie łącza ponad limit.","")&amp;
IF(J511=""," Nie wskazano PWR. ",IF(ISERROR(VLOOKUP(J511,'Listy punktów styku'!$B$11:$B$41,1,FALSE))," Nie wskazano PWR z listy.",""))&amp;
IF(P511=""," Nie wskazano FPS. ",IF(ISERROR(VLOOKUP(P511,'Listy punktów styku'!$B$44:$B$61,1,FALSE))," Nie wskazano FPS z listy.",""))
)</f>
        <v/>
      </c>
    </row>
    <row r="512" spans="1:22" x14ac:dyDescent="0.35">
      <c r="A512" s="115">
        <v>498</v>
      </c>
      <c r="B512" s="116">
        <v>1875158</v>
      </c>
      <c r="C512" s="117" t="s">
        <v>3288</v>
      </c>
      <c r="D512" s="118" t="s">
        <v>3284</v>
      </c>
      <c r="E512" s="118" t="s">
        <v>3290</v>
      </c>
      <c r="F512" s="119">
        <v>11</v>
      </c>
      <c r="G512" s="28"/>
      <c r="H512" s="4"/>
      <c r="I512" s="122">
        <f t="shared" si="50"/>
        <v>0</v>
      </c>
      <c r="J512" s="3"/>
      <c r="K512" s="6"/>
      <c r="L512" s="123">
        <f t="shared" si="51"/>
        <v>0</v>
      </c>
      <c r="M512" s="7"/>
      <c r="N512" s="123">
        <f t="shared" si="52"/>
        <v>0</v>
      </c>
      <c r="O512" s="123">
        <f t="shared" si="53"/>
        <v>0</v>
      </c>
      <c r="P512" s="3"/>
      <c r="Q512" s="6"/>
      <c r="R512" s="123">
        <f t="shared" si="54"/>
        <v>0</v>
      </c>
      <c r="S512" s="6"/>
      <c r="T512" s="123">
        <f t="shared" si="55"/>
        <v>0</v>
      </c>
      <c r="U512" s="122">
        <f t="shared" si="56"/>
        <v>0</v>
      </c>
      <c r="V512" s="8" t="str">
        <f>IF(COUNTBLANK(G512:H512)+COUNTBLANK(J512:K512)+COUNTBLANK(M512:M512)+COUNTBLANK(P512:Q512)+COUNTBLANK(S512:S512)=8,"",
IF(G512&lt;Limity!$C$5," Data gotowości zbyt wczesna lub nie uzupełniona.","")&amp;
IF(G512&gt;Limity!$D$5," Data gotowości zbyt późna lub wypełnona nieprawidłowo.","")&amp;
IF(OR(ROUND(K512,2)&lt;=0,ROUND(Q512,2)&lt;=0,ROUND(M512,2)&lt;=0,ROUND(S512,2)&lt;=0,ROUND(H512,2)&lt;=0)," Co najmniej jedna wartość nie jest większa od zera.","")&amp;
IF(K512&gt;Limity!$D$6," Abonament za Usługę TD w Wariancie A ponad limit.","")&amp;
IF(Q512&gt;Limity!$D$7," Abonament za Usługę TD w Wariancie B ponad limit.","")&amp;
IF(Q512-K512&gt;Limity!$D$8," Różnica wartości abonamentów za Usługę TD wariantów A i B ponad limit.","")&amp;
IF(M512&gt;Limity!$D$9," Abonament za zwiększenie przepustowości w Wariancie A ponad limit.","")&amp;
IF(S512&gt;Limity!$D$10," Abonament za zwiększenie przepustowości w Wariancie B ponad limit.","")&amp;
IF(H512&gt;Limity!$D$11," Opłata za zestawienie łącza ponad limit.","")&amp;
IF(J512=""," Nie wskazano PWR. ",IF(ISERROR(VLOOKUP(J512,'Listy punktów styku'!$B$11:$B$41,1,FALSE))," Nie wskazano PWR z listy.",""))&amp;
IF(P512=""," Nie wskazano FPS. ",IF(ISERROR(VLOOKUP(P512,'Listy punktów styku'!$B$44:$B$61,1,FALSE))," Nie wskazano FPS z listy.",""))
)</f>
        <v/>
      </c>
    </row>
    <row r="513" spans="1:22" x14ac:dyDescent="0.35">
      <c r="A513" s="115">
        <v>499</v>
      </c>
      <c r="B513" s="116">
        <v>1875195</v>
      </c>
      <c r="C513" s="117" t="s">
        <v>3292</v>
      </c>
      <c r="D513" s="118" t="s">
        <v>3284</v>
      </c>
      <c r="E513" s="118" t="s">
        <v>3294</v>
      </c>
      <c r="F513" s="119">
        <v>199</v>
      </c>
      <c r="G513" s="28"/>
      <c r="H513" s="4"/>
      <c r="I513" s="122">
        <f t="shared" si="50"/>
        <v>0</v>
      </c>
      <c r="J513" s="3"/>
      <c r="K513" s="6"/>
      <c r="L513" s="123">
        <f t="shared" si="51"/>
        <v>0</v>
      </c>
      <c r="M513" s="7"/>
      <c r="N513" s="123">
        <f t="shared" si="52"/>
        <v>0</v>
      </c>
      <c r="O513" s="123">
        <f t="shared" si="53"/>
        <v>0</v>
      </c>
      <c r="P513" s="3"/>
      <c r="Q513" s="6"/>
      <c r="R513" s="123">
        <f t="shared" si="54"/>
        <v>0</v>
      </c>
      <c r="S513" s="6"/>
      <c r="T513" s="123">
        <f t="shared" si="55"/>
        <v>0</v>
      </c>
      <c r="U513" s="122">
        <f t="shared" si="56"/>
        <v>0</v>
      </c>
      <c r="V513" s="8" t="str">
        <f>IF(COUNTBLANK(G513:H513)+COUNTBLANK(J513:K513)+COUNTBLANK(M513:M513)+COUNTBLANK(P513:Q513)+COUNTBLANK(S513:S513)=8,"",
IF(G513&lt;Limity!$C$5," Data gotowości zbyt wczesna lub nie uzupełniona.","")&amp;
IF(G513&gt;Limity!$D$5," Data gotowości zbyt późna lub wypełnona nieprawidłowo.","")&amp;
IF(OR(ROUND(K513,2)&lt;=0,ROUND(Q513,2)&lt;=0,ROUND(M513,2)&lt;=0,ROUND(S513,2)&lt;=0,ROUND(H513,2)&lt;=0)," Co najmniej jedna wartość nie jest większa od zera.","")&amp;
IF(K513&gt;Limity!$D$6," Abonament za Usługę TD w Wariancie A ponad limit.","")&amp;
IF(Q513&gt;Limity!$D$7," Abonament za Usługę TD w Wariancie B ponad limit.","")&amp;
IF(Q513-K513&gt;Limity!$D$8," Różnica wartości abonamentów za Usługę TD wariantów A i B ponad limit.","")&amp;
IF(M513&gt;Limity!$D$9," Abonament za zwiększenie przepustowości w Wariancie A ponad limit.","")&amp;
IF(S513&gt;Limity!$D$10," Abonament za zwiększenie przepustowości w Wariancie B ponad limit.","")&amp;
IF(H513&gt;Limity!$D$11," Opłata za zestawienie łącza ponad limit.","")&amp;
IF(J513=""," Nie wskazano PWR. ",IF(ISERROR(VLOOKUP(J513,'Listy punktów styku'!$B$11:$B$41,1,FALSE))," Nie wskazano PWR z listy.",""))&amp;
IF(P513=""," Nie wskazano FPS. ",IF(ISERROR(VLOOKUP(P513,'Listy punktów styku'!$B$44:$B$61,1,FALSE))," Nie wskazano FPS z listy.",""))
)</f>
        <v/>
      </c>
    </row>
    <row r="514" spans="1:22" x14ac:dyDescent="0.35">
      <c r="A514" s="115">
        <v>500</v>
      </c>
      <c r="B514" s="124">
        <v>18994196</v>
      </c>
      <c r="C514" s="117" t="s">
        <v>3295</v>
      </c>
      <c r="D514" s="118" t="s">
        <v>3296</v>
      </c>
      <c r="E514" s="118" t="s">
        <v>781</v>
      </c>
      <c r="F514" s="119" t="s">
        <v>1882</v>
      </c>
      <c r="G514" s="28"/>
      <c r="H514" s="4"/>
      <c r="I514" s="122">
        <f t="shared" si="50"/>
        <v>0</v>
      </c>
      <c r="J514" s="3"/>
      <c r="K514" s="6"/>
      <c r="L514" s="123">
        <f t="shared" si="51"/>
        <v>0</v>
      </c>
      <c r="M514" s="7"/>
      <c r="N514" s="123">
        <f t="shared" si="52"/>
        <v>0</v>
      </c>
      <c r="O514" s="123">
        <f t="shared" si="53"/>
        <v>0</v>
      </c>
      <c r="P514" s="3"/>
      <c r="Q514" s="6"/>
      <c r="R514" s="123">
        <f t="shared" si="54"/>
        <v>0</v>
      </c>
      <c r="S514" s="6"/>
      <c r="T514" s="123">
        <f t="shared" si="55"/>
        <v>0</v>
      </c>
      <c r="U514" s="122">
        <f t="shared" si="56"/>
        <v>0</v>
      </c>
      <c r="V514" s="8" t="str">
        <f>IF(COUNTBLANK(G514:H514)+COUNTBLANK(J514:K514)+COUNTBLANK(M514:M514)+COUNTBLANK(P514:Q514)+COUNTBLANK(S514:S514)=8,"",
IF(G514&lt;Limity!$C$5," Data gotowości zbyt wczesna lub nie uzupełniona.","")&amp;
IF(G514&gt;Limity!$D$5," Data gotowości zbyt późna lub wypełnona nieprawidłowo.","")&amp;
IF(OR(ROUND(K514,2)&lt;=0,ROUND(Q514,2)&lt;=0,ROUND(M514,2)&lt;=0,ROUND(S514,2)&lt;=0,ROUND(H514,2)&lt;=0)," Co najmniej jedna wartość nie jest większa od zera.","")&amp;
IF(K514&gt;Limity!$D$6," Abonament za Usługę TD w Wariancie A ponad limit.","")&amp;
IF(Q514&gt;Limity!$D$7," Abonament za Usługę TD w Wariancie B ponad limit.","")&amp;
IF(Q514-K514&gt;Limity!$D$8," Różnica wartości abonamentów za Usługę TD wariantów A i B ponad limit.","")&amp;
IF(M514&gt;Limity!$D$9," Abonament za zwiększenie przepustowości w Wariancie A ponad limit.","")&amp;
IF(S514&gt;Limity!$D$10," Abonament za zwiększenie przepustowości w Wariancie B ponad limit.","")&amp;
IF(H514&gt;Limity!$D$11," Opłata za zestawienie łącza ponad limit.","")&amp;
IF(J514=""," Nie wskazano PWR. ",IF(ISERROR(VLOOKUP(J514,'Listy punktów styku'!$B$11:$B$41,1,FALSE))," Nie wskazano PWR z listy.",""))&amp;
IF(P514=""," Nie wskazano FPS. ",IF(ISERROR(VLOOKUP(P514,'Listy punktów styku'!$B$44:$B$61,1,FALSE))," Nie wskazano FPS z listy.",""))
)</f>
        <v/>
      </c>
    </row>
    <row r="515" spans="1:22" x14ac:dyDescent="0.35">
      <c r="A515" s="115">
        <v>501</v>
      </c>
      <c r="B515" s="116">
        <v>1900753</v>
      </c>
      <c r="C515" s="117" t="s">
        <v>234</v>
      </c>
      <c r="D515" s="118" t="s">
        <v>238</v>
      </c>
      <c r="E515" s="118"/>
      <c r="F515" s="119">
        <v>50</v>
      </c>
      <c r="G515" s="28"/>
      <c r="H515" s="4"/>
      <c r="I515" s="122">
        <f t="shared" si="50"/>
        <v>0</v>
      </c>
      <c r="J515" s="3"/>
      <c r="K515" s="6"/>
      <c r="L515" s="123">
        <f t="shared" si="51"/>
        <v>0</v>
      </c>
      <c r="M515" s="7"/>
      <c r="N515" s="123">
        <f t="shared" si="52"/>
        <v>0</v>
      </c>
      <c r="O515" s="123">
        <f t="shared" si="53"/>
        <v>0</v>
      </c>
      <c r="P515" s="3"/>
      <c r="Q515" s="6"/>
      <c r="R515" s="123">
        <f t="shared" si="54"/>
        <v>0</v>
      </c>
      <c r="S515" s="6"/>
      <c r="T515" s="123">
        <f t="shared" si="55"/>
        <v>0</v>
      </c>
      <c r="U515" s="122">
        <f t="shared" si="56"/>
        <v>0</v>
      </c>
      <c r="V515" s="8" t="str">
        <f>IF(COUNTBLANK(G515:H515)+COUNTBLANK(J515:K515)+COUNTBLANK(M515:M515)+COUNTBLANK(P515:Q515)+COUNTBLANK(S515:S515)=8,"",
IF(G515&lt;Limity!$C$5," Data gotowości zbyt wczesna lub nie uzupełniona.","")&amp;
IF(G515&gt;Limity!$D$5," Data gotowości zbyt późna lub wypełnona nieprawidłowo.","")&amp;
IF(OR(ROUND(K515,2)&lt;=0,ROUND(Q515,2)&lt;=0,ROUND(M515,2)&lt;=0,ROUND(S515,2)&lt;=0,ROUND(H515,2)&lt;=0)," Co najmniej jedna wartość nie jest większa od zera.","")&amp;
IF(K515&gt;Limity!$D$6," Abonament za Usługę TD w Wariancie A ponad limit.","")&amp;
IF(Q515&gt;Limity!$D$7," Abonament za Usługę TD w Wariancie B ponad limit.","")&amp;
IF(Q515-K515&gt;Limity!$D$8," Różnica wartości abonamentów za Usługę TD wariantów A i B ponad limit.","")&amp;
IF(M515&gt;Limity!$D$9," Abonament za zwiększenie przepustowości w Wariancie A ponad limit.","")&amp;
IF(S515&gt;Limity!$D$10," Abonament za zwiększenie przepustowości w Wariancie B ponad limit.","")&amp;
IF(H515&gt;Limity!$D$11," Opłata za zestawienie łącza ponad limit.","")&amp;
IF(J515=""," Nie wskazano PWR. ",IF(ISERROR(VLOOKUP(J515,'Listy punktów styku'!$B$11:$B$41,1,FALSE))," Nie wskazano PWR z listy.",""))&amp;
IF(P515=""," Nie wskazano FPS. ",IF(ISERROR(VLOOKUP(P515,'Listy punktów styku'!$B$44:$B$61,1,FALSE))," Nie wskazano FPS z listy.",""))
)</f>
        <v/>
      </c>
    </row>
    <row r="516" spans="1:22" x14ac:dyDescent="0.35">
      <c r="A516" s="115">
        <v>502</v>
      </c>
      <c r="B516" s="116">
        <v>1910912</v>
      </c>
      <c r="C516" s="117" t="s">
        <v>3302</v>
      </c>
      <c r="D516" s="118" t="s">
        <v>3306</v>
      </c>
      <c r="E516" s="118"/>
      <c r="F516" s="119">
        <v>14</v>
      </c>
      <c r="G516" s="28"/>
      <c r="H516" s="4"/>
      <c r="I516" s="122">
        <f t="shared" si="50"/>
        <v>0</v>
      </c>
      <c r="J516" s="3"/>
      <c r="K516" s="6"/>
      <c r="L516" s="123">
        <f t="shared" si="51"/>
        <v>0</v>
      </c>
      <c r="M516" s="7"/>
      <c r="N516" s="123">
        <f t="shared" si="52"/>
        <v>0</v>
      </c>
      <c r="O516" s="123">
        <f t="shared" si="53"/>
        <v>0</v>
      </c>
      <c r="P516" s="3"/>
      <c r="Q516" s="6"/>
      <c r="R516" s="123">
        <f t="shared" si="54"/>
        <v>0</v>
      </c>
      <c r="S516" s="6"/>
      <c r="T516" s="123">
        <f t="shared" si="55"/>
        <v>0</v>
      </c>
      <c r="U516" s="122">
        <f t="shared" si="56"/>
        <v>0</v>
      </c>
      <c r="V516" s="8" t="str">
        <f>IF(COUNTBLANK(G516:H516)+COUNTBLANK(J516:K516)+COUNTBLANK(M516:M516)+COUNTBLANK(P516:Q516)+COUNTBLANK(S516:S516)=8,"",
IF(G516&lt;Limity!$C$5," Data gotowości zbyt wczesna lub nie uzupełniona.","")&amp;
IF(G516&gt;Limity!$D$5," Data gotowości zbyt późna lub wypełnona nieprawidłowo.","")&amp;
IF(OR(ROUND(K516,2)&lt;=0,ROUND(Q516,2)&lt;=0,ROUND(M516,2)&lt;=0,ROUND(S516,2)&lt;=0,ROUND(H516,2)&lt;=0)," Co najmniej jedna wartość nie jest większa od zera.","")&amp;
IF(K516&gt;Limity!$D$6," Abonament za Usługę TD w Wariancie A ponad limit.","")&amp;
IF(Q516&gt;Limity!$D$7," Abonament za Usługę TD w Wariancie B ponad limit.","")&amp;
IF(Q516-K516&gt;Limity!$D$8," Różnica wartości abonamentów za Usługę TD wariantów A i B ponad limit.","")&amp;
IF(M516&gt;Limity!$D$9," Abonament za zwiększenie przepustowości w Wariancie A ponad limit.","")&amp;
IF(S516&gt;Limity!$D$10," Abonament za zwiększenie przepustowości w Wariancie B ponad limit.","")&amp;
IF(H516&gt;Limity!$D$11," Opłata za zestawienie łącza ponad limit.","")&amp;
IF(J516=""," Nie wskazano PWR. ",IF(ISERROR(VLOOKUP(J516,'Listy punktów styku'!$B$11:$B$41,1,FALSE))," Nie wskazano PWR z listy.",""))&amp;
IF(P516=""," Nie wskazano FPS. ",IF(ISERROR(VLOOKUP(P516,'Listy punktów styku'!$B$44:$B$61,1,FALSE))," Nie wskazano FPS z listy.",""))
)</f>
        <v/>
      </c>
    </row>
    <row r="517" spans="1:22" x14ac:dyDescent="0.35">
      <c r="A517" s="115">
        <v>503</v>
      </c>
      <c r="B517" s="116">
        <v>1923676</v>
      </c>
      <c r="C517" s="117" t="s">
        <v>1162</v>
      </c>
      <c r="D517" s="118" t="s">
        <v>1164</v>
      </c>
      <c r="E517" s="118" t="s">
        <v>577</v>
      </c>
      <c r="F517" s="119">
        <v>11</v>
      </c>
      <c r="G517" s="28"/>
      <c r="H517" s="4"/>
      <c r="I517" s="122">
        <f t="shared" si="50"/>
        <v>0</v>
      </c>
      <c r="J517" s="3"/>
      <c r="K517" s="6"/>
      <c r="L517" s="123">
        <f t="shared" si="51"/>
        <v>0</v>
      </c>
      <c r="M517" s="7"/>
      <c r="N517" s="123">
        <f t="shared" si="52"/>
        <v>0</v>
      </c>
      <c r="O517" s="123">
        <f t="shared" si="53"/>
        <v>0</v>
      </c>
      <c r="P517" s="3"/>
      <c r="Q517" s="6"/>
      <c r="R517" s="123">
        <f t="shared" si="54"/>
        <v>0</v>
      </c>
      <c r="S517" s="6"/>
      <c r="T517" s="123">
        <f t="shared" si="55"/>
        <v>0</v>
      </c>
      <c r="U517" s="122">
        <f t="shared" si="56"/>
        <v>0</v>
      </c>
      <c r="V517" s="8" t="str">
        <f>IF(COUNTBLANK(G517:H517)+COUNTBLANK(J517:K517)+COUNTBLANK(M517:M517)+COUNTBLANK(P517:Q517)+COUNTBLANK(S517:S517)=8,"",
IF(G517&lt;Limity!$C$5," Data gotowości zbyt wczesna lub nie uzupełniona.","")&amp;
IF(G517&gt;Limity!$D$5," Data gotowości zbyt późna lub wypełnona nieprawidłowo.","")&amp;
IF(OR(ROUND(K517,2)&lt;=0,ROUND(Q517,2)&lt;=0,ROUND(M517,2)&lt;=0,ROUND(S517,2)&lt;=0,ROUND(H517,2)&lt;=0)," Co najmniej jedna wartość nie jest większa od zera.","")&amp;
IF(K517&gt;Limity!$D$6," Abonament za Usługę TD w Wariancie A ponad limit.","")&amp;
IF(Q517&gt;Limity!$D$7," Abonament za Usługę TD w Wariancie B ponad limit.","")&amp;
IF(Q517-K517&gt;Limity!$D$8," Różnica wartości abonamentów za Usługę TD wariantów A i B ponad limit.","")&amp;
IF(M517&gt;Limity!$D$9," Abonament za zwiększenie przepustowości w Wariancie A ponad limit.","")&amp;
IF(S517&gt;Limity!$D$10," Abonament za zwiększenie przepustowości w Wariancie B ponad limit.","")&amp;
IF(H517&gt;Limity!$D$11," Opłata za zestawienie łącza ponad limit.","")&amp;
IF(J517=""," Nie wskazano PWR. ",IF(ISERROR(VLOOKUP(J517,'Listy punktów styku'!$B$11:$B$41,1,FALSE))," Nie wskazano PWR z listy.",""))&amp;
IF(P517=""," Nie wskazano FPS. ",IF(ISERROR(VLOOKUP(P517,'Listy punktów styku'!$B$44:$B$61,1,FALSE))," Nie wskazano FPS z listy.",""))
)</f>
        <v/>
      </c>
    </row>
    <row r="518" spans="1:22" x14ac:dyDescent="0.35">
      <c r="A518" s="115">
        <v>504</v>
      </c>
      <c r="B518" s="124">
        <v>334498</v>
      </c>
      <c r="C518" s="117" t="s">
        <v>3308</v>
      </c>
      <c r="D518" s="118" t="s">
        <v>3310</v>
      </c>
      <c r="E518" s="118" t="s">
        <v>510</v>
      </c>
      <c r="F518" s="119" t="s">
        <v>537</v>
      </c>
      <c r="G518" s="28"/>
      <c r="H518" s="4"/>
      <c r="I518" s="122">
        <f t="shared" si="50"/>
        <v>0</v>
      </c>
      <c r="J518" s="3"/>
      <c r="K518" s="6"/>
      <c r="L518" s="123">
        <f t="shared" si="51"/>
        <v>0</v>
      </c>
      <c r="M518" s="7"/>
      <c r="N518" s="123">
        <f t="shared" si="52"/>
        <v>0</v>
      </c>
      <c r="O518" s="123">
        <f t="shared" si="53"/>
        <v>0</v>
      </c>
      <c r="P518" s="3"/>
      <c r="Q518" s="6"/>
      <c r="R518" s="123">
        <f t="shared" si="54"/>
        <v>0</v>
      </c>
      <c r="S518" s="6"/>
      <c r="T518" s="123">
        <f t="shared" si="55"/>
        <v>0</v>
      </c>
      <c r="U518" s="122">
        <f t="shared" si="56"/>
        <v>0</v>
      </c>
      <c r="V518" s="8" t="str">
        <f>IF(COUNTBLANK(G518:H518)+COUNTBLANK(J518:K518)+COUNTBLANK(M518:M518)+COUNTBLANK(P518:Q518)+COUNTBLANK(S518:S518)=8,"",
IF(G518&lt;Limity!$C$5," Data gotowości zbyt wczesna lub nie uzupełniona.","")&amp;
IF(G518&gt;Limity!$D$5," Data gotowości zbyt późna lub wypełnona nieprawidłowo.","")&amp;
IF(OR(ROUND(K518,2)&lt;=0,ROUND(Q518,2)&lt;=0,ROUND(M518,2)&lt;=0,ROUND(S518,2)&lt;=0,ROUND(H518,2)&lt;=0)," Co najmniej jedna wartość nie jest większa od zera.","")&amp;
IF(K518&gt;Limity!$D$6," Abonament za Usługę TD w Wariancie A ponad limit.","")&amp;
IF(Q518&gt;Limity!$D$7," Abonament za Usługę TD w Wariancie B ponad limit.","")&amp;
IF(Q518-K518&gt;Limity!$D$8," Różnica wartości abonamentów za Usługę TD wariantów A i B ponad limit.","")&amp;
IF(M518&gt;Limity!$D$9," Abonament za zwiększenie przepustowości w Wariancie A ponad limit.","")&amp;
IF(S518&gt;Limity!$D$10," Abonament za zwiększenie przepustowości w Wariancie B ponad limit.","")&amp;
IF(H518&gt;Limity!$D$11," Opłata za zestawienie łącza ponad limit.","")&amp;
IF(J518=""," Nie wskazano PWR. ",IF(ISERROR(VLOOKUP(J518,'Listy punktów styku'!$B$11:$B$41,1,FALSE))," Nie wskazano PWR z listy.",""))&amp;
IF(P518=""," Nie wskazano FPS. ",IF(ISERROR(VLOOKUP(P518,'Listy punktów styku'!$B$44:$B$61,1,FALSE))," Nie wskazano FPS z listy.",""))
)</f>
        <v/>
      </c>
    </row>
    <row r="519" spans="1:22" x14ac:dyDescent="0.35">
      <c r="A519" s="115">
        <v>505</v>
      </c>
      <c r="B519" s="116">
        <v>1916256</v>
      </c>
      <c r="C519" s="117" t="s">
        <v>3313</v>
      </c>
      <c r="D519" s="118" t="s">
        <v>3310</v>
      </c>
      <c r="E519" s="118" t="s">
        <v>3315</v>
      </c>
      <c r="F519" s="119" t="s">
        <v>3316</v>
      </c>
      <c r="G519" s="28"/>
      <c r="H519" s="4"/>
      <c r="I519" s="122">
        <f t="shared" si="50"/>
        <v>0</v>
      </c>
      <c r="J519" s="3"/>
      <c r="K519" s="6"/>
      <c r="L519" s="123">
        <f t="shared" si="51"/>
        <v>0</v>
      </c>
      <c r="M519" s="7"/>
      <c r="N519" s="123">
        <f t="shared" si="52"/>
        <v>0</v>
      </c>
      <c r="O519" s="123">
        <f t="shared" si="53"/>
        <v>0</v>
      </c>
      <c r="P519" s="3"/>
      <c r="Q519" s="6"/>
      <c r="R519" s="123">
        <f t="shared" si="54"/>
        <v>0</v>
      </c>
      <c r="S519" s="6"/>
      <c r="T519" s="123">
        <f t="shared" si="55"/>
        <v>0</v>
      </c>
      <c r="U519" s="122">
        <f t="shared" si="56"/>
        <v>0</v>
      </c>
      <c r="V519" s="8" t="str">
        <f>IF(COUNTBLANK(G519:H519)+COUNTBLANK(J519:K519)+COUNTBLANK(M519:M519)+COUNTBLANK(P519:Q519)+COUNTBLANK(S519:S519)=8,"",
IF(G519&lt;Limity!$C$5," Data gotowości zbyt wczesna lub nie uzupełniona.","")&amp;
IF(G519&gt;Limity!$D$5," Data gotowości zbyt późna lub wypełnona nieprawidłowo.","")&amp;
IF(OR(ROUND(K519,2)&lt;=0,ROUND(Q519,2)&lt;=0,ROUND(M519,2)&lt;=0,ROUND(S519,2)&lt;=0,ROUND(H519,2)&lt;=0)," Co najmniej jedna wartość nie jest większa od zera.","")&amp;
IF(K519&gt;Limity!$D$6," Abonament za Usługę TD w Wariancie A ponad limit.","")&amp;
IF(Q519&gt;Limity!$D$7," Abonament za Usługę TD w Wariancie B ponad limit.","")&amp;
IF(Q519-K519&gt;Limity!$D$8," Różnica wartości abonamentów za Usługę TD wariantów A i B ponad limit.","")&amp;
IF(M519&gt;Limity!$D$9," Abonament za zwiększenie przepustowości w Wariancie A ponad limit.","")&amp;
IF(S519&gt;Limity!$D$10," Abonament za zwiększenie przepustowości w Wariancie B ponad limit.","")&amp;
IF(H519&gt;Limity!$D$11," Opłata za zestawienie łącza ponad limit.","")&amp;
IF(J519=""," Nie wskazano PWR. ",IF(ISERROR(VLOOKUP(J519,'Listy punktów styku'!$B$11:$B$41,1,FALSE))," Nie wskazano PWR z listy.",""))&amp;
IF(P519=""," Nie wskazano FPS. ",IF(ISERROR(VLOOKUP(P519,'Listy punktów styku'!$B$44:$B$61,1,FALSE))," Nie wskazano FPS z listy.",""))
)</f>
        <v/>
      </c>
    </row>
    <row r="520" spans="1:22" x14ac:dyDescent="0.35">
      <c r="A520" s="115">
        <v>506</v>
      </c>
      <c r="B520" s="116">
        <v>1921449</v>
      </c>
      <c r="C520" s="117" t="s">
        <v>3318</v>
      </c>
      <c r="D520" s="118" t="s">
        <v>3310</v>
      </c>
      <c r="E520" s="118" t="s">
        <v>3320</v>
      </c>
      <c r="F520" s="119" t="s">
        <v>3321</v>
      </c>
      <c r="G520" s="28"/>
      <c r="H520" s="4"/>
      <c r="I520" s="122">
        <f t="shared" ref="I520:I581" si="57">ROUND(H520*(1+$C$10),2)</f>
        <v>0</v>
      </c>
      <c r="J520" s="3"/>
      <c r="K520" s="6"/>
      <c r="L520" s="123">
        <f t="shared" ref="L520:L581" si="58">ROUND(K520*(1+$C$10),2)</f>
        <v>0</v>
      </c>
      <c r="M520" s="7"/>
      <c r="N520" s="123">
        <f t="shared" ref="N520:N581" si="59">ROUND(M520*(1+$C$10),2)</f>
        <v>0</v>
      </c>
      <c r="O520" s="123">
        <f t="shared" ref="O520:O581" si="60">60*ROUND(K520*(1+$C$10),2)</f>
        <v>0</v>
      </c>
      <c r="P520" s="3"/>
      <c r="Q520" s="6"/>
      <c r="R520" s="123">
        <f t="shared" ref="R520:R581" si="61">ROUND(Q520*(1+$C$10),2)</f>
        <v>0</v>
      </c>
      <c r="S520" s="6"/>
      <c r="T520" s="123">
        <f t="shared" ref="T520:T581" si="62">ROUND(S520*(1+$C$10),2)</f>
        <v>0</v>
      </c>
      <c r="U520" s="122">
        <f t="shared" ref="U520:U581" si="63">60*ROUND(Q520*(1+$C$10),2)</f>
        <v>0</v>
      </c>
      <c r="V520" s="8" t="str">
        <f>IF(COUNTBLANK(G520:H520)+COUNTBLANK(J520:K520)+COUNTBLANK(M520:M520)+COUNTBLANK(P520:Q520)+COUNTBLANK(S520:S520)=8,"",
IF(G520&lt;Limity!$C$5," Data gotowości zbyt wczesna lub nie uzupełniona.","")&amp;
IF(G520&gt;Limity!$D$5," Data gotowości zbyt późna lub wypełnona nieprawidłowo.","")&amp;
IF(OR(ROUND(K520,2)&lt;=0,ROUND(Q520,2)&lt;=0,ROUND(M520,2)&lt;=0,ROUND(S520,2)&lt;=0,ROUND(H520,2)&lt;=0)," Co najmniej jedna wartość nie jest większa od zera.","")&amp;
IF(K520&gt;Limity!$D$6," Abonament za Usługę TD w Wariancie A ponad limit.","")&amp;
IF(Q520&gt;Limity!$D$7," Abonament za Usługę TD w Wariancie B ponad limit.","")&amp;
IF(Q520-K520&gt;Limity!$D$8," Różnica wartości abonamentów za Usługę TD wariantów A i B ponad limit.","")&amp;
IF(M520&gt;Limity!$D$9," Abonament za zwiększenie przepustowości w Wariancie A ponad limit.","")&amp;
IF(S520&gt;Limity!$D$10," Abonament za zwiększenie przepustowości w Wariancie B ponad limit.","")&amp;
IF(H520&gt;Limity!$D$11," Opłata za zestawienie łącza ponad limit.","")&amp;
IF(J520=""," Nie wskazano PWR. ",IF(ISERROR(VLOOKUP(J520,'Listy punktów styku'!$B$11:$B$41,1,FALSE))," Nie wskazano PWR z listy.",""))&amp;
IF(P520=""," Nie wskazano FPS. ",IF(ISERROR(VLOOKUP(P520,'Listy punktów styku'!$B$44:$B$61,1,FALSE))," Nie wskazano FPS z listy.",""))
)</f>
        <v/>
      </c>
    </row>
    <row r="521" spans="1:22" x14ac:dyDescent="0.35">
      <c r="A521" s="115">
        <v>507</v>
      </c>
      <c r="B521" s="116">
        <v>965950471</v>
      </c>
      <c r="C521" s="117">
        <v>79831</v>
      </c>
      <c r="D521" s="118" t="s">
        <v>3310</v>
      </c>
      <c r="E521" s="118" t="s">
        <v>3323</v>
      </c>
      <c r="F521" s="119" t="s">
        <v>3324</v>
      </c>
      <c r="G521" s="28"/>
      <c r="H521" s="4"/>
      <c r="I521" s="122">
        <f t="shared" si="57"/>
        <v>0</v>
      </c>
      <c r="J521" s="3"/>
      <c r="K521" s="6"/>
      <c r="L521" s="123">
        <f t="shared" si="58"/>
        <v>0</v>
      </c>
      <c r="M521" s="7"/>
      <c r="N521" s="123">
        <f t="shared" si="59"/>
        <v>0</v>
      </c>
      <c r="O521" s="123">
        <f t="shared" si="60"/>
        <v>0</v>
      </c>
      <c r="P521" s="3"/>
      <c r="Q521" s="6"/>
      <c r="R521" s="123">
        <f t="shared" si="61"/>
        <v>0</v>
      </c>
      <c r="S521" s="6"/>
      <c r="T521" s="123">
        <f t="shared" si="62"/>
        <v>0</v>
      </c>
      <c r="U521" s="122">
        <f t="shared" si="63"/>
        <v>0</v>
      </c>
      <c r="V521" s="8" t="str">
        <f>IF(COUNTBLANK(G521:H521)+COUNTBLANK(J521:K521)+COUNTBLANK(M521:M521)+COUNTBLANK(P521:Q521)+COUNTBLANK(S521:S521)=8,"",
IF(G521&lt;Limity!$C$5," Data gotowości zbyt wczesna lub nie uzupełniona.","")&amp;
IF(G521&gt;Limity!$D$5," Data gotowości zbyt późna lub wypełnona nieprawidłowo.","")&amp;
IF(OR(ROUND(K521,2)&lt;=0,ROUND(Q521,2)&lt;=0,ROUND(M521,2)&lt;=0,ROUND(S521,2)&lt;=0,ROUND(H521,2)&lt;=0)," Co najmniej jedna wartość nie jest większa od zera.","")&amp;
IF(K521&gt;Limity!$D$6," Abonament za Usługę TD w Wariancie A ponad limit.","")&amp;
IF(Q521&gt;Limity!$D$7," Abonament za Usługę TD w Wariancie B ponad limit.","")&amp;
IF(Q521-K521&gt;Limity!$D$8," Różnica wartości abonamentów za Usługę TD wariantów A i B ponad limit.","")&amp;
IF(M521&gt;Limity!$D$9," Abonament za zwiększenie przepustowości w Wariancie A ponad limit.","")&amp;
IF(S521&gt;Limity!$D$10," Abonament za zwiększenie przepustowości w Wariancie B ponad limit.","")&amp;
IF(H521&gt;Limity!$D$11," Opłata za zestawienie łącza ponad limit.","")&amp;
IF(J521=""," Nie wskazano PWR. ",IF(ISERROR(VLOOKUP(J521,'Listy punktów styku'!$B$11:$B$41,1,FALSE))," Nie wskazano PWR z listy.",""))&amp;
IF(P521=""," Nie wskazano FPS. ",IF(ISERROR(VLOOKUP(P521,'Listy punktów styku'!$B$44:$B$61,1,FALSE))," Nie wskazano FPS z listy.",""))
)</f>
        <v/>
      </c>
    </row>
    <row r="522" spans="1:22" x14ac:dyDescent="0.35">
      <c r="A522" s="115">
        <v>508</v>
      </c>
      <c r="B522" s="116">
        <v>16854353</v>
      </c>
      <c r="C522" s="117">
        <v>132591</v>
      </c>
      <c r="D522" s="118" t="s">
        <v>3310</v>
      </c>
      <c r="E522" s="118" t="s">
        <v>3323</v>
      </c>
      <c r="F522" s="119">
        <v>62</v>
      </c>
      <c r="G522" s="28"/>
      <c r="H522" s="4"/>
      <c r="I522" s="122">
        <f t="shared" si="57"/>
        <v>0</v>
      </c>
      <c r="J522" s="3"/>
      <c r="K522" s="6"/>
      <c r="L522" s="123">
        <f t="shared" si="58"/>
        <v>0</v>
      </c>
      <c r="M522" s="7"/>
      <c r="N522" s="123">
        <f t="shared" si="59"/>
        <v>0</v>
      </c>
      <c r="O522" s="123">
        <f t="shared" si="60"/>
        <v>0</v>
      </c>
      <c r="P522" s="3"/>
      <c r="Q522" s="6"/>
      <c r="R522" s="123">
        <f t="shared" si="61"/>
        <v>0</v>
      </c>
      <c r="S522" s="6"/>
      <c r="T522" s="123">
        <f t="shared" si="62"/>
        <v>0</v>
      </c>
      <c r="U522" s="122">
        <f t="shared" si="63"/>
        <v>0</v>
      </c>
      <c r="V522" s="8" t="str">
        <f>IF(COUNTBLANK(G522:H522)+COUNTBLANK(J522:K522)+COUNTBLANK(M522:M522)+COUNTBLANK(P522:Q522)+COUNTBLANK(S522:S522)=8,"",
IF(G522&lt;Limity!$C$5," Data gotowości zbyt wczesna lub nie uzupełniona.","")&amp;
IF(G522&gt;Limity!$D$5," Data gotowości zbyt późna lub wypełnona nieprawidłowo.","")&amp;
IF(OR(ROUND(K522,2)&lt;=0,ROUND(Q522,2)&lt;=0,ROUND(M522,2)&lt;=0,ROUND(S522,2)&lt;=0,ROUND(H522,2)&lt;=0)," Co najmniej jedna wartość nie jest większa od zera.","")&amp;
IF(K522&gt;Limity!$D$6," Abonament za Usługę TD w Wariancie A ponad limit.","")&amp;
IF(Q522&gt;Limity!$D$7," Abonament za Usługę TD w Wariancie B ponad limit.","")&amp;
IF(Q522-K522&gt;Limity!$D$8," Różnica wartości abonamentów za Usługę TD wariantów A i B ponad limit.","")&amp;
IF(M522&gt;Limity!$D$9," Abonament za zwiększenie przepustowości w Wariancie A ponad limit.","")&amp;
IF(S522&gt;Limity!$D$10," Abonament za zwiększenie przepustowości w Wariancie B ponad limit.","")&amp;
IF(H522&gt;Limity!$D$11," Opłata za zestawienie łącza ponad limit.","")&amp;
IF(J522=""," Nie wskazano PWR. ",IF(ISERROR(VLOOKUP(J522,'Listy punktów styku'!$B$11:$B$41,1,FALSE))," Nie wskazano PWR z listy.",""))&amp;
IF(P522=""," Nie wskazano FPS. ",IF(ISERROR(VLOOKUP(P522,'Listy punktów styku'!$B$44:$B$61,1,FALSE))," Nie wskazano FPS z listy.",""))
)</f>
        <v/>
      </c>
    </row>
    <row r="523" spans="1:22" ht="29" x14ac:dyDescent="0.35">
      <c r="A523" s="115">
        <v>509</v>
      </c>
      <c r="B523" s="116">
        <v>1923346</v>
      </c>
      <c r="C523" s="117" t="s">
        <v>3326</v>
      </c>
      <c r="D523" s="118" t="s">
        <v>3310</v>
      </c>
      <c r="E523" s="118" t="s">
        <v>453</v>
      </c>
      <c r="F523" s="119" t="s">
        <v>2327</v>
      </c>
      <c r="G523" s="28"/>
      <c r="H523" s="4"/>
      <c r="I523" s="122">
        <f t="shared" si="57"/>
        <v>0</v>
      </c>
      <c r="J523" s="3"/>
      <c r="K523" s="6"/>
      <c r="L523" s="123">
        <f t="shared" si="58"/>
        <v>0</v>
      </c>
      <c r="M523" s="7"/>
      <c r="N523" s="123">
        <f t="shared" si="59"/>
        <v>0</v>
      </c>
      <c r="O523" s="123">
        <f t="shared" si="60"/>
        <v>0</v>
      </c>
      <c r="P523" s="3"/>
      <c r="Q523" s="6"/>
      <c r="R523" s="123">
        <f t="shared" si="61"/>
        <v>0</v>
      </c>
      <c r="S523" s="6"/>
      <c r="T523" s="123">
        <f t="shared" si="62"/>
        <v>0</v>
      </c>
      <c r="U523" s="122">
        <f t="shared" si="63"/>
        <v>0</v>
      </c>
      <c r="V523" s="8" t="str">
        <f>IF(COUNTBLANK(G523:H523)+COUNTBLANK(J523:K523)+COUNTBLANK(M523:M523)+COUNTBLANK(P523:Q523)+COUNTBLANK(S523:S523)=8,"",
IF(G523&lt;Limity!$C$5," Data gotowości zbyt wczesna lub nie uzupełniona.","")&amp;
IF(G523&gt;Limity!$D$5," Data gotowości zbyt późna lub wypełnona nieprawidłowo.","")&amp;
IF(OR(ROUND(K523,2)&lt;=0,ROUND(Q523,2)&lt;=0,ROUND(M523,2)&lt;=0,ROUND(S523,2)&lt;=0,ROUND(H523,2)&lt;=0)," Co najmniej jedna wartość nie jest większa od zera.","")&amp;
IF(K523&gt;Limity!$D$6," Abonament za Usługę TD w Wariancie A ponad limit.","")&amp;
IF(Q523&gt;Limity!$D$7," Abonament za Usługę TD w Wariancie B ponad limit.","")&amp;
IF(Q523-K523&gt;Limity!$D$8," Różnica wartości abonamentów za Usługę TD wariantów A i B ponad limit.","")&amp;
IF(M523&gt;Limity!$D$9," Abonament za zwiększenie przepustowości w Wariancie A ponad limit.","")&amp;
IF(S523&gt;Limity!$D$10," Abonament za zwiększenie przepustowości w Wariancie B ponad limit.","")&amp;
IF(H523&gt;Limity!$D$11," Opłata za zestawienie łącza ponad limit.","")&amp;
IF(J523=""," Nie wskazano PWR. ",IF(ISERROR(VLOOKUP(J523,'Listy punktów styku'!$B$11:$B$41,1,FALSE))," Nie wskazano PWR z listy.",""))&amp;
IF(P523=""," Nie wskazano FPS. ",IF(ISERROR(VLOOKUP(P523,'Listy punktów styku'!$B$44:$B$61,1,FALSE))," Nie wskazano FPS z listy.",""))
)</f>
        <v/>
      </c>
    </row>
    <row r="524" spans="1:22" x14ac:dyDescent="0.35">
      <c r="A524" s="115">
        <v>510</v>
      </c>
      <c r="B524" s="116">
        <v>1945802</v>
      </c>
      <c r="C524" s="117" t="s">
        <v>3328</v>
      </c>
      <c r="D524" s="118" t="s">
        <v>3332</v>
      </c>
      <c r="E524" s="118" t="s">
        <v>104</v>
      </c>
      <c r="F524" s="119">
        <v>27</v>
      </c>
      <c r="G524" s="28"/>
      <c r="H524" s="4"/>
      <c r="I524" s="122">
        <f t="shared" si="57"/>
        <v>0</v>
      </c>
      <c r="J524" s="3"/>
      <c r="K524" s="6"/>
      <c r="L524" s="123">
        <f t="shared" si="58"/>
        <v>0</v>
      </c>
      <c r="M524" s="7"/>
      <c r="N524" s="123">
        <f t="shared" si="59"/>
        <v>0</v>
      </c>
      <c r="O524" s="123">
        <f t="shared" si="60"/>
        <v>0</v>
      </c>
      <c r="P524" s="3"/>
      <c r="Q524" s="6"/>
      <c r="R524" s="123">
        <f t="shared" si="61"/>
        <v>0</v>
      </c>
      <c r="S524" s="6"/>
      <c r="T524" s="123">
        <f t="shared" si="62"/>
        <v>0</v>
      </c>
      <c r="U524" s="122">
        <f t="shared" si="63"/>
        <v>0</v>
      </c>
      <c r="V524" s="8" t="str">
        <f>IF(COUNTBLANK(G524:H524)+COUNTBLANK(J524:K524)+COUNTBLANK(M524:M524)+COUNTBLANK(P524:Q524)+COUNTBLANK(S524:S524)=8,"",
IF(G524&lt;Limity!$C$5," Data gotowości zbyt wczesna lub nie uzupełniona.","")&amp;
IF(G524&gt;Limity!$D$5," Data gotowości zbyt późna lub wypełnona nieprawidłowo.","")&amp;
IF(OR(ROUND(K524,2)&lt;=0,ROUND(Q524,2)&lt;=0,ROUND(M524,2)&lt;=0,ROUND(S524,2)&lt;=0,ROUND(H524,2)&lt;=0)," Co najmniej jedna wartość nie jest większa od zera.","")&amp;
IF(K524&gt;Limity!$D$6," Abonament za Usługę TD w Wariancie A ponad limit.","")&amp;
IF(Q524&gt;Limity!$D$7," Abonament za Usługę TD w Wariancie B ponad limit.","")&amp;
IF(Q524-K524&gt;Limity!$D$8," Różnica wartości abonamentów za Usługę TD wariantów A i B ponad limit.","")&amp;
IF(M524&gt;Limity!$D$9," Abonament za zwiększenie przepustowości w Wariancie A ponad limit.","")&amp;
IF(S524&gt;Limity!$D$10," Abonament za zwiększenie przepustowości w Wariancie B ponad limit.","")&amp;
IF(H524&gt;Limity!$D$11," Opłata za zestawienie łącza ponad limit.","")&amp;
IF(J524=""," Nie wskazano PWR. ",IF(ISERROR(VLOOKUP(J524,'Listy punktów styku'!$B$11:$B$41,1,FALSE))," Nie wskazano PWR z listy.",""))&amp;
IF(P524=""," Nie wskazano FPS. ",IF(ISERROR(VLOOKUP(P524,'Listy punktów styku'!$B$44:$B$61,1,FALSE))," Nie wskazano FPS z listy.",""))
)</f>
        <v/>
      </c>
    </row>
    <row r="525" spans="1:22" x14ac:dyDescent="0.35">
      <c r="A525" s="115">
        <v>511</v>
      </c>
      <c r="B525" s="116">
        <v>1947011</v>
      </c>
      <c r="C525" s="117" t="s">
        <v>3334</v>
      </c>
      <c r="D525" s="118" t="s">
        <v>3330</v>
      </c>
      <c r="E525" s="118" t="s">
        <v>3337</v>
      </c>
      <c r="F525" s="119">
        <v>6</v>
      </c>
      <c r="G525" s="28"/>
      <c r="H525" s="4"/>
      <c r="I525" s="122">
        <f t="shared" si="57"/>
        <v>0</v>
      </c>
      <c r="J525" s="3"/>
      <c r="K525" s="6"/>
      <c r="L525" s="123">
        <f t="shared" si="58"/>
        <v>0</v>
      </c>
      <c r="M525" s="7"/>
      <c r="N525" s="123">
        <f t="shared" si="59"/>
        <v>0</v>
      </c>
      <c r="O525" s="123">
        <f t="shared" si="60"/>
        <v>0</v>
      </c>
      <c r="P525" s="3"/>
      <c r="Q525" s="6"/>
      <c r="R525" s="123">
        <f t="shared" si="61"/>
        <v>0</v>
      </c>
      <c r="S525" s="6"/>
      <c r="T525" s="123">
        <f t="shared" si="62"/>
        <v>0</v>
      </c>
      <c r="U525" s="122">
        <f t="shared" si="63"/>
        <v>0</v>
      </c>
      <c r="V525" s="8" t="str">
        <f>IF(COUNTBLANK(G525:H525)+COUNTBLANK(J525:K525)+COUNTBLANK(M525:M525)+COUNTBLANK(P525:Q525)+COUNTBLANK(S525:S525)=8,"",
IF(G525&lt;Limity!$C$5," Data gotowości zbyt wczesna lub nie uzupełniona.","")&amp;
IF(G525&gt;Limity!$D$5," Data gotowości zbyt późna lub wypełnona nieprawidłowo.","")&amp;
IF(OR(ROUND(K525,2)&lt;=0,ROUND(Q525,2)&lt;=0,ROUND(M525,2)&lt;=0,ROUND(S525,2)&lt;=0,ROUND(H525,2)&lt;=0)," Co najmniej jedna wartość nie jest większa od zera.","")&amp;
IF(K525&gt;Limity!$D$6," Abonament za Usługę TD w Wariancie A ponad limit.","")&amp;
IF(Q525&gt;Limity!$D$7," Abonament za Usługę TD w Wariancie B ponad limit.","")&amp;
IF(Q525-K525&gt;Limity!$D$8," Różnica wartości abonamentów za Usługę TD wariantów A i B ponad limit.","")&amp;
IF(M525&gt;Limity!$D$9," Abonament za zwiększenie przepustowości w Wariancie A ponad limit.","")&amp;
IF(S525&gt;Limity!$D$10," Abonament za zwiększenie przepustowości w Wariancie B ponad limit.","")&amp;
IF(H525&gt;Limity!$D$11," Opłata za zestawienie łącza ponad limit.","")&amp;
IF(J525=""," Nie wskazano PWR. ",IF(ISERROR(VLOOKUP(J525,'Listy punktów styku'!$B$11:$B$41,1,FALSE))," Nie wskazano PWR z listy.",""))&amp;
IF(P525=""," Nie wskazano FPS. ",IF(ISERROR(VLOOKUP(P525,'Listy punktów styku'!$B$44:$B$61,1,FALSE))," Nie wskazano FPS z listy.",""))
)</f>
        <v/>
      </c>
    </row>
    <row r="526" spans="1:22" x14ac:dyDescent="0.35">
      <c r="A526" s="115">
        <v>512</v>
      </c>
      <c r="B526" s="116">
        <v>1950084</v>
      </c>
      <c r="C526" s="117" t="s">
        <v>3339</v>
      </c>
      <c r="D526" s="118" t="s">
        <v>3344</v>
      </c>
      <c r="E526" s="118"/>
      <c r="F526" s="119">
        <v>125</v>
      </c>
      <c r="G526" s="28"/>
      <c r="H526" s="4"/>
      <c r="I526" s="122">
        <f t="shared" si="57"/>
        <v>0</v>
      </c>
      <c r="J526" s="3"/>
      <c r="K526" s="6"/>
      <c r="L526" s="123">
        <f t="shared" si="58"/>
        <v>0</v>
      </c>
      <c r="M526" s="7"/>
      <c r="N526" s="123">
        <f t="shared" si="59"/>
        <v>0</v>
      </c>
      <c r="O526" s="123">
        <f t="shared" si="60"/>
        <v>0</v>
      </c>
      <c r="P526" s="3"/>
      <c r="Q526" s="6"/>
      <c r="R526" s="123">
        <f t="shared" si="61"/>
        <v>0</v>
      </c>
      <c r="S526" s="6"/>
      <c r="T526" s="123">
        <f t="shared" si="62"/>
        <v>0</v>
      </c>
      <c r="U526" s="122">
        <f t="shared" si="63"/>
        <v>0</v>
      </c>
      <c r="V526" s="8" t="str">
        <f>IF(COUNTBLANK(G526:H526)+COUNTBLANK(J526:K526)+COUNTBLANK(M526:M526)+COUNTBLANK(P526:Q526)+COUNTBLANK(S526:S526)=8,"",
IF(G526&lt;Limity!$C$5," Data gotowości zbyt wczesna lub nie uzupełniona.","")&amp;
IF(G526&gt;Limity!$D$5," Data gotowości zbyt późna lub wypełnona nieprawidłowo.","")&amp;
IF(OR(ROUND(K526,2)&lt;=0,ROUND(Q526,2)&lt;=0,ROUND(M526,2)&lt;=0,ROUND(S526,2)&lt;=0,ROUND(H526,2)&lt;=0)," Co najmniej jedna wartość nie jest większa od zera.","")&amp;
IF(K526&gt;Limity!$D$6," Abonament za Usługę TD w Wariancie A ponad limit.","")&amp;
IF(Q526&gt;Limity!$D$7," Abonament za Usługę TD w Wariancie B ponad limit.","")&amp;
IF(Q526-K526&gt;Limity!$D$8," Różnica wartości abonamentów za Usługę TD wariantów A i B ponad limit.","")&amp;
IF(M526&gt;Limity!$D$9," Abonament za zwiększenie przepustowości w Wariancie A ponad limit.","")&amp;
IF(S526&gt;Limity!$D$10," Abonament za zwiększenie przepustowości w Wariancie B ponad limit.","")&amp;
IF(H526&gt;Limity!$D$11," Opłata za zestawienie łącza ponad limit.","")&amp;
IF(J526=""," Nie wskazano PWR. ",IF(ISERROR(VLOOKUP(J526,'Listy punktów styku'!$B$11:$B$41,1,FALSE))," Nie wskazano PWR z listy.",""))&amp;
IF(P526=""," Nie wskazano FPS. ",IF(ISERROR(VLOOKUP(P526,'Listy punktów styku'!$B$44:$B$61,1,FALSE))," Nie wskazano FPS z listy.",""))
)</f>
        <v/>
      </c>
    </row>
    <row r="527" spans="1:22" x14ac:dyDescent="0.35">
      <c r="A527" s="115">
        <v>513</v>
      </c>
      <c r="B527" s="116">
        <v>1951001</v>
      </c>
      <c r="C527" s="117" t="s">
        <v>3346</v>
      </c>
      <c r="D527" s="118" t="s">
        <v>3350</v>
      </c>
      <c r="E527" s="118"/>
      <c r="F527" s="119">
        <v>89</v>
      </c>
      <c r="G527" s="28"/>
      <c r="H527" s="4"/>
      <c r="I527" s="122">
        <f t="shared" si="57"/>
        <v>0</v>
      </c>
      <c r="J527" s="3"/>
      <c r="K527" s="6"/>
      <c r="L527" s="123">
        <f t="shared" si="58"/>
        <v>0</v>
      </c>
      <c r="M527" s="7"/>
      <c r="N527" s="123">
        <f t="shared" si="59"/>
        <v>0</v>
      </c>
      <c r="O527" s="123">
        <f t="shared" si="60"/>
        <v>0</v>
      </c>
      <c r="P527" s="3"/>
      <c r="Q527" s="6"/>
      <c r="R527" s="123">
        <f t="shared" si="61"/>
        <v>0</v>
      </c>
      <c r="S527" s="6"/>
      <c r="T527" s="123">
        <f t="shared" si="62"/>
        <v>0</v>
      </c>
      <c r="U527" s="122">
        <f t="shared" si="63"/>
        <v>0</v>
      </c>
      <c r="V527" s="8" t="str">
        <f>IF(COUNTBLANK(G527:H527)+COUNTBLANK(J527:K527)+COUNTBLANK(M527:M527)+COUNTBLANK(P527:Q527)+COUNTBLANK(S527:S527)=8,"",
IF(G527&lt;Limity!$C$5," Data gotowości zbyt wczesna lub nie uzupełniona.","")&amp;
IF(G527&gt;Limity!$D$5," Data gotowości zbyt późna lub wypełnona nieprawidłowo.","")&amp;
IF(OR(ROUND(K527,2)&lt;=0,ROUND(Q527,2)&lt;=0,ROUND(M527,2)&lt;=0,ROUND(S527,2)&lt;=0,ROUND(H527,2)&lt;=0)," Co najmniej jedna wartość nie jest większa od zera.","")&amp;
IF(K527&gt;Limity!$D$6," Abonament za Usługę TD w Wariancie A ponad limit.","")&amp;
IF(Q527&gt;Limity!$D$7," Abonament za Usługę TD w Wariancie B ponad limit.","")&amp;
IF(Q527-K527&gt;Limity!$D$8," Różnica wartości abonamentów za Usługę TD wariantów A i B ponad limit.","")&amp;
IF(M527&gt;Limity!$D$9," Abonament za zwiększenie przepustowości w Wariancie A ponad limit.","")&amp;
IF(S527&gt;Limity!$D$10," Abonament za zwiększenie przepustowości w Wariancie B ponad limit.","")&amp;
IF(H527&gt;Limity!$D$11," Opłata za zestawienie łącza ponad limit.","")&amp;
IF(J527=""," Nie wskazano PWR. ",IF(ISERROR(VLOOKUP(J527,'Listy punktów styku'!$B$11:$B$41,1,FALSE))," Nie wskazano PWR z listy.",""))&amp;
IF(P527=""," Nie wskazano FPS. ",IF(ISERROR(VLOOKUP(P527,'Listy punktów styku'!$B$44:$B$61,1,FALSE))," Nie wskazano FPS z listy.",""))
)</f>
        <v/>
      </c>
    </row>
    <row r="528" spans="1:22" x14ac:dyDescent="0.35">
      <c r="A528" s="115">
        <v>514</v>
      </c>
      <c r="B528" s="124">
        <v>48177278</v>
      </c>
      <c r="C528" s="117" t="s">
        <v>3351</v>
      </c>
      <c r="D528" s="118" t="s">
        <v>3353</v>
      </c>
      <c r="E528" s="118" t="s">
        <v>3356</v>
      </c>
      <c r="F528" s="119" t="s">
        <v>3357</v>
      </c>
      <c r="G528" s="28"/>
      <c r="H528" s="4"/>
      <c r="I528" s="122">
        <f t="shared" si="57"/>
        <v>0</v>
      </c>
      <c r="J528" s="3"/>
      <c r="K528" s="6"/>
      <c r="L528" s="123">
        <f t="shared" si="58"/>
        <v>0</v>
      </c>
      <c r="M528" s="7"/>
      <c r="N528" s="123">
        <f t="shared" si="59"/>
        <v>0</v>
      </c>
      <c r="O528" s="123">
        <f t="shared" si="60"/>
        <v>0</v>
      </c>
      <c r="P528" s="3"/>
      <c r="Q528" s="6"/>
      <c r="R528" s="123">
        <f t="shared" si="61"/>
        <v>0</v>
      </c>
      <c r="S528" s="6"/>
      <c r="T528" s="123">
        <f t="shared" si="62"/>
        <v>0</v>
      </c>
      <c r="U528" s="122">
        <f t="shared" si="63"/>
        <v>0</v>
      </c>
      <c r="V528" s="8" t="str">
        <f>IF(COUNTBLANK(G528:H528)+COUNTBLANK(J528:K528)+COUNTBLANK(M528:M528)+COUNTBLANK(P528:Q528)+COUNTBLANK(S528:S528)=8,"",
IF(G528&lt;Limity!$C$5," Data gotowości zbyt wczesna lub nie uzupełniona.","")&amp;
IF(G528&gt;Limity!$D$5," Data gotowości zbyt późna lub wypełnona nieprawidłowo.","")&amp;
IF(OR(ROUND(K528,2)&lt;=0,ROUND(Q528,2)&lt;=0,ROUND(M528,2)&lt;=0,ROUND(S528,2)&lt;=0,ROUND(H528,2)&lt;=0)," Co najmniej jedna wartość nie jest większa od zera.","")&amp;
IF(K528&gt;Limity!$D$6," Abonament za Usługę TD w Wariancie A ponad limit.","")&amp;
IF(Q528&gt;Limity!$D$7," Abonament za Usługę TD w Wariancie B ponad limit.","")&amp;
IF(Q528-K528&gt;Limity!$D$8," Różnica wartości abonamentów za Usługę TD wariantów A i B ponad limit.","")&amp;
IF(M528&gt;Limity!$D$9," Abonament za zwiększenie przepustowości w Wariancie A ponad limit.","")&amp;
IF(S528&gt;Limity!$D$10," Abonament za zwiększenie przepustowości w Wariancie B ponad limit.","")&amp;
IF(H528&gt;Limity!$D$11," Opłata za zestawienie łącza ponad limit.","")&amp;
IF(J528=""," Nie wskazano PWR. ",IF(ISERROR(VLOOKUP(J528,'Listy punktów styku'!$B$11:$B$41,1,FALSE))," Nie wskazano PWR z listy.",""))&amp;
IF(P528=""," Nie wskazano FPS. ",IF(ISERROR(VLOOKUP(P528,'Listy punktów styku'!$B$44:$B$61,1,FALSE))," Nie wskazano FPS z listy.",""))
)</f>
        <v/>
      </c>
    </row>
    <row r="529" spans="1:22" x14ac:dyDescent="0.35">
      <c r="A529" s="115">
        <v>515</v>
      </c>
      <c r="B529" s="116">
        <v>1993693</v>
      </c>
      <c r="C529" s="117" t="s">
        <v>228</v>
      </c>
      <c r="D529" s="118" t="s">
        <v>232</v>
      </c>
      <c r="E529" s="118"/>
      <c r="F529" s="119">
        <v>2</v>
      </c>
      <c r="G529" s="28"/>
      <c r="H529" s="4"/>
      <c r="I529" s="122">
        <f t="shared" si="57"/>
        <v>0</v>
      </c>
      <c r="J529" s="3"/>
      <c r="K529" s="6"/>
      <c r="L529" s="123">
        <f t="shared" si="58"/>
        <v>0</v>
      </c>
      <c r="M529" s="7"/>
      <c r="N529" s="123">
        <f t="shared" si="59"/>
        <v>0</v>
      </c>
      <c r="O529" s="123">
        <f t="shared" si="60"/>
        <v>0</v>
      </c>
      <c r="P529" s="3"/>
      <c r="Q529" s="6"/>
      <c r="R529" s="123">
        <f t="shared" si="61"/>
        <v>0</v>
      </c>
      <c r="S529" s="6"/>
      <c r="T529" s="123">
        <f t="shared" si="62"/>
        <v>0</v>
      </c>
      <c r="U529" s="122">
        <f t="shared" si="63"/>
        <v>0</v>
      </c>
      <c r="V529" s="8" t="str">
        <f>IF(COUNTBLANK(G529:H529)+COUNTBLANK(J529:K529)+COUNTBLANK(M529:M529)+COUNTBLANK(P529:Q529)+COUNTBLANK(S529:S529)=8,"",
IF(G529&lt;Limity!$C$5," Data gotowości zbyt wczesna lub nie uzupełniona.","")&amp;
IF(G529&gt;Limity!$D$5," Data gotowości zbyt późna lub wypełnona nieprawidłowo.","")&amp;
IF(OR(ROUND(K529,2)&lt;=0,ROUND(Q529,2)&lt;=0,ROUND(M529,2)&lt;=0,ROUND(S529,2)&lt;=0,ROUND(H529,2)&lt;=0)," Co najmniej jedna wartość nie jest większa od zera.","")&amp;
IF(K529&gt;Limity!$D$6," Abonament za Usługę TD w Wariancie A ponad limit.","")&amp;
IF(Q529&gt;Limity!$D$7," Abonament za Usługę TD w Wariancie B ponad limit.","")&amp;
IF(Q529-K529&gt;Limity!$D$8," Różnica wartości abonamentów za Usługę TD wariantów A i B ponad limit.","")&amp;
IF(M529&gt;Limity!$D$9," Abonament za zwiększenie przepustowości w Wariancie A ponad limit.","")&amp;
IF(S529&gt;Limity!$D$10," Abonament za zwiększenie przepustowości w Wariancie B ponad limit.","")&amp;
IF(H529&gt;Limity!$D$11," Opłata za zestawienie łącza ponad limit.","")&amp;
IF(J529=""," Nie wskazano PWR. ",IF(ISERROR(VLOOKUP(J529,'Listy punktów styku'!$B$11:$B$41,1,FALSE))," Nie wskazano PWR z listy.",""))&amp;
IF(P529=""," Nie wskazano FPS. ",IF(ISERROR(VLOOKUP(P529,'Listy punktów styku'!$B$44:$B$61,1,FALSE))," Nie wskazano FPS z listy.",""))
)</f>
        <v/>
      </c>
    </row>
    <row r="530" spans="1:22" x14ac:dyDescent="0.35">
      <c r="A530" s="115">
        <v>516</v>
      </c>
      <c r="B530" s="116">
        <v>1993027</v>
      </c>
      <c r="C530" s="117" t="s">
        <v>3360</v>
      </c>
      <c r="D530" s="118" t="s">
        <v>230</v>
      </c>
      <c r="E530" s="118" t="s">
        <v>3363</v>
      </c>
      <c r="F530" s="119">
        <v>4</v>
      </c>
      <c r="G530" s="28"/>
      <c r="H530" s="4"/>
      <c r="I530" s="122">
        <f t="shared" si="57"/>
        <v>0</v>
      </c>
      <c r="J530" s="3"/>
      <c r="K530" s="6"/>
      <c r="L530" s="123">
        <f t="shared" si="58"/>
        <v>0</v>
      </c>
      <c r="M530" s="7"/>
      <c r="N530" s="123">
        <f t="shared" si="59"/>
        <v>0</v>
      </c>
      <c r="O530" s="123">
        <f t="shared" si="60"/>
        <v>0</v>
      </c>
      <c r="P530" s="3"/>
      <c r="Q530" s="6"/>
      <c r="R530" s="123">
        <f t="shared" si="61"/>
        <v>0</v>
      </c>
      <c r="S530" s="6"/>
      <c r="T530" s="123">
        <f t="shared" si="62"/>
        <v>0</v>
      </c>
      <c r="U530" s="122">
        <f t="shared" si="63"/>
        <v>0</v>
      </c>
      <c r="V530" s="8" t="str">
        <f>IF(COUNTBLANK(G530:H530)+COUNTBLANK(J530:K530)+COUNTBLANK(M530:M530)+COUNTBLANK(P530:Q530)+COUNTBLANK(S530:S530)=8,"",
IF(G530&lt;Limity!$C$5," Data gotowości zbyt wczesna lub nie uzupełniona.","")&amp;
IF(G530&gt;Limity!$D$5," Data gotowości zbyt późna lub wypełnona nieprawidłowo.","")&amp;
IF(OR(ROUND(K530,2)&lt;=0,ROUND(Q530,2)&lt;=0,ROUND(M530,2)&lt;=0,ROUND(S530,2)&lt;=0,ROUND(H530,2)&lt;=0)," Co najmniej jedna wartość nie jest większa od zera.","")&amp;
IF(K530&gt;Limity!$D$6," Abonament za Usługę TD w Wariancie A ponad limit.","")&amp;
IF(Q530&gt;Limity!$D$7," Abonament za Usługę TD w Wariancie B ponad limit.","")&amp;
IF(Q530-K530&gt;Limity!$D$8," Różnica wartości abonamentów za Usługę TD wariantów A i B ponad limit.","")&amp;
IF(M530&gt;Limity!$D$9," Abonament za zwiększenie przepustowości w Wariancie A ponad limit.","")&amp;
IF(S530&gt;Limity!$D$10," Abonament za zwiększenie przepustowości w Wariancie B ponad limit.","")&amp;
IF(H530&gt;Limity!$D$11," Opłata za zestawienie łącza ponad limit.","")&amp;
IF(J530=""," Nie wskazano PWR. ",IF(ISERROR(VLOOKUP(J530,'Listy punktów styku'!$B$11:$B$41,1,FALSE))," Nie wskazano PWR z listy.",""))&amp;
IF(P530=""," Nie wskazano FPS. ",IF(ISERROR(VLOOKUP(P530,'Listy punktów styku'!$B$44:$B$61,1,FALSE))," Nie wskazano FPS z listy.",""))
)</f>
        <v/>
      </c>
    </row>
    <row r="531" spans="1:22" x14ac:dyDescent="0.35">
      <c r="A531" s="115">
        <v>517</v>
      </c>
      <c r="B531" s="116">
        <v>1990238</v>
      </c>
      <c r="C531" s="117" t="s">
        <v>3365</v>
      </c>
      <c r="D531" s="118" t="s">
        <v>3367</v>
      </c>
      <c r="E531" s="118" t="s">
        <v>3370</v>
      </c>
      <c r="F531" s="119">
        <v>3</v>
      </c>
      <c r="G531" s="28"/>
      <c r="H531" s="4"/>
      <c r="I531" s="122">
        <f t="shared" si="57"/>
        <v>0</v>
      </c>
      <c r="J531" s="3"/>
      <c r="K531" s="6"/>
      <c r="L531" s="123">
        <f t="shared" si="58"/>
        <v>0</v>
      </c>
      <c r="M531" s="7"/>
      <c r="N531" s="123">
        <f t="shared" si="59"/>
        <v>0</v>
      </c>
      <c r="O531" s="123">
        <f t="shared" si="60"/>
        <v>0</v>
      </c>
      <c r="P531" s="3"/>
      <c r="Q531" s="6"/>
      <c r="R531" s="123">
        <f t="shared" si="61"/>
        <v>0</v>
      </c>
      <c r="S531" s="6"/>
      <c r="T531" s="123">
        <f t="shared" si="62"/>
        <v>0</v>
      </c>
      <c r="U531" s="122">
        <f t="shared" si="63"/>
        <v>0</v>
      </c>
      <c r="V531" s="8" t="str">
        <f>IF(COUNTBLANK(G531:H531)+COUNTBLANK(J531:K531)+COUNTBLANK(M531:M531)+COUNTBLANK(P531:Q531)+COUNTBLANK(S531:S531)=8,"",
IF(G531&lt;Limity!$C$5," Data gotowości zbyt wczesna lub nie uzupełniona.","")&amp;
IF(G531&gt;Limity!$D$5," Data gotowości zbyt późna lub wypełnona nieprawidłowo.","")&amp;
IF(OR(ROUND(K531,2)&lt;=0,ROUND(Q531,2)&lt;=0,ROUND(M531,2)&lt;=0,ROUND(S531,2)&lt;=0,ROUND(H531,2)&lt;=0)," Co najmniej jedna wartość nie jest większa od zera.","")&amp;
IF(K531&gt;Limity!$D$6," Abonament za Usługę TD w Wariancie A ponad limit.","")&amp;
IF(Q531&gt;Limity!$D$7," Abonament za Usługę TD w Wariancie B ponad limit.","")&amp;
IF(Q531-K531&gt;Limity!$D$8," Różnica wartości abonamentów za Usługę TD wariantów A i B ponad limit.","")&amp;
IF(M531&gt;Limity!$D$9," Abonament za zwiększenie przepustowości w Wariancie A ponad limit.","")&amp;
IF(S531&gt;Limity!$D$10," Abonament za zwiększenie przepustowości w Wariancie B ponad limit.","")&amp;
IF(H531&gt;Limity!$D$11," Opłata za zestawienie łącza ponad limit.","")&amp;
IF(J531=""," Nie wskazano PWR. ",IF(ISERROR(VLOOKUP(J531,'Listy punktów styku'!$B$11:$B$41,1,FALSE))," Nie wskazano PWR z listy.",""))&amp;
IF(P531=""," Nie wskazano FPS. ",IF(ISERROR(VLOOKUP(P531,'Listy punktów styku'!$B$44:$B$61,1,FALSE))," Nie wskazano FPS z listy.",""))
)</f>
        <v/>
      </c>
    </row>
    <row r="532" spans="1:22" x14ac:dyDescent="0.35">
      <c r="A532" s="115">
        <v>518</v>
      </c>
      <c r="B532" s="116">
        <v>1990679</v>
      </c>
      <c r="C532" s="117" t="s">
        <v>3372</v>
      </c>
      <c r="D532" s="118" t="s">
        <v>3367</v>
      </c>
      <c r="E532" s="118" t="s">
        <v>310</v>
      </c>
      <c r="F532" s="119">
        <v>27</v>
      </c>
      <c r="G532" s="28"/>
      <c r="H532" s="4"/>
      <c r="I532" s="122">
        <f t="shared" si="57"/>
        <v>0</v>
      </c>
      <c r="J532" s="3"/>
      <c r="K532" s="6"/>
      <c r="L532" s="123">
        <f t="shared" si="58"/>
        <v>0</v>
      </c>
      <c r="M532" s="7"/>
      <c r="N532" s="123">
        <f t="shared" si="59"/>
        <v>0</v>
      </c>
      <c r="O532" s="123">
        <f t="shared" si="60"/>
        <v>0</v>
      </c>
      <c r="P532" s="3"/>
      <c r="Q532" s="6"/>
      <c r="R532" s="123">
        <f t="shared" si="61"/>
        <v>0</v>
      </c>
      <c r="S532" s="6"/>
      <c r="T532" s="123">
        <f t="shared" si="62"/>
        <v>0</v>
      </c>
      <c r="U532" s="122">
        <f t="shared" si="63"/>
        <v>0</v>
      </c>
      <c r="V532" s="8" t="str">
        <f>IF(COUNTBLANK(G532:H532)+COUNTBLANK(J532:K532)+COUNTBLANK(M532:M532)+COUNTBLANK(P532:Q532)+COUNTBLANK(S532:S532)=8,"",
IF(G532&lt;Limity!$C$5," Data gotowości zbyt wczesna lub nie uzupełniona.","")&amp;
IF(G532&gt;Limity!$D$5," Data gotowości zbyt późna lub wypełnona nieprawidłowo.","")&amp;
IF(OR(ROUND(K532,2)&lt;=0,ROUND(Q532,2)&lt;=0,ROUND(M532,2)&lt;=0,ROUND(S532,2)&lt;=0,ROUND(H532,2)&lt;=0)," Co najmniej jedna wartość nie jest większa od zera.","")&amp;
IF(K532&gt;Limity!$D$6," Abonament za Usługę TD w Wariancie A ponad limit.","")&amp;
IF(Q532&gt;Limity!$D$7," Abonament za Usługę TD w Wariancie B ponad limit.","")&amp;
IF(Q532-K532&gt;Limity!$D$8," Różnica wartości abonamentów za Usługę TD wariantów A i B ponad limit.","")&amp;
IF(M532&gt;Limity!$D$9," Abonament za zwiększenie przepustowości w Wariancie A ponad limit.","")&amp;
IF(S532&gt;Limity!$D$10," Abonament za zwiększenie przepustowości w Wariancie B ponad limit.","")&amp;
IF(H532&gt;Limity!$D$11," Opłata za zestawienie łącza ponad limit.","")&amp;
IF(J532=""," Nie wskazano PWR. ",IF(ISERROR(VLOOKUP(J532,'Listy punktów styku'!$B$11:$B$41,1,FALSE))," Nie wskazano PWR z listy.",""))&amp;
IF(P532=""," Nie wskazano FPS. ",IF(ISERROR(VLOOKUP(P532,'Listy punktów styku'!$B$44:$B$61,1,FALSE))," Nie wskazano FPS z listy.",""))
)</f>
        <v/>
      </c>
    </row>
    <row r="533" spans="1:22" x14ac:dyDescent="0.35">
      <c r="A533" s="115">
        <v>519</v>
      </c>
      <c r="B533" s="116">
        <v>1990030</v>
      </c>
      <c r="C533" s="117" t="s">
        <v>3374</v>
      </c>
      <c r="D533" s="118" t="s">
        <v>3367</v>
      </c>
      <c r="E533" s="118" t="s">
        <v>562</v>
      </c>
      <c r="F533" s="119">
        <v>27</v>
      </c>
      <c r="G533" s="28"/>
      <c r="H533" s="4"/>
      <c r="I533" s="122">
        <f t="shared" si="57"/>
        <v>0</v>
      </c>
      <c r="J533" s="3"/>
      <c r="K533" s="6"/>
      <c r="L533" s="123">
        <f t="shared" si="58"/>
        <v>0</v>
      </c>
      <c r="M533" s="7"/>
      <c r="N533" s="123">
        <f t="shared" si="59"/>
        <v>0</v>
      </c>
      <c r="O533" s="123">
        <f t="shared" si="60"/>
        <v>0</v>
      </c>
      <c r="P533" s="3"/>
      <c r="Q533" s="6"/>
      <c r="R533" s="123">
        <f t="shared" si="61"/>
        <v>0</v>
      </c>
      <c r="S533" s="6"/>
      <c r="T533" s="123">
        <f t="shared" si="62"/>
        <v>0</v>
      </c>
      <c r="U533" s="122">
        <f t="shared" si="63"/>
        <v>0</v>
      </c>
      <c r="V533" s="8" t="str">
        <f>IF(COUNTBLANK(G533:H533)+COUNTBLANK(J533:K533)+COUNTBLANK(M533:M533)+COUNTBLANK(P533:Q533)+COUNTBLANK(S533:S533)=8,"",
IF(G533&lt;Limity!$C$5," Data gotowości zbyt wczesna lub nie uzupełniona.","")&amp;
IF(G533&gt;Limity!$D$5," Data gotowości zbyt późna lub wypełnona nieprawidłowo.","")&amp;
IF(OR(ROUND(K533,2)&lt;=0,ROUND(Q533,2)&lt;=0,ROUND(M533,2)&lt;=0,ROUND(S533,2)&lt;=0,ROUND(H533,2)&lt;=0)," Co najmniej jedna wartość nie jest większa od zera.","")&amp;
IF(K533&gt;Limity!$D$6," Abonament za Usługę TD w Wariancie A ponad limit.","")&amp;
IF(Q533&gt;Limity!$D$7," Abonament za Usługę TD w Wariancie B ponad limit.","")&amp;
IF(Q533-K533&gt;Limity!$D$8," Różnica wartości abonamentów za Usługę TD wariantów A i B ponad limit.","")&amp;
IF(M533&gt;Limity!$D$9," Abonament za zwiększenie przepustowości w Wariancie A ponad limit.","")&amp;
IF(S533&gt;Limity!$D$10," Abonament za zwiększenie przepustowości w Wariancie B ponad limit.","")&amp;
IF(H533&gt;Limity!$D$11," Opłata za zestawienie łącza ponad limit.","")&amp;
IF(J533=""," Nie wskazano PWR. ",IF(ISERROR(VLOOKUP(J533,'Listy punktów styku'!$B$11:$B$41,1,FALSE))," Nie wskazano PWR z listy.",""))&amp;
IF(P533=""," Nie wskazano FPS. ",IF(ISERROR(VLOOKUP(P533,'Listy punktów styku'!$B$44:$B$61,1,FALSE))," Nie wskazano FPS z listy.",""))
)</f>
        <v/>
      </c>
    </row>
    <row r="534" spans="1:22" x14ac:dyDescent="0.35">
      <c r="A534" s="115">
        <v>520</v>
      </c>
      <c r="B534" s="116">
        <v>1989234</v>
      </c>
      <c r="C534" s="117" t="s">
        <v>3376</v>
      </c>
      <c r="D534" s="118" t="s">
        <v>3367</v>
      </c>
      <c r="E534" s="118" t="s">
        <v>962</v>
      </c>
      <c r="F534" s="119">
        <v>6</v>
      </c>
      <c r="G534" s="28"/>
      <c r="H534" s="4"/>
      <c r="I534" s="122">
        <f t="shared" si="57"/>
        <v>0</v>
      </c>
      <c r="J534" s="3"/>
      <c r="K534" s="6"/>
      <c r="L534" s="123">
        <f t="shared" si="58"/>
        <v>0</v>
      </c>
      <c r="M534" s="7"/>
      <c r="N534" s="123">
        <f t="shared" si="59"/>
        <v>0</v>
      </c>
      <c r="O534" s="123">
        <f t="shared" si="60"/>
        <v>0</v>
      </c>
      <c r="P534" s="3"/>
      <c r="Q534" s="6"/>
      <c r="R534" s="123">
        <f t="shared" si="61"/>
        <v>0</v>
      </c>
      <c r="S534" s="6"/>
      <c r="T534" s="123">
        <f t="shared" si="62"/>
        <v>0</v>
      </c>
      <c r="U534" s="122">
        <f t="shared" si="63"/>
        <v>0</v>
      </c>
      <c r="V534" s="8" t="str">
        <f>IF(COUNTBLANK(G534:H534)+COUNTBLANK(J534:K534)+COUNTBLANK(M534:M534)+COUNTBLANK(P534:Q534)+COUNTBLANK(S534:S534)=8,"",
IF(G534&lt;Limity!$C$5," Data gotowości zbyt wczesna lub nie uzupełniona.","")&amp;
IF(G534&gt;Limity!$D$5," Data gotowości zbyt późna lub wypełnona nieprawidłowo.","")&amp;
IF(OR(ROUND(K534,2)&lt;=0,ROUND(Q534,2)&lt;=0,ROUND(M534,2)&lt;=0,ROUND(S534,2)&lt;=0,ROUND(H534,2)&lt;=0)," Co najmniej jedna wartość nie jest większa od zera.","")&amp;
IF(K534&gt;Limity!$D$6," Abonament za Usługę TD w Wariancie A ponad limit.","")&amp;
IF(Q534&gt;Limity!$D$7," Abonament za Usługę TD w Wariancie B ponad limit.","")&amp;
IF(Q534-K534&gt;Limity!$D$8," Różnica wartości abonamentów za Usługę TD wariantów A i B ponad limit.","")&amp;
IF(M534&gt;Limity!$D$9," Abonament za zwiększenie przepustowości w Wariancie A ponad limit.","")&amp;
IF(S534&gt;Limity!$D$10," Abonament za zwiększenie przepustowości w Wariancie B ponad limit.","")&amp;
IF(H534&gt;Limity!$D$11," Opłata za zestawienie łącza ponad limit.","")&amp;
IF(J534=""," Nie wskazano PWR. ",IF(ISERROR(VLOOKUP(J534,'Listy punktów styku'!$B$11:$B$41,1,FALSE))," Nie wskazano PWR z listy.",""))&amp;
IF(P534=""," Nie wskazano FPS. ",IF(ISERROR(VLOOKUP(P534,'Listy punktów styku'!$B$44:$B$61,1,FALSE))," Nie wskazano FPS z listy.",""))
)</f>
        <v/>
      </c>
    </row>
    <row r="535" spans="1:22" ht="29" x14ac:dyDescent="0.35">
      <c r="A535" s="115">
        <v>521</v>
      </c>
      <c r="B535" s="116">
        <v>8015461</v>
      </c>
      <c r="C535" s="117" t="s">
        <v>3378</v>
      </c>
      <c r="D535" s="118" t="s">
        <v>3367</v>
      </c>
      <c r="E535" s="118" t="s">
        <v>2988</v>
      </c>
      <c r="F535" s="119" t="s">
        <v>3379</v>
      </c>
      <c r="G535" s="28"/>
      <c r="H535" s="4"/>
      <c r="I535" s="122">
        <f t="shared" si="57"/>
        <v>0</v>
      </c>
      <c r="J535" s="3"/>
      <c r="K535" s="6"/>
      <c r="L535" s="123">
        <f t="shared" si="58"/>
        <v>0</v>
      </c>
      <c r="M535" s="7"/>
      <c r="N535" s="123">
        <f t="shared" si="59"/>
        <v>0</v>
      </c>
      <c r="O535" s="123">
        <f t="shared" si="60"/>
        <v>0</v>
      </c>
      <c r="P535" s="3"/>
      <c r="Q535" s="6"/>
      <c r="R535" s="123">
        <f t="shared" si="61"/>
        <v>0</v>
      </c>
      <c r="S535" s="6"/>
      <c r="T535" s="123">
        <f t="shared" si="62"/>
        <v>0</v>
      </c>
      <c r="U535" s="122">
        <f t="shared" si="63"/>
        <v>0</v>
      </c>
      <c r="V535" s="8" t="str">
        <f>IF(COUNTBLANK(G535:H535)+COUNTBLANK(J535:K535)+COUNTBLANK(M535:M535)+COUNTBLANK(P535:Q535)+COUNTBLANK(S535:S535)=8,"",
IF(G535&lt;Limity!$C$5," Data gotowości zbyt wczesna lub nie uzupełniona.","")&amp;
IF(G535&gt;Limity!$D$5," Data gotowości zbyt późna lub wypełnona nieprawidłowo.","")&amp;
IF(OR(ROUND(K535,2)&lt;=0,ROUND(Q535,2)&lt;=0,ROUND(M535,2)&lt;=0,ROUND(S535,2)&lt;=0,ROUND(H535,2)&lt;=0)," Co najmniej jedna wartość nie jest większa od zera.","")&amp;
IF(K535&gt;Limity!$D$6," Abonament za Usługę TD w Wariancie A ponad limit.","")&amp;
IF(Q535&gt;Limity!$D$7," Abonament za Usługę TD w Wariancie B ponad limit.","")&amp;
IF(Q535-K535&gt;Limity!$D$8," Różnica wartości abonamentów za Usługę TD wariantów A i B ponad limit.","")&amp;
IF(M535&gt;Limity!$D$9," Abonament za zwiększenie przepustowości w Wariancie A ponad limit.","")&amp;
IF(S535&gt;Limity!$D$10," Abonament za zwiększenie przepustowości w Wariancie B ponad limit.","")&amp;
IF(H535&gt;Limity!$D$11," Opłata za zestawienie łącza ponad limit.","")&amp;
IF(J535=""," Nie wskazano PWR. ",IF(ISERROR(VLOOKUP(J535,'Listy punktów styku'!$B$11:$B$41,1,FALSE))," Nie wskazano PWR z listy.",""))&amp;
IF(P535=""," Nie wskazano FPS. ",IF(ISERROR(VLOOKUP(P535,'Listy punktów styku'!$B$44:$B$61,1,FALSE))," Nie wskazano FPS z listy.",""))
)</f>
        <v/>
      </c>
    </row>
    <row r="536" spans="1:22" x14ac:dyDescent="0.35">
      <c r="A536" s="115">
        <v>522</v>
      </c>
      <c r="B536" s="116">
        <v>1990144</v>
      </c>
      <c r="C536" s="117" t="s">
        <v>3381</v>
      </c>
      <c r="D536" s="118" t="s">
        <v>3367</v>
      </c>
      <c r="E536" s="118" t="s">
        <v>2988</v>
      </c>
      <c r="F536" s="119">
        <v>6</v>
      </c>
      <c r="G536" s="28"/>
      <c r="H536" s="4"/>
      <c r="I536" s="122">
        <f t="shared" si="57"/>
        <v>0</v>
      </c>
      <c r="J536" s="3"/>
      <c r="K536" s="6"/>
      <c r="L536" s="123">
        <f t="shared" si="58"/>
        <v>0</v>
      </c>
      <c r="M536" s="7"/>
      <c r="N536" s="123">
        <f t="shared" si="59"/>
        <v>0</v>
      </c>
      <c r="O536" s="123">
        <f t="shared" si="60"/>
        <v>0</v>
      </c>
      <c r="P536" s="3"/>
      <c r="Q536" s="6"/>
      <c r="R536" s="123">
        <f t="shared" si="61"/>
        <v>0</v>
      </c>
      <c r="S536" s="6"/>
      <c r="T536" s="123">
        <f t="shared" si="62"/>
        <v>0</v>
      </c>
      <c r="U536" s="122">
        <f t="shared" si="63"/>
        <v>0</v>
      </c>
      <c r="V536" s="8" t="str">
        <f>IF(COUNTBLANK(G536:H536)+COUNTBLANK(J536:K536)+COUNTBLANK(M536:M536)+COUNTBLANK(P536:Q536)+COUNTBLANK(S536:S536)=8,"",
IF(G536&lt;Limity!$C$5," Data gotowości zbyt wczesna lub nie uzupełniona.","")&amp;
IF(G536&gt;Limity!$D$5," Data gotowości zbyt późna lub wypełnona nieprawidłowo.","")&amp;
IF(OR(ROUND(K536,2)&lt;=0,ROUND(Q536,2)&lt;=0,ROUND(M536,2)&lt;=0,ROUND(S536,2)&lt;=0,ROUND(H536,2)&lt;=0)," Co najmniej jedna wartość nie jest większa od zera.","")&amp;
IF(K536&gt;Limity!$D$6," Abonament za Usługę TD w Wariancie A ponad limit.","")&amp;
IF(Q536&gt;Limity!$D$7," Abonament za Usługę TD w Wariancie B ponad limit.","")&amp;
IF(Q536-K536&gt;Limity!$D$8," Różnica wartości abonamentów za Usługę TD wariantów A i B ponad limit.","")&amp;
IF(M536&gt;Limity!$D$9," Abonament za zwiększenie przepustowości w Wariancie A ponad limit.","")&amp;
IF(S536&gt;Limity!$D$10," Abonament za zwiększenie przepustowości w Wariancie B ponad limit.","")&amp;
IF(H536&gt;Limity!$D$11," Opłata za zestawienie łącza ponad limit.","")&amp;
IF(J536=""," Nie wskazano PWR. ",IF(ISERROR(VLOOKUP(J536,'Listy punktów styku'!$B$11:$B$41,1,FALSE))," Nie wskazano PWR z listy.",""))&amp;
IF(P536=""," Nie wskazano FPS. ",IF(ISERROR(VLOOKUP(P536,'Listy punktów styku'!$B$44:$B$61,1,FALSE))," Nie wskazano FPS z listy.",""))
)</f>
        <v/>
      </c>
    </row>
    <row r="537" spans="1:22" x14ac:dyDescent="0.35">
      <c r="A537" s="115">
        <v>523</v>
      </c>
      <c r="B537" s="124">
        <v>138003</v>
      </c>
      <c r="C537" s="117" t="s">
        <v>3382</v>
      </c>
      <c r="D537" s="118" t="s">
        <v>3367</v>
      </c>
      <c r="E537" s="118" t="s">
        <v>3384</v>
      </c>
      <c r="F537" s="119" t="s">
        <v>3385</v>
      </c>
      <c r="G537" s="28"/>
      <c r="H537" s="4"/>
      <c r="I537" s="122">
        <f t="shared" si="57"/>
        <v>0</v>
      </c>
      <c r="J537" s="3"/>
      <c r="K537" s="6"/>
      <c r="L537" s="123">
        <f t="shared" si="58"/>
        <v>0</v>
      </c>
      <c r="M537" s="7"/>
      <c r="N537" s="123">
        <f t="shared" si="59"/>
        <v>0</v>
      </c>
      <c r="O537" s="123">
        <f t="shared" si="60"/>
        <v>0</v>
      </c>
      <c r="P537" s="3"/>
      <c r="Q537" s="6"/>
      <c r="R537" s="123">
        <f t="shared" si="61"/>
        <v>0</v>
      </c>
      <c r="S537" s="6"/>
      <c r="T537" s="123">
        <f t="shared" si="62"/>
        <v>0</v>
      </c>
      <c r="U537" s="122">
        <f t="shared" si="63"/>
        <v>0</v>
      </c>
      <c r="V537" s="8" t="str">
        <f>IF(COUNTBLANK(G537:H537)+COUNTBLANK(J537:K537)+COUNTBLANK(M537:M537)+COUNTBLANK(P537:Q537)+COUNTBLANK(S537:S537)=8,"",
IF(G537&lt;Limity!$C$5," Data gotowości zbyt wczesna lub nie uzupełniona.","")&amp;
IF(G537&gt;Limity!$D$5," Data gotowości zbyt późna lub wypełnona nieprawidłowo.","")&amp;
IF(OR(ROUND(K537,2)&lt;=0,ROUND(Q537,2)&lt;=0,ROUND(M537,2)&lt;=0,ROUND(S537,2)&lt;=0,ROUND(H537,2)&lt;=0)," Co najmniej jedna wartość nie jest większa od zera.","")&amp;
IF(K537&gt;Limity!$D$6," Abonament za Usługę TD w Wariancie A ponad limit.","")&amp;
IF(Q537&gt;Limity!$D$7," Abonament za Usługę TD w Wariancie B ponad limit.","")&amp;
IF(Q537-K537&gt;Limity!$D$8," Różnica wartości abonamentów za Usługę TD wariantów A i B ponad limit.","")&amp;
IF(M537&gt;Limity!$D$9," Abonament za zwiększenie przepustowości w Wariancie A ponad limit.","")&amp;
IF(S537&gt;Limity!$D$10," Abonament za zwiększenie przepustowości w Wariancie B ponad limit.","")&amp;
IF(H537&gt;Limity!$D$11," Opłata za zestawienie łącza ponad limit.","")&amp;
IF(J537=""," Nie wskazano PWR. ",IF(ISERROR(VLOOKUP(J537,'Listy punktów styku'!$B$11:$B$41,1,FALSE))," Nie wskazano PWR z listy.",""))&amp;
IF(P537=""," Nie wskazano FPS. ",IF(ISERROR(VLOOKUP(P537,'Listy punktów styku'!$B$44:$B$61,1,FALSE))," Nie wskazano FPS z listy.",""))
)</f>
        <v/>
      </c>
    </row>
    <row r="538" spans="1:22" x14ac:dyDescent="0.35">
      <c r="A538" s="115">
        <v>524</v>
      </c>
      <c r="B538" s="116">
        <v>1990583</v>
      </c>
      <c r="C538" s="117" t="s">
        <v>3387</v>
      </c>
      <c r="D538" s="118" t="s">
        <v>3367</v>
      </c>
      <c r="E538" s="118" t="s">
        <v>3389</v>
      </c>
      <c r="F538" s="119">
        <v>61</v>
      </c>
      <c r="G538" s="28"/>
      <c r="H538" s="4"/>
      <c r="I538" s="122">
        <f t="shared" si="57"/>
        <v>0</v>
      </c>
      <c r="J538" s="3"/>
      <c r="K538" s="6"/>
      <c r="L538" s="123">
        <f t="shared" si="58"/>
        <v>0</v>
      </c>
      <c r="M538" s="7"/>
      <c r="N538" s="123">
        <f t="shared" si="59"/>
        <v>0</v>
      </c>
      <c r="O538" s="123">
        <f t="shared" si="60"/>
        <v>0</v>
      </c>
      <c r="P538" s="3"/>
      <c r="Q538" s="6"/>
      <c r="R538" s="123">
        <f t="shared" si="61"/>
        <v>0</v>
      </c>
      <c r="S538" s="6"/>
      <c r="T538" s="123">
        <f t="shared" si="62"/>
        <v>0</v>
      </c>
      <c r="U538" s="122">
        <f t="shared" si="63"/>
        <v>0</v>
      </c>
      <c r="V538" s="8" t="str">
        <f>IF(COUNTBLANK(G538:H538)+COUNTBLANK(J538:K538)+COUNTBLANK(M538:M538)+COUNTBLANK(P538:Q538)+COUNTBLANK(S538:S538)=8,"",
IF(G538&lt;Limity!$C$5," Data gotowości zbyt wczesna lub nie uzupełniona.","")&amp;
IF(G538&gt;Limity!$D$5," Data gotowości zbyt późna lub wypełnona nieprawidłowo.","")&amp;
IF(OR(ROUND(K538,2)&lt;=0,ROUND(Q538,2)&lt;=0,ROUND(M538,2)&lt;=0,ROUND(S538,2)&lt;=0,ROUND(H538,2)&lt;=0)," Co najmniej jedna wartość nie jest większa od zera.","")&amp;
IF(K538&gt;Limity!$D$6," Abonament za Usługę TD w Wariancie A ponad limit.","")&amp;
IF(Q538&gt;Limity!$D$7," Abonament za Usługę TD w Wariancie B ponad limit.","")&amp;
IF(Q538-K538&gt;Limity!$D$8," Różnica wartości abonamentów za Usługę TD wariantów A i B ponad limit.","")&amp;
IF(M538&gt;Limity!$D$9," Abonament za zwiększenie przepustowości w Wariancie A ponad limit.","")&amp;
IF(S538&gt;Limity!$D$10," Abonament za zwiększenie przepustowości w Wariancie B ponad limit.","")&amp;
IF(H538&gt;Limity!$D$11," Opłata za zestawienie łącza ponad limit.","")&amp;
IF(J538=""," Nie wskazano PWR. ",IF(ISERROR(VLOOKUP(J538,'Listy punktów styku'!$B$11:$B$41,1,FALSE))," Nie wskazano PWR z listy.",""))&amp;
IF(P538=""," Nie wskazano FPS. ",IF(ISERROR(VLOOKUP(P538,'Listy punktów styku'!$B$44:$B$61,1,FALSE))," Nie wskazano FPS z listy.",""))
)</f>
        <v/>
      </c>
    </row>
    <row r="539" spans="1:22" x14ac:dyDescent="0.35">
      <c r="A539" s="115">
        <v>525</v>
      </c>
      <c r="B539" s="116">
        <v>1990595</v>
      </c>
      <c r="C539" s="117" t="s">
        <v>3391</v>
      </c>
      <c r="D539" s="118" t="s">
        <v>3367</v>
      </c>
      <c r="E539" s="118" t="s">
        <v>3389</v>
      </c>
      <c r="F539" s="119">
        <v>84</v>
      </c>
      <c r="G539" s="28"/>
      <c r="H539" s="4"/>
      <c r="I539" s="122">
        <f t="shared" si="57"/>
        <v>0</v>
      </c>
      <c r="J539" s="3"/>
      <c r="K539" s="6"/>
      <c r="L539" s="123">
        <f t="shared" si="58"/>
        <v>0</v>
      </c>
      <c r="M539" s="7"/>
      <c r="N539" s="123">
        <f t="shared" si="59"/>
        <v>0</v>
      </c>
      <c r="O539" s="123">
        <f t="shared" si="60"/>
        <v>0</v>
      </c>
      <c r="P539" s="3"/>
      <c r="Q539" s="6"/>
      <c r="R539" s="123">
        <f t="shared" si="61"/>
        <v>0</v>
      </c>
      <c r="S539" s="6"/>
      <c r="T539" s="123">
        <f t="shared" si="62"/>
        <v>0</v>
      </c>
      <c r="U539" s="122">
        <f t="shared" si="63"/>
        <v>0</v>
      </c>
      <c r="V539" s="8" t="str">
        <f>IF(COUNTBLANK(G539:H539)+COUNTBLANK(J539:K539)+COUNTBLANK(M539:M539)+COUNTBLANK(P539:Q539)+COUNTBLANK(S539:S539)=8,"",
IF(G539&lt;Limity!$C$5," Data gotowości zbyt wczesna lub nie uzupełniona.","")&amp;
IF(G539&gt;Limity!$D$5," Data gotowości zbyt późna lub wypełnona nieprawidłowo.","")&amp;
IF(OR(ROUND(K539,2)&lt;=0,ROUND(Q539,2)&lt;=0,ROUND(M539,2)&lt;=0,ROUND(S539,2)&lt;=0,ROUND(H539,2)&lt;=0)," Co najmniej jedna wartość nie jest większa od zera.","")&amp;
IF(K539&gt;Limity!$D$6," Abonament za Usługę TD w Wariancie A ponad limit.","")&amp;
IF(Q539&gt;Limity!$D$7," Abonament za Usługę TD w Wariancie B ponad limit.","")&amp;
IF(Q539-K539&gt;Limity!$D$8," Różnica wartości abonamentów za Usługę TD wariantów A i B ponad limit.","")&amp;
IF(M539&gt;Limity!$D$9," Abonament za zwiększenie przepustowości w Wariancie A ponad limit.","")&amp;
IF(S539&gt;Limity!$D$10," Abonament za zwiększenie przepustowości w Wariancie B ponad limit.","")&amp;
IF(H539&gt;Limity!$D$11," Opłata za zestawienie łącza ponad limit.","")&amp;
IF(J539=""," Nie wskazano PWR. ",IF(ISERROR(VLOOKUP(J539,'Listy punktów styku'!$B$11:$B$41,1,FALSE))," Nie wskazano PWR z listy.",""))&amp;
IF(P539=""," Nie wskazano FPS. ",IF(ISERROR(VLOOKUP(P539,'Listy punktów styku'!$B$44:$B$61,1,FALSE))," Nie wskazano FPS z listy.",""))
)</f>
        <v/>
      </c>
    </row>
    <row r="540" spans="1:22" x14ac:dyDescent="0.35">
      <c r="A540" s="115">
        <v>526</v>
      </c>
      <c r="B540" s="116">
        <v>1991128</v>
      </c>
      <c r="C540" s="117" t="s">
        <v>3393</v>
      </c>
      <c r="D540" s="118" t="s">
        <v>3367</v>
      </c>
      <c r="E540" s="118" t="s">
        <v>640</v>
      </c>
      <c r="F540" s="119">
        <v>5</v>
      </c>
      <c r="G540" s="28"/>
      <c r="H540" s="4"/>
      <c r="I540" s="122">
        <f t="shared" si="57"/>
        <v>0</v>
      </c>
      <c r="J540" s="3"/>
      <c r="K540" s="6"/>
      <c r="L540" s="123">
        <f t="shared" si="58"/>
        <v>0</v>
      </c>
      <c r="M540" s="7"/>
      <c r="N540" s="123">
        <f t="shared" si="59"/>
        <v>0</v>
      </c>
      <c r="O540" s="123">
        <f t="shared" si="60"/>
        <v>0</v>
      </c>
      <c r="P540" s="3"/>
      <c r="Q540" s="6"/>
      <c r="R540" s="123">
        <f t="shared" si="61"/>
        <v>0</v>
      </c>
      <c r="S540" s="6"/>
      <c r="T540" s="123">
        <f t="shared" si="62"/>
        <v>0</v>
      </c>
      <c r="U540" s="122">
        <f t="shared" si="63"/>
        <v>0</v>
      </c>
      <c r="V540" s="8" t="str">
        <f>IF(COUNTBLANK(G540:H540)+COUNTBLANK(J540:K540)+COUNTBLANK(M540:M540)+COUNTBLANK(P540:Q540)+COUNTBLANK(S540:S540)=8,"",
IF(G540&lt;Limity!$C$5," Data gotowości zbyt wczesna lub nie uzupełniona.","")&amp;
IF(G540&gt;Limity!$D$5," Data gotowości zbyt późna lub wypełnona nieprawidłowo.","")&amp;
IF(OR(ROUND(K540,2)&lt;=0,ROUND(Q540,2)&lt;=0,ROUND(M540,2)&lt;=0,ROUND(S540,2)&lt;=0,ROUND(H540,2)&lt;=0)," Co najmniej jedna wartość nie jest większa od zera.","")&amp;
IF(K540&gt;Limity!$D$6," Abonament za Usługę TD w Wariancie A ponad limit.","")&amp;
IF(Q540&gt;Limity!$D$7," Abonament za Usługę TD w Wariancie B ponad limit.","")&amp;
IF(Q540-K540&gt;Limity!$D$8," Różnica wartości abonamentów za Usługę TD wariantów A i B ponad limit.","")&amp;
IF(M540&gt;Limity!$D$9," Abonament za zwiększenie przepustowości w Wariancie A ponad limit.","")&amp;
IF(S540&gt;Limity!$D$10," Abonament za zwiększenie przepustowości w Wariancie B ponad limit.","")&amp;
IF(H540&gt;Limity!$D$11," Opłata za zestawienie łącza ponad limit.","")&amp;
IF(J540=""," Nie wskazano PWR. ",IF(ISERROR(VLOOKUP(J540,'Listy punktów styku'!$B$11:$B$41,1,FALSE))," Nie wskazano PWR z listy.",""))&amp;
IF(P540=""," Nie wskazano FPS. ",IF(ISERROR(VLOOKUP(P540,'Listy punktów styku'!$B$44:$B$61,1,FALSE))," Nie wskazano FPS z listy.",""))
)</f>
        <v/>
      </c>
    </row>
    <row r="541" spans="1:22" x14ac:dyDescent="0.35">
      <c r="A541" s="115">
        <v>527</v>
      </c>
      <c r="B541" s="116">
        <v>1991451</v>
      </c>
      <c r="C541" s="117" t="s">
        <v>3395</v>
      </c>
      <c r="D541" s="118" t="s">
        <v>3367</v>
      </c>
      <c r="E541" s="118" t="s">
        <v>3397</v>
      </c>
      <c r="F541" s="119">
        <v>29</v>
      </c>
      <c r="G541" s="28"/>
      <c r="H541" s="4"/>
      <c r="I541" s="122">
        <f t="shared" si="57"/>
        <v>0</v>
      </c>
      <c r="J541" s="3"/>
      <c r="K541" s="6"/>
      <c r="L541" s="123">
        <f t="shared" si="58"/>
        <v>0</v>
      </c>
      <c r="M541" s="7"/>
      <c r="N541" s="123">
        <f t="shared" si="59"/>
        <v>0</v>
      </c>
      <c r="O541" s="123">
        <f t="shared" si="60"/>
        <v>0</v>
      </c>
      <c r="P541" s="3"/>
      <c r="Q541" s="6"/>
      <c r="R541" s="123">
        <f t="shared" si="61"/>
        <v>0</v>
      </c>
      <c r="S541" s="6"/>
      <c r="T541" s="123">
        <f t="shared" si="62"/>
        <v>0</v>
      </c>
      <c r="U541" s="122">
        <f t="shared" si="63"/>
        <v>0</v>
      </c>
      <c r="V541" s="8" t="str">
        <f>IF(COUNTBLANK(G541:H541)+COUNTBLANK(J541:K541)+COUNTBLANK(M541:M541)+COUNTBLANK(P541:Q541)+COUNTBLANK(S541:S541)=8,"",
IF(G541&lt;Limity!$C$5," Data gotowości zbyt wczesna lub nie uzupełniona.","")&amp;
IF(G541&gt;Limity!$D$5," Data gotowości zbyt późna lub wypełnona nieprawidłowo.","")&amp;
IF(OR(ROUND(K541,2)&lt;=0,ROUND(Q541,2)&lt;=0,ROUND(M541,2)&lt;=0,ROUND(S541,2)&lt;=0,ROUND(H541,2)&lt;=0)," Co najmniej jedna wartość nie jest większa od zera.","")&amp;
IF(K541&gt;Limity!$D$6," Abonament za Usługę TD w Wariancie A ponad limit.","")&amp;
IF(Q541&gt;Limity!$D$7," Abonament za Usługę TD w Wariancie B ponad limit.","")&amp;
IF(Q541-K541&gt;Limity!$D$8," Różnica wartości abonamentów za Usługę TD wariantów A i B ponad limit.","")&amp;
IF(M541&gt;Limity!$D$9," Abonament za zwiększenie przepustowości w Wariancie A ponad limit.","")&amp;
IF(S541&gt;Limity!$D$10," Abonament za zwiększenie przepustowości w Wariancie B ponad limit.","")&amp;
IF(H541&gt;Limity!$D$11," Opłata za zestawienie łącza ponad limit.","")&amp;
IF(J541=""," Nie wskazano PWR. ",IF(ISERROR(VLOOKUP(J541,'Listy punktów styku'!$B$11:$B$41,1,FALSE))," Nie wskazano PWR z listy.",""))&amp;
IF(P541=""," Nie wskazano FPS. ",IF(ISERROR(VLOOKUP(P541,'Listy punktów styku'!$B$44:$B$61,1,FALSE))," Nie wskazano FPS z listy.",""))
)</f>
        <v/>
      </c>
    </row>
    <row r="542" spans="1:22" x14ac:dyDescent="0.35">
      <c r="A542" s="115">
        <v>528</v>
      </c>
      <c r="B542" s="116">
        <v>1991615</v>
      </c>
      <c r="C542" s="117" t="s">
        <v>3399</v>
      </c>
      <c r="D542" s="118" t="s">
        <v>3367</v>
      </c>
      <c r="E542" s="118" t="s">
        <v>581</v>
      </c>
      <c r="F542" s="119">
        <v>90</v>
      </c>
      <c r="G542" s="28"/>
      <c r="H542" s="4"/>
      <c r="I542" s="122">
        <f t="shared" si="57"/>
        <v>0</v>
      </c>
      <c r="J542" s="3"/>
      <c r="K542" s="6"/>
      <c r="L542" s="123">
        <f t="shared" si="58"/>
        <v>0</v>
      </c>
      <c r="M542" s="7"/>
      <c r="N542" s="123">
        <f t="shared" si="59"/>
        <v>0</v>
      </c>
      <c r="O542" s="123">
        <f t="shared" si="60"/>
        <v>0</v>
      </c>
      <c r="P542" s="3"/>
      <c r="Q542" s="6"/>
      <c r="R542" s="123">
        <f t="shared" si="61"/>
        <v>0</v>
      </c>
      <c r="S542" s="6"/>
      <c r="T542" s="123">
        <f t="shared" si="62"/>
        <v>0</v>
      </c>
      <c r="U542" s="122">
        <f t="shared" si="63"/>
        <v>0</v>
      </c>
      <c r="V542" s="8" t="str">
        <f>IF(COUNTBLANK(G542:H542)+COUNTBLANK(J542:K542)+COUNTBLANK(M542:M542)+COUNTBLANK(P542:Q542)+COUNTBLANK(S542:S542)=8,"",
IF(G542&lt;Limity!$C$5," Data gotowości zbyt wczesna lub nie uzupełniona.","")&amp;
IF(G542&gt;Limity!$D$5," Data gotowości zbyt późna lub wypełnona nieprawidłowo.","")&amp;
IF(OR(ROUND(K542,2)&lt;=0,ROUND(Q542,2)&lt;=0,ROUND(M542,2)&lt;=0,ROUND(S542,2)&lt;=0,ROUND(H542,2)&lt;=0)," Co najmniej jedna wartość nie jest większa od zera.","")&amp;
IF(K542&gt;Limity!$D$6," Abonament za Usługę TD w Wariancie A ponad limit.","")&amp;
IF(Q542&gt;Limity!$D$7," Abonament za Usługę TD w Wariancie B ponad limit.","")&amp;
IF(Q542-K542&gt;Limity!$D$8," Różnica wartości abonamentów za Usługę TD wariantów A i B ponad limit.","")&amp;
IF(M542&gt;Limity!$D$9," Abonament za zwiększenie przepustowości w Wariancie A ponad limit.","")&amp;
IF(S542&gt;Limity!$D$10," Abonament za zwiększenie przepustowości w Wariancie B ponad limit.","")&amp;
IF(H542&gt;Limity!$D$11," Opłata za zestawienie łącza ponad limit.","")&amp;
IF(J542=""," Nie wskazano PWR. ",IF(ISERROR(VLOOKUP(J542,'Listy punktów styku'!$B$11:$B$41,1,FALSE))," Nie wskazano PWR z listy.",""))&amp;
IF(P542=""," Nie wskazano FPS. ",IF(ISERROR(VLOOKUP(P542,'Listy punktów styku'!$B$44:$B$61,1,FALSE))," Nie wskazano FPS z listy.",""))
)</f>
        <v/>
      </c>
    </row>
    <row r="543" spans="1:22" x14ac:dyDescent="0.35">
      <c r="A543" s="115">
        <v>529</v>
      </c>
      <c r="B543" s="116">
        <v>1988801</v>
      </c>
      <c r="C543" s="117" t="s">
        <v>3401</v>
      </c>
      <c r="D543" s="118" t="s">
        <v>3367</v>
      </c>
      <c r="E543" s="118" t="s">
        <v>567</v>
      </c>
      <c r="F543" s="119">
        <v>11</v>
      </c>
      <c r="G543" s="28"/>
      <c r="H543" s="4"/>
      <c r="I543" s="122">
        <f t="shared" si="57"/>
        <v>0</v>
      </c>
      <c r="J543" s="3"/>
      <c r="K543" s="6"/>
      <c r="L543" s="123">
        <f t="shared" si="58"/>
        <v>0</v>
      </c>
      <c r="M543" s="7"/>
      <c r="N543" s="123">
        <f t="shared" si="59"/>
        <v>0</v>
      </c>
      <c r="O543" s="123">
        <f t="shared" si="60"/>
        <v>0</v>
      </c>
      <c r="P543" s="3"/>
      <c r="Q543" s="6"/>
      <c r="R543" s="123">
        <f t="shared" si="61"/>
        <v>0</v>
      </c>
      <c r="S543" s="6"/>
      <c r="T543" s="123">
        <f t="shared" si="62"/>
        <v>0</v>
      </c>
      <c r="U543" s="122">
        <f t="shared" si="63"/>
        <v>0</v>
      </c>
      <c r="V543" s="8" t="str">
        <f>IF(COUNTBLANK(G543:H543)+COUNTBLANK(J543:K543)+COUNTBLANK(M543:M543)+COUNTBLANK(P543:Q543)+COUNTBLANK(S543:S543)=8,"",
IF(G543&lt;Limity!$C$5," Data gotowości zbyt wczesna lub nie uzupełniona.","")&amp;
IF(G543&gt;Limity!$D$5," Data gotowości zbyt późna lub wypełnona nieprawidłowo.","")&amp;
IF(OR(ROUND(K543,2)&lt;=0,ROUND(Q543,2)&lt;=0,ROUND(M543,2)&lt;=0,ROUND(S543,2)&lt;=0,ROUND(H543,2)&lt;=0)," Co najmniej jedna wartość nie jest większa od zera.","")&amp;
IF(K543&gt;Limity!$D$6," Abonament za Usługę TD w Wariancie A ponad limit.","")&amp;
IF(Q543&gt;Limity!$D$7," Abonament za Usługę TD w Wariancie B ponad limit.","")&amp;
IF(Q543-K543&gt;Limity!$D$8," Różnica wartości abonamentów za Usługę TD wariantów A i B ponad limit.","")&amp;
IF(M543&gt;Limity!$D$9," Abonament za zwiększenie przepustowości w Wariancie A ponad limit.","")&amp;
IF(S543&gt;Limity!$D$10," Abonament za zwiększenie przepustowości w Wariancie B ponad limit.","")&amp;
IF(H543&gt;Limity!$D$11," Opłata za zestawienie łącza ponad limit.","")&amp;
IF(J543=""," Nie wskazano PWR. ",IF(ISERROR(VLOOKUP(J543,'Listy punktów styku'!$B$11:$B$41,1,FALSE))," Nie wskazano PWR z listy.",""))&amp;
IF(P543=""," Nie wskazano FPS. ",IF(ISERROR(VLOOKUP(P543,'Listy punktów styku'!$B$44:$B$61,1,FALSE))," Nie wskazano FPS z listy.",""))
)</f>
        <v/>
      </c>
    </row>
    <row r="544" spans="1:22" x14ac:dyDescent="0.35">
      <c r="A544" s="115">
        <v>530</v>
      </c>
      <c r="B544" s="116">
        <v>1992543</v>
      </c>
      <c r="C544" s="117" t="s">
        <v>3403</v>
      </c>
      <c r="D544" s="118" t="s">
        <v>3367</v>
      </c>
      <c r="E544" s="118" t="s">
        <v>3404</v>
      </c>
      <c r="F544" s="119">
        <v>10</v>
      </c>
      <c r="G544" s="28"/>
      <c r="H544" s="4"/>
      <c r="I544" s="122">
        <f t="shared" si="57"/>
        <v>0</v>
      </c>
      <c r="J544" s="3"/>
      <c r="K544" s="6"/>
      <c r="L544" s="123">
        <f t="shared" si="58"/>
        <v>0</v>
      </c>
      <c r="M544" s="7"/>
      <c r="N544" s="123">
        <f t="shared" si="59"/>
        <v>0</v>
      </c>
      <c r="O544" s="123">
        <f t="shared" si="60"/>
        <v>0</v>
      </c>
      <c r="P544" s="3"/>
      <c r="Q544" s="6"/>
      <c r="R544" s="123">
        <f t="shared" si="61"/>
        <v>0</v>
      </c>
      <c r="S544" s="6"/>
      <c r="T544" s="123">
        <f t="shared" si="62"/>
        <v>0</v>
      </c>
      <c r="U544" s="122">
        <f t="shared" si="63"/>
        <v>0</v>
      </c>
      <c r="V544" s="8" t="str">
        <f>IF(COUNTBLANK(G544:H544)+COUNTBLANK(J544:K544)+COUNTBLANK(M544:M544)+COUNTBLANK(P544:Q544)+COUNTBLANK(S544:S544)=8,"",
IF(G544&lt;Limity!$C$5," Data gotowości zbyt wczesna lub nie uzupełniona.","")&amp;
IF(G544&gt;Limity!$D$5," Data gotowości zbyt późna lub wypełnona nieprawidłowo.","")&amp;
IF(OR(ROUND(K544,2)&lt;=0,ROUND(Q544,2)&lt;=0,ROUND(M544,2)&lt;=0,ROUND(S544,2)&lt;=0,ROUND(H544,2)&lt;=0)," Co najmniej jedna wartość nie jest większa od zera.","")&amp;
IF(K544&gt;Limity!$D$6," Abonament za Usługę TD w Wariancie A ponad limit.","")&amp;
IF(Q544&gt;Limity!$D$7," Abonament za Usługę TD w Wariancie B ponad limit.","")&amp;
IF(Q544-K544&gt;Limity!$D$8," Różnica wartości abonamentów za Usługę TD wariantów A i B ponad limit.","")&amp;
IF(M544&gt;Limity!$D$9," Abonament za zwiększenie przepustowości w Wariancie A ponad limit.","")&amp;
IF(S544&gt;Limity!$D$10," Abonament za zwiększenie przepustowości w Wariancie B ponad limit.","")&amp;
IF(H544&gt;Limity!$D$11," Opłata za zestawienie łącza ponad limit.","")&amp;
IF(J544=""," Nie wskazano PWR. ",IF(ISERROR(VLOOKUP(J544,'Listy punktów styku'!$B$11:$B$41,1,FALSE))," Nie wskazano PWR z listy.",""))&amp;
IF(P544=""," Nie wskazano FPS. ",IF(ISERROR(VLOOKUP(P544,'Listy punktów styku'!$B$44:$B$61,1,FALSE))," Nie wskazano FPS z listy.",""))
)</f>
        <v/>
      </c>
    </row>
    <row r="545" spans="1:22" x14ac:dyDescent="0.35">
      <c r="A545" s="115">
        <v>531</v>
      </c>
      <c r="B545" s="116">
        <v>7677879</v>
      </c>
      <c r="C545" s="117" t="s">
        <v>3406</v>
      </c>
      <c r="D545" s="118" t="s">
        <v>3367</v>
      </c>
      <c r="E545" s="118" t="s">
        <v>3404</v>
      </c>
      <c r="F545" s="119" t="s">
        <v>1097</v>
      </c>
      <c r="G545" s="28"/>
      <c r="H545" s="4"/>
      <c r="I545" s="122">
        <f t="shared" si="57"/>
        <v>0</v>
      </c>
      <c r="J545" s="3"/>
      <c r="K545" s="6"/>
      <c r="L545" s="123">
        <f t="shared" si="58"/>
        <v>0</v>
      </c>
      <c r="M545" s="7"/>
      <c r="N545" s="123">
        <f t="shared" si="59"/>
        <v>0</v>
      </c>
      <c r="O545" s="123">
        <f t="shared" si="60"/>
        <v>0</v>
      </c>
      <c r="P545" s="3"/>
      <c r="Q545" s="6"/>
      <c r="R545" s="123">
        <f t="shared" si="61"/>
        <v>0</v>
      </c>
      <c r="S545" s="6"/>
      <c r="T545" s="123">
        <f t="shared" si="62"/>
        <v>0</v>
      </c>
      <c r="U545" s="122">
        <f t="shared" si="63"/>
        <v>0</v>
      </c>
      <c r="V545" s="8" t="str">
        <f>IF(COUNTBLANK(G545:H545)+COUNTBLANK(J545:K545)+COUNTBLANK(M545:M545)+COUNTBLANK(P545:Q545)+COUNTBLANK(S545:S545)=8,"",
IF(G545&lt;Limity!$C$5," Data gotowości zbyt wczesna lub nie uzupełniona.","")&amp;
IF(G545&gt;Limity!$D$5," Data gotowości zbyt późna lub wypełnona nieprawidłowo.","")&amp;
IF(OR(ROUND(K545,2)&lt;=0,ROUND(Q545,2)&lt;=0,ROUND(M545,2)&lt;=0,ROUND(S545,2)&lt;=0,ROUND(H545,2)&lt;=0)," Co najmniej jedna wartość nie jest większa od zera.","")&amp;
IF(K545&gt;Limity!$D$6," Abonament za Usługę TD w Wariancie A ponad limit.","")&amp;
IF(Q545&gt;Limity!$D$7," Abonament za Usługę TD w Wariancie B ponad limit.","")&amp;
IF(Q545-K545&gt;Limity!$D$8," Różnica wartości abonamentów za Usługę TD wariantów A i B ponad limit.","")&amp;
IF(M545&gt;Limity!$D$9," Abonament za zwiększenie przepustowości w Wariancie A ponad limit.","")&amp;
IF(S545&gt;Limity!$D$10," Abonament za zwiększenie przepustowości w Wariancie B ponad limit.","")&amp;
IF(H545&gt;Limity!$D$11," Opłata za zestawienie łącza ponad limit.","")&amp;
IF(J545=""," Nie wskazano PWR. ",IF(ISERROR(VLOOKUP(J545,'Listy punktów styku'!$B$11:$B$41,1,FALSE))," Nie wskazano PWR z listy.",""))&amp;
IF(P545=""," Nie wskazano FPS. ",IF(ISERROR(VLOOKUP(P545,'Listy punktów styku'!$B$44:$B$61,1,FALSE))," Nie wskazano FPS z listy.",""))
)</f>
        <v/>
      </c>
    </row>
    <row r="546" spans="1:22" x14ac:dyDescent="0.35">
      <c r="A546" s="115">
        <v>532</v>
      </c>
      <c r="B546" s="116">
        <v>1992149</v>
      </c>
      <c r="C546" s="117" t="s">
        <v>3408</v>
      </c>
      <c r="D546" s="118" t="s">
        <v>3367</v>
      </c>
      <c r="E546" s="118" t="s">
        <v>3410</v>
      </c>
      <c r="F546" s="119">
        <v>3</v>
      </c>
      <c r="G546" s="28"/>
      <c r="H546" s="4"/>
      <c r="I546" s="122">
        <f t="shared" si="57"/>
        <v>0</v>
      </c>
      <c r="J546" s="3"/>
      <c r="K546" s="6"/>
      <c r="L546" s="123">
        <f t="shared" si="58"/>
        <v>0</v>
      </c>
      <c r="M546" s="7"/>
      <c r="N546" s="123">
        <f t="shared" si="59"/>
        <v>0</v>
      </c>
      <c r="O546" s="123">
        <f t="shared" si="60"/>
        <v>0</v>
      </c>
      <c r="P546" s="3"/>
      <c r="Q546" s="6"/>
      <c r="R546" s="123">
        <f t="shared" si="61"/>
        <v>0</v>
      </c>
      <c r="S546" s="6"/>
      <c r="T546" s="123">
        <f t="shared" si="62"/>
        <v>0</v>
      </c>
      <c r="U546" s="122">
        <f t="shared" si="63"/>
        <v>0</v>
      </c>
      <c r="V546" s="8" t="str">
        <f>IF(COUNTBLANK(G546:H546)+COUNTBLANK(J546:K546)+COUNTBLANK(M546:M546)+COUNTBLANK(P546:Q546)+COUNTBLANK(S546:S546)=8,"",
IF(G546&lt;Limity!$C$5," Data gotowości zbyt wczesna lub nie uzupełniona.","")&amp;
IF(G546&gt;Limity!$D$5," Data gotowości zbyt późna lub wypełnona nieprawidłowo.","")&amp;
IF(OR(ROUND(K546,2)&lt;=0,ROUND(Q546,2)&lt;=0,ROUND(M546,2)&lt;=0,ROUND(S546,2)&lt;=0,ROUND(H546,2)&lt;=0)," Co najmniej jedna wartość nie jest większa od zera.","")&amp;
IF(K546&gt;Limity!$D$6," Abonament za Usługę TD w Wariancie A ponad limit.","")&amp;
IF(Q546&gt;Limity!$D$7," Abonament za Usługę TD w Wariancie B ponad limit.","")&amp;
IF(Q546-K546&gt;Limity!$D$8," Różnica wartości abonamentów za Usługę TD wariantów A i B ponad limit.","")&amp;
IF(M546&gt;Limity!$D$9," Abonament za zwiększenie przepustowości w Wariancie A ponad limit.","")&amp;
IF(S546&gt;Limity!$D$10," Abonament za zwiększenie przepustowości w Wariancie B ponad limit.","")&amp;
IF(H546&gt;Limity!$D$11," Opłata za zestawienie łącza ponad limit.","")&amp;
IF(J546=""," Nie wskazano PWR. ",IF(ISERROR(VLOOKUP(J546,'Listy punktów styku'!$B$11:$B$41,1,FALSE))," Nie wskazano PWR z listy.",""))&amp;
IF(P546=""," Nie wskazano FPS. ",IF(ISERROR(VLOOKUP(P546,'Listy punktów styku'!$B$44:$B$61,1,FALSE))," Nie wskazano FPS z listy.",""))
)</f>
        <v/>
      </c>
    </row>
    <row r="547" spans="1:22" x14ac:dyDescent="0.35">
      <c r="A547" s="115">
        <v>533</v>
      </c>
      <c r="B547" s="116">
        <v>1992210</v>
      </c>
      <c r="C547" s="117" t="s">
        <v>3412</v>
      </c>
      <c r="D547" s="118" t="s">
        <v>3367</v>
      </c>
      <c r="E547" s="118" t="s">
        <v>3414</v>
      </c>
      <c r="F547" s="119">
        <v>32</v>
      </c>
      <c r="G547" s="28"/>
      <c r="H547" s="4"/>
      <c r="I547" s="122">
        <f t="shared" si="57"/>
        <v>0</v>
      </c>
      <c r="J547" s="3"/>
      <c r="K547" s="6"/>
      <c r="L547" s="123">
        <f t="shared" si="58"/>
        <v>0</v>
      </c>
      <c r="M547" s="7"/>
      <c r="N547" s="123">
        <f t="shared" si="59"/>
        <v>0</v>
      </c>
      <c r="O547" s="123">
        <f t="shared" si="60"/>
        <v>0</v>
      </c>
      <c r="P547" s="3"/>
      <c r="Q547" s="6"/>
      <c r="R547" s="123">
        <f t="shared" si="61"/>
        <v>0</v>
      </c>
      <c r="S547" s="6"/>
      <c r="T547" s="123">
        <f t="shared" si="62"/>
        <v>0</v>
      </c>
      <c r="U547" s="122">
        <f t="shared" si="63"/>
        <v>0</v>
      </c>
      <c r="V547" s="8" t="str">
        <f>IF(COUNTBLANK(G547:H547)+COUNTBLANK(J547:K547)+COUNTBLANK(M547:M547)+COUNTBLANK(P547:Q547)+COUNTBLANK(S547:S547)=8,"",
IF(G547&lt;Limity!$C$5," Data gotowości zbyt wczesna lub nie uzupełniona.","")&amp;
IF(G547&gt;Limity!$D$5," Data gotowości zbyt późna lub wypełnona nieprawidłowo.","")&amp;
IF(OR(ROUND(K547,2)&lt;=0,ROUND(Q547,2)&lt;=0,ROUND(M547,2)&lt;=0,ROUND(S547,2)&lt;=0,ROUND(H547,2)&lt;=0)," Co najmniej jedna wartość nie jest większa od zera.","")&amp;
IF(K547&gt;Limity!$D$6," Abonament za Usługę TD w Wariancie A ponad limit.","")&amp;
IF(Q547&gt;Limity!$D$7," Abonament za Usługę TD w Wariancie B ponad limit.","")&amp;
IF(Q547-K547&gt;Limity!$D$8," Różnica wartości abonamentów za Usługę TD wariantów A i B ponad limit.","")&amp;
IF(M547&gt;Limity!$D$9," Abonament za zwiększenie przepustowości w Wariancie A ponad limit.","")&amp;
IF(S547&gt;Limity!$D$10," Abonament za zwiększenie przepustowości w Wariancie B ponad limit.","")&amp;
IF(H547&gt;Limity!$D$11," Opłata za zestawienie łącza ponad limit.","")&amp;
IF(J547=""," Nie wskazano PWR. ",IF(ISERROR(VLOOKUP(J547,'Listy punktów styku'!$B$11:$B$41,1,FALSE))," Nie wskazano PWR z listy.",""))&amp;
IF(P547=""," Nie wskazano FPS. ",IF(ISERROR(VLOOKUP(P547,'Listy punktów styku'!$B$44:$B$61,1,FALSE))," Nie wskazano FPS z listy.",""))
)</f>
        <v/>
      </c>
    </row>
    <row r="548" spans="1:22" x14ac:dyDescent="0.35">
      <c r="A548" s="115">
        <v>534</v>
      </c>
      <c r="B548" s="116">
        <v>1992412</v>
      </c>
      <c r="C548" s="117" t="s">
        <v>3416</v>
      </c>
      <c r="D548" s="118" t="s">
        <v>3367</v>
      </c>
      <c r="E548" s="118" t="s">
        <v>351</v>
      </c>
      <c r="F548" s="119" t="s">
        <v>859</v>
      </c>
      <c r="G548" s="28"/>
      <c r="H548" s="4"/>
      <c r="I548" s="122">
        <f t="shared" si="57"/>
        <v>0</v>
      </c>
      <c r="J548" s="3"/>
      <c r="K548" s="6"/>
      <c r="L548" s="123">
        <f t="shared" si="58"/>
        <v>0</v>
      </c>
      <c r="M548" s="7"/>
      <c r="N548" s="123">
        <f t="shared" si="59"/>
        <v>0</v>
      </c>
      <c r="O548" s="123">
        <f t="shared" si="60"/>
        <v>0</v>
      </c>
      <c r="P548" s="3"/>
      <c r="Q548" s="6"/>
      <c r="R548" s="123">
        <f t="shared" si="61"/>
        <v>0</v>
      </c>
      <c r="S548" s="6"/>
      <c r="T548" s="123">
        <f t="shared" si="62"/>
        <v>0</v>
      </c>
      <c r="U548" s="122">
        <f t="shared" si="63"/>
        <v>0</v>
      </c>
      <c r="V548" s="8" t="str">
        <f>IF(COUNTBLANK(G548:H548)+COUNTBLANK(J548:K548)+COUNTBLANK(M548:M548)+COUNTBLANK(P548:Q548)+COUNTBLANK(S548:S548)=8,"",
IF(G548&lt;Limity!$C$5," Data gotowości zbyt wczesna lub nie uzupełniona.","")&amp;
IF(G548&gt;Limity!$D$5," Data gotowości zbyt późna lub wypełnona nieprawidłowo.","")&amp;
IF(OR(ROUND(K548,2)&lt;=0,ROUND(Q548,2)&lt;=0,ROUND(M548,2)&lt;=0,ROUND(S548,2)&lt;=0,ROUND(H548,2)&lt;=0)," Co najmniej jedna wartość nie jest większa od zera.","")&amp;
IF(K548&gt;Limity!$D$6," Abonament za Usługę TD w Wariancie A ponad limit.","")&amp;
IF(Q548&gt;Limity!$D$7," Abonament za Usługę TD w Wariancie B ponad limit.","")&amp;
IF(Q548-K548&gt;Limity!$D$8," Różnica wartości abonamentów za Usługę TD wariantów A i B ponad limit.","")&amp;
IF(M548&gt;Limity!$D$9," Abonament za zwiększenie przepustowości w Wariancie A ponad limit.","")&amp;
IF(S548&gt;Limity!$D$10," Abonament za zwiększenie przepustowości w Wariancie B ponad limit.","")&amp;
IF(H548&gt;Limity!$D$11," Opłata za zestawienie łącza ponad limit.","")&amp;
IF(J548=""," Nie wskazano PWR. ",IF(ISERROR(VLOOKUP(J548,'Listy punktów styku'!$B$11:$B$41,1,FALSE))," Nie wskazano PWR z listy.",""))&amp;
IF(P548=""," Nie wskazano FPS. ",IF(ISERROR(VLOOKUP(P548,'Listy punktów styku'!$B$44:$B$61,1,FALSE))," Nie wskazano FPS z listy.",""))
)</f>
        <v/>
      </c>
    </row>
    <row r="549" spans="1:22" ht="29" x14ac:dyDescent="0.35">
      <c r="A549" s="115">
        <v>535</v>
      </c>
      <c r="B549" s="116">
        <v>1986019</v>
      </c>
      <c r="C549" s="117" t="s">
        <v>3418</v>
      </c>
      <c r="D549" s="118" t="s">
        <v>3367</v>
      </c>
      <c r="E549" s="118" t="s">
        <v>351</v>
      </c>
      <c r="F549" s="119" t="s">
        <v>3419</v>
      </c>
      <c r="G549" s="28"/>
      <c r="H549" s="4"/>
      <c r="I549" s="122">
        <f t="shared" si="57"/>
        <v>0</v>
      </c>
      <c r="J549" s="3"/>
      <c r="K549" s="6"/>
      <c r="L549" s="123">
        <f t="shared" si="58"/>
        <v>0</v>
      </c>
      <c r="M549" s="7"/>
      <c r="N549" s="123">
        <f t="shared" si="59"/>
        <v>0</v>
      </c>
      <c r="O549" s="123">
        <f t="shared" si="60"/>
        <v>0</v>
      </c>
      <c r="P549" s="3"/>
      <c r="Q549" s="6"/>
      <c r="R549" s="123">
        <f t="shared" si="61"/>
        <v>0</v>
      </c>
      <c r="S549" s="6"/>
      <c r="T549" s="123">
        <f t="shared" si="62"/>
        <v>0</v>
      </c>
      <c r="U549" s="122">
        <f t="shared" si="63"/>
        <v>0</v>
      </c>
      <c r="V549" s="8" t="str">
        <f>IF(COUNTBLANK(G549:H549)+COUNTBLANK(J549:K549)+COUNTBLANK(M549:M549)+COUNTBLANK(P549:Q549)+COUNTBLANK(S549:S549)=8,"",
IF(G549&lt;Limity!$C$5," Data gotowości zbyt wczesna lub nie uzupełniona.","")&amp;
IF(G549&gt;Limity!$D$5," Data gotowości zbyt późna lub wypełnona nieprawidłowo.","")&amp;
IF(OR(ROUND(K549,2)&lt;=0,ROUND(Q549,2)&lt;=0,ROUND(M549,2)&lt;=0,ROUND(S549,2)&lt;=0,ROUND(H549,2)&lt;=0)," Co najmniej jedna wartość nie jest większa od zera.","")&amp;
IF(K549&gt;Limity!$D$6," Abonament za Usługę TD w Wariancie A ponad limit.","")&amp;
IF(Q549&gt;Limity!$D$7," Abonament za Usługę TD w Wariancie B ponad limit.","")&amp;
IF(Q549-K549&gt;Limity!$D$8," Różnica wartości abonamentów za Usługę TD wariantów A i B ponad limit.","")&amp;
IF(M549&gt;Limity!$D$9," Abonament za zwiększenie przepustowości w Wariancie A ponad limit.","")&amp;
IF(S549&gt;Limity!$D$10," Abonament za zwiększenie przepustowości w Wariancie B ponad limit.","")&amp;
IF(H549&gt;Limity!$D$11," Opłata za zestawienie łącza ponad limit.","")&amp;
IF(J549=""," Nie wskazano PWR. ",IF(ISERROR(VLOOKUP(J549,'Listy punktów styku'!$B$11:$B$41,1,FALSE))," Nie wskazano PWR z listy.",""))&amp;
IF(P549=""," Nie wskazano FPS. ",IF(ISERROR(VLOOKUP(P549,'Listy punktów styku'!$B$44:$B$61,1,FALSE))," Nie wskazano FPS z listy.",""))
)</f>
        <v/>
      </c>
    </row>
    <row r="550" spans="1:22" x14ac:dyDescent="0.35">
      <c r="A550" s="115">
        <v>536</v>
      </c>
      <c r="B550" s="116">
        <v>1992498</v>
      </c>
      <c r="C550" s="117" t="s">
        <v>3421</v>
      </c>
      <c r="D550" s="118" t="s">
        <v>3367</v>
      </c>
      <c r="E550" s="118" t="s">
        <v>3423</v>
      </c>
      <c r="F550" s="119">
        <v>67</v>
      </c>
      <c r="G550" s="28"/>
      <c r="H550" s="4"/>
      <c r="I550" s="122">
        <f t="shared" si="57"/>
        <v>0</v>
      </c>
      <c r="J550" s="3"/>
      <c r="K550" s="6"/>
      <c r="L550" s="123">
        <f t="shared" si="58"/>
        <v>0</v>
      </c>
      <c r="M550" s="7"/>
      <c r="N550" s="123">
        <f t="shared" si="59"/>
        <v>0</v>
      </c>
      <c r="O550" s="123">
        <f t="shared" si="60"/>
        <v>0</v>
      </c>
      <c r="P550" s="3"/>
      <c r="Q550" s="6"/>
      <c r="R550" s="123">
        <f t="shared" si="61"/>
        <v>0</v>
      </c>
      <c r="S550" s="6"/>
      <c r="T550" s="123">
        <f t="shared" si="62"/>
        <v>0</v>
      </c>
      <c r="U550" s="122">
        <f t="shared" si="63"/>
        <v>0</v>
      </c>
      <c r="V550" s="8" t="str">
        <f>IF(COUNTBLANK(G550:H550)+COUNTBLANK(J550:K550)+COUNTBLANK(M550:M550)+COUNTBLANK(P550:Q550)+COUNTBLANK(S550:S550)=8,"",
IF(G550&lt;Limity!$C$5," Data gotowości zbyt wczesna lub nie uzupełniona.","")&amp;
IF(G550&gt;Limity!$D$5," Data gotowości zbyt późna lub wypełnona nieprawidłowo.","")&amp;
IF(OR(ROUND(K550,2)&lt;=0,ROUND(Q550,2)&lt;=0,ROUND(M550,2)&lt;=0,ROUND(S550,2)&lt;=0,ROUND(H550,2)&lt;=0)," Co najmniej jedna wartość nie jest większa od zera.","")&amp;
IF(K550&gt;Limity!$D$6," Abonament za Usługę TD w Wariancie A ponad limit.","")&amp;
IF(Q550&gt;Limity!$D$7," Abonament za Usługę TD w Wariancie B ponad limit.","")&amp;
IF(Q550-K550&gt;Limity!$D$8," Różnica wartości abonamentów za Usługę TD wariantów A i B ponad limit.","")&amp;
IF(M550&gt;Limity!$D$9," Abonament za zwiększenie przepustowości w Wariancie A ponad limit.","")&amp;
IF(S550&gt;Limity!$D$10," Abonament za zwiększenie przepustowości w Wariancie B ponad limit.","")&amp;
IF(H550&gt;Limity!$D$11," Opłata za zestawienie łącza ponad limit.","")&amp;
IF(J550=""," Nie wskazano PWR. ",IF(ISERROR(VLOOKUP(J550,'Listy punktów styku'!$B$11:$B$41,1,FALSE))," Nie wskazano PWR z listy.",""))&amp;
IF(P550=""," Nie wskazano FPS. ",IF(ISERROR(VLOOKUP(P550,'Listy punktów styku'!$B$44:$B$61,1,FALSE))," Nie wskazano FPS z listy.",""))
)</f>
        <v/>
      </c>
    </row>
    <row r="551" spans="1:22" x14ac:dyDescent="0.35">
      <c r="A551" s="115">
        <v>537</v>
      </c>
      <c r="B551" s="124">
        <v>69091017</v>
      </c>
      <c r="C551" s="117" t="s">
        <v>3424</v>
      </c>
      <c r="D551" s="118" t="s">
        <v>3426</v>
      </c>
      <c r="E551" s="118" t="s">
        <v>425</v>
      </c>
      <c r="F551" s="119" t="s">
        <v>1903</v>
      </c>
      <c r="G551" s="28"/>
      <c r="H551" s="4"/>
      <c r="I551" s="122">
        <f t="shared" si="57"/>
        <v>0</v>
      </c>
      <c r="J551" s="3"/>
      <c r="K551" s="6"/>
      <c r="L551" s="123">
        <f t="shared" si="58"/>
        <v>0</v>
      </c>
      <c r="M551" s="7"/>
      <c r="N551" s="123">
        <f t="shared" si="59"/>
        <v>0</v>
      </c>
      <c r="O551" s="123">
        <f t="shared" si="60"/>
        <v>0</v>
      </c>
      <c r="P551" s="3"/>
      <c r="Q551" s="6"/>
      <c r="R551" s="123">
        <f t="shared" si="61"/>
        <v>0</v>
      </c>
      <c r="S551" s="6"/>
      <c r="T551" s="123">
        <f t="shared" si="62"/>
        <v>0</v>
      </c>
      <c r="U551" s="122">
        <f t="shared" si="63"/>
        <v>0</v>
      </c>
      <c r="V551" s="8" t="str">
        <f>IF(COUNTBLANK(G551:H551)+COUNTBLANK(J551:K551)+COUNTBLANK(M551:M551)+COUNTBLANK(P551:Q551)+COUNTBLANK(S551:S551)=8,"",
IF(G551&lt;Limity!$C$5," Data gotowości zbyt wczesna lub nie uzupełniona.","")&amp;
IF(G551&gt;Limity!$D$5," Data gotowości zbyt późna lub wypełnona nieprawidłowo.","")&amp;
IF(OR(ROUND(K551,2)&lt;=0,ROUND(Q551,2)&lt;=0,ROUND(M551,2)&lt;=0,ROUND(S551,2)&lt;=0,ROUND(H551,2)&lt;=0)," Co najmniej jedna wartość nie jest większa od zera.","")&amp;
IF(K551&gt;Limity!$D$6," Abonament za Usługę TD w Wariancie A ponad limit.","")&amp;
IF(Q551&gt;Limity!$D$7," Abonament za Usługę TD w Wariancie B ponad limit.","")&amp;
IF(Q551-K551&gt;Limity!$D$8," Różnica wartości abonamentów za Usługę TD wariantów A i B ponad limit.","")&amp;
IF(M551&gt;Limity!$D$9," Abonament za zwiększenie przepustowości w Wariancie A ponad limit.","")&amp;
IF(S551&gt;Limity!$D$10," Abonament za zwiększenie przepustowości w Wariancie B ponad limit.","")&amp;
IF(H551&gt;Limity!$D$11," Opłata za zestawienie łącza ponad limit.","")&amp;
IF(J551=""," Nie wskazano PWR. ",IF(ISERROR(VLOOKUP(J551,'Listy punktów styku'!$B$11:$B$41,1,FALSE))," Nie wskazano PWR z listy.",""))&amp;
IF(P551=""," Nie wskazano FPS. ",IF(ISERROR(VLOOKUP(P551,'Listy punktów styku'!$B$44:$B$61,1,FALSE))," Nie wskazano FPS z listy.",""))
)</f>
        <v/>
      </c>
    </row>
    <row r="552" spans="1:22" x14ac:dyDescent="0.35">
      <c r="A552" s="115">
        <v>538</v>
      </c>
      <c r="B552" s="116">
        <v>2007931</v>
      </c>
      <c r="C552" s="117" t="s">
        <v>3429</v>
      </c>
      <c r="D552" s="118" t="s">
        <v>3431</v>
      </c>
      <c r="E552" s="118" t="s">
        <v>3434</v>
      </c>
      <c r="F552" s="119">
        <v>25</v>
      </c>
      <c r="G552" s="28"/>
      <c r="H552" s="4"/>
      <c r="I552" s="122">
        <f t="shared" si="57"/>
        <v>0</v>
      </c>
      <c r="J552" s="3"/>
      <c r="K552" s="6"/>
      <c r="L552" s="123">
        <f t="shared" si="58"/>
        <v>0</v>
      </c>
      <c r="M552" s="7"/>
      <c r="N552" s="123">
        <f t="shared" si="59"/>
        <v>0</v>
      </c>
      <c r="O552" s="123">
        <f t="shared" si="60"/>
        <v>0</v>
      </c>
      <c r="P552" s="3"/>
      <c r="Q552" s="6"/>
      <c r="R552" s="123">
        <f t="shared" si="61"/>
        <v>0</v>
      </c>
      <c r="S552" s="6"/>
      <c r="T552" s="123">
        <f t="shared" si="62"/>
        <v>0</v>
      </c>
      <c r="U552" s="122">
        <f t="shared" si="63"/>
        <v>0</v>
      </c>
      <c r="V552" s="8" t="str">
        <f>IF(COUNTBLANK(G552:H552)+COUNTBLANK(J552:K552)+COUNTBLANK(M552:M552)+COUNTBLANK(P552:Q552)+COUNTBLANK(S552:S552)=8,"",
IF(G552&lt;Limity!$C$5," Data gotowości zbyt wczesna lub nie uzupełniona.","")&amp;
IF(G552&gt;Limity!$D$5," Data gotowości zbyt późna lub wypełnona nieprawidłowo.","")&amp;
IF(OR(ROUND(K552,2)&lt;=0,ROUND(Q552,2)&lt;=0,ROUND(M552,2)&lt;=0,ROUND(S552,2)&lt;=0,ROUND(H552,2)&lt;=0)," Co najmniej jedna wartość nie jest większa od zera.","")&amp;
IF(K552&gt;Limity!$D$6," Abonament za Usługę TD w Wariancie A ponad limit.","")&amp;
IF(Q552&gt;Limity!$D$7," Abonament za Usługę TD w Wariancie B ponad limit.","")&amp;
IF(Q552-K552&gt;Limity!$D$8," Różnica wartości abonamentów za Usługę TD wariantów A i B ponad limit.","")&amp;
IF(M552&gt;Limity!$D$9," Abonament za zwiększenie przepustowości w Wariancie A ponad limit.","")&amp;
IF(S552&gt;Limity!$D$10," Abonament za zwiększenie przepustowości w Wariancie B ponad limit.","")&amp;
IF(H552&gt;Limity!$D$11," Opłata za zestawienie łącza ponad limit.","")&amp;
IF(J552=""," Nie wskazano PWR. ",IF(ISERROR(VLOOKUP(J552,'Listy punktów styku'!$B$11:$B$41,1,FALSE))," Nie wskazano PWR z listy.",""))&amp;
IF(P552=""," Nie wskazano FPS. ",IF(ISERROR(VLOOKUP(P552,'Listy punktów styku'!$B$44:$B$61,1,FALSE))," Nie wskazano FPS z listy.",""))
)</f>
        <v/>
      </c>
    </row>
    <row r="553" spans="1:22" ht="29" x14ac:dyDescent="0.35">
      <c r="A553" s="115">
        <v>539</v>
      </c>
      <c r="B553" s="116">
        <v>2008679</v>
      </c>
      <c r="C553" s="117" t="s">
        <v>3436</v>
      </c>
      <c r="D553" s="118" t="s">
        <v>3431</v>
      </c>
      <c r="E553" s="118" t="s">
        <v>295</v>
      </c>
      <c r="F553" s="119">
        <v>2</v>
      </c>
      <c r="G553" s="28"/>
      <c r="H553" s="4"/>
      <c r="I553" s="122">
        <f t="shared" si="57"/>
        <v>0</v>
      </c>
      <c r="J553" s="3"/>
      <c r="K553" s="6"/>
      <c r="L553" s="123">
        <f t="shared" si="58"/>
        <v>0</v>
      </c>
      <c r="M553" s="7"/>
      <c r="N553" s="123">
        <f t="shared" si="59"/>
        <v>0</v>
      </c>
      <c r="O553" s="123">
        <f t="shared" si="60"/>
        <v>0</v>
      </c>
      <c r="P553" s="3"/>
      <c r="Q553" s="6"/>
      <c r="R553" s="123">
        <f t="shared" si="61"/>
        <v>0</v>
      </c>
      <c r="S553" s="6"/>
      <c r="T553" s="123">
        <f t="shared" si="62"/>
        <v>0</v>
      </c>
      <c r="U553" s="122">
        <f t="shared" si="63"/>
        <v>0</v>
      </c>
      <c r="V553" s="8" t="str">
        <f>IF(COUNTBLANK(G553:H553)+COUNTBLANK(J553:K553)+COUNTBLANK(M553:M553)+COUNTBLANK(P553:Q553)+COUNTBLANK(S553:S553)=8,"",
IF(G553&lt;Limity!$C$5," Data gotowości zbyt wczesna lub nie uzupełniona.","")&amp;
IF(G553&gt;Limity!$D$5," Data gotowości zbyt późna lub wypełnona nieprawidłowo.","")&amp;
IF(OR(ROUND(K553,2)&lt;=0,ROUND(Q553,2)&lt;=0,ROUND(M553,2)&lt;=0,ROUND(S553,2)&lt;=0,ROUND(H553,2)&lt;=0)," Co najmniej jedna wartość nie jest większa od zera.","")&amp;
IF(K553&gt;Limity!$D$6," Abonament za Usługę TD w Wariancie A ponad limit.","")&amp;
IF(Q553&gt;Limity!$D$7," Abonament za Usługę TD w Wariancie B ponad limit.","")&amp;
IF(Q553-K553&gt;Limity!$D$8," Różnica wartości abonamentów za Usługę TD wariantów A i B ponad limit.","")&amp;
IF(M553&gt;Limity!$D$9," Abonament za zwiększenie przepustowości w Wariancie A ponad limit.","")&amp;
IF(S553&gt;Limity!$D$10," Abonament za zwiększenie przepustowości w Wariancie B ponad limit.","")&amp;
IF(H553&gt;Limity!$D$11," Opłata za zestawienie łącza ponad limit.","")&amp;
IF(J553=""," Nie wskazano PWR. ",IF(ISERROR(VLOOKUP(J553,'Listy punktów styku'!$B$11:$B$41,1,FALSE))," Nie wskazano PWR z listy.",""))&amp;
IF(P553=""," Nie wskazano FPS. ",IF(ISERROR(VLOOKUP(P553,'Listy punktów styku'!$B$44:$B$61,1,FALSE))," Nie wskazano FPS z listy.",""))
)</f>
        <v/>
      </c>
    </row>
    <row r="554" spans="1:22" x14ac:dyDescent="0.35">
      <c r="A554" s="115">
        <v>540</v>
      </c>
      <c r="B554" s="124">
        <v>31947662</v>
      </c>
      <c r="C554" s="117" t="s">
        <v>3437</v>
      </c>
      <c r="D554" s="118" t="s">
        <v>3431</v>
      </c>
      <c r="E554" s="118" t="s">
        <v>143</v>
      </c>
      <c r="F554" s="119" t="s">
        <v>1903</v>
      </c>
      <c r="G554" s="28"/>
      <c r="H554" s="4"/>
      <c r="I554" s="122">
        <f t="shared" si="57"/>
        <v>0</v>
      </c>
      <c r="J554" s="3"/>
      <c r="K554" s="6"/>
      <c r="L554" s="123">
        <f t="shared" si="58"/>
        <v>0</v>
      </c>
      <c r="M554" s="7"/>
      <c r="N554" s="123">
        <f t="shared" si="59"/>
        <v>0</v>
      </c>
      <c r="O554" s="123">
        <f t="shared" si="60"/>
        <v>0</v>
      </c>
      <c r="P554" s="3"/>
      <c r="Q554" s="6"/>
      <c r="R554" s="123">
        <f t="shared" si="61"/>
        <v>0</v>
      </c>
      <c r="S554" s="6"/>
      <c r="T554" s="123">
        <f t="shared" si="62"/>
        <v>0</v>
      </c>
      <c r="U554" s="122">
        <f t="shared" si="63"/>
        <v>0</v>
      </c>
      <c r="V554" s="8" t="str">
        <f>IF(COUNTBLANK(G554:H554)+COUNTBLANK(J554:K554)+COUNTBLANK(M554:M554)+COUNTBLANK(P554:Q554)+COUNTBLANK(S554:S554)=8,"",
IF(G554&lt;Limity!$C$5," Data gotowości zbyt wczesna lub nie uzupełniona.","")&amp;
IF(G554&gt;Limity!$D$5," Data gotowości zbyt późna lub wypełnona nieprawidłowo.","")&amp;
IF(OR(ROUND(K554,2)&lt;=0,ROUND(Q554,2)&lt;=0,ROUND(M554,2)&lt;=0,ROUND(S554,2)&lt;=0,ROUND(H554,2)&lt;=0)," Co najmniej jedna wartość nie jest większa od zera.","")&amp;
IF(K554&gt;Limity!$D$6," Abonament za Usługę TD w Wariancie A ponad limit.","")&amp;
IF(Q554&gt;Limity!$D$7," Abonament za Usługę TD w Wariancie B ponad limit.","")&amp;
IF(Q554-K554&gt;Limity!$D$8," Różnica wartości abonamentów za Usługę TD wariantów A i B ponad limit.","")&amp;
IF(M554&gt;Limity!$D$9," Abonament za zwiększenie przepustowości w Wariancie A ponad limit.","")&amp;
IF(S554&gt;Limity!$D$10," Abonament za zwiększenie przepustowości w Wariancie B ponad limit.","")&amp;
IF(H554&gt;Limity!$D$11," Opłata za zestawienie łącza ponad limit.","")&amp;
IF(J554=""," Nie wskazano PWR. ",IF(ISERROR(VLOOKUP(J554,'Listy punktów styku'!$B$11:$B$41,1,FALSE))," Nie wskazano PWR z listy.",""))&amp;
IF(P554=""," Nie wskazano FPS. ",IF(ISERROR(VLOOKUP(P554,'Listy punktów styku'!$B$44:$B$61,1,FALSE))," Nie wskazano FPS z listy.",""))
)</f>
        <v/>
      </c>
    </row>
    <row r="555" spans="1:22" x14ac:dyDescent="0.35">
      <c r="A555" s="115">
        <v>541</v>
      </c>
      <c r="B555" s="116">
        <v>2008251</v>
      </c>
      <c r="C555" s="117" t="s">
        <v>3439</v>
      </c>
      <c r="D555" s="118" t="s">
        <v>3431</v>
      </c>
      <c r="E555" s="118" t="s">
        <v>790</v>
      </c>
      <c r="F555" s="119">
        <v>1</v>
      </c>
      <c r="G555" s="28"/>
      <c r="H555" s="4"/>
      <c r="I555" s="122">
        <f t="shared" si="57"/>
        <v>0</v>
      </c>
      <c r="J555" s="3"/>
      <c r="K555" s="6"/>
      <c r="L555" s="123">
        <f t="shared" si="58"/>
        <v>0</v>
      </c>
      <c r="M555" s="7"/>
      <c r="N555" s="123">
        <f t="shared" si="59"/>
        <v>0</v>
      </c>
      <c r="O555" s="123">
        <f t="shared" si="60"/>
        <v>0</v>
      </c>
      <c r="P555" s="3"/>
      <c r="Q555" s="6"/>
      <c r="R555" s="123">
        <f t="shared" si="61"/>
        <v>0</v>
      </c>
      <c r="S555" s="6"/>
      <c r="T555" s="123">
        <f t="shared" si="62"/>
        <v>0</v>
      </c>
      <c r="U555" s="122">
        <f t="shared" si="63"/>
        <v>0</v>
      </c>
      <c r="V555" s="8" t="str">
        <f>IF(COUNTBLANK(G555:H555)+COUNTBLANK(J555:K555)+COUNTBLANK(M555:M555)+COUNTBLANK(P555:Q555)+COUNTBLANK(S555:S555)=8,"",
IF(G555&lt;Limity!$C$5," Data gotowości zbyt wczesna lub nie uzupełniona.","")&amp;
IF(G555&gt;Limity!$D$5," Data gotowości zbyt późna lub wypełnona nieprawidłowo.","")&amp;
IF(OR(ROUND(K555,2)&lt;=0,ROUND(Q555,2)&lt;=0,ROUND(M555,2)&lt;=0,ROUND(S555,2)&lt;=0,ROUND(H555,2)&lt;=0)," Co najmniej jedna wartość nie jest większa od zera.","")&amp;
IF(K555&gt;Limity!$D$6," Abonament za Usługę TD w Wariancie A ponad limit.","")&amp;
IF(Q555&gt;Limity!$D$7," Abonament za Usługę TD w Wariancie B ponad limit.","")&amp;
IF(Q555-K555&gt;Limity!$D$8," Różnica wartości abonamentów za Usługę TD wariantów A i B ponad limit.","")&amp;
IF(M555&gt;Limity!$D$9," Abonament za zwiększenie przepustowości w Wariancie A ponad limit.","")&amp;
IF(S555&gt;Limity!$D$10," Abonament za zwiększenie przepustowości w Wariancie B ponad limit.","")&amp;
IF(H555&gt;Limity!$D$11," Opłata za zestawienie łącza ponad limit.","")&amp;
IF(J555=""," Nie wskazano PWR. ",IF(ISERROR(VLOOKUP(J555,'Listy punktów styku'!$B$11:$B$41,1,FALSE))," Nie wskazano PWR z listy.",""))&amp;
IF(P555=""," Nie wskazano FPS. ",IF(ISERROR(VLOOKUP(P555,'Listy punktów styku'!$B$44:$B$61,1,FALSE))," Nie wskazano FPS z listy.",""))
)</f>
        <v/>
      </c>
    </row>
    <row r="556" spans="1:22" x14ac:dyDescent="0.35">
      <c r="A556" s="115">
        <v>542</v>
      </c>
      <c r="B556" s="116">
        <v>2006237</v>
      </c>
      <c r="C556" s="117" t="s">
        <v>3441</v>
      </c>
      <c r="D556" s="118" t="s">
        <v>3431</v>
      </c>
      <c r="E556" s="118" t="s">
        <v>405</v>
      </c>
      <c r="F556" s="119">
        <v>1</v>
      </c>
      <c r="G556" s="28"/>
      <c r="H556" s="4"/>
      <c r="I556" s="122">
        <f t="shared" si="57"/>
        <v>0</v>
      </c>
      <c r="J556" s="3"/>
      <c r="K556" s="6"/>
      <c r="L556" s="123">
        <f t="shared" si="58"/>
        <v>0</v>
      </c>
      <c r="M556" s="7"/>
      <c r="N556" s="123">
        <f t="shared" si="59"/>
        <v>0</v>
      </c>
      <c r="O556" s="123">
        <f t="shared" si="60"/>
        <v>0</v>
      </c>
      <c r="P556" s="3"/>
      <c r="Q556" s="6"/>
      <c r="R556" s="123">
        <f t="shared" si="61"/>
        <v>0</v>
      </c>
      <c r="S556" s="6"/>
      <c r="T556" s="123">
        <f t="shared" si="62"/>
        <v>0</v>
      </c>
      <c r="U556" s="122">
        <f t="shared" si="63"/>
        <v>0</v>
      </c>
      <c r="V556" s="8" t="str">
        <f>IF(COUNTBLANK(G556:H556)+COUNTBLANK(J556:K556)+COUNTBLANK(M556:M556)+COUNTBLANK(P556:Q556)+COUNTBLANK(S556:S556)=8,"",
IF(G556&lt;Limity!$C$5," Data gotowości zbyt wczesna lub nie uzupełniona.","")&amp;
IF(G556&gt;Limity!$D$5," Data gotowości zbyt późna lub wypełnona nieprawidłowo.","")&amp;
IF(OR(ROUND(K556,2)&lt;=0,ROUND(Q556,2)&lt;=0,ROUND(M556,2)&lt;=0,ROUND(S556,2)&lt;=0,ROUND(H556,2)&lt;=0)," Co najmniej jedna wartość nie jest większa od zera.","")&amp;
IF(K556&gt;Limity!$D$6," Abonament za Usługę TD w Wariancie A ponad limit.","")&amp;
IF(Q556&gt;Limity!$D$7," Abonament za Usługę TD w Wariancie B ponad limit.","")&amp;
IF(Q556-K556&gt;Limity!$D$8," Różnica wartości abonamentów za Usługę TD wariantów A i B ponad limit.","")&amp;
IF(M556&gt;Limity!$D$9," Abonament za zwiększenie przepustowości w Wariancie A ponad limit.","")&amp;
IF(S556&gt;Limity!$D$10," Abonament za zwiększenie przepustowości w Wariancie B ponad limit.","")&amp;
IF(H556&gt;Limity!$D$11," Opłata za zestawienie łącza ponad limit.","")&amp;
IF(J556=""," Nie wskazano PWR. ",IF(ISERROR(VLOOKUP(J556,'Listy punktów styku'!$B$11:$B$41,1,FALSE))," Nie wskazano PWR z listy.",""))&amp;
IF(P556=""," Nie wskazano FPS. ",IF(ISERROR(VLOOKUP(P556,'Listy punktów styku'!$B$44:$B$61,1,FALSE))," Nie wskazano FPS z listy.",""))
)</f>
        <v/>
      </c>
    </row>
    <row r="557" spans="1:22" x14ac:dyDescent="0.35">
      <c r="A557" s="115">
        <v>543</v>
      </c>
      <c r="B557" s="116">
        <v>2008758</v>
      </c>
      <c r="C557" s="117" t="s">
        <v>3443</v>
      </c>
      <c r="D557" s="118" t="s">
        <v>3431</v>
      </c>
      <c r="E557" s="118" t="s">
        <v>399</v>
      </c>
      <c r="F557" s="119">
        <v>30</v>
      </c>
      <c r="G557" s="28"/>
      <c r="H557" s="4"/>
      <c r="I557" s="122">
        <f t="shared" si="57"/>
        <v>0</v>
      </c>
      <c r="J557" s="3"/>
      <c r="K557" s="6"/>
      <c r="L557" s="123">
        <f t="shared" si="58"/>
        <v>0</v>
      </c>
      <c r="M557" s="7"/>
      <c r="N557" s="123">
        <f t="shared" si="59"/>
        <v>0</v>
      </c>
      <c r="O557" s="123">
        <f t="shared" si="60"/>
        <v>0</v>
      </c>
      <c r="P557" s="3"/>
      <c r="Q557" s="6"/>
      <c r="R557" s="123">
        <f t="shared" si="61"/>
        <v>0</v>
      </c>
      <c r="S557" s="6"/>
      <c r="T557" s="123">
        <f t="shared" si="62"/>
        <v>0</v>
      </c>
      <c r="U557" s="122">
        <f t="shared" si="63"/>
        <v>0</v>
      </c>
      <c r="V557" s="8" t="str">
        <f>IF(COUNTBLANK(G557:H557)+COUNTBLANK(J557:K557)+COUNTBLANK(M557:M557)+COUNTBLANK(P557:Q557)+COUNTBLANK(S557:S557)=8,"",
IF(G557&lt;Limity!$C$5," Data gotowości zbyt wczesna lub nie uzupełniona.","")&amp;
IF(G557&gt;Limity!$D$5," Data gotowości zbyt późna lub wypełnona nieprawidłowo.","")&amp;
IF(OR(ROUND(K557,2)&lt;=0,ROUND(Q557,2)&lt;=0,ROUND(M557,2)&lt;=0,ROUND(S557,2)&lt;=0,ROUND(H557,2)&lt;=0)," Co najmniej jedna wartość nie jest większa od zera.","")&amp;
IF(K557&gt;Limity!$D$6," Abonament za Usługę TD w Wariancie A ponad limit.","")&amp;
IF(Q557&gt;Limity!$D$7," Abonament za Usługę TD w Wariancie B ponad limit.","")&amp;
IF(Q557-K557&gt;Limity!$D$8," Różnica wartości abonamentów za Usługę TD wariantów A i B ponad limit.","")&amp;
IF(M557&gt;Limity!$D$9," Abonament za zwiększenie przepustowości w Wariancie A ponad limit.","")&amp;
IF(S557&gt;Limity!$D$10," Abonament za zwiększenie przepustowości w Wariancie B ponad limit.","")&amp;
IF(H557&gt;Limity!$D$11," Opłata za zestawienie łącza ponad limit.","")&amp;
IF(J557=""," Nie wskazano PWR. ",IF(ISERROR(VLOOKUP(J557,'Listy punktów styku'!$B$11:$B$41,1,FALSE))," Nie wskazano PWR z listy.",""))&amp;
IF(P557=""," Nie wskazano FPS. ",IF(ISERROR(VLOOKUP(P557,'Listy punktów styku'!$B$44:$B$61,1,FALSE))," Nie wskazano FPS z listy.",""))
)</f>
        <v/>
      </c>
    </row>
    <row r="558" spans="1:22" ht="29" x14ac:dyDescent="0.35">
      <c r="A558" s="115">
        <v>544</v>
      </c>
      <c r="B558" s="116">
        <v>2008198</v>
      </c>
      <c r="C558" s="117" t="s">
        <v>3445</v>
      </c>
      <c r="D558" s="118" t="s">
        <v>3431</v>
      </c>
      <c r="E558" s="118" t="s">
        <v>615</v>
      </c>
      <c r="F558" s="119">
        <v>27</v>
      </c>
      <c r="G558" s="28"/>
      <c r="H558" s="4"/>
      <c r="I558" s="122">
        <f t="shared" si="57"/>
        <v>0</v>
      </c>
      <c r="J558" s="3"/>
      <c r="K558" s="6"/>
      <c r="L558" s="123">
        <f t="shared" si="58"/>
        <v>0</v>
      </c>
      <c r="M558" s="7"/>
      <c r="N558" s="123">
        <f t="shared" si="59"/>
        <v>0</v>
      </c>
      <c r="O558" s="123">
        <f t="shared" si="60"/>
        <v>0</v>
      </c>
      <c r="P558" s="3"/>
      <c r="Q558" s="6"/>
      <c r="R558" s="123">
        <f t="shared" si="61"/>
        <v>0</v>
      </c>
      <c r="S558" s="6"/>
      <c r="T558" s="123">
        <f t="shared" si="62"/>
        <v>0</v>
      </c>
      <c r="U558" s="122">
        <f t="shared" si="63"/>
        <v>0</v>
      </c>
      <c r="V558" s="8" t="str">
        <f>IF(COUNTBLANK(G558:H558)+COUNTBLANK(J558:K558)+COUNTBLANK(M558:M558)+COUNTBLANK(P558:Q558)+COUNTBLANK(S558:S558)=8,"",
IF(G558&lt;Limity!$C$5," Data gotowości zbyt wczesna lub nie uzupełniona.","")&amp;
IF(G558&gt;Limity!$D$5," Data gotowości zbyt późna lub wypełnona nieprawidłowo.","")&amp;
IF(OR(ROUND(K558,2)&lt;=0,ROUND(Q558,2)&lt;=0,ROUND(M558,2)&lt;=0,ROUND(S558,2)&lt;=0,ROUND(H558,2)&lt;=0)," Co najmniej jedna wartość nie jest większa od zera.","")&amp;
IF(K558&gt;Limity!$D$6," Abonament za Usługę TD w Wariancie A ponad limit.","")&amp;
IF(Q558&gt;Limity!$D$7," Abonament za Usługę TD w Wariancie B ponad limit.","")&amp;
IF(Q558-K558&gt;Limity!$D$8," Różnica wartości abonamentów za Usługę TD wariantów A i B ponad limit.","")&amp;
IF(M558&gt;Limity!$D$9," Abonament za zwiększenie przepustowości w Wariancie A ponad limit.","")&amp;
IF(S558&gt;Limity!$D$10," Abonament za zwiększenie przepustowości w Wariancie B ponad limit.","")&amp;
IF(H558&gt;Limity!$D$11," Opłata za zestawienie łącza ponad limit.","")&amp;
IF(J558=""," Nie wskazano PWR. ",IF(ISERROR(VLOOKUP(J558,'Listy punktów styku'!$B$11:$B$41,1,FALSE))," Nie wskazano PWR z listy.",""))&amp;
IF(P558=""," Nie wskazano FPS. ",IF(ISERROR(VLOOKUP(P558,'Listy punktów styku'!$B$44:$B$61,1,FALSE))," Nie wskazano FPS z listy.",""))
)</f>
        <v/>
      </c>
    </row>
    <row r="559" spans="1:22" x14ac:dyDescent="0.35">
      <c r="A559" s="115">
        <v>545</v>
      </c>
      <c r="B559" s="116">
        <v>2014397</v>
      </c>
      <c r="C559" s="117" t="s">
        <v>856</v>
      </c>
      <c r="D559" s="118" t="s">
        <v>844</v>
      </c>
      <c r="E559" s="118" t="s">
        <v>310</v>
      </c>
      <c r="F559" s="119">
        <v>63</v>
      </c>
      <c r="G559" s="28"/>
      <c r="H559" s="4"/>
      <c r="I559" s="122">
        <f t="shared" si="57"/>
        <v>0</v>
      </c>
      <c r="J559" s="3"/>
      <c r="K559" s="6"/>
      <c r="L559" s="123">
        <f t="shared" si="58"/>
        <v>0</v>
      </c>
      <c r="M559" s="7"/>
      <c r="N559" s="123">
        <f t="shared" si="59"/>
        <v>0</v>
      </c>
      <c r="O559" s="123">
        <f t="shared" si="60"/>
        <v>0</v>
      </c>
      <c r="P559" s="3"/>
      <c r="Q559" s="6"/>
      <c r="R559" s="123">
        <f t="shared" si="61"/>
        <v>0</v>
      </c>
      <c r="S559" s="6"/>
      <c r="T559" s="123">
        <f t="shared" si="62"/>
        <v>0</v>
      </c>
      <c r="U559" s="122">
        <f t="shared" si="63"/>
        <v>0</v>
      </c>
      <c r="V559" s="8" t="str">
        <f>IF(COUNTBLANK(G559:H559)+COUNTBLANK(J559:K559)+COUNTBLANK(M559:M559)+COUNTBLANK(P559:Q559)+COUNTBLANK(S559:S559)=8,"",
IF(G559&lt;Limity!$C$5," Data gotowości zbyt wczesna lub nie uzupełniona.","")&amp;
IF(G559&gt;Limity!$D$5," Data gotowości zbyt późna lub wypełnona nieprawidłowo.","")&amp;
IF(OR(ROUND(K559,2)&lt;=0,ROUND(Q559,2)&lt;=0,ROUND(M559,2)&lt;=0,ROUND(S559,2)&lt;=0,ROUND(H559,2)&lt;=0)," Co najmniej jedna wartość nie jest większa od zera.","")&amp;
IF(K559&gt;Limity!$D$6," Abonament za Usługę TD w Wariancie A ponad limit.","")&amp;
IF(Q559&gt;Limity!$D$7," Abonament za Usługę TD w Wariancie B ponad limit.","")&amp;
IF(Q559-K559&gt;Limity!$D$8," Różnica wartości abonamentów za Usługę TD wariantów A i B ponad limit.","")&amp;
IF(M559&gt;Limity!$D$9," Abonament za zwiększenie przepustowości w Wariancie A ponad limit.","")&amp;
IF(S559&gt;Limity!$D$10," Abonament za zwiększenie przepustowości w Wariancie B ponad limit.","")&amp;
IF(H559&gt;Limity!$D$11," Opłata za zestawienie łącza ponad limit.","")&amp;
IF(J559=""," Nie wskazano PWR. ",IF(ISERROR(VLOOKUP(J559,'Listy punktów styku'!$B$11:$B$41,1,FALSE))," Nie wskazano PWR z listy.",""))&amp;
IF(P559=""," Nie wskazano FPS. ",IF(ISERROR(VLOOKUP(P559,'Listy punktów styku'!$B$44:$B$61,1,FALSE))," Nie wskazano FPS z listy.",""))
)</f>
        <v/>
      </c>
    </row>
    <row r="560" spans="1:22" x14ac:dyDescent="0.35">
      <c r="A560" s="115">
        <v>546</v>
      </c>
      <c r="B560" s="116">
        <v>2014441</v>
      </c>
      <c r="C560" s="117" t="s">
        <v>858</v>
      </c>
      <c r="D560" s="118" t="s">
        <v>844</v>
      </c>
      <c r="E560" s="118" t="s">
        <v>521</v>
      </c>
      <c r="F560" s="119" t="s">
        <v>859</v>
      </c>
      <c r="G560" s="28"/>
      <c r="H560" s="4"/>
      <c r="I560" s="122">
        <f t="shared" si="57"/>
        <v>0</v>
      </c>
      <c r="J560" s="3"/>
      <c r="K560" s="6"/>
      <c r="L560" s="123">
        <f t="shared" si="58"/>
        <v>0</v>
      </c>
      <c r="M560" s="7"/>
      <c r="N560" s="123">
        <f t="shared" si="59"/>
        <v>0</v>
      </c>
      <c r="O560" s="123">
        <f t="shared" si="60"/>
        <v>0</v>
      </c>
      <c r="P560" s="3"/>
      <c r="Q560" s="6"/>
      <c r="R560" s="123">
        <f t="shared" si="61"/>
        <v>0</v>
      </c>
      <c r="S560" s="6"/>
      <c r="T560" s="123">
        <f t="shared" si="62"/>
        <v>0</v>
      </c>
      <c r="U560" s="122">
        <f t="shared" si="63"/>
        <v>0</v>
      </c>
      <c r="V560" s="8" t="str">
        <f>IF(COUNTBLANK(G560:H560)+COUNTBLANK(J560:K560)+COUNTBLANK(M560:M560)+COUNTBLANK(P560:Q560)+COUNTBLANK(S560:S560)=8,"",
IF(G560&lt;Limity!$C$5," Data gotowości zbyt wczesna lub nie uzupełniona.","")&amp;
IF(G560&gt;Limity!$D$5," Data gotowości zbyt późna lub wypełnona nieprawidłowo.","")&amp;
IF(OR(ROUND(K560,2)&lt;=0,ROUND(Q560,2)&lt;=0,ROUND(M560,2)&lt;=0,ROUND(S560,2)&lt;=0,ROUND(H560,2)&lt;=0)," Co najmniej jedna wartość nie jest większa od zera.","")&amp;
IF(K560&gt;Limity!$D$6," Abonament za Usługę TD w Wariancie A ponad limit.","")&amp;
IF(Q560&gt;Limity!$D$7," Abonament za Usługę TD w Wariancie B ponad limit.","")&amp;
IF(Q560-K560&gt;Limity!$D$8," Różnica wartości abonamentów za Usługę TD wariantów A i B ponad limit.","")&amp;
IF(M560&gt;Limity!$D$9," Abonament za zwiększenie przepustowości w Wariancie A ponad limit.","")&amp;
IF(S560&gt;Limity!$D$10," Abonament za zwiększenie przepustowości w Wariancie B ponad limit.","")&amp;
IF(H560&gt;Limity!$D$11," Opłata za zestawienie łącza ponad limit.","")&amp;
IF(J560=""," Nie wskazano PWR. ",IF(ISERROR(VLOOKUP(J560,'Listy punktów styku'!$B$11:$B$41,1,FALSE))," Nie wskazano PWR z listy.",""))&amp;
IF(P560=""," Nie wskazano FPS. ",IF(ISERROR(VLOOKUP(P560,'Listy punktów styku'!$B$44:$B$61,1,FALSE))," Nie wskazano FPS z listy.",""))
)</f>
        <v/>
      </c>
    </row>
    <row r="561" spans="1:22" x14ac:dyDescent="0.35">
      <c r="A561" s="115">
        <v>547</v>
      </c>
      <c r="B561" s="116">
        <v>2018895</v>
      </c>
      <c r="C561" s="117" t="s">
        <v>861</v>
      </c>
      <c r="D561" s="118" t="s">
        <v>844</v>
      </c>
      <c r="E561" s="118" t="s">
        <v>863</v>
      </c>
      <c r="F561" s="119">
        <v>2</v>
      </c>
      <c r="G561" s="28"/>
      <c r="H561" s="4"/>
      <c r="I561" s="122">
        <f t="shared" si="57"/>
        <v>0</v>
      </c>
      <c r="J561" s="3"/>
      <c r="K561" s="6"/>
      <c r="L561" s="123">
        <f t="shared" si="58"/>
        <v>0</v>
      </c>
      <c r="M561" s="7"/>
      <c r="N561" s="123">
        <f t="shared" si="59"/>
        <v>0</v>
      </c>
      <c r="O561" s="123">
        <f t="shared" si="60"/>
        <v>0</v>
      </c>
      <c r="P561" s="3"/>
      <c r="Q561" s="6"/>
      <c r="R561" s="123">
        <f t="shared" si="61"/>
        <v>0</v>
      </c>
      <c r="S561" s="6"/>
      <c r="T561" s="123">
        <f t="shared" si="62"/>
        <v>0</v>
      </c>
      <c r="U561" s="122">
        <f t="shared" si="63"/>
        <v>0</v>
      </c>
      <c r="V561" s="8" t="str">
        <f>IF(COUNTBLANK(G561:H561)+COUNTBLANK(J561:K561)+COUNTBLANK(M561:M561)+COUNTBLANK(P561:Q561)+COUNTBLANK(S561:S561)=8,"",
IF(G561&lt;Limity!$C$5," Data gotowości zbyt wczesna lub nie uzupełniona.","")&amp;
IF(G561&gt;Limity!$D$5," Data gotowości zbyt późna lub wypełnona nieprawidłowo.","")&amp;
IF(OR(ROUND(K561,2)&lt;=0,ROUND(Q561,2)&lt;=0,ROUND(M561,2)&lt;=0,ROUND(S561,2)&lt;=0,ROUND(H561,2)&lt;=0)," Co najmniej jedna wartość nie jest większa od zera.","")&amp;
IF(K561&gt;Limity!$D$6," Abonament za Usługę TD w Wariancie A ponad limit.","")&amp;
IF(Q561&gt;Limity!$D$7," Abonament za Usługę TD w Wariancie B ponad limit.","")&amp;
IF(Q561-K561&gt;Limity!$D$8," Różnica wartości abonamentów za Usługę TD wariantów A i B ponad limit.","")&amp;
IF(M561&gt;Limity!$D$9," Abonament za zwiększenie przepustowości w Wariancie A ponad limit.","")&amp;
IF(S561&gt;Limity!$D$10," Abonament za zwiększenie przepustowości w Wariancie B ponad limit.","")&amp;
IF(H561&gt;Limity!$D$11," Opłata za zestawienie łącza ponad limit.","")&amp;
IF(J561=""," Nie wskazano PWR. ",IF(ISERROR(VLOOKUP(J561,'Listy punktów styku'!$B$11:$B$41,1,FALSE))," Nie wskazano PWR z listy.",""))&amp;
IF(P561=""," Nie wskazano FPS. ",IF(ISERROR(VLOOKUP(P561,'Listy punktów styku'!$B$44:$B$61,1,FALSE))," Nie wskazano FPS z listy.",""))
)</f>
        <v/>
      </c>
    </row>
    <row r="562" spans="1:22" x14ac:dyDescent="0.35">
      <c r="A562" s="115">
        <v>548</v>
      </c>
      <c r="B562" s="116">
        <v>2019531</v>
      </c>
      <c r="C562" s="117" t="s">
        <v>870</v>
      </c>
      <c r="D562" s="118" t="s">
        <v>844</v>
      </c>
      <c r="E562" s="118" t="s">
        <v>872</v>
      </c>
      <c r="F562" s="119">
        <v>1</v>
      </c>
      <c r="G562" s="28"/>
      <c r="H562" s="4"/>
      <c r="I562" s="122">
        <f t="shared" si="57"/>
        <v>0</v>
      </c>
      <c r="J562" s="3"/>
      <c r="K562" s="6"/>
      <c r="L562" s="123">
        <f t="shared" si="58"/>
        <v>0</v>
      </c>
      <c r="M562" s="7"/>
      <c r="N562" s="123">
        <f t="shared" si="59"/>
        <v>0</v>
      </c>
      <c r="O562" s="123">
        <f t="shared" si="60"/>
        <v>0</v>
      </c>
      <c r="P562" s="3"/>
      <c r="Q562" s="6"/>
      <c r="R562" s="123">
        <f t="shared" si="61"/>
        <v>0</v>
      </c>
      <c r="S562" s="6"/>
      <c r="T562" s="123">
        <f t="shared" si="62"/>
        <v>0</v>
      </c>
      <c r="U562" s="122">
        <f t="shared" si="63"/>
        <v>0</v>
      </c>
      <c r="V562" s="8" t="str">
        <f>IF(COUNTBLANK(G562:H562)+COUNTBLANK(J562:K562)+COUNTBLANK(M562:M562)+COUNTBLANK(P562:Q562)+COUNTBLANK(S562:S562)=8,"",
IF(G562&lt;Limity!$C$5," Data gotowości zbyt wczesna lub nie uzupełniona.","")&amp;
IF(G562&gt;Limity!$D$5," Data gotowości zbyt późna lub wypełnona nieprawidłowo.","")&amp;
IF(OR(ROUND(K562,2)&lt;=0,ROUND(Q562,2)&lt;=0,ROUND(M562,2)&lt;=0,ROUND(S562,2)&lt;=0,ROUND(H562,2)&lt;=0)," Co najmniej jedna wartość nie jest większa od zera.","")&amp;
IF(K562&gt;Limity!$D$6," Abonament za Usługę TD w Wariancie A ponad limit.","")&amp;
IF(Q562&gt;Limity!$D$7," Abonament za Usługę TD w Wariancie B ponad limit.","")&amp;
IF(Q562-K562&gt;Limity!$D$8," Różnica wartości abonamentów za Usługę TD wariantów A i B ponad limit.","")&amp;
IF(M562&gt;Limity!$D$9," Abonament za zwiększenie przepustowości w Wariancie A ponad limit.","")&amp;
IF(S562&gt;Limity!$D$10," Abonament za zwiększenie przepustowości w Wariancie B ponad limit.","")&amp;
IF(H562&gt;Limity!$D$11," Opłata za zestawienie łącza ponad limit.","")&amp;
IF(J562=""," Nie wskazano PWR. ",IF(ISERROR(VLOOKUP(J562,'Listy punktów styku'!$B$11:$B$41,1,FALSE))," Nie wskazano PWR z listy.",""))&amp;
IF(P562=""," Nie wskazano FPS. ",IF(ISERROR(VLOOKUP(P562,'Listy punktów styku'!$B$44:$B$61,1,FALSE))," Nie wskazano FPS z listy.",""))
)</f>
        <v/>
      </c>
    </row>
    <row r="563" spans="1:22" x14ac:dyDescent="0.35">
      <c r="A563" s="115">
        <v>549</v>
      </c>
      <c r="B563" s="116">
        <v>2020348</v>
      </c>
      <c r="C563" s="117" t="s">
        <v>874</v>
      </c>
      <c r="D563" s="118" t="s">
        <v>844</v>
      </c>
      <c r="E563" s="118" t="s">
        <v>876</v>
      </c>
      <c r="F563" s="119">
        <v>26</v>
      </c>
      <c r="G563" s="28"/>
      <c r="H563" s="4"/>
      <c r="I563" s="122">
        <f t="shared" si="57"/>
        <v>0</v>
      </c>
      <c r="J563" s="3"/>
      <c r="K563" s="6"/>
      <c r="L563" s="123">
        <f t="shared" si="58"/>
        <v>0</v>
      </c>
      <c r="M563" s="7"/>
      <c r="N563" s="123">
        <f t="shared" si="59"/>
        <v>0</v>
      </c>
      <c r="O563" s="123">
        <f t="shared" si="60"/>
        <v>0</v>
      </c>
      <c r="P563" s="3"/>
      <c r="Q563" s="6"/>
      <c r="R563" s="123">
        <f t="shared" si="61"/>
        <v>0</v>
      </c>
      <c r="S563" s="6"/>
      <c r="T563" s="123">
        <f t="shared" si="62"/>
        <v>0</v>
      </c>
      <c r="U563" s="122">
        <f t="shared" si="63"/>
        <v>0</v>
      </c>
      <c r="V563" s="8" t="str">
        <f>IF(COUNTBLANK(G563:H563)+COUNTBLANK(J563:K563)+COUNTBLANK(M563:M563)+COUNTBLANK(P563:Q563)+COUNTBLANK(S563:S563)=8,"",
IF(G563&lt;Limity!$C$5," Data gotowości zbyt wczesna lub nie uzupełniona.","")&amp;
IF(G563&gt;Limity!$D$5," Data gotowości zbyt późna lub wypełnona nieprawidłowo.","")&amp;
IF(OR(ROUND(K563,2)&lt;=0,ROUND(Q563,2)&lt;=0,ROUND(M563,2)&lt;=0,ROUND(S563,2)&lt;=0,ROUND(H563,2)&lt;=0)," Co najmniej jedna wartość nie jest większa od zera.","")&amp;
IF(K563&gt;Limity!$D$6," Abonament za Usługę TD w Wariancie A ponad limit.","")&amp;
IF(Q563&gt;Limity!$D$7," Abonament za Usługę TD w Wariancie B ponad limit.","")&amp;
IF(Q563-K563&gt;Limity!$D$8," Różnica wartości abonamentów za Usługę TD wariantów A i B ponad limit.","")&amp;
IF(M563&gt;Limity!$D$9," Abonament za zwiększenie przepustowości w Wariancie A ponad limit.","")&amp;
IF(S563&gt;Limity!$D$10," Abonament za zwiększenie przepustowości w Wariancie B ponad limit.","")&amp;
IF(H563&gt;Limity!$D$11," Opłata za zestawienie łącza ponad limit.","")&amp;
IF(J563=""," Nie wskazano PWR. ",IF(ISERROR(VLOOKUP(J563,'Listy punktów styku'!$B$11:$B$41,1,FALSE))," Nie wskazano PWR z listy.",""))&amp;
IF(P563=""," Nie wskazano FPS. ",IF(ISERROR(VLOOKUP(P563,'Listy punktów styku'!$B$44:$B$61,1,FALSE))," Nie wskazano FPS z listy.",""))
)</f>
        <v/>
      </c>
    </row>
    <row r="564" spans="1:22" x14ac:dyDescent="0.35">
      <c r="A564" s="115">
        <v>550</v>
      </c>
      <c r="B564" s="116">
        <v>2018624</v>
      </c>
      <c r="C564" s="117" t="s">
        <v>423</v>
      </c>
      <c r="D564" s="118" t="s">
        <v>844</v>
      </c>
      <c r="E564" s="118" t="s">
        <v>854</v>
      </c>
      <c r="F564" s="119">
        <v>2</v>
      </c>
      <c r="G564" s="28"/>
      <c r="H564" s="4"/>
      <c r="I564" s="122">
        <f t="shared" si="57"/>
        <v>0</v>
      </c>
      <c r="J564" s="3"/>
      <c r="K564" s="6"/>
      <c r="L564" s="123">
        <f t="shared" si="58"/>
        <v>0</v>
      </c>
      <c r="M564" s="7"/>
      <c r="N564" s="123">
        <f t="shared" si="59"/>
        <v>0</v>
      </c>
      <c r="O564" s="123">
        <f t="shared" si="60"/>
        <v>0</v>
      </c>
      <c r="P564" s="3"/>
      <c r="Q564" s="6"/>
      <c r="R564" s="123">
        <f t="shared" si="61"/>
        <v>0</v>
      </c>
      <c r="S564" s="6"/>
      <c r="T564" s="123">
        <f t="shared" si="62"/>
        <v>0</v>
      </c>
      <c r="U564" s="122">
        <f t="shared" si="63"/>
        <v>0</v>
      </c>
      <c r="V564" s="8" t="str">
        <f>IF(COUNTBLANK(G564:H564)+COUNTBLANK(J564:K564)+COUNTBLANK(M564:M564)+COUNTBLANK(P564:Q564)+COUNTBLANK(S564:S564)=8,"",
IF(G564&lt;Limity!$C$5," Data gotowości zbyt wczesna lub nie uzupełniona.","")&amp;
IF(G564&gt;Limity!$D$5," Data gotowości zbyt późna lub wypełnona nieprawidłowo.","")&amp;
IF(OR(ROUND(K564,2)&lt;=0,ROUND(Q564,2)&lt;=0,ROUND(M564,2)&lt;=0,ROUND(S564,2)&lt;=0,ROUND(H564,2)&lt;=0)," Co najmniej jedna wartość nie jest większa od zera.","")&amp;
IF(K564&gt;Limity!$D$6," Abonament za Usługę TD w Wariancie A ponad limit.","")&amp;
IF(Q564&gt;Limity!$D$7," Abonament za Usługę TD w Wariancie B ponad limit.","")&amp;
IF(Q564-K564&gt;Limity!$D$8," Różnica wartości abonamentów za Usługę TD wariantów A i B ponad limit.","")&amp;
IF(M564&gt;Limity!$D$9," Abonament za zwiększenie przepustowości w Wariancie A ponad limit.","")&amp;
IF(S564&gt;Limity!$D$10," Abonament za zwiększenie przepustowości w Wariancie B ponad limit.","")&amp;
IF(H564&gt;Limity!$D$11," Opłata za zestawienie łącza ponad limit.","")&amp;
IF(J564=""," Nie wskazano PWR. ",IF(ISERROR(VLOOKUP(J564,'Listy punktów styku'!$B$11:$B$41,1,FALSE))," Nie wskazano PWR z listy.",""))&amp;
IF(P564=""," Nie wskazano FPS. ",IF(ISERROR(VLOOKUP(P564,'Listy punktów styku'!$B$44:$B$61,1,FALSE))," Nie wskazano FPS z listy.",""))
)</f>
        <v/>
      </c>
    </row>
    <row r="565" spans="1:22" x14ac:dyDescent="0.35">
      <c r="A565" s="115">
        <v>551</v>
      </c>
      <c r="B565" s="116">
        <v>7774400</v>
      </c>
      <c r="C565" s="117" t="s">
        <v>865</v>
      </c>
      <c r="D565" s="118" t="s">
        <v>844</v>
      </c>
      <c r="E565" s="118" t="s">
        <v>867</v>
      </c>
      <c r="F565" s="119" t="s">
        <v>868</v>
      </c>
      <c r="G565" s="28"/>
      <c r="H565" s="4"/>
      <c r="I565" s="122">
        <f t="shared" si="57"/>
        <v>0</v>
      </c>
      <c r="J565" s="3"/>
      <c r="K565" s="6"/>
      <c r="L565" s="123">
        <f t="shared" si="58"/>
        <v>0</v>
      </c>
      <c r="M565" s="7"/>
      <c r="N565" s="123">
        <f t="shared" si="59"/>
        <v>0</v>
      </c>
      <c r="O565" s="123">
        <f t="shared" si="60"/>
        <v>0</v>
      </c>
      <c r="P565" s="3"/>
      <c r="Q565" s="6"/>
      <c r="R565" s="123">
        <f t="shared" si="61"/>
        <v>0</v>
      </c>
      <c r="S565" s="6"/>
      <c r="T565" s="123">
        <f t="shared" si="62"/>
        <v>0</v>
      </c>
      <c r="U565" s="122">
        <f t="shared" si="63"/>
        <v>0</v>
      </c>
      <c r="V565" s="8" t="str">
        <f>IF(COUNTBLANK(G565:H565)+COUNTBLANK(J565:K565)+COUNTBLANK(M565:M565)+COUNTBLANK(P565:Q565)+COUNTBLANK(S565:S565)=8,"",
IF(G565&lt;Limity!$C$5," Data gotowości zbyt wczesna lub nie uzupełniona.","")&amp;
IF(G565&gt;Limity!$D$5," Data gotowości zbyt późna lub wypełnona nieprawidłowo.","")&amp;
IF(OR(ROUND(K565,2)&lt;=0,ROUND(Q565,2)&lt;=0,ROUND(M565,2)&lt;=0,ROUND(S565,2)&lt;=0,ROUND(H565,2)&lt;=0)," Co najmniej jedna wartość nie jest większa od zera.","")&amp;
IF(K565&gt;Limity!$D$6," Abonament za Usługę TD w Wariancie A ponad limit.","")&amp;
IF(Q565&gt;Limity!$D$7," Abonament za Usługę TD w Wariancie B ponad limit.","")&amp;
IF(Q565-K565&gt;Limity!$D$8," Różnica wartości abonamentów za Usługę TD wariantów A i B ponad limit.","")&amp;
IF(M565&gt;Limity!$D$9," Abonament za zwiększenie przepustowości w Wariancie A ponad limit.","")&amp;
IF(S565&gt;Limity!$D$10," Abonament za zwiększenie przepustowości w Wariancie B ponad limit.","")&amp;
IF(H565&gt;Limity!$D$11," Opłata za zestawienie łącza ponad limit.","")&amp;
IF(J565=""," Nie wskazano PWR. ",IF(ISERROR(VLOOKUP(J565,'Listy punktów styku'!$B$11:$B$41,1,FALSE))," Nie wskazano PWR z listy.",""))&amp;
IF(P565=""," Nie wskazano FPS. ",IF(ISERROR(VLOOKUP(P565,'Listy punktów styku'!$B$44:$B$61,1,FALSE))," Nie wskazano FPS z listy.",""))
)</f>
        <v/>
      </c>
    </row>
    <row r="566" spans="1:22" x14ac:dyDescent="0.35">
      <c r="A566" s="115">
        <v>552</v>
      </c>
      <c r="B566" s="124">
        <v>53377558</v>
      </c>
      <c r="C566" s="117" t="s">
        <v>3447</v>
      </c>
      <c r="D566" s="118" t="s">
        <v>844</v>
      </c>
      <c r="E566" s="118" t="s">
        <v>3449</v>
      </c>
      <c r="F566" s="119" t="s">
        <v>3450</v>
      </c>
      <c r="G566" s="28"/>
      <c r="H566" s="4"/>
      <c r="I566" s="122">
        <f t="shared" si="57"/>
        <v>0</v>
      </c>
      <c r="J566" s="3"/>
      <c r="K566" s="6"/>
      <c r="L566" s="123">
        <f t="shared" si="58"/>
        <v>0</v>
      </c>
      <c r="M566" s="7"/>
      <c r="N566" s="123">
        <f t="shared" si="59"/>
        <v>0</v>
      </c>
      <c r="O566" s="123">
        <f t="shared" si="60"/>
        <v>0</v>
      </c>
      <c r="P566" s="3"/>
      <c r="Q566" s="6"/>
      <c r="R566" s="123">
        <f t="shared" si="61"/>
        <v>0</v>
      </c>
      <c r="S566" s="6"/>
      <c r="T566" s="123">
        <f t="shared" si="62"/>
        <v>0</v>
      </c>
      <c r="U566" s="122">
        <f t="shared" si="63"/>
        <v>0</v>
      </c>
      <c r="V566" s="8" t="str">
        <f>IF(COUNTBLANK(G566:H566)+COUNTBLANK(J566:K566)+COUNTBLANK(M566:M566)+COUNTBLANK(P566:Q566)+COUNTBLANK(S566:S566)=8,"",
IF(G566&lt;Limity!$C$5," Data gotowości zbyt wczesna lub nie uzupełniona.","")&amp;
IF(G566&gt;Limity!$D$5," Data gotowości zbyt późna lub wypełnona nieprawidłowo.","")&amp;
IF(OR(ROUND(K566,2)&lt;=0,ROUND(Q566,2)&lt;=0,ROUND(M566,2)&lt;=0,ROUND(S566,2)&lt;=0,ROUND(H566,2)&lt;=0)," Co najmniej jedna wartość nie jest większa od zera.","")&amp;
IF(K566&gt;Limity!$D$6," Abonament za Usługę TD w Wariancie A ponad limit.","")&amp;
IF(Q566&gt;Limity!$D$7," Abonament za Usługę TD w Wariancie B ponad limit.","")&amp;
IF(Q566-K566&gt;Limity!$D$8," Różnica wartości abonamentów za Usługę TD wariantów A i B ponad limit.","")&amp;
IF(M566&gt;Limity!$D$9," Abonament za zwiększenie przepustowości w Wariancie A ponad limit.","")&amp;
IF(S566&gt;Limity!$D$10," Abonament za zwiększenie przepustowości w Wariancie B ponad limit.","")&amp;
IF(H566&gt;Limity!$D$11," Opłata za zestawienie łącza ponad limit.","")&amp;
IF(J566=""," Nie wskazano PWR. ",IF(ISERROR(VLOOKUP(J566,'Listy punktów styku'!$B$11:$B$41,1,FALSE))," Nie wskazano PWR z listy.",""))&amp;
IF(P566=""," Nie wskazano FPS. ",IF(ISERROR(VLOOKUP(P566,'Listy punktów styku'!$B$44:$B$61,1,FALSE))," Nie wskazano FPS z listy.",""))
)</f>
        <v/>
      </c>
    </row>
    <row r="567" spans="1:22" x14ac:dyDescent="0.35">
      <c r="A567" s="115">
        <v>553</v>
      </c>
      <c r="B567" s="116">
        <v>2014078</v>
      </c>
      <c r="C567" s="117" t="s">
        <v>849</v>
      </c>
      <c r="D567" s="118" t="s">
        <v>844</v>
      </c>
      <c r="E567" s="118" t="s">
        <v>851</v>
      </c>
      <c r="F567" s="119">
        <v>26</v>
      </c>
      <c r="G567" s="28"/>
      <c r="H567" s="4"/>
      <c r="I567" s="122">
        <f t="shared" si="57"/>
        <v>0</v>
      </c>
      <c r="J567" s="3"/>
      <c r="K567" s="6"/>
      <c r="L567" s="123">
        <f t="shared" si="58"/>
        <v>0</v>
      </c>
      <c r="M567" s="7"/>
      <c r="N567" s="123">
        <f t="shared" si="59"/>
        <v>0</v>
      </c>
      <c r="O567" s="123">
        <f t="shared" si="60"/>
        <v>0</v>
      </c>
      <c r="P567" s="3"/>
      <c r="Q567" s="6"/>
      <c r="R567" s="123">
        <f t="shared" si="61"/>
        <v>0</v>
      </c>
      <c r="S567" s="6"/>
      <c r="T567" s="123">
        <f t="shared" si="62"/>
        <v>0</v>
      </c>
      <c r="U567" s="122">
        <f t="shared" si="63"/>
        <v>0</v>
      </c>
      <c r="V567" s="8" t="str">
        <f>IF(COUNTBLANK(G567:H567)+COUNTBLANK(J567:K567)+COUNTBLANK(M567:M567)+COUNTBLANK(P567:Q567)+COUNTBLANK(S567:S567)=8,"",
IF(G567&lt;Limity!$C$5," Data gotowości zbyt wczesna lub nie uzupełniona.","")&amp;
IF(G567&gt;Limity!$D$5," Data gotowości zbyt późna lub wypełnona nieprawidłowo.","")&amp;
IF(OR(ROUND(K567,2)&lt;=0,ROUND(Q567,2)&lt;=0,ROUND(M567,2)&lt;=0,ROUND(S567,2)&lt;=0,ROUND(H567,2)&lt;=0)," Co najmniej jedna wartość nie jest większa od zera.","")&amp;
IF(K567&gt;Limity!$D$6," Abonament za Usługę TD w Wariancie A ponad limit.","")&amp;
IF(Q567&gt;Limity!$D$7," Abonament za Usługę TD w Wariancie B ponad limit.","")&amp;
IF(Q567-K567&gt;Limity!$D$8," Różnica wartości abonamentów za Usługę TD wariantów A i B ponad limit.","")&amp;
IF(M567&gt;Limity!$D$9," Abonament za zwiększenie przepustowości w Wariancie A ponad limit.","")&amp;
IF(S567&gt;Limity!$D$10," Abonament za zwiększenie przepustowości w Wariancie B ponad limit.","")&amp;
IF(H567&gt;Limity!$D$11," Opłata za zestawienie łącza ponad limit.","")&amp;
IF(J567=""," Nie wskazano PWR. ",IF(ISERROR(VLOOKUP(J567,'Listy punktów styku'!$B$11:$B$41,1,FALSE))," Nie wskazano PWR z listy.",""))&amp;
IF(P567=""," Nie wskazano FPS. ",IF(ISERROR(VLOOKUP(P567,'Listy punktów styku'!$B$44:$B$61,1,FALSE))," Nie wskazano FPS z listy.",""))
)</f>
        <v/>
      </c>
    </row>
    <row r="568" spans="1:22" x14ac:dyDescent="0.35">
      <c r="A568" s="115">
        <v>554</v>
      </c>
      <c r="B568" s="116">
        <v>2020548</v>
      </c>
      <c r="C568" s="117" t="s">
        <v>878</v>
      </c>
      <c r="D568" s="118" t="s">
        <v>844</v>
      </c>
      <c r="E568" s="118" t="s">
        <v>880</v>
      </c>
      <c r="F568" s="119">
        <v>2</v>
      </c>
      <c r="G568" s="28"/>
      <c r="H568" s="4"/>
      <c r="I568" s="122">
        <f t="shared" si="57"/>
        <v>0</v>
      </c>
      <c r="J568" s="3"/>
      <c r="K568" s="6"/>
      <c r="L568" s="123">
        <f t="shared" si="58"/>
        <v>0</v>
      </c>
      <c r="M568" s="7"/>
      <c r="N568" s="123">
        <f t="shared" si="59"/>
        <v>0</v>
      </c>
      <c r="O568" s="123">
        <f t="shared" si="60"/>
        <v>0</v>
      </c>
      <c r="P568" s="3"/>
      <c r="Q568" s="6"/>
      <c r="R568" s="123">
        <f t="shared" si="61"/>
        <v>0</v>
      </c>
      <c r="S568" s="6"/>
      <c r="T568" s="123">
        <f t="shared" si="62"/>
        <v>0</v>
      </c>
      <c r="U568" s="122">
        <f t="shared" si="63"/>
        <v>0</v>
      </c>
      <c r="V568" s="8" t="str">
        <f>IF(COUNTBLANK(G568:H568)+COUNTBLANK(J568:K568)+COUNTBLANK(M568:M568)+COUNTBLANK(P568:Q568)+COUNTBLANK(S568:S568)=8,"",
IF(G568&lt;Limity!$C$5," Data gotowości zbyt wczesna lub nie uzupełniona.","")&amp;
IF(G568&gt;Limity!$D$5," Data gotowości zbyt późna lub wypełnona nieprawidłowo.","")&amp;
IF(OR(ROUND(K568,2)&lt;=0,ROUND(Q568,2)&lt;=0,ROUND(M568,2)&lt;=0,ROUND(S568,2)&lt;=0,ROUND(H568,2)&lt;=0)," Co najmniej jedna wartość nie jest większa od zera.","")&amp;
IF(K568&gt;Limity!$D$6," Abonament za Usługę TD w Wariancie A ponad limit.","")&amp;
IF(Q568&gt;Limity!$D$7," Abonament za Usługę TD w Wariancie B ponad limit.","")&amp;
IF(Q568-K568&gt;Limity!$D$8," Różnica wartości abonamentów za Usługę TD wariantów A i B ponad limit.","")&amp;
IF(M568&gt;Limity!$D$9," Abonament za zwiększenie przepustowości w Wariancie A ponad limit.","")&amp;
IF(S568&gt;Limity!$D$10," Abonament za zwiększenie przepustowości w Wariancie B ponad limit.","")&amp;
IF(H568&gt;Limity!$D$11," Opłata za zestawienie łącza ponad limit.","")&amp;
IF(J568=""," Nie wskazano PWR. ",IF(ISERROR(VLOOKUP(J568,'Listy punktów styku'!$B$11:$B$41,1,FALSE))," Nie wskazano PWR z listy.",""))&amp;
IF(P568=""," Nie wskazano FPS. ",IF(ISERROR(VLOOKUP(P568,'Listy punktów styku'!$B$44:$B$61,1,FALSE))," Nie wskazano FPS z listy.",""))
)</f>
        <v/>
      </c>
    </row>
    <row r="569" spans="1:22" x14ac:dyDescent="0.35">
      <c r="A569" s="115">
        <v>555</v>
      </c>
      <c r="B569" s="116">
        <v>2016763</v>
      </c>
      <c r="C569" s="117" t="s">
        <v>842</v>
      </c>
      <c r="D569" s="118" t="s">
        <v>844</v>
      </c>
      <c r="E569" s="118" t="s">
        <v>847</v>
      </c>
      <c r="F569" s="119">
        <v>4</v>
      </c>
      <c r="G569" s="28"/>
      <c r="H569" s="4"/>
      <c r="I569" s="122">
        <f t="shared" si="57"/>
        <v>0</v>
      </c>
      <c r="J569" s="3"/>
      <c r="K569" s="6"/>
      <c r="L569" s="123">
        <f t="shared" si="58"/>
        <v>0</v>
      </c>
      <c r="M569" s="7"/>
      <c r="N569" s="123">
        <f t="shared" si="59"/>
        <v>0</v>
      </c>
      <c r="O569" s="123">
        <f t="shared" si="60"/>
        <v>0</v>
      </c>
      <c r="P569" s="3"/>
      <c r="Q569" s="6"/>
      <c r="R569" s="123">
        <f t="shared" si="61"/>
        <v>0</v>
      </c>
      <c r="S569" s="6"/>
      <c r="T569" s="123">
        <f t="shared" si="62"/>
        <v>0</v>
      </c>
      <c r="U569" s="122">
        <f t="shared" si="63"/>
        <v>0</v>
      </c>
      <c r="V569" s="8" t="str">
        <f>IF(COUNTBLANK(G569:H569)+COUNTBLANK(J569:K569)+COUNTBLANK(M569:M569)+COUNTBLANK(P569:Q569)+COUNTBLANK(S569:S569)=8,"",
IF(G569&lt;Limity!$C$5," Data gotowości zbyt wczesna lub nie uzupełniona.","")&amp;
IF(G569&gt;Limity!$D$5," Data gotowości zbyt późna lub wypełnona nieprawidłowo.","")&amp;
IF(OR(ROUND(K569,2)&lt;=0,ROUND(Q569,2)&lt;=0,ROUND(M569,2)&lt;=0,ROUND(S569,2)&lt;=0,ROUND(H569,2)&lt;=0)," Co najmniej jedna wartość nie jest większa od zera.","")&amp;
IF(K569&gt;Limity!$D$6," Abonament za Usługę TD w Wariancie A ponad limit.","")&amp;
IF(Q569&gt;Limity!$D$7," Abonament za Usługę TD w Wariancie B ponad limit.","")&amp;
IF(Q569-K569&gt;Limity!$D$8," Różnica wartości abonamentów za Usługę TD wariantów A i B ponad limit.","")&amp;
IF(M569&gt;Limity!$D$9," Abonament za zwiększenie przepustowości w Wariancie A ponad limit.","")&amp;
IF(S569&gt;Limity!$D$10," Abonament za zwiększenie przepustowości w Wariancie B ponad limit.","")&amp;
IF(H569&gt;Limity!$D$11," Opłata za zestawienie łącza ponad limit.","")&amp;
IF(J569=""," Nie wskazano PWR. ",IF(ISERROR(VLOOKUP(J569,'Listy punktów styku'!$B$11:$B$41,1,FALSE))," Nie wskazano PWR z listy.",""))&amp;
IF(P569=""," Nie wskazano FPS. ",IF(ISERROR(VLOOKUP(P569,'Listy punktów styku'!$B$44:$B$61,1,FALSE))," Nie wskazano FPS z listy.",""))
)</f>
        <v/>
      </c>
    </row>
    <row r="570" spans="1:22" ht="29" x14ac:dyDescent="0.35">
      <c r="A570" s="115">
        <v>556</v>
      </c>
      <c r="B570" s="116">
        <v>2161407</v>
      </c>
      <c r="C570" s="117" t="s">
        <v>3453</v>
      </c>
      <c r="D570" s="118" t="s">
        <v>3457</v>
      </c>
      <c r="E570" s="118" t="s">
        <v>104</v>
      </c>
      <c r="F570" s="119">
        <v>362</v>
      </c>
      <c r="G570" s="28"/>
      <c r="H570" s="4"/>
      <c r="I570" s="122">
        <f t="shared" si="57"/>
        <v>0</v>
      </c>
      <c r="J570" s="3"/>
      <c r="K570" s="6"/>
      <c r="L570" s="123">
        <f t="shared" si="58"/>
        <v>0</v>
      </c>
      <c r="M570" s="7"/>
      <c r="N570" s="123">
        <f t="shared" si="59"/>
        <v>0</v>
      </c>
      <c r="O570" s="123">
        <f t="shared" si="60"/>
        <v>0</v>
      </c>
      <c r="P570" s="3"/>
      <c r="Q570" s="6"/>
      <c r="R570" s="123">
        <f t="shared" si="61"/>
        <v>0</v>
      </c>
      <c r="S570" s="6"/>
      <c r="T570" s="123">
        <f t="shared" si="62"/>
        <v>0</v>
      </c>
      <c r="U570" s="122">
        <f t="shared" si="63"/>
        <v>0</v>
      </c>
      <c r="V570" s="8" t="str">
        <f>IF(COUNTBLANK(G570:H570)+COUNTBLANK(J570:K570)+COUNTBLANK(M570:M570)+COUNTBLANK(P570:Q570)+COUNTBLANK(S570:S570)=8,"",
IF(G570&lt;Limity!$C$5," Data gotowości zbyt wczesna lub nie uzupełniona.","")&amp;
IF(G570&gt;Limity!$D$5," Data gotowości zbyt późna lub wypełnona nieprawidłowo.","")&amp;
IF(OR(ROUND(K570,2)&lt;=0,ROUND(Q570,2)&lt;=0,ROUND(M570,2)&lt;=0,ROUND(S570,2)&lt;=0,ROUND(H570,2)&lt;=0)," Co najmniej jedna wartość nie jest większa od zera.","")&amp;
IF(K570&gt;Limity!$D$6," Abonament za Usługę TD w Wariancie A ponad limit.","")&amp;
IF(Q570&gt;Limity!$D$7," Abonament za Usługę TD w Wariancie B ponad limit.","")&amp;
IF(Q570-K570&gt;Limity!$D$8," Różnica wartości abonamentów za Usługę TD wariantów A i B ponad limit.","")&amp;
IF(M570&gt;Limity!$D$9," Abonament za zwiększenie przepustowości w Wariancie A ponad limit.","")&amp;
IF(S570&gt;Limity!$D$10," Abonament za zwiększenie przepustowości w Wariancie B ponad limit.","")&amp;
IF(H570&gt;Limity!$D$11," Opłata za zestawienie łącza ponad limit.","")&amp;
IF(J570=""," Nie wskazano PWR. ",IF(ISERROR(VLOOKUP(J570,'Listy punktów styku'!$B$11:$B$41,1,FALSE))," Nie wskazano PWR z listy.",""))&amp;
IF(P570=""," Nie wskazano FPS. ",IF(ISERROR(VLOOKUP(P570,'Listy punktów styku'!$B$44:$B$61,1,FALSE))," Nie wskazano FPS z listy.",""))
)</f>
        <v/>
      </c>
    </row>
    <row r="571" spans="1:22" x14ac:dyDescent="0.35">
      <c r="A571" s="115">
        <v>557</v>
      </c>
      <c r="B571" s="116">
        <v>2170208</v>
      </c>
      <c r="C571" s="117" t="s">
        <v>3461</v>
      </c>
      <c r="D571" s="118" t="s">
        <v>3463</v>
      </c>
      <c r="E571" s="118"/>
      <c r="F571" s="119">
        <v>48</v>
      </c>
      <c r="G571" s="28"/>
      <c r="H571" s="4"/>
      <c r="I571" s="122">
        <f t="shared" si="57"/>
        <v>0</v>
      </c>
      <c r="J571" s="3"/>
      <c r="K571" s="6"/>
      <c r="L571" s="123">
        <f t="shared" si="58"/>
        <v>0</v>
      </c>
      <c r="M571" s="7"/>
      <c r="N571" s="123">
        <f t="shared" si="59"/>
        <v>0</v>
      </c>
      <c r="O571" s="123">
        <f t="shared" si="60"/>
        <v>0</v>
      </c>
      <c r="P571" s="3"/>
      <c r="Q571" s="6"/>
      <c r="R571" s="123">
        <f t="shared" si="61"/>
        <v>0</v>
      </c>
      <c r="S571" s="6"/>
      <c r="T571" s="123">
        <f t="shared" si="62"/>
        <v>0</v>
      </c>
      <c r="U571" s="122">
        <f t="shared" si="63"/>
        <v>0</v>
      </c>
      <c r="V571" s="8" t="str">
        <f>IF(COUNTBLANK(G571:H571)+COUNTBLANK(J571:K571)+COUNTBLANK(M571:M571)+COUNTBLANK(P571:Q571)+COUNTBLANK(S571:S571)=8,"",
IF(G571&lt;Limity!$C$5," Data gotowości zbyt wczesna lub nie uzupełniona.","")&amp;
IF(G571&gt;Limity!$D$5," Data gotowości zbyt późna lub wypełnona nieprawidłowo.","")&amp;
IF(OR(ROUND(K571,2)&lt;=0,ROUND(Q571,2)&lt;=0,ROUND(M571,2)&lt;=0,ROUND(S571,2)&lt;=0,ROUND(H571,2)&lt;=0)," Co najmniej jedna wartość nie jest większa od zera.","")&amp;
IF(K571&gt;Limity!$D$6," Abonament za Usługę TD w Wariancie A ponad limit.","")&amp;
IF(Q571&gt;Limity!$D$7," Abonament za Usługę TD w Wariancie B ponad limit.","")&amp;
IF(Q571-K571&gt;Limity!$D$8," Różnica wartości abonamentów za Usługę TD wariantów A i B ponad limit.","")&amp;
IF(M571&gt;Limity!$D$9," Abonament za zwiększenie przepustowości w Wariancie A ponad limit.","")&amp;
IF(S571&gt;Limity!$D$10," Abonament za zwiększenie przepustowości w Wariancie B ponad limit.","")&amp;
IF(H571&gt;Limity!$D$11," Opłata za zestawienie łącza ponad limit.","")&amp;
IF(J571=""," Nie wskazano PWR. ",IF(ISERROR(VLOOKUP(J571,'Listy punktów styku'!$B$11:$B$41,1,FALSE))," Nie wskazano PWR z listy.",""))&amp;
IF(P571=""," Nie wskazano FPS. ",IF(ISERROR(VLOOKUP(P571,'Listy punktów styku'!$B$44:$B$61,1,FALSE))," Nie wskazano FPS z listy.",""))
)</f>
        <v/>
      </c>
    </row>
    <row r="572" spans="1:22" x14ac:dyDescent="0.35">
      <c r="A572" s="115">
        <v>558</v>
      </c>
      <c r="B572" s="116">
        <v>2187726</v>
      </c>
      <c r="C572" s="117" t="s">
        <v>1167</v>
      </c>
      <c r="D572" s="118" t="s">
        <v>1171</v>
      </c>
      <c r="E572" s="118"/>
      <c r="F572" s="119">
        <v>150</v>
      </c>
      <c r="G572" s="28"/>
      <c r="H572" s="4"/>
      <c r="I572" s="122">
        <f t="shared" si="57"/>
        <v>0</v>
      </c>
      <c r="J572" s="3"/>
      <c r="K572" s="6"/>
      <c r="L572" s="123">
        <f t="shared" si="58"/>
        <v>0</v>
      </c>
      <c r="M572" s="7"/>
      <c r="N572" s="123">
        <f t="shared" si="59"/>
        <v>0</v>
      </c>
      <c r="O572" s="123">
        <f t="shared" si="60"/>
        <v>0</v>
      </c>
      <c r="P572" s="3"/>
      <c r="Q572" s="6"/>
      <c r="R572" s="123">
        <f t="shared" si="61"/>
        <v>0</v>
      </c>
      <c r="S572" s="6"/>
      <c r="T572" s="123">
        <f t="shared" si="62"/>
        <v>0</v>
      </c>
      <c r="U572" s="122">
        <f t="shared" si="63"/>
        <v>0</v>
      </c>
      <c r="V572" s="8" t="str">
        <f>IF(COUNTBLANK(G572:H572)+COUNTBLANK(J572:K572)+COUNTBLANK(M572:M572)+COUNTBLANK(P572:Q572)+COUNTBLANK(S572:S572)=8,"",
IF(G572&lt;Limity!$C$5," Data gotowości zbyt wczesna lub nie uzupełniona.","")&amp;
IF(G572&gt;Limity!$D$5," Data gotowości zbyt późna lub wypełnona nieprawidłowo.","")&amp;
IF(OR(ROUND(K572,2)&lt;=0,ROUND(Q572,2)&lt;=0,ROUND(M572,2)&lt;=0,ROUND(S572,2)&lt;=0,ROUND(H572,2)&lt;=0)," Co najmniej jedna wartość nie jest większa od zera.","")&amp;
IF(K572&gt;Limity!$D$6," Abonament za Usługę TD w Wariancie A ponad limit.","")&amp;
IF(Q572&gt;Limity!$D$7," Abonament za Usługę TD w Wariancie B ponad limit.","")&amp;
IF(Q572-K572&gt;Limity!$D$8," Różnica wartości abonamentów za Usługę TD wariantów A i B ponad limit.","")&amp;
IF(M572&gt;Limity!$D$9," Abonament za zwiększenie przepustowości w Wariancie A ponad limit.","")&amp;
IF(S572&gt;Limity!$D$10," Abonament za zwiększenie przepustowości w Wariancie B ponad limit.","")&amp;
IF(H572&gt;Limity!$D$11," Opłata za zestawienie łącza ponad limit.","")&amp;
IF(J572=""," Nie wskazano PWR. ",IF(ISERROR(VLOOKUP(J572,'Listy punktów styku'!$B$11:$B$41,1,FALSE))," Nie wskazano PWR z listy.",""))&amp;
IF(P572=""," Nie wskazano FPS. ",IF(ISERROR(VLOOKUP(P572,'Listy punktów styku'!$B$44:$B$61,1,FALSE))," Nie wskazano FPS z listy.",""))
)</f>
        <v/>
      </c>
    </row>
    <row r="573" spans="1:22" ht="29" x14ac:dyDescent="0.35">
      <c r="A573" s="115">
        <v>559</v>
      </c>
      <c r="B573" s="116">
        <v>2205429</v>
      </c>
      <c r="C573" s="117" t="s">
        <v>3469</v>
      </c>
      <c r="D573" s="118" t="s">
        <v>3473</v>
      </c>
      <c r="E573" s="118" t="s">
        <v>394</v>
      </c>
      <c r="F573" s="119">
        <v>5</v>
      </c>
      <c r="G573" s="28"/>
      <c r="H573" s="4"/>
      <c r="I573" s="122">
        <f t="shared" si="57"/>
        <v>0</v>
      </c>
      <c r="J573" s="3"/>
      <c r="K573" s="6"/>
      <c r="L573" s="123">
        <f t="shared" si="58"/>
        <v>0</v>
      </c>
      <c r="M573" s="7"/>
      <c r="N573" s="123">
        <f t="shared" si="59"/>
        <v>0</v>
      </c>
      <c r="O573" s="123">
        <f t="shared" si="60"/>
        <v>0</v>
      </c>
      <c r="P573" s="3"/>
      <c r="Q573" s="6"/>
      <c r="R573" s="123">
        <f t="shared" si="61"/>
        <v>0</v>
      </c>
      <c r="S573" s="6"/>
      <c r="T573" s="123">
        <f t="shared" si="62"/>
        <v>0</v>
      </c>
      <c r="U573" s="122">
        <f t="shared" si="63"/>
        <v>0</v>
      </c>
      <c r="V573" s="8" t="str">
        <f>IF(COUNTBLANK(G573:H573)+COUNTBLANK(J573:K573)+COUNTBLANK(M573:M573)+COUNTBLANK(P573:Q573)+COUNTBLANK(S573:S573)=8,"",
IF(G573&lt;Limity!$C$5," Data gotowości zbyt wczesna lub nie uzupełniona.","")&amp;
IF(G573&gt;Limity!$D$5," Data gotowości zbyt późna lub wypełnona nieprawidłowo.","")&amp;
IF(OR(ROUND(K573,2)&lt;=0,ROUND(Q573,2)&lt;=0,ROUND(M573,2)&lt;=0,ROUND(S573,2)&lt;=0,ROUND(H573,2)&lt;=0)," Co najmniej jedna wartość nie jest większa od zera.","")&amp;
IF(K573&gt;Limity!$D$6," Abonament za Usługę TD w Wariancie A ponad limit.","")&amp;
IF(Q573&gt;Limity!$D$7," Abonament za Usługę TD w Wariancie B ponad limit.","")&amp;
IF(Q573-K573&gt;Limity!$D$8," Różnica wartości abonamentów za Usługę TD wariantów A i B ponad limit.","")&amp;
IF(M573&gt;Limity!$D$9," Abonament za zwiększenie przepustowości w Wariancie A ponad limit.","")&amp;
IF(S573&gt;Limity!$D$10," Abonament za zwiększenie przepustowości w Wariancie B ponad limit.","")&amp;
IF(H573&gt;Limity!$D$11," Opłata za zestawienie łącza ponad limit.","")&amp;
IF(J573=""," Nie wskazano PWR. ",IF(ISERROR(VLOOKUP(J573,'Listy punktów styku'!$B$11:$B$41,1,FALSE))," Nie wskazano PWR z listy.",""))&amp;
IF(P573=""," Nie wskazano FPS. ",IF(ISERROR(VLOOKUP(P573,'Listy punktów styku'!$B$44:$B$61,1,FALSE))," Nie wskazano FPS z listy.",""))
)</f>
        <v/>
      </c>
    </row>
    <row r="574" spans="1:22" ht="29" x14ac:dyDescent="0.35">
      <c r="A574" s="115">
        <v>560</v>
      </c>
      <c r="B574" s="116">
        <v>2205589</v>
      </c>
      <c r="C574" s="117" t="s">
        <v>3475</v>
      </c>
      <c r="D574" s="118" t="s">
        <v>3477</v>
      </c>
      <c r="E574" s="118" t="s">
        <v>3479</v>
      </c>
      <c r="F574" s="119">
        <v>21</v>
      </c>
      <c r="G574" s="28"/>
      <c r="H574" s="4"/>
      <c r="I574" s="122">
        <f t="shared" si="57"/>
        <v>0</v>
      </c>
      <c r="J574" s="3"/>
      <c r="K574" s="6"/>
      <c r="L574" s="123">
        <f t="shared" si="58"/>
        <v>0</v>
      </c>
      <c r="M574" s="7"/>
      <c r="N574" s="123">
        <f t="shared" si="59"/>
        <v>0</v>
      </c>
      <c r="O574" s="123">
        <f t="shared" si="60"/>
        <v>0</v>
      </c>
      <c r="P574" s="3"/>
      <c r="Q574" s="6"/>
      <c r="R574" s="123">
        <f t="shared" si="61"/>
        <v>0</v>
      </c>
      <c r="S574" s="6"/>
      <c r="T574" s="123">
        <f t="shared" si="62"/>
        <v>0</v>
      </c>
      <c r="U574" s="122">
        <f t="shared" si="63"/>
        <v>0</v>
      </c>
      <c r="V574" s="8" t="str">
        <f>IF(COUNTBLANK(G574:H574)+COUNTBLANK(J574:K574)+COUNTBLANK(M574:M574)+COUNTBLANK(P574:Q574)+COUNTBLANK(S574:S574)=8,"",
IF(G574&lt;Limity!$C$5," Data gotowości zbyt wczesna lub nie uzupełniona.","")&amp;
IF(G574&gt;Limity!$D$5," Data gotowości zbyt późna lub wypełnona nieprawidłowo.","")&amp;
IF(OR(ROUND(K574,2)&lt;=0,ROUND(Q574,2)&lt;=0,ROUND(M574,2)&lt;=0,ROUND(S574,2)&lt;=0,ROUND(H574,2)&lt;=0)," Co najmniej jedna wartość nie jest większa od zera.","")&amp;
IF(K574&gt;Limity!$D$6," Abonament za Usługę TD w Wariancie A ponad limit.","")&amp;
IF(Q574&gt;Limity!$D$7," Abonament za Usługę TD w Wariancie B ponad limit.","")&amp;
IF(Q574-K574&gt;Limity!$D$8," Różnica wartości abonamentów za Usługę TD wariantów A i B ponad limit.","")&amp;
IF(M574&gt;Limity!$D$9," Abonament za zwiększenie przepustowości w Wariancie A ponad limit.","")&amp;
IF(S574&gt;Limity!$D$10," Abonament za zwiększenie przepustowości w Wariancie B ponad limit.","")&amp;
IF(H574&gt;Limity!$D$11," Opłata za zestawienie łącza ponad limit.","")&amp;
IF(J574=""," Nie wskazano PWR. ",IF(ISERROR(VLOOKUP(J574,'Listy punktów styku'!$B$11:$B$41,1,FALSE))," Nie wskazano PWR z listy.",""))&amp;
IF(P574=""," Nie wskazano FPS. ",IF(ISERROR(VLOOKUP(P574,'Listy punktów styku'!$B$44:$B$61,1,FALSE))," Nie wskazano FPS z listy.",""))
)</f>
        <v/>
      </c>
    </row>
    <row r="575" spans="1:22" x14ac:dyDescent="0.35">
      <c r="A575" s="115">
        <v>561</v>
      </c>
      <c r="B575" s="116">
        <v>454031184</v>
      </c>
      <c r="C575" s="117">
        <v>75587</v>
      </c>
      <c r="D575" s="118" t="s">
        <v>3481</v>
      </c>
      <c r="E575" s="118" t="s">
        <v>3484</v>
      </c>
      <c r="F575" s="119">
        <v>1</v>
      </c>
      <c r="G575" s="28"/>
      <c r="H575" s="4"/>
      <c r="I575" s="122">
        <f t="shared" si="57"/>
        <v>0</v>
      </c>
      <c r="J575" s="3"/>
      <c r="K575" s="6"/>
      <c r="L575" s="123">
        <f t="shared" si="58"/>
        <v>0</v>
      </c>
      <c r="M575" s="7"/>
      <c r="N575" s="123">
        <f t="shared" si="59"/>
        <v>0</v>
      </c>
      <c r="O575" s="123">
        <f t="shared" si="60"/>
        <v>0</v>
      </c>
      <c r="P575" s="3"/>
      <c r="Q575" s="6"/>
      <c r="R575" s="123">
        <f t="shared" si="61"/>
        <v>0</v>
      </c>
      <c r="S575" s="6"/>
      <c r="T575" s="123">
        <f t="shared" si="62"/>
        <v>0</v>
      </c>
      <c r="U575" s="122">
        <f t="shared" si="63"/>
        <v>0</v>
      </c>
      <c r="V575" s="8" t="str">
        <f>IF(COUNTBLANK(G575:H575)+COUNTBLANK(J575:K575)+COUNTBLANK(M575:M575)+COUNTBLANK(P575:Q575)+COUNTBLANK(S575:S575)=8,"",
IF(G575&lt;Limity!$C$5," Data gotowości zbyt wczesna lub nie uzupełniona.","")&amp;
IF(G575&gt;Limity!$D$5," Data gotowości zbyt późna lub wypełnona nieprawidłowo.","")&amp;
IF(OR(ROUND(K575,2)&lt;=0,ROUND(Q575,2)&lt;=0,ROUND(M575,2)&lt;=0,ROUND(S575,2)&lt;=0,ROUND(H575,2)&lt;=0)," Co najmniej jedna wartość nie jest większa od zera.","")&amp;
IF(K575&gt;Limity!$D$6," Abonament za Usługę TD w Wariancie A ponad limit.","")&amp;
IF(Q575&gt;Limity!$D$7," Abonament za Usługę TD w Wariancie B ponad limit.","")&amp;
IF(Q575-K575&gt;Limity!$D$8," Różnica wartości abonamentów za Usługę TD wariantów A i B ponad limit.","")&amp;
IF(M575&gt;Limity!$D$9," Abonament za zwiększenie przepustowości w Wariancie A ponad limit.","")&amp;
IF(S575&gt;Limity!$D$10," Abonament za zwiększenie przepustowości w Wariancie B ponad limit.","")&amp;
IF(H575&gt;Limity!$D$11," Opłata za zestawienie łącza ponad limit.","")&amp;
IF(J575=""," Nie wskazano PWR. ",IF(ISERROR(VLOOKUP(J575,'Listy punktów styku'!$B$11:$B$41,1,FALSE))," Nie wskazano PWR z listy.",""))&amp;
IF(P575=""," Nie wskazano FPS. ",IF(ISERROR(VLOOKUP(P575,'Listy punktów styku'!$B$44:$B$61,1,FALSE))," Nie wskazano FPS z listy.",""))
)</f>
        <v/>
      </c>
    </row>
    <row r="576" spans="1:22" x14ac:dyDescent="0.35">
      <c r="A576" s="115">
        <v>562</v>
      </c>
      <c r="B576" s="116">
        <v>2213261</v>
      </c>
      <c r="C576" s="117" t="s">
        <v>3486</v>
      </c>
      <c r="D576" s="118" t="s">
        <v>3489</v>
      </c>
      <c r="E576" s="118" t="s">
        <v>3491</v>
      </c>
      <c r="F576" s="119">
        <v>6</v>
      </c>
      <c r="G576" s="28"/>
      <c r="H576" s="4"/>
      <c r="I576" s="122">
        <f t="shared" si="57"/>
        <v>0</v>
      </c>
      <c r="J576" s="3"/>
      <c r="K576" s="6"/>
      <c r="L576" s="123">
        <f t="shared" si="58"/>
        <v>0</v>
      </c>
      <c r="M576" s="7"/>
      <c r="N576" s="123">
        <f t="shared" si="59"/>
        <v>0</v>
      </c>
      <c r="O576" s="123">
        <f t="shared" si="60"/>
        <v>0</v>
      </c>
      <c r="P576" s="3"/>
      <c r="Q576" s="6"/>
      <c r="R576" s="123">
        <f t="shared" si="61"/>
        <v>0</v>
      </c>
      <c r="S576" s="6"/>
      <c r="T576" s="123">
        <f t="shared" si="62"/>
        <v>0</v>
      </c>
      <c r="U576" s="122">
        <f t="shared" si="63"/>
        <v>0</v>
      </c>
      <c r="V576" s="8" t="str">
        <f>IF(COUNTBLANK(G576:H576)+COUNTBLANK(J576:K576)+COUNTBLANK(M576:M576)+COUNTBLANK(P576:Q576)+COUNTBLANK(S576:S576)=8,"",
IF(G576&lt;Limity!$C$5," Data gotowości zbyt wczesna lub nie uzupełniona.","")&amp;
IF(G576&gt;Limity!$D$5," Data gotowości zbyt późna lub wypełnona nieprawidłowo.","")&amp;
IF(OR(ROUND(K576,2)&lt;=0,ROUND(Q576,2)&lt;=0,ROUND(M576,2)&lt;=0,ROUND(S576,2)&lt;=0,ROUND(H576,2)&lt;=0)," Co najmniej jedna wartość nie jest większa od zera.","")&amp;
IF(K576&gt;Limity!$D$6," Abonament za Usługę TD w Wariancie A ponad limit.","")&amp;
IF(Q576&gt;Limity!$D$7," Abonament za Usługę TD w Wariancie B ponad limit.","")&amp;
IF(Q576-K576&gt;Limity!$D$8," Różnica wartości abonamentów za Usługę TD wariantów A i B ponad limit.","")&amp;
IF(M576&gt;Limity!$D$9," Abonament za zwiększenie przepustowości w Wariancie A ponad limit.","")&amp;
IF(S576&gt;Limity!$D$10," Abonament za zwiększenie przepustowości w Wariancie B ponad limit.","")&amp;
IF(H576&gt;Limity!$D$11," Opłata za zestawienie łącza ponad limit.","")&amp;
IF(J576=""," Nie wskazano PWR. ",IF(ISERROR(VLOOKUP(J576,'Listy punktów styku'!$B$11:$B$41,1,FALSE))," Nie wskazano PWR z listy.",""))&amp;
IF(P576=""," Nie wskazano FPS. ",IF(ISERROR(VLOOKUP(P576,'Listy punktów styku'!$B$44:$B$61,1,FALSE))," Nie wskazano FPS z listy.",""))
)</f>
        <v/>
      </c>
    </row>
    <row r="577" spans="1:22" x14ac:dyDescent="0.35">
      <c r="A577" s="115">
        <v>563</v>
      </c>
      <c r="B577" s="116">
        <v>2221529</v>
      </c>
      <c r="C577" s="117" t="s">
        <v>3495</v>
      </c>
      <c r="D577" s="118" t="s">
        <v>3493</v>
      </c>
      <c r="E577" s="118" t="s">
        <v>310</v>
      </c>
      <c r="F577" s="119">
        <v>60</v>
      </c>
      <c r="G577" s="28"/>
      <c r="H577" s="4"/>
      <c r="I577" s="122">
        <f t="shared" si="57"/>
        <v>0</v>
      </c>
      <c r="J577" s="3"/>
      <c r="K577" s="6"/>
      <c r="L577" s="123">
        <f t="shared" si="58"/>
        <v>0</v>
      </c>
      <c r="M577" s="7"/>
      <c r="N577" s="123">
        <f t="shared" si="59"/>
        <v>0</v>
      </c>
      <c r="O577" s="123">
        <f t="shared" si="60"/>
        <v>0</v>
      </c>
      <c r="P577" s="3"/>
      <c r="Q577" s="6"/>
      <c r="R577" s="123">
        <f t="shared" si="61"/>
        <v>0</v>
      </c>
      <c r="S577" s="6"/>
      <c r="T577" s="123">
        <f t="shared" si="62"/>
        <v>0</v>
      </c>
      <c r="U577" s="122">
        <f t="shared" si="63"/>
        <v>0</v>
      </c>
      <c r="V577" s="8" t="str">
        <f>IF(COUNTBLANK(G577:H577)+COUNTBLANK(J577:K577)+COUNTBLANK(M577:M577)+COUNTBLANK(P577:Q577)+COUNTBLANK(S577:S577)=8,"",
IF(G577&lt;Limity!$C$5," Data gotowości zbyt wczesna lub nie uzupełniona.","")&amp;
IF(G577&gt;Limity!$D$5," Data gotowości zbyt późna lub wypełnona nieprawidłowo.","")&amp;
IF(OR(ROUND(K577,2)&lt;=0,ROUND(Q577,2)&lt;=0,ROUND(M577,2)&lt;=0,ROUND(S577,2)&lt;=0,ROUND(H577,2)&lt;=0)," Co najmniej jedna wartość nie jest większa od zera.","")&amp;
IF(K577&gt;Limity!$D$6," Abonament za Usługę TD w Wariancie A ponad limit.","")&amp;
IF(Q577&gt;Limity!$D$7," Abonament za Usługę TD w Wariancie B ponad limit.","")&amp;
IF(Q577-K577&gt;Limity!$D$8," Różnica wartości abonamentów za Usługę TD wariantów A i B ponad limit.","")&amp;
IF(M577&gt;Limity!$D$9," Abonament za zwiększenie przepustowości w Wariancie A ponad limit.","")&amp;
IF(S577&gt;Limity!$D$10," Abonament za zwiększenie przepustowości w Wariancie B ponad limit.","")&amp;
IF(H577&gt;Limity!$D$11," Opłata za zestawienie łącza ponad limit.","")&amp;
IF(J577=""," Nie wskazano PWR. ",IF(ISERROR(VLOOKUP(J577,'Listy punktów styku'!$B$11:$B$41,1,FALSE))," Nie wskazano PWR z listy.",""))&amp;
IF(P577=""," Nie wskazano FPS. ",IF(ISERROR(VLOOKUP(P577,'Listy punktów styku'!$B$44:$B$61,1,FALSE))," Nie wskazano FPS z listy.",""))
)</f>
        <v/>
      </c>
    </row>
    <row r="578" spans="1:22" x14ac:dyDescent="0.35">
      <c r="A578" s="115">
        <v>564</v>
      </c>
      <c r="B578" s="116">
        <v>2221251</v>
      </c>
      <c r="C578" s="117" t="s">
        <v>3498</v>
      </c>
      <c r="D578" s="118" t="s">
        <v>3493</v>
      </c>
      <c r="E578" s="118" t="s">
        <v>3500</v>
      </c>
      <c r="F578" s="119">
        <v>47</v>
      </c>
      <c r="G578" s="28"/>
      <c r="H578" s="4"/>
      <c r="I578" s="122">
        <f t="shared" si="57"/>
        <v>0</v>
      </c>
      <c r="J578" s="3"/>
      <c r="K578" s="6"/>
      <c r="L578" s="123">
        <f t="shared" si="58"/>
        <v>0</v>
      </c>
      <c r="M578" s="7"/>
      <c r="N578" s="123">
        <f t="shared" si="59"/>
        <v>0</v>
      </c>
      <c r="O578" s="123">
        <f t="shared" si="60"/>
        <v>0</v>
      </c>
      <c r="P578" s="3"/>
      <c r="Q578" s="6"/>
      <c r="R578" s="123">
        <f t="shared" si="61"/>
        <v>0</v>
      </c>
      <c r="S578" s="6"/>
      <c r="T578" s="123">
        <f t="shared" si="62"/>
        <v>0</v>
      </c>
      <c r="U578" s="122">
        <f t="shared" si="63"/>
        <v>0</v>
      </c>
      <c r="V578" s="8" t="str">
        <f>IF(COUNTBLANK(G578:H578)+COUNTBLANK(J578:K578)+COUNTBLANK(M578:M578)+COUNTBLANK(P578:Q578)+COUNTBLANK(S578:S578)=8,"",
IF(G578&lt;Limity!$C$5," Data gotowości zbyt wczesna lub nie uzupełniona.","")&amp;
IF(G578&gt;Limity!$D$5," Data gotowości zbyt późna lub wypełnona nieprawidłowo.","")&amp;
IF(OR(ROUND(K578,2)&lt;=0,ROUND(Q578,2)&lt;=0,ROUND(M578,2)&lt;=0,ROUND(S578,2)&lt;=0,ROUND(H578,2)&lt;=0)," Co najmniej jedna wartość nie jest większa od zera.","")&amp;
IF(K578&gt;Limity!$D$6," Abonament za Usługę TD w Wariancie A ponad limit.","")&amp;
IF(Q578&gt;Limity!$D$7," Abonament za Usługę TD w Wariancie B ponad limit.","")&amp;
IF(Q578-K578&gt;Limity!$D$8," Różnica wartości abonamentów za Usługę TD wariantów A i B ponad limit.","")&amp;
IF(M578&gt;Limity!$D$9," Abonament za zwiększenie przepustowości w Wariancie A ponad limit.","")&amp;
IF(S578&gt;Limity!$D$10," Abonament za zwiększenie przepustowości w Wariancie B ponad limit.","")&amp;
IF(H578&gt;Limity!$D$11," Opłata za zestawienie łącza ponad limit.","")&amp;
IF(J578=""," Nie wskazano PWR. ",IF(ISERROR(VLOOKUP(J578,'Listy punktów styku'!$B$11:$B$41,1,FALSE))," Nie wskazano PWR z listy.",""))&amp;
IF(P578=""," Nie wskazano FPS. ",IF(ISERROR(VLOOKUP(P578,'Listy punktów styku'!$B$44:$B$61,1,FALSE))," Nie wskazano FPS z listy.",""))
)</f>
        <v/>
      </c>
    </row>
    <row r="579" spans="1:22" ht="29" x14ac:dyDescent="0.35">
      <c r="A579" s="115">
        <v>565</v>
      </c>
      <c r="B579" s="116">
        <v>9633085</v>
      </c>
      <c r="C579" s="117" t="s">
        <v>3506</v>
      </c>
      <c r="D579" s="118" t="s">
        <v>3503</v>
      </c>
      <c r="E579" s="118" t="s">
        <v>3508</v>
      </c>
      <c r="F579" s="119">
        <v>2</v>
      </c>
      <c r="G579" s="28"/>
      <c r="H579" s="4"/>
      <c r="I579" s="122">
        <f t="shared" si="57"/>
        <v>0</v>
      </c>
      <c r="J579" s="3"/>
      <c r="K579" s="6"/>
      <c r="L579" s="123">
        <f t="shared" si="58"/>
        <v>0</v>
      </c>
      <c r="M579" s="7"/>
      <c r="N579" s="123">
        <f t="shared" si="59"/>
        <v>0</v>
      </c>
      <c r="O579" s="123">
        <f t="shared" si="60"/>
        <v>0</v>
      </c>
      <c r="P579" s="3"/>
      <c r="Q579" s="6"/>
      <c r="R579" s="123">
        <f t="shared" si="61"/>
        <v>0</v>
      </c>
      <c r="S579" s="6"/>
      <c r="T579" s="123">
        <f t="shared" si="62"/>
        <v>0</v>
      </c>
      <c r="U579" s="122">
        <f t="shared" si="63"/>
        <v>0</v>
      </c>
      <c r="V579" s="8" t="str">
        <f>IF(COUNTBLANK(G579:H579)+COUNTBLANK(J579:K579)+COUNTBLANK(M579:M579)+COUNTBLANK(P579:Q579)+COUNTBLANK(S579:S579)=8,"",
IF(G579&lt;Limity!$C$5," Data gotowości zbyt wczesna lub nie uzupełniona.","")&amp;
IF(G579&gt;Limity!$D$5," Data gotowości zbyt późna lub wypełnona nieprawidłowo.","")&amp;
IF(OR(ROUND(K579,2)&lt;=0,ROUND(Q579,2)&lt;=0,ROUND(M579,2)&lt;=0,ROUND(S579,2)&lt;=0,ROUND(H579,2)&lt;=0)," Co najmniej jedna wartość nie jest większa od zera.","")&amp;
IF(K579&gt;Limity!$D$6," Abonament za Usługę TD w Wariancie A ponad limit.","")&amp;
IF(Q579&gt;Limity!$D$7," Abonament za Usługę TD w Wariancie B ponad limit.","")&amp;
IF(Q579-K579&gt;Limity!$D$8," Różnica wartości abonamentów za Usługę TD wariantów A i B ponad limit.","")&amp;
IF(M579&gt;Limity!$D$9," Abonament za zwiększenie przepustowości w Wariancie A ponad limit.","")&amp;
IF(S579&gt;Limity!$D$10," Abonament za zwiększenie przepustowości w Wariancie B ponad limit.","")&amp;
IF(H579&gt;Limity!$D$11," Opłata za zestawienie łącza ponad limit.","")&amp;
IF(J579=""," Nie wskazano PWR. ",IF(ISERROR(VLOOKUP(J579,'Listy punktów styku'!$B$11:$B$41,1,FALSE))," Nie wskazano PWR z listy.",""))&amp;
IF(P579=""," Nie wskazano FPS. ",IF(ISERROR(VLOOKUP(P579,'Listy punktów styku'!$B$44:$B$61,1,FALSE))," Nie wskazano FPS z listy.",""))
)</f>
        <v/>
      </c>
    </row>
    <row r="580" spans="1:22" x14ac:dyDescent="0.35">
      <c r="A580" s="115">
        <v>566</v>
      </c>
      <c r="B580" s="116">
        <v>2863706</v>
      </c>
      <c r="C580" s="117" t="s">
        <v>736</v>
      </c>
      <c r="D580" s="118" t="s">
        <v>727</v>
      </c>
      <c r="E580" s="118" t="s">
        <v>738</v>
      </c>
      <c r="F580" s="119">
        <v>5</v>
      </c>
      <c r="G580" s="28"/>
      <c r="H580" s="4"/>
      <c r="I580" s="122">
        <f t="shared" si="57"/>
        <v>0</v>
      </c>
      <c r="J580" s="3"/>
      <c r="K580" s="6"/>
      <c r="L580" s="123">
        <f t="shared" si="58"/>
        <v>0</v>
      </c>
      <c r="M580" s="7"/>
      <c r="N580" s="123">
        <f t="shared" si="59"/>
        <v>0</v>
      </c>
      <c r="O580" s="123">
        <f t="shared" si="60"/>
        <v>0</v>
      </c>
      <c r="P580" s="3"/>
      <c r="Q580" s="6"/>
      <c r="R580" s="123">
        <f t="shared" si="61"/>
        <v>0</v>
      </c>
      <c r="S580" s="6"/>
      <c r="T580" s="123">
        <f t="shared" si="62"/>
        <v>0</v>
      </c>
      <c r="U580" s="122">
        <f t="shared" si="63"/>
        <v>0</v>
      </c>
      <c r="V580" s="8" t="str">
        <f>IF(COUNTBLANK(G580:H580)+COUNTBLANK(J580:K580)+COUNTBLANK(M580:M580)+COUNTBLANK(P580:Q580)+COUNTBLANK(S580:S580)=8,"",
IF(G580&lt;Limity!$C$5," Data gotowości zbyt wczesna lub nie uzupełniona.","")&amp;
IF(G580&gt;Limity!$D$5," Data gotowości zbyt późna lub wypełnona nieprawidłowo.","")&amp;
IF(OR(ROUND(K580,2)&lt;=0,ROUND(Q580,2)&lt;=0,ROUND(M580,2)&lt;=0,ROUND(S580,2)&lt;=0,ROUND(H580,2)&lt;=0)," Co najmniej jedna wartość nie jest większa od zera.","")&amp;
IF(K580&gt;Limity!$D$6," Abonament za Usługę TD w Wariancie A ponad limit.","")&amp;
IF(Q580&gt;Limity!$D$7," Abonament za Usługę TD w Wariancie B ponad limit.","")&amp;
IF(Q580-K580&gt;Limity!$D$8," Różnica wartości abonamentów za Usługę TD wariantów A i B ponad limit.","")&amp;
IF(M580&gt;Limity!$D$9," Abonament za zwiększenie przepustowości w Wariancie A ponad limit.","")&amp;
IF(S580&gt;Limity!$D$10," Abonament za zwiększenie przepustowości w Wariancie B ponad limit.","")&amp;
IF(H580&gt;Limity!$D$11," Opłata za zestawienie łącza ponad limit.","")&amp;
IF(J580=""," Nie wskazano PWR. ",IF(ISERROR(VLOOKUP(J580,'Listy punktów styku'!$B$11:$B$41,1,FALSE))," Nie wskazano PWR z listy.",""))&amp;
IF(P580=""," Nie wskazano FPS. ",IF(ISERROR(VLOOKUP(P580,'Listy punktów styku'!$B$44:$B$61,1,FALSE))," Nie wskazano FPS z listy.",""))
)</f>
        <v/>
      </c>
    </row>
    <row r="581" spans="1:22" ht="29" x14ac:dyDescent="0.35">
      <c r="A581" s="115">
        <v>567</v>
      </c>
      <c r="B581" s="116">
        <v>2866926</v>
      </c>
      <c r="C581" s="117" t="s">
        <v>744</v>
      </c>
      <c r="D581" s="118" t="s">
        <v>727</v>
      </c>
      <c r="E581" s="118" t="s">
        <v>746</v>
      </c>
      <c r="F581" s="119">
        <v>18</v>
      </c>
      <c r="G581" s="28"/>
      <c r="H581" s="4"/>
      <c r="I581" s="122">
        <f t="shared" si="57"/>
        <v>0</v>
      </c>
      <c r="J581" s="3"/>
      <c r="K581" s="6"/>
      <c r="L581" s="123">
        <f t="shared" si="58"/>
        <v>0</v>
      </c>
      <c r="M581" s="7"/>
      <c r="N581" s="123">
        <f t="shared" si="59"/>
        <v>0</v>
      </c>
      <c r="O581" s="123">
        <f t="shared" si="60"/>
        <v>0</v>
      </c>
      <c r="P581" s="3"/>
      <c r="Q581" s="6"/>
      <c r="R581" s="123">
        <f t="shared" si="61"/>
        <v>0</v>
      </c>
      <c r="S581" s="6"/>
      <c r="T581" s="123">
        <f t="shared" si="62"/>
        <v>0</v>
      </c>
      <c r="U581" s="122">
        <f t="shared" si="63"/>
        <v>0</v>
      </c>
      <c r="V581" s="8" t="str">
        <f>IF(COUNTBLANK(G581:H581)+COUNTBLANK(J581:K581)+COUNTBLANK(M581:M581)+COUNTBLANK(P581:Q581)+COUNTBLANK(S581:S581)=8,"",
IF(G581&lt;Limity!$C$5," Data gotowości zbyt wczesna lub nie uzupełniona.","")&amp;
IF(G581&gt;Limity!$D$5," Data gotowości zbyt późna lub wypełnona nieprawidłowo.","")&amp;
IF(OR(ROUND(K581,2)&lt;=0,ROUND(Q581,2)&lt;=0,ROUND(M581,2)&lt;=0,ROUND(S581,2)&lt;=0,ROUND(H581,2)&lt;=0)," Co najmniej jedna wartość nie jest większa od zera.","")&amp;
IF(K581&gt;Limity!$D$6," Abonament za Usługę TD w Wariancie A ponad limit.","")&amp;
IF(Q581&gt;Limity!$D$7," Abonament za Usługę TD w Wariancie B ponad limit.","")&amp;
IF(Q581-K581&gt;Limity!$D$8," Różnica wartości abonamentów za Usługę TD wariantów A i B ponad limit.","")&amp;
IF(M581&gt;Limity!$D$9," Abonament za zwiększenie przepustowości w Wariancie A ponad limit.","")&amp;
IF(S581&gt;Limity!$D$10," Abonament za zwiększenie przepustowości w Wariancie B ponad limit.","")&amp;
IF(H581&gt;Limity!$D$11," Opłata za zestawienie łącza ponad limit.","")&amp;
IF(J581=""," Nie wskazano PWR. ",IF(ISERROR(VLOOKUP(J581,'Listy punktów styku'!$B$11:$B$41,1,FALSE))," Nie wskazano PWR z listy.",""))&amp;
IF(P581=""," Nie wskazano FPS. ",IF(ISERROR(VLOOKUP(P581,'Listy punktów styku'!$B$44:$B$61,1,FALSE))," Nie wskazano FPS z listy.",""))
)</f>
        <v/>
      </c>
    </row>
    <row r="582" spans="1:22" x14ac:dyDescent="0.35">
      <c r="A582" s="115">
        <v>568</v>
      </c>
      <c r="B582" s="116">
        <v>2826534</v>
      </c>
      <c r="C582" s="117" t="s">
        <v>756</v>
      </c>
      <c r="D582" s="118" t="s">
        <v>727</v>
      </c>
      <c r="E582" s="118" t="s">
        <v>758</v>
      </c>
      <c r="F582" s="119">
        <v>16</v>
      </c>
      <c r="G582" s="28"/>
      <c r="H582" s="4"/>
      <c r="I582" s="122">
        <f t="shared" ref="I582:I636" si="64">ROUND(H582*(1+$C$10),2)</f>
        <v>0</v>
      </c>
      <c r="J582" s="3"/>
      <c r="K582" s="6"/>
      <c r="L582" s="123">
        <f t="shared" ref="L582:L636" si="65">ROUND(K582*(1+$C$10),2)</f>
        <v>0</v>
      </c>
      <c r="M582" s="7"/>
      <c r="N582" s="123">
        <f t="shared" ref="N582:N636" si="66">ROUND(M582*(1+$C$10),2)</f>
        <v>0</v>
      </c>
      <c r="O582" s="123">
        <f t="shared" ref="O582:O636" si="67">60*ROUND(K582*(1+$C$10),2)</f>
        <v>0</v>
      </c>
      <c r="P582" s="3"/>
      <c r="Q582" s="6"/>
      <c r="R582" s="123">
        <f t="shared" ref="R582:R636" si="68">ROUND(Q582*(1+$C$10),2)</f>
        <v>0</v>
      </c>
      <c r="S582" s="6"/>
      <c r="T582" s="123">
        <f t="shared" ref="T582:T636" si="69">ROUND(S582*(1+$C$10),2)</f>
        <v>0</v>
      </c>
      <c r="U582" s="122">
        <f t="shared" ref="U582:U636" si="70">60*ROUND(Q582*(1+$C$10),2)</f>
        <v>0</v>
      </c>
      <c r="V582" s="8" t="str">
        <f>IF(COUNTBLANK(G582:H582)+COUNTBLANK(J582:K582)+COUNTBLANK(M582:M582)+COUNTBLANK(P582:Q582)+COUNTBLANK(S582:S582)=8,"",
IF(G582&lt;Limity!$C$5," Data gotowości zbyt wczesna lub nie uzupełniona.","")&amp;
IF(G582&gt;Limity!$D$5," Data gotowości zbyt późna lub wypełnona nieprawidłowo.","")&amp;
IF(OR(ROUND(K582,2)&lt;=0,ROUND(Q582,2)&lt;=0,ROUND(M582,2)&lt;=0,ROUND(S582,2)&lt;=0,ROUND(H582,2)&lt;=0)," Co najmniej jedna wartość nie jest większa od zera.","")&amp;
IF(K582&gt;Limity!$D$6," Abonament za Usługę TD w Wariancie A ponad limit.","")&amp;
IF(Q582&gt;Limity!$D$7," Abonament za Usługę TD w Wariancie B ponad limit.","")&amp;
IF(Q582-K582&gt;Limity!$D$8," Różnica wartości abonamentów za Usługę TD wariantów A i B ponad limit.","")&amp;
IF(M582&gt;Limity!$D$9," Abonament za zwiększenie przepustowości w Wariancie A ponad limit.","")&amp;
IF(S582&gt;Limity!$D$10," Abonament za zwiększenie przepustowości w Wariancie B ponad limit.","")&amp;
IF(H582&gt;Limity!$D$11," Opłata za zestawienie łącza ponad limit.","")&amp;
IF(J582=""," Nie wskazano PWR. ",IF(ISERROR(VLOOKUP(J582,'Listy punktów styku'!$B$11:$B$41,1,FALSE))," Nie wskazano PWR z listy.",""))&amp;
IF(P582=""," Nie wskazano FPS. ",IF(ISERROR(VLOOKUP(P582,'Listy punktów styku'!$B$44:$B$61,1,FALSE))," Nie wskazano FPS z listy.",""))
)</f>
        <v/>
      </c>
    </row>
    <row r="583" spans="1:22" ht="29" x14ac:dyDescent="0.35">
      <c r="A583" s="115">
        <v>569</v>
      </c>
      <c r="B583" s="124">
        <v>77324046</v>
      </c>
      <c r="C583" s="117" t="s">
        <v>3510</v>
      </c>
      <c r="D583" s="118" t="s">
        <v>727</v>
      </c>
      <c r="E583" s="118" t="s">
        <v>3512</v>
      </c>
      <c r="F583" s="119" t="s">
        <v>3385</v>
      </c>
      <c r="G583" s="28"/>
      <c r="H583" s="4"/>
      <c r="I583" s="122">
        <f t="shared" si="64"/>
        <v>0</v>
      </c>
      <c r="J583" s="3"/>
      <c r="K583" s="6"/>
      <c r="L583" s="123">
        <f t="shared" si="65"/>
        <v>0</v>
      </c>
      <c r="M583" s="7"/>
      <c r="N583" s="123">
        <f t="shared" si="66"/>
        <v>0</v>
      </c>
      <c r="O583" s="123">
        <f t="shared" si="67"/>
        <v>0</v>
      </c>
      <c r="P583" s="3"/>
      <c r="Q583" s="6"/>
      <c r="R583" s="123">
        <f t="shared" si="68"/>
        <v>0</v>
      </c>
      <c r="S583" s="6"/>
      <c r="T583" s="123">
        <f t="shared" si="69"/>
        <v>0</v>
      </c>
      <c r="U583" s="122">
        <f t="shared" si="70"/>
        <v>0</v>
      </c>
      <c r="V583" s="8" t="str">
        <f>IF(COUNTBLANK(G583:H583)+COUNTBLANK(J583:K583)+COUNTBLANK(M583:M583)+COUNTBLANK(P583:Q583)+COUNTBLANK(S583:S583)=8,"",
IF(G583&lt;Limity!$C$5," Data gotowości zbyt wczesna lub nie uzupełniona.","")&amp;
IF(G583&gt;Limity!$D$5," Data gotowości zbyt późna lub wypełnona nieprawidłowo.","")&amp;
IF(OR(ROUND(K583,2)&lt;=0,ROUND(Q583,2)&lt;=0,ROUND(M583,2)&lt;=0,ROUND(S583,2)&lt;=0,ROUND(H583,2)&lt;=0)," Co najmniej jedna wartość nie jest większa od zera.","")&amp;
IF(K583&gt;Limity!$D$6," Abonament za Usługę TD w Wariancie A ponad limit.","")&amp;
IF(Q583&gt;Limity!$D$7," Abonament za Usługę TD w Wariancie B ponad limit.","")&amp;
IF(Q583-K583&gt;Limity!$D$8," Różnica wartości abonamentów za Usługę TD wariantów A i B ponad limit.","")&amp;
IF(M583&gt;Limity!$D$9," Abonament za zwiększenie przepustowości w Wariancie A ponad limit.","")&amp;
IF(S583&gt;Limity!$D$10," Abonament za zwiększenie przepustowości w Wariancie B ponad limit.","")&amp;
IF(H583&gt;Limity!$D$11," Opłata za zestawienie łącza ponad limit.","")&amp;
IF(J583=""," Nie wskazano PWR. ",IF(ISERROR(VLOOKUP(J583,'Listy punktów styku'!$B$11:$B$41,1,FALSE))," Nie wskazano PWR z listy.",""))&amp;
IF(P583=""," Nie wskazano FPS. ",IF(ISERROR(VLOOKUP(P583,'Listy punktów styku'!$B$44:$B$61,1,FALSE))," Nie wskazano FPS z listy.",""))
)</f>
        <v/>
      </c>
    </row>
    <row r="584" spans="1:22" x14ac:dyDescent="0.35">
      <c r="A584" s="115">
        <v>570</v>
      </c>
      <c r="B584" s="116">
        <v>2858348</v>
      </c>
      <c r="C584" s="117" t="s">
        <v>725</v>
      </c>
      <c r="D584" s="118" t="s">
        <v>727</v>
      </c>
      <c r="E584" s="118" t="s">
        <v>730</v>
      </c>
      <c r="F584" s="119">
        <v>5</v>
      </c>
      <c r="G584" s="28"/>
      <c r="H584" s="4"/>
      <c r="I584" s="122">
        <f t="shared" si="64"/>
        <v>0</v>
      </c>
      <c r="J584" s="3"/>
      <c r="K584" s="6"/>
      <c r="L584" s="123">
        <f t="shared" si="65"/>
        <v>0</v>
      </c>
      <c r="M584" s="7"/>
      <c r="N584" s="123">
        <f t="shared" si="66"/>
        <v>0</v>
      </c>
      <c r="O584" s="123">
        <f t="shared" si="67"/>
        <v>0</v>
      </c>
      <c r="P584" s="3"/>
      <c r="Q584" s="6"/>
      <c r="R584" s="123">
        <f t="shared" si="68"/>
        <v>0</v>
      </c>
      <c r="S584" s="6"/>
      <c r="T584" s="123">
        <f t="shared" si="69"/>
        <v>0</v>
      </c>
      <c r="U584" s="122">
        <f t="shared" si="70"/>
        <v>0</v>
      </c>
      <c r="V584" s="8" t="str">
        <f>IF(COUNTBLANK(G584:H584)+COUNTBLANK(J584:K584)+COUNTBLANK(M584:M584)+COUNTBLANK(P584:Q584)+COUNTBLANK(S584:S584)=8,"",
IF(G584&lt;Limity!$C$5," Data gotowości zbyt wczesna lub nie uzupełniona.","")&amp;
IF(G584&gt;Limity!$D$5," Data gotowości zbyt późna lub wypełnona nieprawidłowo.","")&amp;
IF(OR(ROUND(K584,2)&lt;=0,ROUND(Q584,2)&lt;=0,ROUND(M584,2)&lt;=0,ROUND(S584,2)&lt;=0,ROUND(H584,2)&lt;=0)," Co najmniej jedna wartość nie jest większa od zera.","")&amp;
IF(K584&gt;Limity!$D$6," Abonament za Usługę TD w Wariancie A ponad limit.","")&amp;
IF(Q584&gt;Limity!$D$7," Abonament za Usługę TD w Wariancie B ponad limit.","")&amp;
IF(Q584-K584&gt;Limity!$D$8," Różnica wartości abonamentów za Usługę TD wariantów A i B ponad limit.","")&amp;
IF(M584&gt;Limity!$D$9," Abonament za zwiększenie przepustowości w Wariancie A ponad limit.","")&amp;
IF(S584&gt;Limity!$D$10," Abonament za zwiększenie przepustowości w Wariancie B ponad limit.","")&amp;
IF(H584&gt;Limity!$D$11," Opłata za zestawienie łącza ponad limit.","")&amp;
IF(J584=""," Nie wskazano PWR. ",IF(ISERROR(VLOOKUP(J584,'Listy punktów styku'!$B$11:$B$41,1,FALSE))," Nie wskazano PWR z listy.",""))&amp;
IF(P584=""," Nie wskazano FPS. ",IF(ISERROR(VLOOKUP(P584,'Listy punktów styku'!$B$44:$B$61,1,FALSE))," Nie wskazano FPS z listy.",""))
)</f>
        <v/>
      </c>
    </row>
    <row r="585" spans="1:22" x14ac:dyDescent="0.35">
      <c r="A585" s="115">
        <v>571</v>
      </c>
      <c r="B585" s="124">
        <v>86561055</v>
      </c>
      <c r="C585" s="117" t="s">
        <v>3514</v>
      </c>
      <c r="D585" s="118" t="s">
        <v>727</v>
      </c>
      <c r="E585" s="118" t="s">
        <v>3516</v>
      </c>
      <c r="F585" s="119" t="s">
        <v>1834</v>
      </c>
      <c r="G585" s="28"/>
      <c r="H585" s="4"/>
      <c r="I585" s="122">
        <f t="shared" si="64"/>
        <v>0</v>
      </c>
      <c r="J585" s="3"/>
      <c r="K585" s="6"/>
      <c r="L585" s="123">
        <f t="shared" si="65"/>
        <v>0</v>
      </c>
      <c r="M585" s="7"/>
      <c r="N585" s="123">
        <f t="shared" si="66"/>
        <v>0</v>
      </c>
      <c r="O585" s="123">
        <f t="shared" si="67"/>
        <v>0</v>
      </c>
      <c r="P585" s="3"/>
      <c r="Q585" s="6"/>
      <c r="R585" s="123">
        <f t="shared" si="68"/>
        <v>0</v>
      </c>
      <c r="S585" s="6"/>
      <c r="T585" s="123">
        <f t="shared" si="69"/>
        <v>0</v>
      </c>
      <c r="U585" s="122">
        <f t="shared" si="70"/>
        <v>0</v>
      </c>
      <c r="V585" s="8" t="str">
        <f>IF(COUNTBLANK(G585:H585)+COUNTBLANK(J585:K585)+COUNTBLANK(M585:M585)+COUNTBLANK(P585:Q585)+COUNTBLANK(S585:S585)=8,"",
IF(G585&lt;Limity!$C$5," Data gotowości zbyt wczesna lub nie uzupełniona.","")&amp;
IF(G585&gt;Limity!$D$5," Data gotowości zbyt późna lub wypełnona nieprawidłowo.","")&amp;
IF(OR(ROUND(K585,2)&lt;=0,ROUND(Q585,2)&lt;=0,ROUND(M585,2)&lt;=0,ROUND(S585,2)&lt;=0,ROUND(H585,2)&lt;=0)," Co najmniej jedna wartość nie jest większa od zera.","")&amp;
IF(K585&gt;Limity!$D$6," Abonament za Usługę TD w Wariancie A ponad limit.","")&amp;
IF(Q585&gt;Limity!$D$7," Abonament za Usługę TD w Wariancie B ponad limit.","")&amp;
IF(Q585-K585&gt;Limity!$D$8," Różnica wartości abonamentów za Usługę TD wariantów A i B ponad limit.","")&amp;
IF(M585&gt;Limity!$D$9," Abonament za zwiększenie przepustowości w Wariancie A ponad limit.","")&amp;
IF(S585&gt;Limity!$D$10," Abonament za zwiększenie przepustowości w Wariancie B ponad limit.","")&amp;
IF(H585&gt;Limity!$D$11," Opłata za zestawienie łącza ponad limit.","")&amp;
IF(J585=""," Nie wskazano PWR. ",IF(ISERROR(VLOOKUP(J585,'Listy punktów styku'!$B$11:$B$41,1,FALSE))," Nie wskazano PWR z listy.",""))&amp;
IF(P585=""," Nie wskazano FPS. ",IF(ISERROR(VLOOKUP(P585,'Listy punktów styku'!$B$44:$B$61,1,FALSE))," Nie wskazano FPS z listy.",""))
)</f>
        <v/>
      </c>
    </row>
    <row r="586" spans="1:22" x14ac:dyDescent="0.35">
      <c r="A586" s="115">
        <v>572</v>
      </c>
      <c r="B586" s="116">
        <v>2832405</v>
      </c>
      <c r="C586" s="117" t="s">
        <v>732</v>
      </c>
      <c r="D586" s="118" t="s">
        <v>727</v>
      </c>
      <c r="E586" s="118" t="s">
        <v>734</v>
      </c>
      <c r="F586" s="119">
        <v>34</v>
      </c>
      <c r="G586" s="28"/>
      <c r="H586" s="4"/>
      <c r="I586" s="122">
        <f t="shared" si="64"/>
        <v>0</v>
      </c>
      <c r="J586" s="3"/>
      <c r="K586" s="6"/>
      <c r="L586" s="123">
        <f t="shared" si="65"/>
        <v>0</v>
      </c>
      <c r="M586" s="7"/>
      <c r="N586" s="123">
        <f t="shared" si="66"/>
        <v>0</v>
      </c>
      <c r="O586" s="123">
        <f t="shared" si="67"/>
        <v>0</v>
      </c>
      <c r="P586" s="3"/>
      <c r="Q586" s="6"/>
      <c r="R586" s="123">
        <f t="shared" si="68"/>
        <v>0</v>
      </c>
      <c r="S586" s="6"/>
      <c r="T586" s="123">
        <f t="shared" si="69"/>
        <v>0</v>
      </c>
      <c r="U586" s="122">
        <f t="shared" si="70"/>
        <v>0</v>
      </c>
      <c r="V586" s="8" t="str">
        <f>IF(COUNTBLANK(G586:H586)+COUNTBLANK(J586:K586)+COUNTBLANK(M586:M586)+COUNTBLANK(P586:Q586)+COUNTBLANK(S586:S586)=8,"",
IF(G586&lt;Limity!$C$5," Data gotowości zbyt wczesna lub nie uzupełniona.","")&amp;
IF(G586&gt;Limity!$D$5," Data gotowości zbyt późna lub wypełnona nieprawidłowo.","")&amp;
IF(OR(ROUND(K586,2)&lt;=0,ROUND(Q586,2)&lt;=0,ROUND(M586,2)&lt;=0,ROUND(S586,2)&lt;=0,ROUND(H586,2)&lt;=0)," Co najmniej jedna wartość nie jest większa od zera.","")&amp;
IF(K586&gt;Limity!$D$6," Abonament za Usługę TD w Wariancie A ponad limit.","")&amp;
IF(Q586&gt;Limity!$D$7," Abonament za Usługę TD w Wariancie B ponad limit.","")&amp;
IF(Q586-K586&gt;Limity!$D$8," Różnica wartości abonamentów za Usługę TD wariantów A i B ponad limit.","")&amp;
IF(M586&gt;Limity!$D$9," Abonament za zwiększenie przepustowości w Wariancie A ponad limit.","")&amp;
IF(S586&gt;Limity!$D$10," Abonament za zwiększenie przepustowości w Wariancie B ponad limit.","")&amp;
IF(H586&gt;Limity!$D$11," Opłata za zestawienie łącza ponad limit.","")&amp;
IF(J586=""," Nie wskazano PWR. ",IF(ISERROR(VLOOKUP(J586,'Listy punktów styku'!$B$11:$B$41,1,FALSE))," Nie wskazano PWR z listy.",""))&amp;
IF(P586=""," Nie wskazano FPS. ",IF(ISERROR(VLOOKUP(P586,'Listy punktów styku'!$B$44:$B$61,1,FALSE))," Nie wskazano FPS z listy.",""))
)</f>
        <v/>
      </c>
    </row>
    <row r="587" spans="1:22" x14ac:dyDescent="0.35">
      <c r="A587" s="115">
        <v>573</v>
      </c>
      <c r="B587" s="124">
        <v>17860618</v>
      </c>
      <c r="C587" s="117" t="s">
        <v>3517</v>
      </c>
      <c r="D587" s="118" t="s">
        <v>727</v>
      </c>
      <c r="E587" s="118" t="s">
        <v>3519</v>
      </c>
      <c r="F587" s="119" t="s">
        <v>3520</v>
      </c>
      <c r="G587" s="28"/>
      <c r="H587" s="4"/>
      <c r="I587" s="122">
        <f t="shared" si="64"/>
        <v>0</v>
      </c>
      <c r="J587" s="3"/>
      <c r="K587" s="6"/>
      <c r="L587" s="123">
        <f t="shared" si="65"/>
        <v>0</v>
      </c>
      <c r="M587" s="7"/>
      <c r="N587" s="123">
        <f t="shared" si="66"/>
        <v>0</v>
      </c>
      <c r="O587" s="123">
        <f t="shared" si="67"/>
        <v>0</v>
      </c>
      <c r="P587" s="3"/>
      <c r="Q587" s="6"/>
      <c r="R587" s="123">
        <f t="shared" si="68"/>
        <v>0</v>
      </c>
      <c r="S587" s="6"/>
      <c r="T587" s="123">
        <f t="shared" si="69"/>
        <v>0</v>
      </c>
      <c r="U587" s="122">
        <f t="shared" si="70"/>
        <v>0</v>
      </c>
      <c r="V587" s="8" t="str">
        <f>IF(COUNTBLANK(G587:H587)+COUNTBLANK(J587:K587)+COUNTBLANK(M587:M587)+COUNTBLANK(P587:Q587)+COUNTBLANK(S587:S587)=8,"",
IF(G587&lt;Limity!$C$5," Data gotowości zbyt wczesna lub nie uzupełniona.","")&amp;
IF(G587&gt;Limity!$D$5," Data gotowości zbyt późna lub wypełnona nieprawidłowo.","")&amp;
IF(OR(ROUND(K587,2)&lt;=0,ROUND(Q587,2)&lt;=0,ROUND(M587,2)&lt;=0,ROUND(S587,2)&lt;=0,ROUND(H587,2)&lt;=0)," Co najmniej jedna wartość nie jest większa od zera.","")&amp;
IF(K587&gt;Limity!$D$6," Abonament za Usługę TD w Wariancie A ponad limit.","")&amp;
IF(Q587&gt;Limity!$D$7," Abonament za Usługę TD w Wariancie B ponad limit.","")&amp;
IF(Q587-K587&gt;Limity!$D$8," Różnica wartości abonamentów za Usługę TD wariantów A i B ponad limit.","")&amp;
IF(M587&gt;Limity!$D$9," Abonament za zwiększenie przepustowości w Wariancie A ponad limit.","")&amp;
IF(S587&gt;Limity!$D$10," Abonament za zwiększenie przepustowości w Wariancie B ponad limit.","")&amp;
IF(H587&gt;Limity!$D$11," Opłata za zestawienie łącza ponad limit.","")&amp;
IF(J587=""," Nie wskazano PWR. ",IF(ISERROR(VLOOKUP(J587,'Listy punktów styku'!$B$11:$B$41,1,FALSE))," Nie wskazano PWR z listy.",""))&amp;
IF(P587=""," Nie wskazano FPS. ",IF(ISERROR(VLOOKUP(P587,'Listy punktów styku'!$B$44:$B$61,1,FALSE))," Nie wskazano FPS z listy.",""))
)</f>
        <v/>
      </c>
    </row>
    <row r="588" spans="1:22" x14ac:dyDescent="0.35">
      <c r="A588" s="115">
        <v>574</v>
      </c>
      <c r="B588" s="124">
        <v>60899886</v>
      </c>
      <c r="C588" s="117" t="s">
        <v>3521</v>
      </c>
      <c r="D588" s="118" t="s">
        <v>727</v>
      </c>
      <c r="E588" s="118" t="s">
        <v>3523</v>
      </c>
      <c r="F588" s="119" t="s">
        <v>395</v>
      </c>
      <c r="G588" s="28"/>
      <c r="H588" s="4"/>
      <c r="I588" s="122">
        <f t="shared" si="64"/>
        <v>0</v>
      </c>
      <c r="J588" s="3"/>
      <c r="K588" s="6"/>
      <c r="L588" s="123">
        <f t="shared" si="65"/>
        <v>0</v>
      </c>
      <c r="M588" s="7"/>
      <c r="N588" s="123">
        <f t="shared" si="66"/>
        <v>0</v>
      </c>
      <c r="O588" s="123">
        <f t="shared" si="67"/>
        <v>0</v>
      </c>
      <c r="P588" s="3"/>
      <c r="Q588" s="6"/>
      <c r="R588" s="123">
        <f t="shared" si="68"/>
        <v>0</v>
      </c>
      <c r="S588" s="6"/>
      <c r="T588" s="123">
        <f t="shared" si="69"/>
        <v>0</v>
      </c>
      <c r="U588" s="122">
        <f t="shared" si="70"/>
        <v>0</v>
      </c>
      <c r="V588" s="8" t="str">
        <f>IF(COUNTBLANK(G588:H588)+COUNTBLANK(J588:K588)+COUNTBLANK(M588:M588)+COUNTBLANK(P588:Q588)+COUNTBLANK(S588:S588)=8,"",
IF(G588&lt;Limity!$C$5," Data gotowości zbyt wczesna lub nie uzupełniona.","")&amp;
IF(G588&gt;Limity!$D$5," Data gotowości zbyt późna lub wypełnona nieprawidłowo.","")&amp;
IF(OR(ROUND(K588,2)&lt;=0,ROUND(Q588,2)&lt;=0,ROUND(M588,2)&lt;=0,ROUND(S588,2)&lt;=0,ROUND(H588,2)&lt;=0)," Co najmniej jedna wartość nie jest większa od zera.","")&amp;
IF(K588&gt;Limity!$D$6," Abonament za Usługę TD w Wariancie A ponad limit.","")&amp;
IF(Q588&gt;Limity!$D$7," Abonament za Usługę TD w Wariancie B ponad limit.","")&amp;
IF(Q588-K588&gt;Limity!$D$8," Różnica wartości abonamentów za Usługę TD wariantów A i B ponad limit.","")&amp;
IF(M588&gt;Limity!$D$9," Abonament za zwiększenie przepustowości w Wariancie A ponad limit.","")&amp;
IF(S588&gt;Limity!$D$10," Abonament za zwiększenie przepustowości w Wariancie B ponad limit.","")&amp;
IF(H588&gt;Limity!$D$11," Opłata za zestawienie łącza ponad limit.","")&amp;
IF(J588=""," Nie wskazano PWR. ",IF(ISERROR(VLOOKUP(J588,'Listy punktów styku'!$B$11:$B$41,1,FALSE))," Nie wskazano PWR z listy.",""))&amp;
IF(P588=""," Nie wskazano FPS. ",IF(ISERROR(VLOOKUP(P588,'Listy punktów styku'!$B$44:$B$61,1,FALSE))," Nie wskazano FPS z listy.",""))
)</f>
        <v/>
      </c>
    </row>
    <row r="589" spans="1:22" x14ac:dyDescent="0.35">
      <c r="A589" s="115">
        <v>575</v>
      </c>
      <c r="B589" s="124">
        <v>68503014</v>
      </c>
      <c r="C589" s="117" t="s">
        <v>3524</v>
      </c>
      <c r="D589" s="118" t="s">
        <v>727</v>
      </c>
      <c r="E589" s="118" t="s">
        <v>587</v>
      </c>
      <c r="F589" s="119" t="s">
        <v>3525</v>
      </c>
      <c r="G589" s="28"/>
      <c r="H589" s="4"/>
      <c r="I589" s="122">
        <f t="shared" si="64"/>
        <v>0</v>
      </c>
      <c r="J589" s="3"/>
      <c r="K589" s="6"/>
      <c r="L589" s="123">
        <f t="shared" si="65"/>
        <v>0</v>
      </c>
      <c r="M589" s="7"/>
      <c r="N589" s="123">
        <f t="shared" si="66"/>
        <v>0</v>
      </c>
      <c r="O589" s="123">
        <f t="shared" si="67"/>
        <v>0</v>
      </c>
      <c r="P589" s="3"/>
      <c r="Q589" s="6"/>
      <c r="R589" s="123">
        <f t="shared" si="68"/>
        <v>0</v>
      </c>
      <c r="S589" s="6"/>
      <c r="T589" s="123">
        <f t="shared" si="69"/>
        <v>0</v>
      </c>
      <c r="U589" s="122">
        <f t="shared" si="70"/>
        <v>0</v>
      </c>
      <c r="V589" s="8" t="str">
        <f>IF(COUNTBLANK(G589:H589)+COUNTBLANK(J589:K589)+COUNTBLANK(M589:M589)+COUNTBLANK(P589:Q589)+COUNTBLANK(S589:S589)=8,"",
IF(G589&lt;Limity!$C$5," Data gotowości zbyt wczesna lub nie uzupełniona.","")&amp;
IF(G589&gt;Limity!$D$5," Data gotowości zbyt późna lub wypełnona nieprawidłowo.","")&amp;
IF(OR(ROUND(K589,2)&lt;=0,ROUND(Q589,2)&lt;=0,ROUND(M589,2)&lt;=0,ROUND(S589,2)&lt;=0,ROUND(H589,2)&lt;=0)," Co najmniej jedna wartość nie jest większa od zera.","")&amp;
IF(K589&gt;Limity!$D$6," Abonament za Usługę TD w Wariancie A ponad limit.","")&amp;
IF(Q589&gt;Limity!$D$7," Abonament za Usługę TD w Wariancie B ponad limit.","")&amp;
IF(Q589-K589&gt;Limity!$D$8," Różnica wartości abonamentów za Usługę TD wariantów A i B ponad limit.","")&amp;
IF(M589&gt;Limity!$D$9," Abonament za zwiększenie przepustowości w Wariancie A ponad limit.","")&amp;
IF(S589&gt;Limity!$D$10," Abonament za zwiększenie przepustowości w Wariancie B ponad limit.","")&amp;
IF(H589&gt;Limity!$D$11," Opłata za zestawienie łącza ponad limit.","")&amp;
IF(J589=""," Nie wskazano PWR. ",IF(ISERROR(VLOOKUP(J589,'Listy punktów styku'!$B$11:$B$41,1,FALSE))," Nie wskazano PWR z listy.",""))&amp;
IF(P589=""," Nie wskazano FPS. ",IF(ISERROR(VLOOKUP(P589,'Listy punktów styku'!$B$44:$B$61,1,FALSE))," Nie wskazano FPS z listy.",""))
)</f>
        <v/>
      </c>
    </row>
    <row r="590" spans="1:22" ht="29" x14ac:dyDescent="0.35">
      <c r="A590" s="115">
        <v>576</v>
      </c>
      <c r="B590" s="124">
        <v>34736962</v>
      </c>
      <c r="C590" s="117" t="s">
        <v>3510</v>
      </c>
      <c r="D590" s="118" t="s">
        <v>727</v>
      </c>
      <c r="E590" s="118" t="s">
        <v>3527</v>
      </c>
      <c r="F590" s="119" t="s">
        <v>3528</v>
      </c>
      <c r="G590" s="28"/>
      <c r="H590" s="4"/>
      <c r="I590" s="122">
        <f t="shared" si="64"/>
        <v>0</v>
      </c>
      <c r="J590" s="3"/>
      <c r="K590" s="6"/>
      <c r="L590" s="123">
        <f t="shared" si="65"/>
        <v>0</v>
      </c>
      <c r="M590" s="7"/>
      <c r="N590" s="123">
        <f t="shared" si="66"/>
        <v>0</v>
      </c>
      <c r="O590" s="123">
        <f t="shared" si="67"/>
        <v>0</v>
      </c>
      <c r="P590" s="3"/>
      <c r="Q590" s="6"/>
      <c r="R590" s="123">
        <f t="shared" si="68"/>
        <v>0</v>
      </c>
      <c r="S590" s="6"/>
      <c r="T590" s="123">
        <f t="shared" si="69"/>
        <v>0</v>
      </c>
      <c r="U590" s="122">
        <f t="shared" si="70"/>
        <v>0</v>
      </c>
      <c r="V590" s="8" t="str">
        <f>IF(COUNTBLANK(G590:H590)+COUNTBLANK(J590:K590)+COUNTBLANK(M590:M590)+COUNTBLANK(P590:Q590)+COUNTBLANK(S590:S590)=8,"",
IF(G590&lt;Limity!$C$5," Data gotowości zbyt wczesna lub nie uzupełniona.","")&amp;
IF(G590&gt;Limity!$D$5," Data gotowości zbyt późna lub wypełnona nieprawidłowo.","")&amp;
IF(OR(ROUND(K590,2)&lt;=0,ROUND(Q590,2)&lt;=0,ROUND(M590,2)&lt;=0,ROUND(S590,2)&lt;=0,ROUND(H590,2)&lt;=0)," Co najmniej jedna wartość nie jest większa od zera.","")&amp;
IF(K590&gt;Limity!$D$6," Abonament za Usługę TD w Wariancie A ponad limit.","")&amp;
IF(Q590&gt;Limity!$D$7," Abonament za Usługę TD w Wariancie B ponad limit.","")&amp;
IF(Q590-K590&gt;Limity!$D$8," Różnica wartości abonamentów za Usługę TD wariantów A i B ponad limit.","")&amp;
IF(M590&gt;Limity!$D$9," Abonament za zwiększenie przepustowości w Wariancie A ponad limit.","")&amp;
IF(S590&gt;Limity!$D$10," Abonament za zwiększenie przepustowości w Wariancie B ponad limit.","")&amp;
IF(H590&gt;Limity!$D$11," Opłata za zestawienie łącza ponad limit.","")&amp;
IF(J590=""," Nie wskazano PWR. ",IF(ISERROR(VLOOKUP(J590,'Listy punktów styku'!$B$11:$B$41,1,FALSE))," Nie wskazano PWR z listy.",""))&amp;
IF(P590=""," Nie wskazano FPS. ",IF(ISERROR(VLOOKUP(P590,'Listy punktów styku'!$B$44:$B$61,1,FALSE))," Nie wskazano FPS z listy.",""))
)</f>
        <v/>
      </c>
    </row>
    <row r="591" spans="1:22" ht="29" x14ac:dyDescent="0.35">
      <c r="A591" s="115">
        <v>577</v>
      </c>
      <c r="B591" s="116">
        <v>2827447</v>
      </c>
      <c r="C591" s="117" t="s">
        <v>740</v>
      </c>
      <c r="D591" s="118" t="s">
        <v>727</v>
      </c>
      <c r="E591" s="118" t="s">
        <v>742</v>
      </c>
      <c r="F591" s="119">
        <v>9</v>
      </c>
      <c r="G591" s="28"/>
      <c r="H591" s="4"/>
      <c r="I591" s="122">
        <f t="shared" si="64"/>
        <v>0</v>
      </c>
      <c r="J591" s="3"/>
      <c r="K591" s="6"/>
      <c r="L591" s="123">
        <f t="shared" si="65"/>
        <v>0</v>
      </c>
      <c r="M591" s="7"/>
      <c r="N591" s="123">
        <f t="shared" si="66"/>
        <v>0</v>
      </c>
      <c r="O591" s="123">
        <f t="shared" si="67"/>
        <v>0</v>
      </c>
      <c r="P591" s="3"/>
      <c r="Q591" s="6"/>
      <c r="R591" s="123">
        <f t="shared" si="68"/>
        <v>0</v>
      </c>
      <c r="S591" s="6"/>
      <c r="T591" s="123">
        <f t="shared" si="69"/>
        <v>0</v>
      </c>
      <c r="U591" s="122">
        <f t="shared" si="70"/>
        <v>0</v>
      </c>
      <c r="V591" s="8" t="str">
        <f>IF(COUNTBLANK(G591:H591)+COUNTBLANK(J591:K591)+COUNTBLANK(M591:M591)+COUNTBLANK(P591:Q591)+COUNTBLANK(S591:S591)=8,"",
IF(G591&lt;Limity!$C$5," Data gotowości zbyt wczesna lub nie uzupełniona.","")&amp;
IF(G591&gt;Limity!$D$5," Data gotowości zbyt późna lub wypełnona nieprawidłowo.","")&amp;
IF(OR(ROUND(K591,2)&lt;=0,ROUND(Q591,2)&lt;=0,ROUND(M591,2)&lt;=0,ROUND(S591,2)&lt;=0,ROUND(H591,2)&lt;=0)," Co najmniej jedna wartość nie jest większa od zera.","")&amp;
IF(K591&gt;Limity!$D$6," Abonament za Usługę TD w Wariancie A ponad limit.","")&amp;
IF(Q591&gt;Limity!$D$7," Abonament za Usługę TD w Wariancie B ponad limit.","")&amp;
IF(Q591-K591&gt;Limity!$D$8," Różnica wartości abonamentów za Usługę TD wariantów A i B ponad limit.","")&amp;
IF(M591&gt;Limity!$D$9," Abonament za zwiększenie przepustowości w Wariancie A ponad limit.","")&amp;
IF(S591&gt;Limity!$D$10," Abonament za zwiększenie przepustowości w Wariancie B ponad limit.","")&amp;
IF(H591&gt;Limity!$D$11," Opłata za zestawienie łącza ponad limit.","")&amp;
IF(J591=""," Nie wskazano PWR. ",IF(ISERROR(VLOOKUP(J591,'Listy punktów styku'!$B$11:$B$41,1,FALSE))," Nie wskazano PWR z listy.",""))&amp;
IF(P591=""," Nie wskazano FPS. ",IF(ISERROR(VLOOKUP(P591,'Listy punktów styku'!$B$44:$B$61,1,FALSE))," Nie wskazano FPS z listy.",""))
)</f>
        <v/>
      </c>
    </row>
    <row r="592" spans="1:22" x14ac:dyDescent="0.35">
      <c r="A592" s="115">
        <v>578</v>
      </c>
      <c r="B592" s="116">
        <v>2856566</v>
      </c>
      <c r="C592" s="117" t="s">
        <v>748</v>
      </c>
      <c r="D592" s="118" t="s">
        <v>727</v>
      </c>
      <c r="E592" s="118" t="s">
        <v>750</v>
      </c>
      <c r="F592" s="119">
        <v>1</v>
      </c>
      <c r="G592" s="28"/>
      <c r="H592" s="4"/>
      <c r="I592" s="122">
        <f t="shared" si="64"/>
        <v>0</v>
      </c>
      <c r="J592" s="3"/>
      <c r="K592" s="6"/>
      <c r="L592" s="123">
        <f t="shared" si="65"/>
        <v>0</v>
      </c>
      <c r="M592" s="7"/>
      <c r="N592" s="123">
        <f t="shared" si="66"/>
        <v>0</v>
      </c>
      <c r="O592" s="123">
        <f t="shared" si="67"/>
        <v>0</v>
      </c>
      <c r="P592" s="3"/>
      <c r="Q592" s="6"/>
      <c r="R592" s="123">
        <f t="shared" si="68"/>
        <v>0</v>
      </c>
      <c r="S592" s="6"/>
      <c r="T592" s="123">
        <f t="shared" si="69"/>
        <v>0</v>
      </c>
      <c r="U592" s="122">
        <f t="shared" si="70"/>
        <v>0</v>
      </c>
      <c r="V592" s="8" t="str">
        <f>IF(COUNTBLANK(G592:H592)+COUNTBLANK(J592:K592)+COUNTBLANK(M592:M592)+COUNTBLANK(P592:Q592)+COUNTBLANK(S592:S592)=8,"",
IF(G592&lt;Limity!$C$5," Data gotowości zbyt wczesna lub nie uzupełniona.","")&amp;
IF(G592&gt;Limity!$D$5," Data gotowości zbyt późna lub wypełnona nieprawidłowo.","")&amp;
IF(OR(ROUND(K592,2)&lt;=0,ROUND(Q592,2)&lt;=0,ROUND(M592,2)&lt;=0,ROUND(S592,2)&lt;=0,ROUND(H592,2)&lt;=0)," Co najmniej jedna wartość nie jest większa od zera.","")&amp;
IF(K592&gt;Limity!$D$6," Abonament za Usługę TD w Wariancie A ponad limit.","")&amp;
IF(Q592&gt;Limity!$D$7," Abonament za Usługę TD w Wariancie B ponad limit.","")&amp;
IF(Q592-K592&gt;Limity!$D$8," Różnica wartości abonamentów za Usługę TD wariantów A i B ponad limit.","")&amp;
IF(M592&gt;Limity!$D$9," Abonament za zwiększenie przepustowości w Wariancie A ponad limit.","")&amp;
IF(S592&gt;Limity!$D$10," Abonament za zwiększenie przepustowości w Wariancie B ponad limit.","")&amp;
IF(H592&gt;Limity!$D$11," Opłata za zestawienie łącza ponad limit.","")&amp;
IF(J592=""," Nie wskazano PWR. ",IF(ISERROR(VLOOKUP(J592,'Listy punktów styku'!$B$11:$B$41,1,FALSE))," Nie wskazano PWR z listy.",""))&amp;
IF(P592=""," Nie wskazano FPS. ",IF(ISERROR(VLOOKUP(P592,'Listy punktów styku'!$B$44:$B$61,1,FALSE))," Nie wskazano FPS z listy.",""))
)</f>
        <v/>
      </c>
    </row>
    <row r="593" spans="1:22" x14ac:dyDescent="0.35">
      <c r="A593" s="115">
        <v>579</v>
      </c>
      <c r="B593" s="116">
        <v>2856082</v>
      </c>
      <c r="C593" s="117" t="s">
        <v>752</v>
      </c>
      <c r="D593" s="118" t="s">
        <v>727</v>
      </c>
      <c r="E593" s="118" t="s">
        <v>754</v>
      </c>
      <c r="F593" s="119">
        <v>8</v>
      </c>
      <c r="G593" s="28"/>
      <c r="H593" s="4"/>
      <c r="I593" s="122">
        <f t="shared" si="64"/>
        <v>0</v>
      </c>
      <c r="J593" s="3"/>
      <c r="K593" s="6"/>
      <c r="L593" s="123">
        <f t="shared" si="65"/>
        <v>0</v>
      </c>
      <c r="M593" s="7"/>
      <c r="N593" s="123">
        <f t="shared" si="66"/>
        <v>0</v>
      </c>
      <c r="O593" s="123">
        <f t="shared" si="67"/>
        <v>0</v>
      </c>
      <c r="P593" s="3"/>
      <c r="Q593" s="6"/>
      <c r="R593" s="123">
        <f t="shared" si="68"/>
        <v>0</v>
      </c>
      <c r="S593" s="6"/>
      <c r="T593" s="123">
        <f t="shared" si="69"/>
        <v>0</v>
      </c>
      <c r="U593" s="122">
        <f t="shared" si="70"/>
        <v>0</v>
      </c>
      <c r="V593" s="8" t="str">
        <f>IF(COUNTBLANK(G593:H593)+COUNTBLANK(J593:K593)+COUNTBLANK(M593:M593)+COUNTBLANK(P593:Q593)+COUNTBLANK(S593:S593)=8,"",
IF(G593&lt;Limity!$C$5," Data gotowości zbyt wczesna lub nie uzupełniona.","")&amp;
IF(G593&gt;Limity!$D$5," Data gotowości zbyt późna lub wypełnona nieprawidłowo.","")&amp;
IF(OR(ROUND(K593,2)&lt;=0,ROUND(Q593,2)&lt;=0,ROUND(M593,2)&lt;=0,ROUND(S593,2)&lt;=0,ROUND(H593,2)&lt;=0)," Co najmniej jedna wartość nie jest większa od zera.","")&amp;
IF(K593&gt;Limity!$D$6," Abonament za Usługę TD w Wariancie A ponad limit.","")&amp;
IF(Q593&gt;Limity!$D$7," Abonament za Usługę TD w Wariancie B ponad limit.","")&amp;
IF(Q593-K593&gt;Limity!$D$8," Różnica wartości abonamentów za Usługę TD wariantów A i B ponad limit.","")&amp;
IF(M593&gt;Limity!$D$9," Abonament za zwiększenie przepustowości w Wariancie A ponad limit.","")&amp;
IF(S593&gt;Limity!$D$10," Abonament za zwiększenie przepustowości w Wariancie B ponad limit.","")&amp;
IF(H593&gt;Limity!$D$11," Opłata za zestawienie łącza ponad limit.","")&amp;
IF(J593=""," Nie wskazano PWR. ",IF(ISERROR(VLOOKUP(J593,'Listy punktów styku'!$B$11:$B$41,1,FALSE))," Nie wskazano PWR z listy.",""))&amp;
IF(P593=""," Nie wskazano FPS. ",IF(ISERROR(VLOOKUP(P593,'Listy punktów styku'!$B$44:$B$61,1,FALSE))," Nie wskazano FPS z listy.",""))
)</f>
        <v/>
      </c>
    </row>
    <row r="594" spans="1:22" x14ac:dyDescent="0.35">
      <c r="A594" s="115">
        <v>580</v>
      </c>
      <c r="B594" s="116">
        <v>345186624</v>
      </c>
      <c r="C594" s="117">
        <v>272275</v>
      </c>
      <c r="D594" s="118" t="s">
        <v>3533</v>
      </c>
      <c r="E594" s="118"/>
      <c r="F594" s="119">
        <v>762</v>
      </c>
      <c r="G594" s="28"/>
      <c r="H594" s="4"/>
      <c r="I594" s="122">
        <f t="shared" si="64"/>
        <v>0</v>
      </c>
      <c r="J594" s="3"/>
      <c r="K594" s="6"/>
      <c r="L594" s="123">
        <f t="shared" si="65"/>
        <v>0</v>
      </c>
      <c r="M594" s="7"/>
      <c r="N594" s="123">
        <f t="shared" si="66"/>
        <v>0</v>
      </c>
      <c r="O594" s="123">
        <f t="shared" si="67"/>
        <v>0</v>
      </c>
      <c r="P594" s="3"/>
      <c r="Q594" s="6"/>
      <c r="R594" s="123">
        <f t="shared" si="68"/>
        <v>0</v>
      </c>
      <c r="S594" s="6"/>
      <c r="T594" s="123">
        <f t="shared" si="69"/>
        <v>0</v>
      </c>
      <c r="U594" s="122">
        <f t="shared" si="70"/>
        <v>0</v>
      </c>
      <c r="V594" s="8" t="str">
        <f>IF(COUNTBLANK(G594:H594)+COUNTBLANK(J594:K594)+COUNTBLANK(M594:M594)+COUNTBLANK(P594:Q594)+COUNTBLANK(S594:S594)=8,"",
IF(G594&lt;Limity!$C$5," Data gotowości zbyt wczesna lub nie uzupełniona.","")&amp;
IF(G594&gt;Limity!$D$5," Data gotowości zbyt późna lub wypełnona nieprawidłowo.","")&amp;
IF(OR(ROUND(K594,2)&lt;=0,ROUND(Q594,2)&lt;=0,ROUND(M594,2)&lt;=0,ROUND(S594,2)&lt;=0,ROUND(H594,2)&lt;=0)," Co najmniej jedna wartość nie jest większa od zera.","")&amp;
IF(K594&gt;Limity!$D$6," Abonament za Usługę TD w Wariancie A ponad limit.","")&amp;
IF(Q594&gt;Limity!$D$7," Abonament za Usługę TD w Wariancie B ponad limit.","")&amp;
IF(Q594-K594&gt;Limity!$D$8," Różnica wartości abonamentów za Usługę TD wariantów A i B ponad limit.","")&amp;
IF(M594&gt;Limity!$D$9," Abonament za zwiększenie przepustowości w Wariancie A ponad limit.","")&amp;
IF(S594&gt;Limity!$D$10," Abonament za zwiększenie przepustowości w Wariancie B ponad limit.","")&amp;
IF(H594&gt;Limity!$D$11," Opłata za zestawienie łącza ponad limit.","")&amp;
IF(J594=""," Nie wskazano PWR. ",IF(ISERROR(VLOOKUP(J594,'Listy punktów styku'!$B$11:$B$41,1,FALSE))," Nie wskazano PWR z listy.",""))&amp;
IF(P594=""," Nie wskazano FPS. ",IF(ISERROR(VLOOKUP(P594,'Listy punktów styku'!$B$44:$B$61,1,FALSE))," Nie wskazano FPS z listy.",""))
)</f>
        <v/>
      </c>
    </row>
    <row r="595" spans="1:22" x14ac:dyDescent="0.35">
      <c r="A595" s="115">
        <v>581</v>
      </c>
      <c r="B595" s="124">
        <v>50447334</v>
      </c>
      <c r="C595" s="117" t="s">
        <v>3535</v>
      </c>
      <c r="D595" s="118" t="s">
        <v>3537</v>
      </c>
      <c r="E595" s="118" t="s">
        <v>3540</v>
      </c>
      <c r="F595" s="119" t="s">
        <v>3541</v>
      </c>
      <c r="G595" s="28"/>
      <c r="H595" s="4"/>
      <c r="I595" s="122">
        <f t="shared" si="64"/>
        <v>0</v>
      </c>
      <c r="J595" s="3"/>
      <c r="K595" s="6"/>
      <c r="L595" s="123">
        <f t="shared" si="65"/>
        <v>0</v>
      </c>
      <c r="M595" s="7"/>
      <c r="N595" s="123">
        <f t="shared" si="66"/>
        <v>0</v>
      </c>
      <c r="O595" s="123">
        <f t="shared" si="67"/>
        <v>0</v>
      </c>
      <c r="P595" s="3"/>
      <c r="Q595" s="6"/>
      <c r="R595" s="123">
        <f t="shared" si="68"/>
        <v>0</v>
      </c>
      <c r="S595" s="6"/>
      <c r="T595" s="123">
        <f t="shared" si="69"/>
        <v>0</v>
      </c>
      <c r="U595" s="122">
        <f t="shared" si="70"/>
        <v>0</v>
      </c>
      <c r="V595" s="8" t="str">
        <f>IF(COUNTBLANK(G595:H595)+COUNTBLANK(J595:K595)+COUNTBLANK(M595:M595)+COUNTBLANK(P595:Q595)+COUNTBLANK(S595:S595)=8,"",
IF(G595&lt;Limity!$C$5," Data gotowości zbyt wczesna lub nie uzupełniona.","")&amp;
IF(G595&gt;Limity!$D$5," Data gotowości zbyt późna lub wypełnona nieprawidłowo.","")&amp;
IF(OR(ROUND(K595,2)&lt;=0,ROUND(Q595,2)&lt;=0,ROUND(M595,2)&lt;=0,ROUND(S595,2)&lt;=0,ROUND(H595,2)&lt;=0)," Co najmniej jedna wartość nie jest większa od zera.","")&amp;
IF(K595&gt;Limity!$D$6," Abonament za Usługę TD w Wariancie A ponad limit.","")&amp;
IF(Q595&gt;Limity!$D$7," Abonament za Usługę TD w Wariancie B ponad limit.","")&amp;
IF(Q595-K595&gt;Limity!$D$8," Różnica wartości abonamentów za Usługę TD wariantów A i B ponad limit.","")&amp;
IF(M595&gt;Limity!$D$9," Abonament za zwiększenie przepustowości w Wariancie A ponad limit.","")&amp;
IF(S595&gt;Limity!$D$10," Abonament za zwiększenie przepustowości w Wariancie B ponad limit.","")&amp;
IF(H595&gt;Limity!$D$11," Opłata za zestawienie łącza ponad limit.","")&amp;
IF(J595=""," Nie wskazano PWR. ",IF(ISERROR(VLOOKUP(J595,'Listy punktów styku'!$B$11:$B$41,1,FALSE))," Nie wskazano PWR z listy.",""))&amp;
IF(P595=""," Nie wskazano FPS. ",IF(ISERROR(VLOOKUP(P595,'Listy punktów styku'!$B$44:$B$61,1,FALSE))," Nie wskazano FPS z listy.",""))
)</f>
        <v/>
      </c>
    </row>
    <row r="596" spans="1:22" x14ac:dyDescent="0.35">
      <c r="A596" s="115">
        <v>582</v>
      </c>
      <c r="B596" s="124">
        <v>87420195</v>
      </c>
      <c r="C596" s="117" t="s">
        <v>3535</v>
      </c>
      <c r="D596" s="118" t="s">
        <v>3537</v>
      </c>
      <c r="E596" s="118" t="s">
        <v>532</v>
      </c>
      <c r="F596" s="119" t="s">
        <v>793</v>
      </c>
      <c r="G596" s="28"/>
      <c r="H596" s="4"/>
      <c r="I596" s="122">
        <f t="shared" si="64"/>
        <v>0</v>
      </c>
      <c r="J596" s="3"/>
      <c r="K596" s="6"/>
      <c r="L596" s="123">
        <f t="shared" si="65"/>
        <v>0</v>
      </c>
      <c r="M596" s="7"/>
      <c r="N596" s="123">
        <f t="shared" si="66"/>
        <v>0</v>
      </c>
      <c r="O596" s="123">
        <f t="shared" si="67"/>
        <v>0</v>
      </c>
      <c r="P596" s="3"/>
      <c r="Q596" s="6"/>
      <c r="R596" s="123">
        <f t="shared" si="68"/>
        <v>0</v>
      </c>
      <c r="S596" s="6"/>
      <c r="T596" s="123">
        <f t="shared" si="69"/>
        <v>0</v>
      </c>
      <c r="U596" s="122">
        <f t="shared" si="70"/>
        <v>0</v>
      </c>
      <c r="V596" s="8" t="str">
        <f>IF(COUNTBLANK(G596:H596)+COUNTBLANK(J596:K596)+COUNTBLANK(M596:M596)+COUNTBLANK(P596:Q596)+COUNTBLANK(S596:S596)=8,"",
IF(G596&lt;Limity!$C$5," Data gotowości zbyt wczesna lub nie uzupełniona.","")&amp;
IF(G596&gt;Limity!$D$5," Data gotowości zbyt późna lub wypełnona nieprawidłowo.","")&amp;
IF(OR(ROUND(K596,2)&lt;=0,ROUND(Q596,2)&lt;=0,ROUND(M596,2)&lt;=0,ROUND(S596,2)&lt;=0,ROUND(H596,2)&lt;=0)," Co najmniej jedna wartość nie jest większa od zera.","")&amp;
IF(K596&gt;Limity!$D$6," Abonament za Usługę TD w Wariancie A ponad limit.","")&amp;
IF(Q596&gt;Limity!$D$7," Abonament za Usługę TD w Wariancie B ponad limit.","")&amp;
IF(Q596-K596&gt;Limity!$D$8," Różnica wartości abonamentów za Usługę TD wariantów A i B ponad limit.","")&amp;
IF(M596&gt;Limity!$D$9," Abonament za zwiększenie przepustowości w Wariancie A ponad limit.","")&amp;
IF(S596&gt;Limity!$D$10," Abonament za zwiększenie przepustowości w Wariancie B ponad limit.","")&amp;
IF(H596&gt;Limity!$D$11," Opłata za zestawienie łącza ponad limit.","")&amp;
IF(J596=""," Nie wskazano PWR. ",IF(ISERROR(VLOOKUP(J596,'Listy punktów styku'!$B$11:$B$41,1,FALSE))," Nie wskazano PWR z listy.",""))&amp;
IF(P596=""," Nie wskazano FPS. ",IF(ISERROR(VLOOKUP(P596,'Listy punktów styku'!$B$44:$B$61,1,FALSE))," Nie wskazano FPS z listy.",""))
)</f>
        <v/>
      </c>
    </row>
    <row r="597" spans="1:22" x14ac:dyDescent="0.35">
      <c r="A597" s="115">
        <v>583</v>
      </c>
      <c r="B597" s="124">
        <v>49895942</v>
      </c>
      <c r="C597" s="117" t="s">
        <v>3542</v>
      </c>
      <c r="D597" s="118" t="s">
        <v>3545</v>
      </c>
      <c r="E597" s="118" t="s">
        <v>3548</v>
      </c>
      <c r="F597" s="119" t="s">
        <v>3549</v>
      </c>
      <c r="G597" s="28"/>
      <c r="H597" s="4"/>
      <c r="I597" s="122">
        <f t="shared" si="64"/>
        <v>0</v>
      </c>
      <c r="J597" s="3"/>
      <c r="K597" s="6"/>
      <c r="L597" s="123">
        <f t="shared" si="65"/>
        <v>0</v>
      </c>
      <c r="M597" s="7"/>
      <c r="N597" s="123">
        <f t="shared" si="66"/>
        <v>0</v>
      </c>
      <c r="O597" s="123">
        <f t="shared" si="67"/>
        <v>0</v>
      </c>
      <c r="P597" s="3"/>
      <c r="Q597" s="6"/>
      <c r="R597" s="123">
        <f t="shared" si="68"/>
        <v>0</v>
      </c>
      <c r="S597" s="6"/>
      <c r="T597" s="123">
        <f t="shared" si="69"/>
        <v>0</v>
      </c>
      <c r="U597" s="122">
        <f t="shared" si="70"/>
        <v>0</v>
      </c>
      <c r="V597" s="8" t="str">
        <f>IF(COUNTBLANK(G597:H597)+COUNTBLANK(J597:K597)+COUNTBLANK(M597:M597)+COUNTBLANK(P597:Q597)+COUNTBLANK(S597:S597)=8,"",
IF(G597&lt;Limity!$C$5," Data gotowości zbyt wczesna lub nie uzupełniona.","")&amp;
IF(G597&gt;Limity!$D$5," Data gotowości zbyt późna lub wypełnona nieprawidłowo.","")&amp;
IF(OR(ROUND(K597,2)&lt;=0,ROUND(Q597,2)&lt;=0,ROUND(M597,2)&lt;=0,ROUND(S597,2)&lt;=0,ROUND(H597,2)&lt;=0)," Co najmniej jedna wartość nie jest większa od zera.","")&amp;
IF(K597&gt;Limity!$D$6," Abonament za Usługę TD w Wariancie A ponad limit.","")&amp;
IF(Q597&gt;Limity!$D$7," Abonament za Usługę TD w Wariancie B ponad limit.","")&amp;
IF(Q597-K597&gt;Limity!$D$8," Różnica wartości abonamentów za Usługę TD wariantów A i B ponad limit.","")&amp;
IF(M597&gt;Limity!$D$9," Abonament za zwiększenie przepustowości w Wariancie A ponad limit.","")&amp;
IF(S597&gt;Limity!$D$10," Abonament za zwiększenie przepustowości w Wariancie B ponad limit.","")&amp;
IF(H597&gt;Limity!$D$11," Opłata za zestawienie łącza ponad limit.","")&amp;
IF(J597=""," Nie wskazano PWR. ",IF(ISERROR(VLOOKUP(J597,'Listy punktów styku'!$B$11:$B$41,1,FALSE))," Nie wskazano PWR z listy.",""))&amp;
IF(P597=""," Nie wskazano FPS. ",IF(ISERROR(VLOOKUP(P597,'Listy punktów styku'!$B$44:$B$61,1,FALSE))," Nie wskazano FPS z listy.",""))
)</f>
        <v/>
      </c>
    </row>
    <row r="598" spans="1:22" x14ac:dyDescent="0.35">
      <c r="A598" s="115">
        <v>584</v>
      </c>
      <c r="B598" s="124">
        <v>49081295</v>
      </c>
      <c r="C598" s="117" t="s">
        <v>3550</v>
      </c>
      <c r="D598" s="118" t="s">
        <v>3545</v>
      </c>
      <c r="E598" s="118" t="s">
        <v>512</v>
      </c>
      <c r="F598" s="119" t="s">
        <v>1555</v>
      </c>
      <c r="G598" s="28"/>
      <c r="H598" s="4"/>
      <c r="I598" s="122">
        <f t="shared" si="64"/>
        <v>0</v>
      </c>
      <c r="J598" s="3"/>
      <c r="K598" s="6"/>
      <c r="L598" s="123">
        <f t="shared" si="65"/>
        <v>0</v>
      </c>
      <c r="M598" s="7"/>
      <c r="N598" s="123">
        <f t="shared" si="66"/>
        <v>0</v>
      </c>
      <c r="O598" s="123">
        <f t="shared" si="67"/>
        <v>0</v>
      </c>
      <c r="P598" s="3"/>
      <c r="Q598" s="6"/>
      <c r="R598" s="123">
        <f t="shared" si="68"/>
        <v>0</v>
      </c>
      <c r="S598" s="6"/>
      <c r="T598" s="123">
        <f t="shared" si="69"/>
        <v>0</v>
      </c>
      <c r="U598" s="122">
        <f t="shared" si="70"/>
        <v>0</v>
      </c>
      <c r="V598" s="8" t="str">
        <f>IF(COUNTBLANK(G598:H598)+COUNTBLANK(J598:K598)+COUNTBLANK(M598:M598)+COUNTBLANK(P598:Q598)+COUNTBLANK(S598:S598)=8,"",
IF(G598&lt;Limity!$C$5," Data gotowości zbyt wczesna lub nie uzupełniona.","")&amp;
IF(G598&gt;Limity!$D$5," Data gotowości zbyt późna lub wypełnona nieprawidłowo.","")&amp;
IF(OR(ROUND(K598,2)&lt;=0,ROUND(Q598,2)&lt;=0,ROUND(M598,2)&lt;=0,ROUND(S598,2)&lt;=0,ROUND(H598,2)&lt;=0)," Co najmniej jedna wartość nie jest większa od zera.","")&amp;
IF(K598&gt;Limity!$D$6," Abonament za Usługę TD w Wariancie A ponad limit.","")&amp;
IF(Q598&gt;Limity!$D$7," Abonament za Usługę TD w Wariancie B ponad limit.","")&amp;
IF(Q598-K598&gt;Limity!$D$8," Różnica wartości abonamentów za Usługę TD wariantów A i B ponad limit.","")&amp;
IF(M598&gt;Limity!$D$9," Abonament za zwiększenie przepustowości w Wariancie A ponad limit.","")&amp;
IF(S598&gt;Limity!$D$10," Abonament za zwiększenie przepustowości w Wariancie B ponad limit.","")&amp;
IF(H598&gt;Limity!$D$11," Opłata za zestawienie łącza ponad limit.","")&amp;
IF(J598=""," Nie wskazano PWR. ",IF(ISERROR(VLOOKUP(J598,'Listy punktów styku'!$B$11:$B$41,1,FALSE))," Nie wskazano PWR z listy.",""))&amp;
IF(P598=""," Nie wskazano FPS. ",IF(ISERROR(VLOOKUP(P598,'Listy punktów styku'!$B$44:$B$61,1,FALSE))," Nie wskazano FPS z listy.",""))
)</f>
        <v/>
      </c>
    </row>
    <row r="599" spans="1:22" x14ac:dyDescent="0.35">
      <c r="A599" s="115">
        <v>585</v>
      </c>
      <c r="B599" s="124">
        <v>38166880</v>
      </c>
      <c r="C599" s="117" t="s">
        <v>3550</v>
      </c>
      <c r="D599" s="118" t="s">
        <v>3545</v>
      </c>
      <c r="E599" s="118" t="s">
        <v>512</v>
      </c>
      <c r="F599" s="119" t="s">
        <v>1882</v>
      </c>
      <c r="G599" s="28"/>
      <c r="H599" s="4"/>
      <c r="I599" s="122">
        <f t="shared" si="64"/>
        <v>0</v>
      </c>
      <c r="J599" s="3"/>
      <c r="K599" s="6"/>
      <c r="L599" s="123">
        <f t="shared" si="65"/>
        <v>0</v>
      </c>
      <c r="M599" s="7"/>
      <c r="N599" s="123">
        <f t="shared" si="66"/>
        <v>0</v>
      </c>
      <c r="O599" s="123">
        <f t="shared" si="67"/>
        <v>0</v>
      </c>
      <c r="P599" s="3"/>
      <c r="Q599" s="6"/>
      <c r="R599" s="123">
        <f t="shared" si="68"/>
        <v>0</v>
      </c>
      <c r="S599" s="6"/>
      <c r="T599" s="123">
        <f t="shared" si="69"/>
        <v>0</v>
      </c>
      <c r="U599" s="122">
        <f t="shared" si="70"/>
        <v>0</v>
      </c>
      <c r="V599" s="8" t="str">
        <f>IF(COUNTBLANK(G599:H599)+COUNTBLANK(J599:K599)+COUNTBLANK(M599:M599)+COUNTBLANK(P599:Q599)+COUNTBLANK(S599:S599)=8,"",
IF(G599&lt;Limity!$C$5," Data gotowości zbyt wczesna lub nie uzupełniona.","")&amp;
IF(G599&gt;Limity!$D$5," Data gotowości zbyt późna lub wypełnona nieprawidłowo.","")&amp;
IF(OR(ROUND(K599,2)&lt;=0,ROUND(Q599,2)&lt;=0,ROUND(M599,2)&lt;=0,ROUND(S599,2)&lt;=0,ROUND(H599,2)&lt;=0)," Co najmniej jedna wartość nie jest większa od zera.","")&amp;
IF(K599&gt;Limity!$D$6," Abonament za Usługę TD w Wariancie A ponad limit.","")&amp;
IF(Q599&gt;Limity!$D$7," Abonament za Usługę TD w Wariancie B ponad limit.","")&amp;
IF(Q599-K599&gt;Limity!$D$8," Różnica wartości abonamentów za Usługę TD wariantów A i B ponad limit.","")&amp;
IF(M599&gt;Limity!$D$9," Abonament za zwiększenie przepustowości w Wariancie A ponad limit.","")&amp;
IF(S599&gt;Limity!$D$10," Abonament za zwiększenie przepustowości w Wariancie B ponad limit.","")&amp;
IF(H599&gt;Limity!$D$11," Opłata za zestawienie łącza ponad limit.","")&amp;
IF(J599=""," Nie wskazano PWR. ",IF(ISERROR(VLOOKUP(J599,'Listy punktów styku'!$B$11:$B$41,1,FALSE))," Nie wskazano PWR z listy.",""))&amp;
IF(P599=""," Nie wskazano FPS. ",IF(ISERROR(VLOOKUP(P599,'Listy punktów styku'!$B$44:$B$61,1,FALSE))," Nie wskazano FPS z listy.",""))
)</f>
        <v/>
      </c>
    </row>
    <row r="600" spans="1:22" x14ac:dyDescent="0.35">
      <c r="A600" s="115">
        <v>586</v>
      </c>
      <c r="B600" s="116">
        <v>2440880</v>
      </c>
      <c r="C600" s="117" t="s">
        <v>3553</v>
      </c>
      <c r="D600" s="118" t="s">
        <v>3555</v>
      </c>
      <c r="E600" s="118" t="s">
        <v>536</v>
      </c>
      <c r="F600" s="119">
        <v>51</v>
      </c>
      <c r="G600" s="28"/>
      <c r="H600" s="4"/>
      <c r="I600" s="122">
        <f t="shared" si="64"/>
        <v>0</v>
      </c>
      <c r="J600" s="3"/>
      <c r="K600" s="6"/>
      <c r="L600" s="123">
        <f t="shared" si="65"/>
        <v>0</v>
      </c>
      <c r="M600" s="7"/>
      <c r="N600" s="123">
        <f t="shared" si="66"/>
        <v>0</v>
      </c>
      <c r="O600" s="123">
        <f t="shared" si="67"/>
        <v>0</v>
      </c>
      <c r="P600" s="3"/>
      <c r="Q600" s="6"/>
      <c r="R600" s="123">
        <f t="shared" si="68"/>
        <v>0</v>
      </c>
      <c r="S600" s="6"/>
      <c r="T600" s="123">
        <f t="shared" si="69"/>
        <v>0</v>
      </c>
      <c r="U600" s="122">
        <f t="shared" si="70"/>
        <v>0</v>
      </c>
      <c r="V600" s="8" t="str">
        <f>IF(COUNTBLANK(G600:H600)+COUNTBLANK(J600:K600)+COUNTBLANK(M600:M600)+COUNTBLANK(P600:Q600)+COUNTBLANK(S600:S600)=8,"",
IF(G600&lt;Limity!$C$5," Data gotowości zbyt wczesna lub nie uzupełniona.","")&amp;
IF(G600&gt;Limity!$D$5," Data gotowości zbyt późna lub wypełnona nieprawidłowo.","")&amp;
IF(OR(ROUND(K600,2)&lt;=0,ROUND(Q600,2)&lt;=0,ROUND(M600,2)&lt;=0,ROUND(S600,2)&lt;=0,ROUND(H600,2)&lt;=0)," Co najmniej jedna wartość nie jest większa od zera.","")&amp;
IF(K600&gt;Limity!$D$6," Abonament za Usługę TD w Wariancie A ponad limit.","")&amp;
IF(Q600&gt;Limity!$D$7," Abonament za Usługę TD w Wariancie B ponad limit.","")&amp;
IF(Q600-K600&gt;Limity!$D$8," Różnica wartości abonamentów za Usługę TD wariantów A i B ponad limit.","")&amp;
IF(M600&gt;Limity!$D$9," Abonament za zwiększenie przepustowości w Wariancie A ponad limit.","")&amp;
IF(S600&gt;Limity!$D$10," Abonament za zwiększenie przepustowości w Wariancie B ponad limit.","")&amp;
IF(H600&gt;Limity!$D$11," Opłata za zestawienie łącza ponad limit.","")&amp;
IF(J600=""," Nie wskazano PWR. ",IF(ISERROR(VLOOKUP(J600,'Listy punktów styku'!$B$11:$B$41,1,FALSE))," Nie wskazano PWR z listy.",""))&amp;
IF(P600=""," Nie wskazano FPS. ",IF(ISERROR(VLOOKUP(P600,'Listy punktów styku'!$B$44:$B$61,1,FALSE))," Nie wskazano FPS z listy.",""))
)</f>
        <v/>
      </c>
    </row>
    <row r="601" spans="1:22" ht="29" x14ac:dyDescent="0.35">
      <c r="A601" s="115">
        <v>587</v>
      </c>
      <c r="B601" s="116">
        <v>2439320</v>
      </c>
      <c r="C601" s="117" t="s">
        <v>3558</v>
      </c>
      <c r="D601" s="118" t="s">
        <v>3555</v>
      </c>
      <c r="E601" s="118" t="s">
        <v>95</v>
      </c>
      <c r="F601" s="119">
        <v>34</v>
      </c>
      <c r="G601" s="28"/>
      <c r="H601" s="4"/>
      <c r="I601" s="122">
        <f t="shared" si="64"/>
        <v>0</v>
      </c>
      <c r="J601" s="3"/>
      <c r="K601" s="6"/>
      <c r="L601" s="123">
        <f t="shared" si="65"/>
        <v>0</v>
      </c>
      <c r="M601" s="7"/>
      <c r="N601" s="123">
        <f t="shared" si="66"/>
        <v>0</v>
      </c>
      <c r="O601" s="123">
        <f t="shared" si="67"/>
        <v>0</v>
      </c>
      <c r="P601" s="3"/>
      <c r="Q601" s="6"/>
      <c r="R601" s="123">
        <f t="shared" si="68"/>
        <v>0</v>
      </c>
      <c r="S601" s="6"/>
      <c r="T601" s="123">
        <f t="shared" si="69"/>
        <v>0</v>
      </c>
      <c r="U601" s="122">
        <f t="shared" si="70"/>
        <v>0</v>
      </c>
      <c r="V601" s="8" t="str">
        <f>IF(COUNTBLANK(G601:H601)+COUNTBLANK(J601:K601)+COUNTBLANK(M601:M601)+COUNTBLANK(P601:Q601)+COUNTBLANK(S601:S601)=8,"",
IF(G601&lt;Limity!$C$5," Data gotowości zbyt wczesna lub nie uzupełniona.","")&amp;
IF(G601&gt;Limity!$D$5," Data gotowości zbyt późna lub wypełnona nieprawidłowo.","")&amp;
IF(OR(ROUND(K601,2)&lt;=0,ROUND(Q601,2)&lt;=0,ROUND(M601,2)&lt;=0,ROUND(S601,2)&lt;=0,ROUND(H601,2)&lt;=0)," Co najmniej jedna wartość nie jest większa od zera.","")&amp;
IF(K601&gt;Limity!$D$6," Abonament za Usługę TD w Wariancie A ponad limit.","")&amp;
IF(Q601&gt;Limity!$D$7," Abonament za Usługę TD w Wariancie B ponad limit.","")&amp;
IF(Q601-K601&gt;Limity!$D$8," Różnica wartości abonamentów za Usługę TD wariantów A i B ponad limit.","")&amp;
IF(M601&gt;Limity!$D$9," Abonament za zwiększenie przepustowości w Wariancie A ponad limit.","")&amp;
IF(S601&gt;Limity!$D$10," Abonament za zwiększenie przepustowości w Wariancie B ponad limit.","")&amp;
IF(H601&gt;Limity!$D$11," Opłata za zestawienie łącza ponad limit.","")&amp;
IF(J601=""," Nie wskazano PWR. ",IF(ISERROR(VLOOKUP(J601,'Listy punktów styku'!$B$11:$B$41,1,FALSE))," Nie wskazano PWR z listy.",""))&amp;
IF(P601=""," Nie wskazano FPS. ",IF(ISERROR(VLOOKUP(P601,'Listy punktów styku'!$B$44:$B$61,1,FALSE))," Nie wskazano FPS z listy.",""))
)</f>
        <v/>
      </c>
    </row>
    <row r="602" spans="1:22" x14ac:dyDescent="0.35">
      <c r="A602" s="115">
        <v>588</v>
      </c>
      <c r="B602" s="116">
        <v>2443274</v>
      </c>
      <c r="C602" s="117" t="s">
        <v>3560</v>
      </c>
      <c r="D602" s="118" t="s">
        <v>3564</v>
      </c>
      <c r="E602" s="118"/>
      <c r="F602" s="119">
        <v>100</v>
      </c>
      <c r="G602" s="28"/>
      <c r="H602" s="4"/>
      <c r="I602" s="122">
        <f t="shared" si="64"/>
        <v>0</v>
      </c>
      <c r="J602" s="3"/>
      <c r="K602" s="6"/>
      <c r="L602" s="123">
        <f t="shared" si="65"/>
        <v>0</v>
      </c>
      <c r="M602" s="7"/>
      <c r="N602" s="123">
        <f t="shared" si="66"/>
        <v>0</v>
      </c>
      <c r="O602" s="123">
        <f t="shared" si="67"/>
        <v>0</v>
      </c>
      <c r="P602" s="3"/>
      <c r="Q602" s="6"/>
      <c r="R602" s="123">
        <f t="shared" si="68"/>
        <v>0</v>
      </c>
      <c r="S602" s="6"/>
      <c r="T602" s="123">
        <f t="shared" si="69"/>
        <v>0</v>
      </c>
      <c r="U602" s="122">
        <f t="shared" si="70"/>
        <v>0</v>
      </c>
      <c r="V602" s="8" t="str">
        <f>IF(COUNTBLANK(G602:H602)+COUNTBLANK(J602:K602)+COUNTBLANK(M602:M602)+COUNTBLANK(P602:Q602)+COUNTBLANK(S602:S602)=8,"",
IF(G602&lt;Limity!$C$5," Data gotowości zbyt wczesna lub nie uzupełniona.","")&amp;
IF(G602&gt;Limity!$D$5," Data gotowości zbyt późna lub wypełnona nieprawidłowo.","")&amp;
IF(OR(ROUND(K602,2)&lt;=0,ROUND(Q602,2)&lt;=0,ROUND(M602,2)&lt;=0,ROUND(S602,2)&lt;=0,ROUND(H602,2)&lt;=0)," Co najmniej jedna wartość nie jest większa od zera.","")&amp;
IF(K602&gt;Limity!$D$6," Abonament za Usługę TD w Wariancie A ponad limit.","")&amp;
IF(Q602&gt;Limity!$D$7," Abonament za Usługę TD w Wariancie B ponad limit.","")&amp;
IF(Q602-K602&gt;Limity!$D$8," Różnica wartości abonamentów za Usługę TD wariantów A i B ponad limit.","")&amp;
IF(M602&gt;Limity!$D$9," Abonament za zwiększenie przepustowości w Wariancie A ponad limit.","")&amp;
IF(S602&gt;Limity!$D$10," Abonament za zwiększenie przepustowości w Wariancie B ponad limit.","")&amp;
IF(H602&gt;Limity!$D$11," Opłata za zestawienie łącza ponad limit.","")&amp;
IF(J602=""," Nie wskazano PWR. ",IF(ISERROR(VLOOKUP(J602,'Listy punktów styku'!$B$11:$B$41,1,FALSE))," Nie wskazano PWR z listy.",""))&amp;
IF(P602=""," Nie wskazano FPS. ",IF(ISERROR(VLOOKUP(P602,'Listy punktów styku'!$B$44:$B$61,1,FALSE))," Nie wskazano FPS z listy.",""))
)</f>
        <v/>
      </c>
    </row>
    <row r="603" spans="1:22" x14ac:dyDescent="0.35">
      <c r="A603" s="115">
        <v>589</v>
      </c>
      <c r="B603" s="116">
        <v>2445426</v>
      </c>
      <c r="C603" s="117" t="s">
        <v>3566</v>
      </c>
      <c r="D603" s="118" t="s">
        <v>3562</v>
      </c>
      <c r="E603" s="118"/>
      <c r="F603" s="119">
        <v>709</v>
      </c>
      <c r="G603" s="28"/>
      <c r="H603" s="4"/>
      <c r="I603" s="122">
        <f t="shared" si="64"/>
        <v>0</v>
      </c>
      <c r="J603" s="3"/>
      <c r="K603" s="6"/>
      <c r="L603" s="123">
        <f t="shared" si="65"/>
        <v>0</v>
      </c>
      <c r="M603" s="7"/>
      <c r="N603" s="123">
        <f t="shared" si="66"/>
        <v>0</v>
      </c>
      <c r="O603" s="123">
        <f t="shared" si="67"/>
        <v>0</v>
      </c>
      <c r="P603" s="3"/>
      <c r="Q603" s="6"/>
      <c r="R603" s="123">
        <f t="shared" si="68"/>
        <v>0</v>
      </c>
      <c r="S603" s="6"/>
      <c r="T603" s="123">
        <f t="shared" si="69"/>
        <v>0</v>
      </c>
      <c r="U603" s="122">
        <f t="shared" si="70"/>
        <v>0</v>
      </c>
      <c r="V603" s="8" t="str">
        <f>IF(COUNTBLANK(G603:H603)+COUNTBLANK(J603:K603)+COUNTBLANK(M603:M603)+COUNTBLANK(P603:Q603)+COUNTBLANK(S603:S603)=8,"",
IF(G603&lt;Limity!$C$5," Data gotowości zbyt wczesna lub nie uzupełniona.","")&amp;
IF(G603&gt;Limity!$D$5," Data gotowości zbyt późna lub wypełnona nieprawidłowo.","")&amp;
IF(OR(ROUND(K603,2)&lt;=0,ROUND(Q603,2)&lt;=0,ROUND(M603,2)&lt;=0,ROUND(S603,2)&lt;=0,ROUND(H603,2)&lt;=0)," Co najmniej jedna wartość nie jest większa od zera.","")&amp;
IF(K603&gt;Limity!$D$6," Abonament za Usługę TD w Wariancie A ponad limit.","")&amp;
IF(Q603&gt;Limity!$D$7," Abonament za Usługę TD w Wariancie B ponad limit.","")&amp;
IF(Q603-K603&gt;Limity!$D$8," Różnica wartości abonamentów za Usługę TD wariantów A i B ponad limit.","")&amp;
IF(M603&gt;Limity!$D$9," Abonament za zwiększenie przepustowości w Wariancie A ponad limit.","")&amp;
IF(S603&gt;Limity!$D$10," Abonament za zwiększenie przepustowości w Wariancie B ponad limit.","")&amp;
IF(H603&gt;Limity!$D$11," Opłata za zestawienie łącza ponad limit.","")&amp;
IF(J603=""," Nie wskazano PWR. ",IF(ISERROR(VLOOKUP(J603,'Listy punktów styku'!$B$11:$B$41,1,FALSE))," Nie wskazano PWR z listy.",""))&amp;
IF(P603=""," Nie wskazano FPS. ",IF(ISERROR(VLOOKUP(P603,'Listy punktów styku'!$B$44:$B$61,1,FALSE))," Nie wskazano FPS z listy.",""))
)</f>
        <v/>
      </c>
    </row>
    <row r="604" spans="1:22" x14ac:dyDescent="0.35">
      <c r="A604" s="115">
        <v>590</v>
      </c>
      <c r="B604" s="116">
        <v>2466606</v>
      </c>
      <c r="C604" s="117" t="s">
        <v>3570</v>
      </c>
      <c r="D604" s="118" t="s">
        <v>3574</v>
      </c>
      <c r="E604" s="118"/>
      <c r="F604" s="119">
        <v>13</v>
      </c>
      <c r="G604" s="28"/>
      <c r="H604" s="4"/>
      <c r="I604" s="122">
        <f t="shared" si="64"/>
        <v>0</v>
      </c>
      <c r="J604" s="3"/>
      <c r="K604" s="6"/>
      <c r="L604" s="123">
        <f t="shared" si="65"/>
        <v>0</v>
      </c>
      <c r="M604" s="7"/>
      <c r="N604" s="123">
        <f t="shared" si="66"/>
        <v>0</v>
      </c>
      <c r="O604" s="123">
        <f t="shared" si="67"/>
        <v>0</v>
      </c>
      <c r="P604" s="3"/>
      <c r="Q604" s="6"/>
      <c r="R604" s="123">
        <f t="shared" si="68"/>
        <v>0</v>
      </c>
      <c r="S604" s="6"/>
      <c r="T604" s="123">
        <f t="shared" si="69"/>
        <v>0</v>
      </c>
      <c r="U604" s="122">
        <f t="shared" si="70"/>
        <v>0</v>
      </c>
      <c r="V604" s="8" t="str">
        <f>IF(COUNTBLANK(G604:H604)+COUNTBLANK(J604:K604)+COUNTBLANK(M604:M604)+COUNTBLANK(P604:Q604)+COUNTBLANK(S604:S604)=8,"",
IF(G604&lt;Limity!$C$5," Data gotowości zbyt wczesna lub nie uzupełniona.","")&amp;
IF(G604&gt;Limity!$D$5," Data gotowości zbyt późna lub wypełnona nieprawidłowo.","")&amp;
IF(OR(ROUND(K604,2)&lt;=0,ROUND(Q604,2)&lt;=0,ROUND(M604,2)&lt;=0,ROUND(S604,2)&lt;=0,ROUND(H604,2)&lt;=0)," Co najmniej jedna wartość nie jest większa od zera.","")&amp;
IF(K604&gt;Limity!$D$6," Abonament za Usługę TD w Wariancie A ponad limit.","")&amp;
IF(Q604&gt;Limity!$D$7," Abonament za Usługę TD w Wariancie B ponad limit.","")&amp;
IF(Q604-K604&gt;Limity!$D$8," Różnica wartości abonamentów za Usługę TD wariantów A i B ponad limit.","")&amp;
IF(M604&gt;Limity!$D$9," Abonament za zwiększenie przepustowości w Wariancie A ponad limit.","")&amp;
IF(S604&gt;Limity!$D$10," Abonament za zwiększenie przepustowości w Wariancie B ponad limit.","")&amp;
IF(H604&gt;Limity!$D$11," Opłata za zestawienie łącza ponad limit.","")&amp;
IF(J604=""," Nie wskazano PWR. ",IF(ISERROR(VLOOKUP(J604,'Listy punktów styku'!$B$11:$B$41,1,FALSE))," Nie wskazano PWR z listy.",""))&amp;
IF(P604=""," Nie wskazano FPS. ",IF(ISERROR(VLOOKUP(P604,'Listy punktów styku'!$B$44:$B$61,1,FALSE))," Nie wskazano FPS z listy.",""))
)</f>
        <v/>
      </c>
    </row>
    <row r="605" spans="1:22" x14ac:dyDescent="0.35">
      <c r="A605" s="115">
        <v>591</v>
      </c>
      <c r="B605" s="116">
        <v>2467368</v>
      </c>
      <c r="C605" s="117" t="s">
        <v>3576</v>
      </c>
      <c r="D605" s="118" t="s">
        <v>3572</v>
      </c>
      <c r="E605" s="118"/>
      <c r="F605" s="119">
        <v>162</v>
      </c>
      <c r="G605" s="28"/>
      <c r="H605" s="4"/>
      <c r="I605" s="122">
        <f t="shared" si="64"/>
        <v>0</v>
      </c>
      <c r="J605" s="3"/>
      <c r="K605" s="6"/>
      <c r="L605" s="123">
        <f t="shared" si="65"/>
        <v>0</v>
      </c>
      <c r="M605" s="7"/>
      <c r="N605" s="123">
        <f t="shared" si="66"/>
        <v>0</v>
      </c>
      <c r="O605" s="123">
        <f t="shared" si="67"/>
        <v>0</v>
      </c>
      <c r="P605" s="3"/>
      <c r="Q605" s="6"/>
      <c r="R605" s="123">
        <f t="shared" si="68"/>
        <v>0</v>
      </c>
      <c r="S605" s="6"/>
      <c r="T605" s="123">
        <f t="shared" si="69"/>
        <v>0</v>
      </c>
      <c r="U605" s="122">
        <f t="shared" si="70"/>
        <v>0</v>
      </c>
      <c r="V605" s="8" t="str">
        <f>IF(COUNTBLANK(G605:H605)+COUNTBLANK(J605:K605)+COUNTBLANK(M605:M605)+COUNTBLANK(P605:Q605)+COUNTBLANK(S605:S605)=8,"",
IF(G605&lt;Limity!$C$5," Data gotowości zbyt wczesna lub nie uzupełniona.","")&amp;
IF(G605&gt;Limity!$D$5," Data gotowości zbyt późna lub wypełnona nieprawidłowo.","")&amp;
IF(OR(ROUND(K605,2)&lt;=0,ROUND(Q605,2)&lt;=0,ROUND(M605,2)&lt;=0,ROUND(S605,2)&lt;=0,ROUND(H605,2)&lt;=0)," Co najmniej jedna wartość nie jest większa od zera.","")&amp;
IF(K605&gt;Limity!$D$6," Abonament za Usługę TD w Wariancie A ponad limit.","")&amp;
IF(Q605&gt;Limity!$D$7," Abonament za Usługę TD w Wariancie B ponad limit.","")&amp;
IF(Q605-K605&gt;Limity!$D$8," Różnica wartości abonamentów za Usługę TD wariantów A i B ponad limit.","")&amp;
IF(M605&gt;Limity!$D$9," Abonament za zwiększenie przepustowości w Wariancie A ponad limit.","")&amp;
IF(S605&gt;Limity!$D$10," Abonament za zwiększenie przepustowości w Wariancie B ponad limit.","")&amp;
IF(H605&gt;Limity!$D$11," Opłata za zestawienie łącza ponad limit.","")&amp;
IF(J605=""," Nie wskazano PWR. ",IF(ISERROR(VLOOKUP(J605,'Listy punktów styku'!$B$11:$B$41,1,FALSE))," Nie wskazano PWR z listy.",""))&amp;
IF(P605=""," Nie wskazano FPS. ",IF(ISERROR(VLOOKUP(P605,'Listy punktów styku'!$B$44:$B$61,1,FALSE))," Nie wskazano FPS z listy.",""))
)</f>
        <v/>
      </c>
    </row>
    <row r="606" spans="1:22" x14ac:dyDescent="0.35">
      <c r="A606" s="115">
        <v>592</v>
      </c>
      <c r="B606" s="116">
        <v>9056141</v>
      </c>
      <c r="C606" s="117" t="s">
        <v>3579</v>
      </c>
      <c r="D606" s="118" t="s">
        <v>3581</v>
      </c>
      <c r="E606" s="118"/>
      <c r="F606" s="119">
        <v>16</v>
      </c>
      <c r="G606" s="28"/>
      <c r="H606" s="4"/>
      <c r="I606" s="122">
        <f t="shared" si="64"/>
        <v>0</v>
      </c>
      <c r="J606" s="3"/>
      <c r="K606" s="6"/>
      <c r="L606" s="123">
        <f t="shared" si="65"/>
        <v>0</v>
      </c>
      <c r="M606" s="7"/>
      <c r="N606" s="123">
        <f t="shared" si="66"/>
        <v>0</v>
      </c>
      <c r="O606" s="123">
        <f t="shared" si="67"/>
        <v>0</v>
      </c>
      <c r="P606" s="3"/>
      <c r="Q606" s="6"/>
      <c r="R606" s="123">
        <f t="shared" si="68"/>
        <v>0</v>
      </c>
      <c r="S606" s="6"/>
      <c r="T606" s="123">
        <f t="shared" si="69"/>
        <v>0</v>
      </c>
      <c r="U606" s="122">
        <f t="shared" si="70"/>
        <v>0</v>
      </c>
      <c r="V606" s="8" t="str">
        <f>IF(COUNTBLANK(G606:H606)+COUNTBLANK(J606:K606)+COUNTBLANK(M606:M606)+COUNTBLANK(P606:Q606)+COUNTBLANK(S606:S606)=8,"",
IF(G606&lt;Limity!$C$5," Data gotowości zbyt wczesna lub nie uzupełniona.","")&amp;
IF(G606&gt;Limity!$D$5," Data gotowości zbyt późna lub wypełnona nieprawidłowo.","")&amp;
IF(OR(ROUND(K606,2)&lt;=0,ROUND(Q606,2)&lt;=0,ROUND(M606,2)&lt;=0,ROUND(S606,2)&lt;=0,ROUND(H606,2)&lt;=0)," Co najmniej jedna wartość nie jest większa od zera.","")&amp;
IF(K606&gt;Limity!$D$6," Abonament za Usługę TD w Wariancie A ponad limit.","")&amp;
IF(Q606&gt;Limity!$D$7," Abonament za Usługę TD w Wariancie B ponad limit.","")&amp;
IF(Q606-K606&gt;Limity!$D$8," Różnica wartości abonamentów za Usługę TD wariantów A i B ponad limit.","")&amp;
IF(M606&gt;Limity!$D$9," Abonament za zwiększenie przepustowości w Wariancie A ponad limit.","")&amp;
IF(S606&gt;Limity!$D$10," Abonament za zwiększenie przepustowości w Wariancie B ponad limit.","")&amp;
IF(H606&gt;Limity!$D$11," Opłata za zestawienie łącza ponad limit.","")&amp;
IF(J606=""," Nie wskazano PWR. ",IF(ISERROR(VLOOKUP(J606,'Listy punktów styku'!$B$11:$B$41,1,FALSE))," Nie wskazano PWR z listy.",""))&amp;
IF(P606=""," Nie wskazano FPS. ",IF(ISERROR(VLOOKUP(P606,'Listy punktów styku'!$B$44:$B$61,1,FALSE))," Nie wskazano FPS z listy.",""))
)</f>
        <v/>
      </c>
    </row>
    <row r="607" spans="1:22" x14ac:dyDescent="0.35">
      <c r="A607" s="115">
        <v>593</v>
      </c>
      <c r="B607" s="116">
        <v>2467915</v>
      </c>
      <c r="C607" s="117" t="s">
        <v>3583</v>
      </c>
      <c r="D607" s="118" t="s">
        <v>3585</v>
      </c>
      <c r="E607" s="118"/>
      <c r="F607" s="119">
        <v>1</v>
      </c>
      <c r="G607" s="28"/>
      <c r="H607" s="4"/>
      <c r="I607" s="122">
        <f t="shared" si="64"/>
        <v>0</v>
      </c>
      <c r="J607" s="3"/>
      <c r="K607" s="6"/>
      <c r="L607" s="123">
        <f t="shared" si="65"/>
        <v>0</v>
      </c>
      <c r="M607" s="7"/>
      <c r="N607" s="123">
        <f t="shared" si="66"/>
        <v>0</v>
      </c>
      <c r="O607" s="123">
        <f t="shared" si="67"/>
        <v>0</v>
      </c>
      <c r="P607" s="3"/>
      <c r="Q607" s="6"/>
      <c r="R607" s="123">
        <f t="shared" si="68"/>
        <v>0</v>
      </c>
      <c r="S607" s="6"/>
      <c r="T607" s="123">
        <f t="shared" si="69"/>
        <v>0</v>
      </c>
      <c r="U607" s="122">
        <f t="shared" si="70"/>
        <v>0</v>
      </c>
      <c r="V607" s="8" t="str">
        <f>IF(COUNTBLANK(G607:H607)+COUNTBLANK(J607:K607)+COUNTBLANK(M607:M607)+COUNTBLANK(P607:Q607)+COUNTBLANK(S607:S607)=8,"",
IF(G607&lt;Limity!$C$5," Data gotowości zbyt wczesna lub nie uzupełniona.","")&amp;
IF(G607&gt;Limity!$D$5," Data gotowości zbyt późna lub wypełnona nieprawidłowo.","")&amp;
IF(OR(ROUND(K607,2)&lt;=0,ROUND(Q607,2)&lt;=0,ROUND(M607,2)&lt;=0,ROUND(S607,2)&lt;=0,ROUND(H607,2)&lt;=0)," Co najmniej jedna wartość nie jest większa od zera.","")&amp;
IF(K607&gt;Limity!$D$6," Abonament za Usługę TD w Wariancie A ponad limit.","")&amp;
IF(Q607&gt;Limity!$D$7," Abonament za Usługę TD w Wariancie B ponad limit.","")&amp;
IF(Q607-K607&gt;Limity!$D$8," Różnica wartości abonamentów za Usługę TD wariantów A i B ponad limit.","")&amp;
IF(M607&gt;Limity!$D$9," Abonament za zwiększenie przepustowości w Wariancie A ponad limit.","")&amp;
IF(S607&gt;Limity!$D$10," Abonament za zwiększenie przepustowości w Wariancie B ponad limit.","")&amp;
IF(H607&gt;Limity!$D$11," Opłata za zestawienie łącza ponad limit.","")&amp;
IF(J607=""," Nie wskazano PWR. ",IF(ISERROR(VLOOKUP(J607,'Listy punktów styku'!$B$11:$B$41,1,FALSE))," Nie wskazano PWR z listy.",""))&amp;
IF(P607=""," Nie wskazano FPS. ",IF(ISERROR(VLOOKUP(P607,'Listy punktów styku'!$B$44:$B$61,1,FALSE))," Nie wskazano FPS z listy.",""))
)</f>
        <v/>
      </c>
    </row>
    <row r="608" spans="1:22" x14ac:dyDescent="0.35">
      <c r="A608" s="115">
        <v>594</v>
      </c>
      <c r="B608" s="116">
        <v>2469355</v>
      </c>
      <c r="C608" s="117" t="s">
        <v>3587</v>
      </c>
      <c r="D608" s="118" t="s">
        <v>3591</v>
      </c>
      <c r="E608" s="118"/>
      <c r="F608" s="119">
        <v>207</v>
      </c>
      <c r="G608" s="28"/>
      <c r="H608" s="4"/>
      <c r="I608" s="122">
        <f t="shared" si="64"/>
        <v>0</v>
      </c>
      <c r="J608" s="3"/>
      <c r="K608" s="6"/>
      <c r="L608" s="123">
        <f t="shared" si="65"/>
        <v>0</v>
      </c>
      <c r="M608" s="7"/>
      <c r="N608" s="123">
        <f t="shared" si="66"/>
        <v>0</v>
      </c>
      <c r="O608" s="123">
        <f t="shared" si="67"/>
        <v>0</v>
      </c>
      <c r="P608" s="3"/>
      <c r="Q608" s="6"/>
      <c r="R608" s="123">
        <f t="shared" si="68"/>
        <v>0</v>
      </c>
      <c r="S608" s="6"/>
      <c r="T608" s="123">
        <f t="shared" si="69"/>
        <v>0</v>
      </c>
      <c r="U608" s="122">
        <f t="shared" si="70"/>
        <v>0</v>
      </c>
      <c r="V608" s="8" t="str">
        <f>IF(COUNTBLANK(G608:H608)+COUNTBLANK(J608:K608)+COUNTBLANK(M608:M608)+COUNTBLANK(P608:Q608)+COUNTBLANK(S608:S608)=8,"",
IF(G608&lt;Limity!$C$5," Data gotowości zbyt wczesna lub nie uzupełniona.","")&amp;
IF(G608&gt;Limity!$D$5," Data gotowości zbyt późna lub wypełnona nieprawidłowo.","")&amp;
IF(OR(ROUND(K608,2)&lt;=0,ROUND(Q608,2)&lt;=0,ROUND(M608,2)&lt;=0,ROUND(S608,2)&lt;=0,ROUND(H608,2)&lt;=0)," Co najmniej jedna wartość nie jest większa od zera.","")&amp;
IF(K608&gt;Limity!$D$6," Abonament za Usługę TD w Wariancie A ponad limit.","")&amp;
IF(Q608&gt;Limity!$D$7," Abonament za Usługę TD w Wariancie B ponad limit.","")&amp;
IF(Q608-K608&gt;Limity!$D$8," Różnica wartości abonamentów za Usługę TD wariantów A i B ponad limit.","")&amp;
IF(M608&gt;Limity!$D$9," Abonament za zwiększenie przepustowości w Wariancie A ponad limit.","")&amp;
IF(S608&gt;Limity!$D$10," Abonament za zwiększenie przepustowości w Wariancie B ponad limit.","")&amp;
IF(H608&gt;Limity!$D$11," Opłata za zestawienie łącza ponad limit.","")&amp;
IF(J608=""," Nie wskazano PWR. ",IF(ISERROR(VLOOKUP(J608,'Listy punktów styku'!$B$11:$B$41,1,FALSE))," Nie wskazano PWR z listy.",""))&amp;
IF(P608=""," Nie wskazano FPS. ",IF(ISERROR(VLOOKUP(P608,'Listy punktów styku'!$B$44:$B$61,1,FALSE))," Nie wskazano FPS z listy.",""))
)</f>
        <v/>
      </c>
    </row>
    <row r="609" spans="1:22" x14ac:dyDescent="0.35">
      <c r="A609" s="115">
        <v>595</v>
      </c>
      <c r="B609" s="116">
        <v>347155612</v>
      </c>
      <c r="C609" s="117">
        <v>270737</v>
      </c>
      <c r="D609" s="118" t="s">
        <v>3595</v>
      </c>
      <c r="E609" s="118"/>
      <c r="F609" s="119">
        <v>44</v>
      </c>
      <c r="G609" s="28"/>
      <c r="H609" s="4"/>
      <c r="I609" s="122">
        <f t="shared" si="64"/>
        <v>0</v>
      </c>
      <c r="J609" s="3"/>
      <c r="K609" s="6"/>
      <c r="L609" s="123">
        <f t="shared" si="65"/>
        <v>0</v>
      </c>
      <c r="M609" s="7"/>
      <c r="N609" s="123">
        <f t="shared" si="66"/>
        <v>0</v>
      </c>
      <c r="O609" s="123">
        <f t="shared" si="67"/>
        <v>0</v>
      </c>
      <c r="P609" s="3"/>
      <c r="Q609" s="6"/>
      <c r="R609" s="123">
        <f t="shared" si="68"/>
        <v>0</v>
      </c>
      <c r="S609" s="6"/>
      <c r="T609" s="123">
        <f t="shared" si="69"/>
        <v>0</v>
      </c>
      <c r="U609" s="122">
        <f t="shared" si="70"/>
        <v>0</v>
      </c>
      <c r="V609" s="8" t="str">
        <f>IF(COUNTBLANK(G609:H609)+COUNTBLANK(J609:K609)+COUNTBLANK(M609:M609)+COUNTBLANK(P609:Q609)+COUNTBLANK(S609:S609)=8,"",
IF(G609&lt;Limity!$C$5," Data gotowości zbyt wczesna lub nie uzupełniona.","")&amp;
IF(G609&gt;Limity!$D$5," Data gotowości zbyt późna lub wypełnona nieprawidłowo.","")&amp;
IF(OR(ROUND(K609,2)&lt;=0,ROUND(Q609,2)&lt;=0,ROUND(M609,2)&lt;=0,ROUND(S609,2)&lt;=0,ROUND(H609,2)&lt;=0)," Co najmniej jedna wartość nie jest większa od zera.","")&amp;
IF(K609&gt;Limity!$D$6," Abonament za Usługę TD w Wariancie A ponad limit.","")&amp;
IF(Q609&gt;Limity!$D$7," Abonament za Usługę TD w Wariancie B ponad limit.","")&amp;
IF(Q609-K609&gt;Limity!$D$8," Różnica wartości abonamentów za Usługę TD wariantów A i B ponad limit.","")&amp;
IF(M609&gt;Limity!$D$9," Abonament za zwiększenie przepustowości w Wariancie A ponad limit.","")&amp;
IF(S609&gt;Limity!$D$10," Abonament za zwiększenie przepustowości w Wariancie B ponad limit.","")&amp;
IF(H609&gt;Limity!$D$11," Opłata za zestawienie łącza ponad limit.","")&amp;
IF(J609=""," Nie wskazano PWR. ",IF(ISERROR(VLOOKUP(J609,'Listy punktów styku'!$B$11:$B$41,1,FALSE))," Nie wskazano PWR z listy.",""))&amp;
IF(P609=""," Nie wskazano FPS. ",IF(ISERROR(VLOOKUP(P609,'Listy punktów styku'!$B$44:$B$61,1,FALSE))," Nie wskazano FPS z listy.",""))
)</f>
        <v/>
      </c>
    </row>
    <row r="610" spans="1:22" x14ac:dyDescent="0.35">
      <c r="A610" s="115">
        <v>596</v>
      </c>
      <c r="B610" s="116">
        <v>152948257</v>
      </c>
      <c r="C610" s="117">
        <v>40663</v>
      </c>
      <c r="D610" s="118" t="s">
        <v>3599</v>
      </c>
      <c r="E610" s="118"/>
      <c r="F610" s="119">
        <v>3</v>
      </c>
      <c r="G610" s="28"/>
      <c r="H610" s="4"/>
      <c r="I610" s="122">
        <f t="shared" si="64"/>
        <v>0</v>
      </c>
      <c r="J610" s="3"/>
      <c r="K610" s="6"/>
      <c r="L610" s="123">
        <f t="shared" si="65"/>
        <v>0</v>
      </c>
      <c r="M610" s="7"/>
      <c r="N610" s="123">
        <f t="shared" si="66"/>
        <v>0</v>
      </c>
      <c r="O610" s="123">
        <f t="shared" si="67"/>
        <v>0</v>
      </c>
      <c r="P610" s="3"/>
      <c r="Q610" s="6"/>
      <c r="R610" s="123">
        <f t="shared" si="68"/>
        <v>0</v>
      </c>
      <c r="S610" s="6"/>
      <c r="T610" s="123">
        <f t="shared" si="69"/>
        <v>0</v>
      </c>
      <c r="U610" s="122">
        <f t="shared" si="70"/>
        <v>0</v>
      </c>
      <c r="V610" s="8" t="str">
        <f>IF(COUNTBLANK(G610:H610)+COUNTBLANK(J610:K610)+COUNTBLANK(M610:M610)+COUNTBLANK(P610:Q610)+COUNTBLANK(S610:S610)=8,"",
IF(G610&lt;Limity!$C$5," Data gotowości zbyt wczesna lub nie uzupełniona.","")&amp;
IF(G610&gt;Limity!$D$5," Data gotowości zbyt późna lub wypełnona nieprawidłowo.","")&amp;
IF(OR(ROUND(K610,2)&lt;=0,ROUND(Q610,2)&lt;=0,ROUND(M610,2)&lt;=0,ROUND(S610,2)&lt;=0,ROUND(H610,2)&lt;=0)," Co najmniej jedna wartość nie jest większa od zera.","")&amp;
IF(K610&gt;Limity!$D$6," Abonament za Usługę TD w Wariancie A ponad limit.","")&amp;
IF(Q610&gt;Limity!$D$7," Abonament za Usługę TD w Wariancie B ponad limit.","")&amp;
IF(Q610-K610&gt;Limity!$D$8," Różnica wartości abonamentów za Usługę TD wariantów A i B ponad limit.","")&amp;
IF(M610&gt;Limity!$D$9," Abonament za zwiększenie przepustowości w Wariancie A ponad limit.","")&amp;
IF(S610&gt;Limity!$D$10," Abonament za zwiększenie przepustowości w Wariancie B ponad limit.","")&amp;
IF(H610&gt;Limity!$D$11," Opłata za zestawienie łącza ponad limit.","")&amp;
IF(J610=""," Nie wskazano PWR. ",IF(ISERROR(VLOOKUP(J610,'Listy punktów styku'!$B$11:$B$41,1,FALSE))," Nie wskazano PWR z listy.",""))&amp;
IF(P610=""," Nie wskazano FPS. ",IF(ISERROR(VLOOKUP(P610,'Listy punktów styku'!$B$44:$B$61,1,FALSE))," Nie wskazano FPS z listy.",""))
)</f>
        <v/>
      </c>
    </row>
    <row r="611" spans="1:22" x14ac:dyDescent="0.35">
      <c r="A611" s="115">
        <v>597</v>
      </c>
      <c r="B611" s="116">
        <v>2499271</v>
      </c>
      <c r="C611" s="117" t="s">
        <v>3601</v>
      </c>
      <c r="D611" s="118" t="s">
        <v>3603</v>
      </c>
      <c r="E611" s="118" t="s">
        <v>3606</v>
      </c>
      <c r="F611" s="119">
        <v>15</v>
      </c>
      <c r="G611" s="28"/>
      <c r="H611" s="4"/>
      <c r="I611" s="122">
        <f t="shared" si="64"/>
        <v>0</v>
      </c>
      <c r="J611" s="3"/>
      <c r="K611" s="6"/>
      <c r="L611" s="123">
        <f t="shared" si="65"/>
        <v>0</v>
      </c>
      <c r="M611" s="7"/>
      <c r="N611" s="123">
        <f t="shared" si="66"/>
        <v>0</v>
      </c>
      <c r="O611" s="123">
        <f t="shared" si="67"/>
        <v>0</v>
      </c>
      <c r="P611" s="3"/>
      <c r="Q611" s="6"/>
      <c r="R611" s="123">
        <f t="shared" si="68"/>
        <v>0</v>
      </c>
      <c r="S611" s="6"/>
      <c r="T611" s="123">
        <f t="shared" si="69"/>
        <v>0</v>
      </c>
      <c r="U611" s="122">
        <f t="shared" si="70"/>
        <v>0</v>
      </c>
      <c r="V611" s="8" t="str">
        <f>IF(COUNTBLANK(G611:H611)+COUNTBLANK(J611:K611)+COUNTBLANK(M611:M611)+COUNTBLANK(P611:Q611)+COUNTBLANK(S611:S611)=8,"",
IF(G611&lt;Limity!$C$5," Data gotowości zbyt wczesna lub nie uzupełniona.","")&amp;
IF(G611&gt;Limity!$D$5," Data gotowości zbyt późna lub wypełnona nieprawidłowo.","")&amp;
IF(OR(ROUND(K611,2)&lt;=0,ROUND(Q611,2)&lt;=0,ROUND(M611,2)&lt;=0,ROUND(S611,2)&lt;=0,ROUND(H611,2)&lt;=0)," Co najmniej jedna wartość nie jest większa od zera.","")&amp;
IF(K611&gt;Limity!$D$6," Abonament za Usługę TD w Wariancie A ponad limit.","")&amp;
IF(Q611&gt;Limity!$D$7," Abonament za Usługę TD w Wariancie B ponad limit.","")&amp;
IF(Q611-K611&gt;Limity!$D$8," Różnica wartości abonamentów za Usługę TD wariantów A i B ponad limit.","")&amp;
IF(M611&gt;Limity!$D$9," Abonament za zwiększenie przepustowości w Wariancie A ponad limit.","")&amp;
IF(S611&gt;Limity!$D$10," Abonament za zwiększenie przepustowości w Wariancie B ponad limit.","")&amp;
IF(H611&gt;Limity!$D$11," Opłata za zestawienie łącza ponad limit.","")&amp;
IF(J611=""," Nie wskazano PWR. ",IF(ISERROR(VLOOKUP(J611,'Listy punktów styku'!$B$11:$B$41,1,FALSE))," Nie wskazano PWR z listy.",""))&amp;
IF(P611=""," Nie wskazano FPS. ",IF(ISERROR(VLOOKUP(P611,'Listy punktów styku'!$B$44:$B$61,1,FALSE))," Nie wskazano FPS z listy.",""))
)</f>
        <v/>
      </c>
    </row>
    <row r="612" spans="1:22" x14ac:dyDescent="0.35">
      <c r="A612" s="115">
        <v>598</v>
      </c>
      <c r="B612" s="116">
        <v>861987998</v>
      </c>
      <c r="C612" s="117">
        <v>24580</v>
      </c>
      <c r="D612" s="118" t="s">
        <v>3603</v>
      </c>
      <c r="E612" s="118" t="s">
        <v>302</v>
      </c>
      <c r="F612" s="119">
        <v>14</v>
      </c>
      <c r="G612" s="28"/>
      <c r="H612" s="4"/>
      <c r="I612" s="122">
        <f t="shared" si="64"/>
        <v>0</v>
      </c>
      <c r="J612" s="3"/>
      <c r="K612" s="6"/>
      <c r="L612" s="123">
        <f t="shared" si="65"/>
        <v>0</v>
      </c>
      <c r="M612" s="7"/>
      <c r="N612" s="123">
        <f t="shared" si="66"/>
        <v>0</v>
      </c>
      <c r="O612" s="123">
        <f t="shared" si="67"/>
        <v>0</v>
      </c>
      <c r="P612" s="3"/>
      <c r="Q612" s="6"/>
      <c r="R612" s="123">
        <f t="shared" si="68"/>
        <v>0</v>
      </c>
      <c r="S612" s="6"/>
      <c r="T612" s="123">
        <f t="shared" si="69"/>
        <v>0</v>
      </c>
      <c r="U612" s="122">
        <f t="shared" si="70"/>
        <v>0</v>
      </c>
      <c r="V612" s="8" t="str">
        <f>IF(COUNTBLANK(G612:H612)+COUNTBLANK(J612:K612)+COUNTBLANK(M612:M612)+COUNTBLANK(P612:Q612)+COUNTBLANK(S612:S612)=8,"",
IF(G612&lt;Limity!$C$5," Data gotowości zbyt wczesna lub nie uzupełniona.","")&amp;
IF(G612&gt;Limity!$D$5," Data gotowości zbyt późna lub wypełnona nieprawidłowo.","")&amp;
IF(OR(ROUND(K612,2)&lt;=0,ROUND(Q612,2)&lt;=0,ROUND(M612,2)&lt;=0,ROUND(S612,2)&lt;=0,ROUND(H612,2)&lt;=0)," Co najmniej jedna wartość nie jest większa od zera.","")&amp;
IF(K612&gt;Limity!$D$6," Abonament za Usługę TD w Wariancie A ponad limit.","")&amp;
IF(Q612&gt;Limity!$D$7," Abonament za Usługę TD w Wariancie B ponad limit.","")&amp;
IF(Q612-K612&gt;Limity!$D$8," Różnica wartości abonamentów za Usługę TD wariantów A i B ponad limit.","")&amp;
IF(M612&gt;Limity!$D$9," Abonament za zwiększenie przepustowości w Wariancie A ponad limit.","")&amp;
IF(S612&gt;Limity!$D$10," Abonament za zwiększenie przepustowości w Wariancie B ponad limit.","")&amp;
IF(H612&gt;Limity!$D$11," Opłata za zestawienie łącza ponad limit.","")&amp;
IF(J612=""," Nie wskazano PWR. ",IF(ISERROR(VLOOKUP(J612,'Listy punktów styku'!$B$11:$B$41,1,FALSE))," Nie wskazano PWR z listy.",""))&amp;
IF(P612=""," Nie wskazano FPS. ",IF(ISERROR(VLOOKUP(P612,'Listy punktów styku'!$B$44:$B$61,1,FALSE))," Nie wskazano FPS z listy.",""))
)</f>
        <v/>
      </c>
    </row>
    <row r="613" spans="1:22" x14ac:dyDescent="0.35">
      <c r="A613" s="115">
        <v>599</v>
      </c>
      <c r="B613" s="116">
        <v>2499241</v>
      </c>
      <c r="C613" s="117" t="s">
        <v>3609</v>
      </c>
      <c r="D613" s="118" t="s">
        <v>3603</v>
      </c>
      <c r="E613" s="118" t="s">
        <v>3611</v>
      </c>
      <c r="F613" s="119">
        <v>2</v>
      </c>
      <c r="G613" s="28"/>
      <c r="H613" s="4"/>
      <c r="I613" s="122">
        <f t="shared" si="64"/>
        <v>0</v>
      </c>
      <c r="J613" s="3"/>
      <c r="K613" s="6"/>
      <c r="L613" s="123">
        <f t="shared" si="65"/>
        <v>0</v>
      </c>
      <c r="M613" s="7"/>
      <c r="N613" s="123">
        <f t="shared" si="66"/>
        <v>0</v>
      </c>
      <c r="O613" s="123">
        <f t="shared" si="67"/>
        <v>0</v>
      </c>
      <c r="P613" s="3"/>
      <c r="Q613" s="6"/>
      <c r="R613" s="123">
        <f t="shared" si="68"/>
        <v>0</v>
      </c>
      <c r="S613" s="6"/>
      <c r="T613" s="123">
        <f t="shared" si="69"/>
        <v>0</v>
      </c>
      <c r="U613" s="122">
        <f t="shared" si="70"/>
        <v>0</v>
      </c>
      <c r="V613" s="8" t="str">
        <f>IF(COUNTBLANK(G613:H613)+COUNTBLANK(J613:K613)+COUNTBLANK(M613:M613)+COUNTBLANK(P613:Q613)+COUNTBLANK(S613:S613)=8,"",
IF(G613&lt;Limity!$C$5," Data gotowości zbyt wczesna lub nie uzupełniona.","")&amp;
IF(G613&gt;Limity!$D$5," Data gotowości zbyt późna lub wypełnona nieprawidłowo.","")&amp;
IF(OR(ROUND(K613,2)&lt;=0,ROUND(Q613,2)&lt;=0,ROUND(M613,2)&lt;=0,ROUND(S613,2)&lt;=0,ROUND(H613,2)&lt;=0)," Co najmniej jedna wartość nie jest większa od zera.","")&amp;
IF(K613&gt;Limity!$D$6," Abonament za Usługę TD w Wariancie A ponad limit.","")&amp;
IF(Q613&gt;Limity!$D$7," Abonament za Usługę TD w Wariancie B ponad limit.","")&amp;
IF(Q613-K613&gt;Limity!$D$8," Różnica wartości abonamentów za Usługę TD wariantów A i B ponad limit.","")&amp;
IF(M613&gt;Limity!$D$9," Abonament za zwiększenie przepustowości w Wariancie A ponad limit.","")&amp;
IF(S613&gt;Limity!$D$10," Abonament za zwiększenie przepustowości w Wariancie B ponad limit.","")&amp;
IF(H613&gt;Limity!$D$11," Opłata za zestawienie łącza ponad limit.","")&amp;
IF(J613=""," Nie wskazano PWR. ",IF(ISERROR(VLOOKUP(J613,'Listy punktów styku'!$B$11:$B$41,1,FALSE))," Nie wskazano PWR z listy.",""))&amp;
IF(P613=""," Nie wskazano FPS. ",IF(ISERROR(VLOOKUP(P613,'Listy punktów styku'!$B$44:$B$61,1,FALSE))," Nie wskazano FPS z listy.",""))
)</f>
        <v/>
      </c>
    </row>
    <row r="614" spans="1:22" x14ac:dyDescent="0.35">
      <c r="A614" s="115">
        <v>600</v>
      </c>
      <c r="B614" s="124">
        <v>14275512</v>
      </c>
      <c r="C614" s="117" t="s">
        <v>3612</v>
      </c>
      <c r="D614" s="118" t="s">
        <v>3603</v>
      </c>
      <c r="E614" s="118" t="s">
        <v>587</v>
      </c>
      <c r="F614" s="119" t="s">
        <v>3549</v>
      </c>
      <c r="G614" s="28"/>
      <c r="H614" s="4"/>
      <c r="I614" s="122">
        <f t="shared" si="64"/>
        <v>0</v>
      </c>
      <c r="J614" s="3"/>
      <c r="K614" s="6"/>
      <c r="L614" s="123">
        <f t="shared" si="65"/>
        <v>0</v>
      </c>
      <c r="M614" s="7"/>
      <c r="N614" s="123">
        <f t="shared" si="66"/>
        <v>0</v>
      </c>
      <c r="O614" s="123">
        <f t="shared" si="67"/>
        <v>0</v>
      </c>
      <c r="P614" s="3"/>
      <c r="Q614" s="6"/>
      <c r="R614" s="123">
        <f t="shared" si="68"/>
        <v>0</v>
      </c>
      <c r="S614" s="6"/>
      <c r="T614" s="123">
        <f t="shared" si="69"/>
        <v>0</v>
      </c>
      <c r="U614" s="122">
        <f t="shared" si="70"/>
        <v>0</v>
      </c>
      <c r="V614" s="8" t="str">
        <f>IF(COUNTBLANK(G614:H614)+COUNTBLANK(J614:K614)+COUNTBLANK(M614:M614)+COUNTBLANK(P614:Q614)+COUNTBLANK(S614:S614)=8,"",
IF(G614&lt;Limity!$C$5," Data gotowości zbyt wczesna lub nie uzupełniona.","")&amp;
IF(G614&gt;Limity!$D$5," Data gotowości zbyt późna lub wypełnona nieprawidłowo.","")&amp;
IF(OR(ROUND(K614,2)&lt;=0,ROUND(Q614,2)&lt;=0,ROUND(M614,2)&lt;=0,ROUND(S614,2)&lt;=0,ROUND(H614,2)&lt;=0)," Co najmniej jedna wartość nie jest większa od zera.","")&amp;
IF(K614&gt;Limity!$D$6," Abonament za Usługę TD w Wariancie A ponad limit.","")&amp;
IF(Q614&gt;Limity!$D$7," Abonament za Usługę TD w Wariancie B ponad limit.","")&amp;
IF(Q614-K614&gt;Limity!$D$8," Różnica wartości abonamentów za Usługę TD wariantów A i B ponad limit.","")&amp;
IF(M614&gt;Limity!$D$9," Abonament za zwiększenie przepustowości w Wariancie A ponad limit.","")&amp;
IF(S614&gt;Limity!$D$10," Abonament za zwiększenie przepustowości w Wariancie B ponad limit.","")&amp;
IF(H614&gt;Limity!$D$11," Opłata za zestawienie łącza ponad limit.","")&amp;
IF(J614=""," Nie wskazano PWR. ",IF(ISERROR(VLOOKUP(J614,'Listy punktów styku'!$B$11:$B$41,1,FALSE))," Nie wskazano PWR z listy.",""))&amp;
IF(P614=""," Nie wskazano FPS. ",IF(ISERROR(VLOOKUP(P614,'Listy punktów styku'!$B$44:$B$61,1,FALSE))," Nie wskazano FPS z listy.",""))
)</f>
        <v/>
      </c>
    </row>
    <row r="615" spans="1:22" x14ac:dyDescent="0.35">
      <c r="A615" s="115">
        <v>601</v>
      </c>
      <c r="B615" s="116">
        <v>2514767</v>
      </c>
      <c r="C615" s="117" t="s">
        <v>3614</v>
      </c>
      <c r="D615" s="118" t="s">
        <v>3619</v>
      </c>
      <c r="E615" s="118"/>
      <c r="F615" s="119">
        <v>142</v>
      </c>
      <c r="G615" s="28"/>
      <c r="H615" s="4"/>
      <c r="I615" s="122">
        <f t="shared" si="64"/>
        <v>0</v>
      </c>
      <c r="J615" s="3"/>
      <c r="K615" s="6"/>
      <c r="L615" s="123">
        <f t="shared" si="65"/>
        <v>0</v>
      </c>
      <c r="M615" s="7"/>
      <c r="N615" s="123">
        <f t="shared" si="66"/>
        <v>0</v>
      </c>
      <c r="O615" s="123">
        <f t="shared" si="67"/>
        <v>0</v>
      </c>
      <c r="P615" s="3"/>
      <c r="Q615" s="6"/>
      <c r="R615" s="123">
        <f t="shared" si="68"/>
        <v>0</v>
      </c>
      <c r="S615" s="6"/>
      <c r="T615" s="123">
        <f t="shared" si="69"/>
        <v>0</v>
      </c>
      <c r="U615" s="122">
        <f t="shared" si="70"/>
        <v>0</v>
      </c>
      <c r="V615" s="8" t="str">
        <f>IF(COUNTBLANK(G615:H615)+COUNTBLANK(J615:K615)+COUNTBLANK(M615:M615)+COUNTBLANK(P615:Q615)+COUNTBLANK(S615:S615)=8,"",
IF(G615&lt;Limity!$C$5," Data gotowości zbyt wczesna lub nie uzupełniona.","")&amp;
IF(G615&gt;Limity!$D$5," Data gotowości zbyt późna lub wypełnona nieprawidłowo.","")&amp;
IF(OR(ROUND(K615,2)&lt;=0,ROUND(Q615,2)&lt;=0,ROUND(M615,2)&lt;=0,ROUND(S615,2)&lt;=0,ROUND(H615,2)&lt;=0)," Co najmniej jedna wartość nie jest większa od zera.","")&amp;
IF(K615&gt;Limity!$D$6," Abonament za Usługę TD w Wariancie A ponad limit.","")&amp;
IF(Q615&gt;Limity!$D$7," Abonament za Usługę TD w Wariancie B ponad limit.","")&amp;
IF(Q615-K615&gt;Limity!$D$8," Różnica wartości abonamentów za Usługę TD wariantów A i B ponad limit.","")&amp;
IF(M615&gt;Limity!$D$9," Abonament za zwiększenie przepustowości w Wariancie A ponad limit.","")&amp;
IF(S615&gt;Limity!$D$10," Abonament za zwiększenie przepustowości w Wariancie B ponad limit.","")&amp;
IF(H615&gt;Limity!$D$11," Opłata za zestawienie łącza ponad limit.","")&amp;
IF(J615=""," Nie wskazano PWR. ",IF(ISERROR(VLOOKUP(J615,'Listy punktów styku'!$B$11:$B$41,1,FALSE))," Nie wskazano PWR z listy.",""))&amp;
IF(P615=""," Nie wskazano FPS. ",IF(ISERROR(VLOOKUP(P615,'Listy punktów styku'!$B$44:$B$61,1,FALSE))," Nie wskazano FPS z listy.",""))
)</f>
        <v/>
      </c>
    </row>
    <row r="616" spans="1:22" x14ac:dyDescent="0.35">
      <c r="A616" s="115">
        <v>602</v>
      </c>
      <c r="B616" s="116">
        <v>2520737</v>
      </c>
      <c r="C616" s="117" t="s">
        <v>3621</v>
      </c>
      <c r="D616" s="118" t="s">
        <v>3623</v>
      </c>
      <c r="E616" s="118" t="s">
        <v>521</v>
      </c>
      <c r="F616" s="119">
        <v>3</v>
      </c>
      <c r="G616" s="28"/>
      <c r="H616" s="4"/>
      <c r="I616" s="122">
        <f t="shared" si="64"/>
        <v>0</v>
      </c>
      <c r="J616" s="3"/>
      <c r="K616" s="6"/>
      <c r="L616" s="123">
        <f t="shared" si="65"/>
        <v>0</v>
      </c>
      <c r="M616" s="7"/>
      <c r="N616" s="123">
        <f t="shared" si="66"/>
        <v>0</v>
      </c>
      <c r="O616" s="123">
        <f t="shared" si="67"/>
        <v>0</v>
      </c>
      <c r="P616" s="3"/>
      <c r="Q616" s="6"/>
      <c r="R616" s="123">
        <f t="shared" si="68"/>
        <v>0</v>
      </c>
      <c r="S616" s="6"/>
      <c r="T616" s="123">
        <f t="shared" si="69"/>
        <v>0</v>
      </c>
      <c r="U616" s="122">
        <f t="shared" si="70"/>
        <v>0</v>
      </c>
      <c r="V616" s="8" t="str">
        <f>IF(COUNTBLANK(G616:H616)+COUNTBLANK(J616:K616)+COUNTBLANK(M616:M616)+COUNTBLANK(P616:Q616)+COUNTBLANK(S616:S616)=8,"",
IF(G616&lt;Limity!$C$5," Data gotowości zbyt wczesna lub nie uzupełniona.","")&amp;
IF(G616&gt;Limity!$D$5," Data gotowości zbyt późna lub wypełnona nieprawidłowo.","")&amp;
IF(OR(ROUND(K616,2)&lt;=0,ROUND(Q616,2)&lt;=0,ROUND(M616,2)&lt;=0,ROUND(S616,2)&lt;=0,ROUND(H616,2)&lt;=0)," Co najmniej jedna wartość nie jest większa od zera.","")&amp;
IF(K616&gt;Limity!$D$6," Abonament za Usługę TD w Wariancie A ponad limit.","")&amp;
IF(Q616&gt;Limity!$D$7," Abonament za Usługę TD w Wariancie B ponad limit.","")&amp;
IF(Q616-K616&gt;Limity!$D$8," Różnica wartości abonamentów za Usługę TD wariantów A i B ponad limit.","")&amp;
IF(M616&gt;Limity!$D$9," Abonament za zwiększenie przepustowości w Wariancie A ponad limit.","")&amp;
IF(S616&gt;Limity!$D$10," Abonament za zwiększenie przepustowości w Wariancie B ponad limit.","")&amp;
IF(H616&gt;Limity!$D$11," Opłata za zestawienie łącza ponad limit.","")&amp;
IF(J616=""," Nie wskazano PWR. ",IF(ISERROR(VLOOKUP(J616,'Listy punktów styku'!$B$11:$B$41,1,FALSE))," Nie wskazano PWR z listy.",""))&amp;
IF(P616=""," Nie wskazano FPS. ",IF(ISERROR(VLOOKUP(P616,'Listy punktów styku'!$B$44:$B$61,1,FALSE))," Nie wskazano FPS z listy.",""))
)</f>
        <v/>
      </c>
    </row>
    <row r="617" spans="1:22" x14ac:dyDescent="0.35">
      <c r="A617" s="115">
        <v>603</v>
      </c>
      <c r="B617" s="116">
        <v>2520521</v>
      </c>
      <c r="C617" s="117" t="s">
        <v>3626</v>
      </c>
      <c r="D617" s="118" t="s">
        <v>3623</v>
      </c>
      <c r="E617" s="118" t="s">
        <v>414</v>
      </c>
      <c r="F617" s="119">
        <v>14</v>
      </c>
      <c r="G617" s="28"/>
      <c r="H617" s="4"/>
      <c r="I617" s="122">
        <f t="shared" si="64"/>
        <v>0</v>
      </c>
      <c r="J617" s="3"/>
      <c r="K617" s="6"/>
      <c r="L617" s="123">
        <f t="shared" si="65"/>
        <v>0</v>
      </c>
      <c r="M617" s="7"/>
      <c r="N617" s="123">
        <f t="shared" si="66"/>
        <v>0</v>
      </c>
      <c r="O617" s="123">
        <f t="shared" si="67"/>
        <v>0</v>
      </c>
      <c r="P617" s="3"/>
      <c r="Q617" s="6"/>
      <c r="R617" s="123">
        <f t="shared" si="68"/>
        <v>0</v>
      </c>
      <c r="S617" s="6"/>
      <c r="T617" s="123">
        <f t="shared" si="69"/>
        <v>0</v>
      </c>
      <c r="U617" s="122">
        <f t="shared" si="70"/>
        <v>0</v>
      </c>
      <c r="V617" s="8" t="str">
        <f>IF(COUNTBLANK(G617:H617)+COUNTBLANK(J617:K617)+COUNTBLANK(M617:M617)+COUNTBLANK(P617:Q617)+COUNTBLANK(S617:S617)=8,"",
IF(G617&lt;Limity!$C$5," Data gotowości zbyt wczesna lub nie uzupełniona.","")&amp;
IF(G617&gt;Limity!$D$5," Data gotowości zbyt późna lub wypełnona nieprawidłowo.","")&amp;
IF(OR(ROUND(K617,2)&lt;=0,ROUND(Q617,2)&lt;=0,ROUND(M617,2)&lt;=0,ROUND(S617,2)&lt;=0,ROUND(H617,2)&lt;=0)," Co najmniej jedna wartość nie jest większa od zera.","")&amp;
IF(K617&gt;Limity!$D$6," Abonament za Usługę TD w Wariancie A ponad limit.","")&amp;
IF(Q617&gt;Limity!$D$7," Abonament za Usługę TD w Wariancie B ponad limit.","")&amp;
IF(Q617-K617&gt;Limity!$D$8," Różnica wartości abonamentów za Usługę TD wariantów A i B ponad limit.","")&amp;
IF(M617&gt;Limity!$D$9," Abonament za zwiększenie przepustowości w Wariancie A ponad limit.","")&amp;
IF(S617&gt;Limity!$D$10," Abonament za zwiększenie przepustowości w Wariancie B ponad limit.","")&amp;
IF(H617&gt;Limity!$D$11," Opłata za zestawienie łącza ponad limit.","")&amp;
IF(J617=""," Nie wskazano PWR. ",IF(ISERROR(VLOOKUP(J617,'Listy punktów styku'!$B$11:$B$41,1,FALSE))," Nie wskazano PWR z listy.",""))&amp;
IF(P617=""," Nie wskazano FPS. ",IF(ISERROR(VLOOKUP(P617,'Listy punktów styku'!$B$44:$B$61,1,FALSE))," Nie wskazano FPS z listy.",""))
)</f>
        <v/>
      </c>
    </row>
    <row r="618" spans="1:22" x14ac:dyDescent="0.35">
      <c r="A618" s="115">
        <v>604</v>
      </c>
      <c r="B618" s="116">
        <v>2520458</v>
      </c>
      <c r="C618" s="117" t="s">
        <v>3628</v>
      </c>
      <c r="D618" s="118" t="s">
        <v>3623</v>
      </c>
      <c r="E618" s="118" t="s">
        <v>3630</v>
      </c>
      <c r="F618" s="119">
        <v>78</v>
      </c>
      <c r="G618" s="28"/>
      <c r="H618" s="4"/>
      <c r="I618" s="122">
        <f t="shared" si="64"/>
        <v>0</v>
      </c>
      <c r="J618" s="3"/>
      <c r="K618" s="6"/>
      <c r="L618" s="123">
        <f t="shared" si="65"/>
        <v>0</v>
      </c>
      <c r="M618" s="7"/>
      <c r="N618" s="123">
        <f t="shared" si="66"/>
        <v>0</v>
      </c>
      <c r="O618" s="123">
        <f t="shared" si="67"/>
        <v>0</v>
      </c>
      <c r="P618" s="3"/>
      <c r="Q618" s="6"/>
      <c r="R618" s="123">
        <f t="shared" si="68"/>
        <v>0</v>
      </c>
      <c r="S618" s="6"/>
      <c r="T618" s="123">
        <f t="shared" si="69"/>
        <v>0</v>
      </c>
      <c r="U618" s="122">
        <f t="shared" si="70"/>
        <v>0</v>
      </c>
      <c r="V618" s="8" t="str">
        <f>IF(COUNTBLANK(G618:H618)+COUNTBLANK(J618:K618)+COUNTBLANK(M618:M618)+COUNTBLANK(P618:Q618)+COUNTBLANK(S618:S618)=8,"",
IF(G618&lt;Limity!$C$5," Data gotowości zbyt wczesna lub nie uzupełniona.","")&amp;
IF(G618&gt;Limity!$D$5," Data gotowości zbyt późna lub wypełnona nieprawidłowo.","")&amp;
IF(OR(ROUND(K618,2)&lt;=0,ROUND(Q618,2)&lt;=0,ROUND(M618,2)&lt;=0,ROUND(S618,2)&lt;=0,ROUND(H618,2)&lt;=0)," Co najmniej jedna wartość nie jest większa od zera.","")&amp;
IF(K618&gt;Limity!$D$6," Abonament za Usługę TD w Wariancie A ponad limit.","")&amp;
IF(Q618&gt;Limity!$D$7," Abonament za Usługę TD w Wariancie B ponad limit.","")&amp;
IF(Q618-K618&gt;Limity!$D$8," Różnica wartości abonamentów za Usługę TD wariantów A i B ponad limit.","")&amp;
IF(M618&gt;Limity!$D$9," Abonament za zwiększenie przepustowości w Wariancie A ponad limit.","")&amp;
IF(S618&gt;Limity!$D$10," Abonament za zwiększenie przepustowości w Wariancie B ponad limit.","")&amp;
IF(H618&gt;Limity!$D$11," Opłata za zestawienie łącza ponad limit.","")&amp;
IF(J618=""," Nie wskazano PWR. ",IF(ISERROR(VLOOKUP(J618,'Listy punktów styku'!$B$11:$B$41,1,FALSE))," Nie wskazano PWR z listy.",""))&amp;
IF(P618=""," Nie wskazano FPS. ",IF(ISERROR(VLOOKUP(P618,'Listy punktów styku'!$B$44:$B$61,1,FALSE))," Nie wskazano FPS z listy.",""))
)</f>
        <v/>
      </c>
    </row>
    <row r="619" spans="1:22" ht="29" x14ac:dyDescent="0.35">
      <c r="A619" s="115">
        <v>605</v>
      </c>
      <c r="B619" s="116">
        <v>2522099</v>
      </c>
      <c r="C619" s="117" t="s">
        <v>3632</v>
      </c>
      <c r="D619" s="118" t="s">
        <v>3634</v>
      </c>
      <c r="E619" s="118"/>
      <c r="F619" s="119">
        <v>76</v>
      </c>
      <c r="G619" s="28"/>
      <c r="H619" s="4"/>
      <c r="I619" s="122">
        <f t="shared" si="64"/>
        <v>0</v>
      </c>
      <c r="J619" s="3"/>
      <c r="K619" s="6"/>
      <c r="L619" s="123">
        <f t="shared" si="65"/>
        <v>0</v>
      </c>
      <c r="M619" s="7"/>
      <c r="N619" s="123">
        <f t="shared" si="66"/>
        <v>0</v>
      </c>
      <c r="O619" s="123">
        <f t="shared" si="67"/>
        <v>0</v>
      </c>
      <c r="P619" s="3"/>
      <c r="Q619" s="6"/>
      <c r="R619" s="123">
        <f t="shared" si="68"/>
        <v>0</v>
      </c>
      <c r="S619" s="6"/>
      <c r="T619" s="123">
        <f t="shared" si="69"/>
        <v>0</v>
      </c>
      <c r="U619" s="122">
        <f t="shared" si="70"/>
        <v>0</v>
      </c>
      <c r="V619" s="8" t="str">
        <f>IF(COUNTBLANK(G619:H619)+COUNTBLANK(J619:K619)+COUNTBLANK(M619:M619)+COUNTBLANK(P619:Q619)+COUNTBLANK(S619:S619)=8,"",
IF(G619&lt;Limity!$C$5," Data gotowości zbyt wczesna lub nie uzupełniona.","")&amp;
IF(G619&gt;Limity!$D$5," Data gotowości zbyt późna lub wypełnona nieprawidłowo.","")&amp;
IF(OR(ROUND(K619,2)&lt;=0,ROUND(Q619,2)&lt;=0,ROUND(M619,2)&lt;=0,ROUND(S619,2)&lt;=0,ROUND(H619,2)&lt;=0)," Co najmniej jedna wartość nie jest większa od zera.","")&amp;
IF(K619&gt;Limity!$D$6," Abonament za Usługę TD w Wariancie A ponad limit.","")&amp;
IF(Q619&gt;Limity!$D$7," Abonament za Usługę TD w Wariancie B ponad limit.","")&amp;
IF(Q619-K619&gt;Limity!$D$8," Różnica wartości abonamentów za Usługę TD wariantów A i B ponad limit.","")&amp;
IF(M619&gt;Limity!$D$9," Abonament za zwiększenie przepustowości w Wariancie A ponad limit.","")&amp;
IF(S619&gt;Limity!$D$10," Abonament za zwiększenie przepustowości w Wariancie B ponad limit.","")&amp;
IF(H619&gt;Limity!$D$11," Opłata za zestawienie łącza ponad limit.","")&amp;
IF(J619=""," Nie wskazano PWR. ",IF(ISERROR(VLOOKUP(J619,'Listy punktów styku'!$B$11:$B$41,1,FALSE))," Nie wskazano PWR z listy.",""))&amp;
IF(P619=""," Nie wskazano FPS. ",IF(ISERROR(VLOOKUP(P619,'Listy punktów styku'!$B$44:$B$61,1,FALSE))," Nie wskazano FPS z listy.",""))
)</f>
        <v/>
      </c>
    </row>
    <row r="620" spans="1:22" x14ac:dyDescent="0.35">
      <c r="A620" s="115">
        <v>606</v>
      </c>
      <c r="B620" s="124">
        <v>240570</v>
      </c>
      <c r="C620" s="117" t="s">
        <v>3635</v>
      </c>
      <c r="D620" s="118" t="s">
        <v>3637</v>
      </c>
      <c r="E620" s="118" t="s">
        <v>3640</v>
      </c>
      <c r="F620" s="119" t="s">
        <v>3641</v>
      </c>
      <c r="G620" s="28"/>
      <c r="H620" s="4"/>
      <c r="I620" s="122">
        <f t="shared" si="64"/>
        <v>0</v>
      </c>
      <c r="J620" s="3"/>
      <c r="K620" s="6"/>
      <c r="L620" s="123">
        <f t="shared" si="65"/>
        <v>0</v>
      </c>
      <c r="M620" s="7"/>
      <c r="N620" s="123">
        <f t="shared" si="66"/>
        <v>0</v>
      </c>
      <c r="O620" s="123">
        <f t="shared" si="67"/>
        <v>0</v>
      </c>
      <c r="P620" s="3"/>
      <c r="Q620" s="6"/>
      <c r="R620" s="123">
        <f t="shared" si="68"/>
        <v>0</v>
      </c>
      <c r="S620" s="6"/>
      <c r="T620" s="123">
        <f t="shared" si="69"/>
        <v>0</v>
      </c>
      <c r="U620" s="122">
        <f t="shared" si="70"/>
        <v>0</v>
      </c>
      <c r="V620" s="8" t="str">
        <f>IF(COUNTBLANK(G620:H620)+COUNTBLANK(J620:K620)+COUNTBLANK(M620:M620)+COUNTBLANK(P620:Q620)+COUNTBLANK(S620:S620)=8,"",
IF(G620&lt;Limity!$C$5," Data gotowości zbyt wczesna lub nie uzupełniona.","")&amp;
IF(G620&gt;Limity!$D$5," Data gotowości zbyt późna lub wypełnona nieprawidłowo.","")&amp;
IF(OR(ROUND(K620,2)&lt;=0,ROUND(Q620,2)&lt;=0,ROUND(M620,2)&lt;=0,ROUND(S620,2)&lt;=0,ROUND(H620,2)&lt;=0)," Co najmniej jedna wartość nie jest większa od zera.","")&amp;
IF(K620&gt;Limity!$D$6," Abonament za Usługę TD w Wariancie A ponad limit.","")&amp;
IF(Q620&gt;Limity!$D$7," Abonament za Usługę TD w Wariancie B ponad limit.","")&amp;
IF(Q620-K620&gt;Limity!$D$8," Różnica wartości abonamentów za Usługę TD wariantów A i B ponad limit.","")&amp;
IF(M620&gt;Limity!$D$9," Abonament za zwiększenie przepustowości w Wariancie A ponad limit.","")&amp;
IF(S620&gt;Limity!$D$10," Abonament za zwiększenie przepustowości w Wariancie B ponad limit.","")&amp;
IF(H620&gt;Limity!$D$11," Opłata za zestawienie łącza ponad limit.","")&amp;
IF(J620=""," Nie wskazano PWR. ",IF(ISERROR(VLOOKUP(J620,'Listy punktów styku'!$B$11:$B$41,1,FALSE))," Nie wskazano PWR z listy.",""))&amp;
IF(P620=""," Nie wskazano FPS. ",IF(ISERROR(VLOOKUP(P620,'Listy punktów styku'!$B$44:$B$61,1,FALSE))," Nie wskazano FPS z listy.",""))
)</f>
        <v/>
      </c>
    </row>
    <row r="621" spans="1:22" x14ac:dyDescent="0.35">
      <c r="A621" s="115">
        <v>607</v>
      </c>
      <c r="B621" s="116">
        <v>2539444</v>
      </c>
      <c r="C621" s="117" t="s">
        <v>3643</v>
      </c>
      <c r="D621" s="118" t="s">
        <v>3647</v>
      </c>
      <c r="E621" s="118"/>
      <c r="F621" s="119">
        <v>29</v>
      </c>
      <c r="G621" s="28"/>
      <c r="H621" s="4"/>
      <c r="I621" s="122">
        <f t="shared" si="64"/>
        <v>0</v>
      </c>
      <c r="J621" s="3"/>
      <c r="K621" s="6"/>
      <c r="L621" s="123">
        <f t="shared" si="65"/>
        <v>0</v>
      </c>
      <c r="M621" s="7"/>
      <c r="N621" s="123">
        <f t="shared" si="66"/>
        <v>0</v>
      </c>
      <c r="O621" s="123">
        <f t="shared" si="67"/>
        <v>0</v>
      </c>
      <c r="P621" s="3"/>
      <c r="Q621" s="6"/>
      <c r="R621" s="123">
        <f t="shared" si="68"/>
        <v>0</v>
      </c>
      <c r="S621" s="6"/>
      <c r="T621" s="123">
        <f t="shared" si="69"/>
        <v>0</v>
      </c>
      <c r="U621" s="122">
        <f t="shared" si="70"/>
        <v>0</v>
      </c>
      <c r="V621" s="8" t="str">
        <f>IF(COUNTBLANK(G621:H621)+COUNTBLANK(J621:K621)+COUNTBLANK(M621:M621)+COUNTBLANK(P621:Q621)+COUNTBLANK(S621:S621)=8,"",
IF(G621&lt;Limity!$C$5," Data gotowości zbyt wczesna lub nie uzupełniona.","")&amp;
IF(G621&gt;Limity!$D$5," Data gotowości zbyt późna lub wypełnona nieprawidłowo.","")&amp;
IF(OR(ROUND(K621,2)&lt;=0,ROUND(Q621,2)&lt;=0,ROUND(M621,2)&lt;=0,ROUND(S621,2)&lt;=0,ROUND(H621,2)&lt;=0)," Co najmniej jedna wartość nie jest większa od zera.","")&amp;
IF(K621&gt;Limity!$D$6," Abonament za Usługę TD w Wariancie A ponad limit.","")&amp;
IF(Q621&gt;Limity!$D$7," Abonament za Usługę TD w Wariancie B ponad limit.","")&amp;
IF(Q621-K621&gt;Limity!$D$8," Różnica wartości abonamentów za Usługę TD wariantów A i B ponad limit.","")&amp;
IF(M621&gt;Limity!$D$9," Abonament za zwiększenie przepustowości w Wariancie A ponad limit.","")&amp;
IF(S621&gt;Limity!$D$10," Abonament za zwiększenie przepustowości w Wariancie B ponad limit.","")&amp;
IF(H621&gt;Limity!$D$11," Opłata za zestawienie łącza ponad limit.","")&amp;
IF(J621=""," Nie wskazano PWR. ",IF(ISERROR(VLOOKUP(J621,'Listy punktów styku'!$B$11:$B$41,1,FALSE))," Nie wskazano PWR z listy.",""))&amp;
IF(P621=""," Nie wskazano FPS. ",IF(ISERROR(VLOOKUP(P621,'Listy punktów styku'!$B$44:$B$61,1,FALSE))," Nie wskazano FPS z listy.",""))
)</f>
        <v/>
      </c>
    </row>
    <row r="622" spans="1:22" x14ac:dyDescent="0.35">
      <c r="A622" s="115">
        <v>608</v>
      </c>
      <c r="B622" s="116">
        <v>2539721</v>
      </c>
      <c r="C622" s="117" t="s">
        <v>3649</v>
      </c>
      <c r="D622" s="118" t="s">
        <v>3651</v>
      </c>
      <c r="E622" s="118"/>
      <c r="F622" s="119">
        <v>47</v>
      </c>
      <c r="G622" s="28"/>
      <c r="H622" s="4"/>
      <c r="I622" s="122">
        <f t="shared" si="64"/>
        <v>0</v>
      </c>
      <c r="J622" s="3"/>
      <c r="K622" s="6"/>
      <c r="L622" s="123">
        <f t="shared" si="65"/>
        <v>0</v>
      </c>
      <c r="M622" s="7"/>
      <c r="N622" s="123">
        <f t="shared" si="66"/>
        <v>0</v>
      </c>
      <c r="O622" s="123">
        <f t="shared" si="67"/>
        <v>0</v>
      </c>
      <c r="P622" s="3"/>
      <c r="Q622" s="6"/>
      <c r="R622" s="123">
        <f t="shared" si="68"/>
        <v>0</v>
      </c>
      <c r="S622" s="6"/>
      <c r="T622" s="123">
        <f t="shared" si="69"/>
        <v>0</v>
      </c>
      <c r="U622" s="122">
        <f t="shared" si="70"/>
        <v>0</v>
      </c>
      <c r="V622" s="8" t="str">
        <f>IF(COUNTBLANK(G622:H622)+COUNTBLANK(J622:K622)+COUNTBLANK(M622:M622)+COUNTBLANK(P622:Q622)+COUNTBLANK(S622:S622)=8,"",
IF(G622&lt;Limity!$C$5," Data gotowości zbyt wczesna lub nie uzupełniona.","")&amp;
IF(G622&gt;Limity!$D$5," Data gotowości zbyt późna lub wypełnona nieprawidłowo.","")&amp;
IF(OR(ROUND(K622,2)&lt;=0,ROUND(Q622,2)&lt;=0,ROUND(M622,2)&lt;=0,ROUND(S622,2)&lt;=0,ROUND(H622,2)&lt;=0)," Co najmniej jedna wartość nie jest większa od zera.","")&amp;
IF(K622&gt;Limity!$D$6," Abonament za Usługę TD w Wariancie A ponad limit.","")&amp;
IF(Q622&gt;Limity!$D$7," Abonament za Usługę TD w Wariancie B ponad limit.","")&amp;
IF(Q622-K622&gt;Limity!$D$8," Różnica wartości abonamentów za Usługę TD wariantów A i B ponad limit.","")&amp;
IF(M622&gt;Limity!$D$9," Abonament za zwiększenie przepustowości w Wariancie A ponad limit.","")&amp;
IF(S622&gt;Limity!$D$10," Abonament za zwiększenie przepustowości w Wariancie B ponad limit.","")&amp;
IF(H622&gt;Limity!$D$11," Opłata za zestawienie łącza ponad limit.","")&amp;
IF(J622=""," Nie wskazano PWR. ",IF(ISERROR(VLOOKUP(J622,'Listy punktów styku'!$B$11:$B$41,1,FALSE))," Nie wskazano PWR z listy.",""))&amp;
IF(P622=""," Nie wskazano FPS. ",IF(ISERROR(VLOOKUP(P622,'Listy punktów styku'!$B$44:$B$61,1,FALSE))," Nie wskazano FPS z listy.",""))
)</f>
        <v/>
      </c>
    </row>
    <row r="623" spans="1:22" x14ac:dyDescent="0.35">
      <c r="A623" s="115">
        <v>609</v>
      </c>
      <c r="B623" s="124">
        <v>13902298</v>
      </c>
      <c r="C623" s="117" t="s">
        <v>3652</v>
      </c>
      <c r="D623" s="118" t="s">
        <v>3654</v>
      </c>
      <c r="E623" s="118" t="s">
        <v>730</v>
      </c>
      <c r="F623" s="119" t="s">
        <v>1555</v>
      </c>
      <c r="G623" s="28"/>
      <c r="H623" s="4"/>
      <c r="I623" s="122">
        <f t="shared" si="64"/>
        <v>0</v>
      </c>
      <c r="J623" s="3"/>
      <c r="K623" s="6"/>
      <c r="L623" s="123">
        <f t="shared" si="65"/>
        <v>0</v>
      </c>
      <c r="M623" s="7"/>
      <c r="N623" s="123">
        <f t="shared" si="66"/>
        <v>0</v>
      </c>
      <c r="O623" s="123">
        <f t="shared" si="67"/>
        <v>0</v>
      </c>
      <c r="P623" s="3"/>
      <c r="Q623" s="6"/>
      <c r="R623" s="123">
        <f t="shared" si="68"/>
        <v>0</v>
      </c>
      <c r="S623" s="6"/>
      <c r="T623" s="123">
        <f t="shared" si="69"/>
        <v>0</v>
      </c>
      <c r="U623" s="122">
        <f t="shared" si="70"/>
        <v>0</v>
      </c>
      <c r="V623" s="8" t="str">
        <f>IF(COUNTBLANK(G623:H623)+COUNTBLANK(J623:K623)+COUNTBLANK(M623:M623)+COUNTBLANK(P623:Q623)+COUNTBLANK(S623:S623)=8,"",
IF(G623&lt;Limity!$C$5," Data gotowości zbyt wczesna lub nie uzupełniona.","")&amp;
IF(G623&gt;Limity!$D$5," Data gotowości zbyt późna lub wypełnona nieprawidłowo.","")&amp;
IF(OR(ROUND(K623,2)&lt;=0,ROUND(Q623,2)&lt;=0,ROUND(M623,2)&lt;=0,ROUND(S623,2)&lt;=0,ROUND(H623,2)&lt;=0)," Co najmniej jedna wartość nie jest większa od zera.","")&amp;
IF(K623&gt;Limity!$D$6," Abonament za Usługę TD w Wariancie A ponad limit.","")&amp;
IF(Q623&gt;Limity!$D$7," Abonament za Usługę TD w Wariancie B ponad limit.","")&amp;
IF(Q623-K623&gt;Limity!$D$8," Różnica wartości abonamentów za Usługę TD wariantów A i B ponad limit.","")&amp;
IF(M623&gt;Limity!$D$9," Abonament za zwiększenie przepustowości w Wariancie A ponad limit.","")&amp;
IF(S623&gt;Limity!$D$10," Abonament za zwiększenie przepustowości w Wariancie B ponad limit.","")&amp;
IF(H623&gt;Limity!$D$11," Opłata za zestawienie łącza ponad limit.","")&amp;
IF(J623=""," Nie wskazano PWR. ",IF(ISERROR(VLOOKUP(J623,'Listy punktów styku'!$B$11:$B$41,1,FALSE))," Nie wskazano PWR z listy.",""))&amp;
IF(P623=""," Nie wskazano FPS. ",IF(ISERROR(VLOOKUP(P623,'Listy punktów styku'!$B$44:$B$61,1,FALSE))," Nie wskazano FPS z listy.",""))
)</f>
        <v/>
      </c>
    </row>
    <row r="624" spans="1:22" x14ac:dyDescent="0.35">
      <c r="A624" s="115">
        <v>610</v>
      </c>
      <c r="B624" s="116">
        <v>8488688</v>
      </c>
      <c r="C624" s="117" t="s">
        <v>3657</v>
      </c>
      <c r="D624" s="118" t="s">
        <v>3658</v>
      </c>
      <c r="E624" s="118" t="s">
        <v>3119</v>
      </c>
      <c r="F624" s="119">
        <v>22</v>
      </c>
      <c r="G624" s="28"/>
      <c r="H624" s="4"/>
      <c r="I624" s="122">
        <f t="shared" si="64"/>
        <v>0</v>
      </c>
      <c r="J624" s="3"/>
      <c r="K624" s="6"/>
      <c r="L624" s="123">
        <f t="shared" si="65"/>
        <v>0</v>
      </c>
      <c r="M624" s="7"/>
      <c r="N624" s="123">
        <f t="shared" si="66"/>
        <v>0</v>
      </c>
      <c r="O624" s="123">
        <f t="shared" si="67"/>
        <v>0</v>
      </c>
      <c r="P624" s="3"/>
      <c r="Q624" s="6"/>
      <c r="R624" s="123">
        <f t="shared" si="68"/>
        <v>0</v>
      </c>
      <c r="S624" s="6"/>
      <c r="T624" s="123">
        <f t="shared" si="69"/>
        <v>0</v>
      </c>
      <c r="U624" s="122">
        <f t="shared" si="70"/>
        <v>0</v>
      </c>
      <c r="V624" s="8" t="str">
        <f>IF(COUNTBLANK(G624:H624)+COUNTBLANK(J624:K624)+COUNTBLANK(M624:M624)+COUNTBLANK(P624:Q624)+COUNTBLANK(S624:S624)=8,"",
IF(G624&lt;Limity!$C$5," Data gotowości zbyt wczesna lub nie uzupełniona.","")&amp;
IF(G624&gt;Limity!$D$5," Data gotowości zbyt późna lub wypełnona nieprawidłowo.","")&amp;
IF(OR(ROUND(K624,2)&lt;=0,ROUND(Q624,2)&lt;=0,ROUND(M624,2)&lt;=0,ROUND(S624,2)&lt;=0,ROUND(H624,2)&lt;=0)," Co najmniej jedna wartość nie jest większa od zera.","")&amp;
IF(K624&gt;Limity!$D$6," Abonament za Usługę TD w Wariancie A ponad limit.","")&amp;
IF(Q624&gt;Limity!$D$7," Abonament za Usługę TD w Wariancie B ponad limit.","")&amp;
IF(Q624-K624&gt;Limity!$D$8," Różnica wartości abonamentów za Usługę TD wariantów A i B ponad limit.","")&amp;
IF(M624&gt;Limity!$D$9," Abonament za zwiększenie przepustowości w Wariancie A ponad limit.","")&amp;
IF(S624&gt;Limity!$D$10," Abonament za zwiększenie przepustowości w Wariancie B ponad limit.","")&amp;
IF(H624&gt;Limity!$D$11," Opłata za zestawienie łącza ponad limit.","")&amp;
IF(J624=""," Nie wskazano PWR. ",IF(ISERROR(VLOOKUP(J624,'Listy punktów styku'!$B$11:$B$41,1,FALSE))," Nie wskazano PWR z listy.",""))&amp;
IF(P624=""," Nie wskazano FPS. ",IF(ISERROR(VLOOKUP(P624,'Listy punktów styku'!$B$44:$B$61,1,FALSE))," Nie wskazano FPS z listy.",""))
)</f>
        <v/>
      </c>
    </row>
    <row r="625" spans="1:22" ht="29" x14ac:dyDescent="0.35">
      <c r="A625" s="115">
        <v>611</v>
      </c>
      <c r="B625" s="116">
        <v>2882060</v>
      </c>
      <c r="C625" s="117" t="s">
        <v>3662</v>
      </c>
      <c r="D625" s="118" t="s">
        <v>3658</v>
      </c>
      <c r="E625" s="118" t="s">
        <v>1590</v>
      </c>
      <c r="F625" s="119">
        <v>7</v>
      </c>
      <c r="G625" s="28"/>
      <c r="H625" s="4"/>
      <c r="I625" s="122">
        <f t="shared" si="64"/>
        <v>0</v>
      </c>
      <c r="J625" s="3"/>
      <c r="K625" s="6"/>
      <c r="L625" s="123">
        <f t="shared" si="65"/>
        <v>0</v>
      </c>
      <c r="M625" s="7"/>
      <c r="N625" s="123">
        <f t="shared" si="66"/>
        <v>0</v>
      </c>
      <c r="O625" s="123">
        <f t="shared" si="67"/>
        <v>0</v>
      </c>
      <c r="P625" s="3"/>
      <c r="Q625" s="6"/>
      <c r="R625" s="123">
        <f t="shared" si="68"/>
        <v>0</v>
      </c>
      <c r="S625" s="6"/>
      <c r="T625" s="123">
        <f t="shared" si="69"/>
        <v>0</v>
      </c>
      <c r="U625" s="122">
        <f t="shared" si="70"/>
        <v>0</v>
      </c>
      <c r="V625" s="8" t="str">
        <f>IF(COUNTBLANK(G625:H625)+COUNTBLANK(J625:K625)+COUNTBLANK(M625:M625)+COUNTBLANK(P625:Q625)+COUNTBLANK(S625:S625)=8,"",
IF(G625&lt;Limity!$C$5," Data gotowości zbyt wczesna lub nie uzupełniona.","")&amp;
IF(G625&gt;Limity!$D$5," Data gotowości zbyt późna lub wypełnona nieprawidłowo.","")&amp;
IF(OR(ROUND(K625,2)&lt;=0,ROUND(Q625,2)&lt;=0,ROUND(M625,2)&lt;=0,ROUND(S625,2)&lt;=0,ROUND(H625,2)&lt;=0)," Co najmniej jedna wartość nie jest większa od zera.","")&amp;
IF(K625&gt;Limity!$D$6," Abonament za Usługę TD w Wariancie A ponad limit.","")&amp;
IF(Q625&gt;Limity!$D$7," Abonament za Usługę TD w Wariancie B ponad limit.","")&amp;
IF(Q625-K625&gt;Limity!$D$8," Różnica wartości abonamentów za Usługę TD wariantów A i B ponad limit.","")&amp;
IF(M625&gt;Limity!$D$9," Abonament za zwiększenie przepustowości w Wariancie A ponad limit.","")&amp;
IF(S625&gt;Limity!$D$10," Abonament za zwiększenie przepustowości w Wariancie B ponad limit.","")&amp;
IF(H625&gt;Limity!$D$11," Opłata za zestawienie łącza ponad limit.","")&amp;
IF(J625=""," Nie wskazano PWR. ",IF(ISERROR(VLOOKUP(J625,'Listy punktów styku'!$B$11:$B$41,1,FALSE))," Nie wskazano PWR z listy.",""))&amp;
IF(P625=""," Nie wskazano FPS. ",IF(ISERROR(VLOOKUP(P625,'Listy punktów styku'!$B$44:$B$61,1,FALSE))," Nie wskazano FPS z listy.",""))
)</f>
        <v/>
      </c>
    </row>
    <row r="626" spans="1:22" x14ac:dyDescent="0.35">
      <c r="A626" s="115">
        <v>612</v>
      </c>
      <c r="B626" s="116">
        <v>8178005</v>
      </c>
      <c r="C626" s="117" t="s">
        <v>3664</v>
      </c>
      <c r="D626" s="118" t="s">
        <v>3658</v>
      </c>
      <c r="E626" s="118" t="s">
        <v>3666</v>
      </c>
      <c r="F626" s="119">
        <v>13</v>
      </c>
      <c r="G626" s="28"/>
      <c r="H626" s="4"/>
      <c r="I626" s="122">
        <f t="shared" si="64"/>
        <v>0</v>
      </c>
      <c r="J626" s="3"/>
      <c r="K626" s="6"/>
      <c r="L626" s="123">
        <f t="shared" si="65"/>
        <v>0</v>
      </c>
      <c r="M626" s="7"/>
      <c r="N626" s="123">
        <f t="shared" si="66"/>
        <v>0</v>
      </c>
      <c r="O626" s="123">
        <f t="shared" si="67"/>
        <v>0</v>
      </c>
      <c r="P626" s="3"/>
      <c r="Q626" s="6"/>
      <c r="R626" s="123">
        <f t="shared" si="68"/>
        <v>0</v>
      </c>
      <c r="S626" s="6"/>
      <c r="T626" s="123">
        <f t="shared" si="69"/>
        <v>0</v>
      </c>
      <c r="U626" s="122">
        <f t="shared" si="70"/>
        <v>0</v>
      </c>
      <c r="V626" s="8" t="str">
        <f>IF(COUNTBLANK(G626:H626)+COUNTBLANK(J626:K626)+COUNTBLANK(M626:M626)+COUNTBLANK(P626:Q626)+COUNTBLANK(S626:S626)=8,"",
IF(G626&lt;Limity!$C$5," Data gotowości zbyt wczesna lub nie uzupełniona.","")&amp;
IF(G626&gt;Limity!$D$5," Data gotowości zbyt późna lub wypełnona nieprawidłowo.","")&amp;
IF(OR(ROUND(K626,2)&lt;=0,ROUND(Q626,2)&lt;=0,ROUND(M626,2)&lt;=0,ROUND(S626,2)&lt;=0,ROUND(H626,2)&lt;=0)," Co najmniej jedna wartość nie jest większa od zera.","")&amp;
IF(K626&gt;Limity!$D$6," Abonament za Usługę TD w Wariancie A ponad limit.","")&amp;
IF(Q626&gt;Limity!$D$7," Abonament za Usługę TD w Wariancie B ponad limit.","")&amp;
IF(Q626-K626&gt;Limity!$D$8," Różnica wartości abonamentów za Usługę TD wariantów A i B ponad limit.","")&amp;
IF(M626&gt;Limity!$D$9," Abonament za zwiększenie przepustowości w Wariancie A ponad limit.","")&amp;
IF(S626&gt;Limity!$D$10," Abonament za zwiększenie przepustowości w Wariancie B ponad limit.","")&amp;
IF(H626&gt;Limity!$D$11," Opłata za zestawienie łącza ponad limit.","")&amp;
IF(J626=""," Nie wskazano PWR. ",IF(ISERROR(VLOOKUP(J626,'Listy punktów styku'!$B$11:$B$41,1,FALSE))," Nie wskazano PWR z listy.",""))&amp;
IF(P626=""," Nie wskazano FPS. ",IF(ISERROR(VLOOKUP(P626,'Listy punktów styku'!$B$44:$B$61,1,FALSE))," Nie wskazano FPS z listy.",""))
)</f>
        <v/>
      </c>
    </row>
    <row r="627" spans="1:22" x14ac:dyDescent="0.35">
      <c r="A627" s="115">
        <v>613</v>
      </c>
      <c r="B627" s="116">
        <v>2881597</v>
      </c>
      <c r="C627" s="117" t="s">
        <v>3668</v>
      </c>
      <c r="D627" s="118" t="s">
        <v>3658</v>
      </c>
      <c r="E627" s="118" t="s">
        <v>3670</v>
      </c>
      <c r="F627" s="119">
        <v>2</v>
      </c>
      <c r="G627" s="28"/>
      <c r="H627" s="4"/>
      <c r="I627" s="122">
        <f t="shared" si="64"/>
        <v>0</v>
      </c>
      <c r="J627" s="3"/>
      <c r="K627" s="6"/>
      <c r="L627" s="123">
        <f t="shared" si="65"/>
        <v>0</v>
      </c>
      <c r="M627" s="7"/>
      <c r="N627" s="123">
        <f t="shared" si="66"/>
        <v>0</v>
      </c>
      <c r="O627" s="123">
        <f t="shared" si="67"/>
        <v>0</v>
      </c>
      <c r="P627" s="3"/>
      <c r="Q627" s="6"/>
      <c r="R627" s="123">
        <f t="shared" si="68"/>
        <v>0</v>
      </c>
      <c r="S627" s="6"/>
      <c r="T627" s="123">
        <f t="shared" si="69"/>
        <v>0</v>
      </c>
      <c r="U627" s="122">
        <f t="shared" si="70"/>
        <v>0</v>
      </c>
      <c r="V627" s="8" t="str">
        <f>IF(COUNTBLANK(G627:H627)+COUNTBLANK(J627:K627)+COUNTBLANK(M627:M627)+COUNTBLANK(P627:Q627)+COUNTBLANK(S627:S627)=8,"",
IF(G627&lt;Limity!$C$5," Data gotowości zbyt wczesna lub nie uzupełniona.","")&amp;
IF(G627&gt;Limity!$D$5," Data gotowości zbyt późna lub wypełnona nieprawidłowo.","")&amp;
IF(OR(ROUND(K627,2)&lt;=0,ROUND(Q627,2)&lt;=0,ROUND(M627,2)&lt;=0,ROUND(S627,2)&lt;=0,ROUND(H627,2)&lt;=0)," Co najmniej jedna wartość nie jest większa od zera.","")&amp;
IF(K627&gt;Limity!$D$6," Abonament za Usługę TD w Wariancie A ponad limit.","")&amp;
IF(Q627&gt;Limity!$D$7," Abonament za Usługę TD w Wariancie B ponad limit.","")&amp;
IF(Q627-K627&gt;Limity!$D$8," Różnica wartości abonamentów za Usługę TD wariantów A i B ponad limit.","")&amp;
IF(M627&gt;Limity!$D$9," Abonament za zwiększenie przepustowości w Wariancie A ponad limit.","")&amp;
IF(S627&gt;Limity!$D$10," Abonament za zwiększenie przepustowości w Wariancie B ponad limit.","")&amp;
IF(H627&gt;Limity!$D$11," Opłata za zestawienie łącza ponad limit.","")&amp;
IF(J627=""," Nie wskazano PWR. ",IF(ISERROR(VLOOKUP(J627,'Listy punktów styku'!$B$11:$B$41,1,FALSE))," Nie wskazano PWR z listy.",""))&amp;
IF(P627=""," Nie wskazano FPS. ",IF(ISERROR(VLOOKUP(P627,'Listy punktów styku'!$B$44:$B$61,1,FALSE))," Nie wskazano FPS z listy.",""))
)</f>
        <v/>
      </c>
    </row>
    <row r="628" spans="1:22" x14ac:dyDescent="0.35">
      <c r="A628" s="115">
        <v>614</v>
      </c>
      <c r="B628" s="116">
        <v>470414621</v>
      </c>
      <c r="C628" s="117">
        <v>18530</v>
      </c>
      <c r="D628" s="118" t="s">
        <v>3658</v>
      </c>
      <c r="E628" s="118" t="s">
        <v>919</v>
      </c>
      <c r="F628" s="119">
        <v>9</v>
      </c>
      <c r="G628" s="28"/>
      <c r="H628" s="4"/>
      <c r="I628" s="122">
        <f t="shared" si="64"/>
        <v>0</v>
      </c>
      <c r="J628" s="3"/>
      <c r="K628" s="6"/>
      <c r="L628" s="123">
        <f t="shared" si="65"/>
        <v>0</v>
      </c>
      <c r="M628" s="7"/>
      <c r="N628" s="123">
        <f t="shared" si="66"/>
        <v>0</v>
      </c>
      <c r="O628" s="123">
        <f t="shared" si="67"/>
        <v>0</v>
      </c>
      <c r="P628" s="3"/>
      <c r="Q628" s="6"/>
      <c r="R628" s="123">
        <f t="shared" si="68"/>
        <v>0</v>
      </c>
      <c r="S628" s="6"/>
      <c r="T628" s="123">
        <f t="shared" si="69"/>
        <v>0</v>
      </c>
      <c r="U628" s="122">
        <f t="shared" si="70"/>
        <v>0</v>
      </c>
      <c r="V628" s="8" t="str">
        <f>IF(COUNTBLANK(G628:H628)+COUNTBLANK(J628:K628)+COUNTBLANK(M628:M628)+COUNTBLANK(P628:Q628)+COUNTBLANK(S628:S628)=8,"",
IF(G628&lt;Limity!$C$5," Data gotowości zbyt wczesna lub nie uzupełniona.","")&amp;
IF(G628&gt;Limity!$D$5," Data gotowości zbyt późna lub wypełnona nieprawidłowo.","")&amp;
IF(OR(ROUND(K628,2)&lt;=0,ROUND(Q628,2)&lt;=0,ROUND(M628,2)&lt;=0,ROUND(S628,2)&lt;=0,ROUND(H628,2)&lt;=0)," Co najmniej jedna wartość nie jest większa od zera.","")&amp;
IF(K628&gt;Limity!$D$6," Abonament za Usługę TD w Wariancie A ponad limit.","")&amp;
IF(Q628&gt;Limity!$D$7," Abonament za Usługę TD w Wariancie B ponad limit.","")&amp;
IF(Q628-K628&gt;Limity!$D$8," Różnica wartości abonamentów za Usługę TD wariantów A i B ponad limit.","")&amp;
IF(M628&gt;Limity!$D$9," Abonament za zwiększenie przepustowości w Wariancie A ponad limit.","")&amp;
IF(S628&gt;Limity!$D$10," Abonament za zwiększenie przepustowości w Wariancie B ponad limit.","")&amp;
IF(H628&gt;Limity!$D$11," Opłata za zestawienie łącza ponad limit.","")&amp;
IF(J628=""," Nie wskazano PWR. ",IF(ISERROR(VLOOKUP(J628,'Listy punktów styku'!$B$11:$B$41,1,FALSE))," Nie wskazano PWR z listy.",""))&amp;
IF(P628=""," Nie wskazano FPS. ",IF(ISERROR(VLOOKUP(P628,'Listy punktów styku'!$B$44:$B$61,1,FALSE))," Nie wskazano FPS z listy.",""))
)</f>
        <v/>
      </c>
    </row>
    <row r="629" spans="1:22" x14ac:dyDescent="0.35">
      <c r="A629" s="115">
        <v>615</v>
      </c>
      <c r="B629" s="116">
        <v>2878603</v>
      </c>
      <c r="C629" s="117" t="s">
        <v>3672</v>
      </c>
      <c r="D629" s="118" t="s">
        <v>3658</v>
      </c>
      <c r="E629" s="118" t="s">
        <v>351</v>
      </c>
      <c r="F629" s="119">
        <v>27</v>
      </c>
      <c r="G629" s="28"/>
      <c r="H629" s="4"/>
      <c r="I629" s="122">
        <f t="shared" si="64"/>
        <v>0</v>
      </c>
      <c r="J629" s="3"/>
      <c r="K629" s="6"/>
      <c r="L629" s="123">
        <f t="shared" si="65"/>
        <v>0</v>
      </c>
      <c r="M629" s="7"/>
      <c r="N629" s="123">
        <f t="shared" si="66"/>
        <v>0</v>
      </c>
      <c r="O629" s="123">
        <f t="shared" si="67"/>
        <v>0</v>
      </c>
      <c r="P629" s="3"/>
      <c r="Q629" s="6"/>
      <c r="R629" s="123">
        <f t="shared" si="68"/>
        <v>0</v>
      </c>
      <c r="S629" s="6"/>
      <c r="T629" s="123">
        <f t="shared" si="69"/>
        <v>0</v>
      </c>
      <c r="U629" s="122">
        <f t="shared" si="70"/>
        <v>0</v>
      </c>
      <c r="V629" s="8" t="str">
        <f>IF(COUNTBLANK(G629:H629)+COUNTBLANK(J629:K629)+COUNTBLANK(M629:M629)+COUNTBLANK(P629:Q629)+COUNTBLANK(S629:S629)=8,"",
IF(G629&lt;Limity!$C$5," Data gotowości zbyt wczesna lub nie uzupełniona.","")&amp;
IF(G629&gt;Limity!$D$5," Data gotowości zbyt późna lub wypełnona nieprawidłowo.","")&amp;
IF(OR(ROUND(K629,2)&lt;=0,ROUND(Q629,2)&lt;=0,ROUND(M629,2)&lt;=0,ROUND(S629,2)&lt;=0,ROUND(H629,2)&lt;=0)," Co najmniej jedna wartość nie jest większa od zera.","")&amp;
IF(K629&gt;Limity!$D$6," Abonament za Usługę TD w Wariancie A ponad limit.","")&amp;
IF(Q629&gt;Limity!$D$7," Abonament za Usługę TD w Wariancie B ponad limit.","")&amp;
IF(Q629-K629&gt;Limity!$D$8," Różnica wartości abonamentów za Usługę TD wariantów A i B ponad limit.","")&amp;
IF(M629&gt;Limity!$D$9," Abonament za zwiększenie przepustowości w Wariancie A ponad limit.","")&amp;
IF(S629&gt;Limity!$D$10," Abonament za zwiększenie przepustowości w Wariancie B ponad limit.","")&amp;
IF(H629&gt;Limity!$D$11," Opłata za zestawienie łącza ponad limit.","")&amp;
IF(J629=""," Nie wskazano PWR. ",IF(ISERROR(VLOOKUP(J629,'Listy punktów styku'!$B$11:$B$41,1,FALSE))," Nie wskazano PWR z listy.",""))&amp;
IF(P629=""," Nie wskazano FPS. ",IF(ISERROR(VLOOKUP(P629,'Listy punktów styku'!$B$44:$B$61,1,FALSE))," Nie wskazano FPS z listy.",""))
)</f>
        <v/>
      </c>
    </row>
    <row r="630" spans="1:22" x14ac:dyDescent="0.35">
      <c r="A630" s="115">
        <v>616</v>
      </c>
      <c r="B630" s="116">
        <v>896737612</v>
      </c>
      <c r="C630" s="117">
        <v>88570</v>
      </c>
      <c r="D630" s="118" t="s">
        <v>3677</v>
      </c>
      <c r="E630" s="118"/>
      <c r="F630" s="119">
        <v>54</v>
      </c>
      <c r="G630" s="28"/>
      <c r="H630" s="4"/>
      <c r="I630" s="122">
        <f t="shared" si="64"/>
        <v>0</v>
      </c>
      <c r="J630" s="3"/>
      <c r="K630" s="6"/>
      <c r="L630" s="123">
        <f t="shared" si="65"/>
        <v>0</v>
      </c>
      <c r="M630" s="7"/>
      <c r="N630" s="123">
        <f t="shared" si="66"/>
        <v>0</v>
      </c>
      <c r="O630" s="123">
        <f t="shared" si="67"/>
        <v>0</v>
      </c>
      <c r="P630" s="3"/>
      <c r="Q630" s="6"/>
      <c r="R630" s="123">
        <f t="shared" si="68"/>
        <v>0</v>
      </c>
      <c r="S630" s="6"/>
      <c r="T630" s="123">
        <f t="shared" si="69"/>
        <v>0</v>
      </c>
      <c r="U630" s="122">
        <f t="shared" si="70"/>
        <v>0</v>
      </c>
      <c r="V630" s="8" t="str">
        <f>IF(COUNTBLANK(G630:H630)+COUNTBLANK(J630:K630)+COUNTBLANK(M630:M630)+COUNTBLANK(P630:Q630)+COUNTBLANK(S630:S630)=8,"",
IF(G630&lt;Limity!$C$5," Data gotowości zbyt wczesna lub nie uzupełniona.","")&amp;
IF(G630&gt;Limity!$D$5," Data gotowości zbyt późna lub wypełnona nieprawidłowo.","")&amp;
IF(OR(ROUND(K630,2)&lt;=0,ROUND(Q630,2)&lt;=0,ROUND(M630,2)&lt;=0,ROUND(S630,2)&lt;=0,ROUND(H630,2)&lt;=0)," Co najmniej jedna wartość nie jest większa od zera.","")&amp;
IF(K630&gt;Limity!$D$6," Abonament za Usługę TD w Wariancie A ponad limit.","")&amp;
IF(Q630&gt;Limity!$D$7," Abonament za Usługę TD w Wariancie B ponad limit.","")&amp;
IF(Q630-K630&gt;Limity!$D$8," Różnica wartości abonamentów za Usługę TD wariantów A i B ponad limit.","")&amp;
IF(M630&gt;Limity!$D$9," Abonament za zwiększenie przepustowości w Wariancie A ponad limit.","")&amp;
IF(S630&gt;Limity!$D$10," Abonament za zwiększenie przepustowości w Wariancie B ponad limit.","")&amp;
IF(H630&gt;Limity!$D$11," Opłata za zestawienie łącza ponad limit.","")&amp;
IF(J630=""," Nie wskazano PWR. ",IF(ISERROR(VLOOKUP(J630,'Listy punktów styku'!$B$11:$B$41,1,FALSE))," Nie wskazano PWR z listy.",""))&amp;
IF(P630=""," Nie wskazano FPS. ",IF(ISERROR(VLOOKUP(P630,'Listy punktów styku'!$B$44:$B$61,1,FALSE))," Nie wskazano FPS z listy.",""))
)</f>
        <v/>
      </c>
    </row>
    <row r="631" spans="1:22" x14ac:dyDescent="0.35">
      <c r="A631" s="115">
        <v>617</v>
      </c>
      <c r="B631" s="116">
        <v>2568474</v>
      </c>
      <c r="C631" s="117" t="s">
        <v>3683</v>
      </c>
      <c r="D631" s="118" t="s">
        <v>3685</v>
      </c>
      <c r="E631" s="118" t="s">
        <v>392</v>
      </c>
      <c r="F631" s="119">
        <v>1</v>
      </c>
      <c r="G631" s="28"/>
      <c r="H631" s="4"/>
      <c r="I631" s="122">
        <f t="shared" si="64"/>
        <v>0</v>
      </c>
      <c r="J631" s="3"/>
      <c r="K631" s="6"/>
      <c r="L631" s="123">
        <f t="shared" si="65"/>
        <v>0</v>
      </c>
      <c r="M631" s="7"/>
      <c r="N631" s="123">
        <f t="shared" si="66"/>
        <v>0</v>
      </c>
      <c r="O631" s="123">
        <f t="shared" si="67"/>
        <v>0</v>
      </c>
      <c r="P631" s="3"/>
      <c r="Q631" s="6"/>
      <c r="R631" s="123">
        <f t="shared" si="68"/>
        <v>0</v>
      </c>
      <c r="S631" s="6"/>
      <c r="T631" s="123">
        <f t="shared" si="69"/>
        <v>0</v>
      </c>
      <c r="U631" s="122">
        <f t="shared" si="70"/>
        <v>0</v>
      </c>
      <c r="V631" s="8" t="str">
        <f>IF(COUNTBLANK(G631:H631)+COUNTBLANK(J631:K631)+COUNTBLANK(M631:M631)+COUNTBLANK(P631:Q631)+COUNTBLANK(S631:S631)=8,"",
IF(G631&lt;Limity!$C$5," Data gotowości zbyt wczesna lub nie uzupełniona.","")&amp;
IF(G631&gt;Limity!$D$5," Data gotowości zbyt późna lub wypełnona nieprawidłowo.","")&amp;
IF(OR(ROUND(K631,2)&lt;=0,ROUND(Q631,2)&lt;=0,ROUND(M631,2)&lt;=0,ROUND(S631,2)&lt;=0,ROUND(H631,2)&lt;=0)," Co najmniej jedna wartość nie jest większa od zera.","")&amp;
IF(K631&gt;Limity!$D$6," Abonament za Usługę TD w Wariancie A ponad limit.","")&amp;
IF(Q631&gt;Limity!$D$7," Abonament za Usługę TD w Wariancie B ponad limit.","")&amp;
IF(Q631-K631&gt;Limity!$D$8," Różnica wartości abonamentów za Usługę TD wariantów A i B ponad limit.","")&amp;
IF(M631&gt;Limity!$D$9," Abonament za zwiększenie przepustowości w Wariancie A ponad limit.","")&amp;
IF(S631&gt;Limity!$D$10," Abonament za zwiększenie przepustowości w Wariancie B ponad limit.","")&amp;
IF(H631&gt;Limity!$D$11," Opłata za zestawienie łącza ponad limit.","")&amp;
IF(J631=""," Nie wskazano PWR. ",IF(ISERROR(VLOOKUP(J631,'Listy punktów styku'!$B$11:$B$41,1,FALSE))," Nie wskazano PWR z listy.",""))&amp;
IF(P631=""," Nie wskazano FPS. ",IF(ISERROR(VLOOKUP(P631,'Listy punktów styku'!$B$44:$B$61,1,FALSE))," Nie wskazano FPS z listy.",""))
)</f>
        <v/>
      </c>
    </row>
    <row r="632" spans="1:22" x14ac:dyDescent="0.35">
      <c r="A632" s="115">
        <v>618</v>
      </c>
      <c r="B632" s="124">
        <v>39392557</v>
      </c>
      <c r="C632" s="117" t="s">
        <v>3686</v>
      </c>
      <c r="D632" s="118" t="s">
        <v>3689</v>
      </c>
      <c r="E632" s="118" t="s">
        <v>615</v>
      </c>
      <c r="F632" s="119" t="s">
        <v>3691</v>
      </c>
      <c r="G632" s="28"/>
      <c r="H632" s="4"/>
      <c r="I632" s="122">
        <f t="shared" si="64"/>
        <v>0</v>
      </c>
      <c r="J632" s="3"/>
      <c r="K632" s="6"/>
      <c r="L632" s="123">
        <f t="shared" si="65"/>
        <v>0</v>
      </c>
      <c r="M632" s="7"/>
      <c r="N632" s="123">
        <f t="shared" si="66"/>
        <v>0</v>
      </c>
      <c r="O632" s="123">
        <f t="shared" si="67"/>
        <v>0</v>
      </c>
      <c r="P632" s="3"/>
      <c r="Q632" s="6"/>
      <c r="R632" s="123">
        <f t="shared" si="68"/>
        <v>0</v>
      </c>
      <c r="S632" s="6"/>
      <c r="T632" s="123">
        <f t="shared" si="69"/>
        <v>0</v>
      </c>
      <c r="U632" s="122">
        <f t="shared" si="70"/>
        <v>0</v>
      </c>
      <c r="V632" s="8" t="str">
        <f>IF(COUNTBLANK(G632:H632)+COUNTBLANK(J632:K632)+COUNTBLANK(M632:M632)+COUNTBLANK(P632:Q632)+COUNTBLANK(S632:S632)=8,"",
IF(G632&lt;Limity!$C$5," Data gotowości zbyt wczesna lub nie uzupełniona.","")&amp;
IF(G632&gt;Limity!$D$5," Data gotowości zbyt późna lub wypełnona nieprawidłowo.","")&amp;
IF(OR(ROUND(K632,2)&lt;=0,ROUND(Q632,2)&lt;=0,ROUND(M632,2)&lt;=0,ROUND(S632,2)&lt;=0,ROUND(H632,2)&lt;=0)," Co najmniej jedna wartość nie jest większa od zera.","")&amp;
IF(K632&gt;Limity!$D$6," Abonament za Usługę TD w Wariancie A ponad limit.","")&amp;
IF(Q632&gt;Limity!$D$7," Abonament za Usługę TD w Wariancie B ponad limit.","")&amp;
IF(Q632-K632&gt;Limity!$D$8," Różnica wartości abonamentów za Usługę TD wariantów A i B ponad limit.","")&amp;
IF(M632&gt;Limity!$D$9," Abonament za zwiększenie przepustowości w Wariancie A ponad limit.","")&amp;
IF(S632&gt;Limity!$D$10," Abonament za zwiększenie przepustowości w Wariancie B ponad limit.","")&amp;
IF(H632&gt;Limity!$D$11," Opłata za zestawienie łącza ponad limit.","")&amp;
IF(J632=""," Nie wskazano PWR. ",IF(ISERROR(VLOOKUP(J632,'Listy punktów styku'!$B$11:$B$41,1,FALSE))," Nie wskazano PWR z listy.",""))&amp;
IF(P632=""," Nie wskazano FPS. ",IF(ISERROR(VLOOKUP(P632,'Listy punktów styku'!$B$44:$B$61,1,FALSE))," Nie wskazano FPS z listy.",""))
)</f>
        <v/>
      </c>
    </row>
    <row r="633" spans="1:22" x14ac:dyDescent="0.35">
      <c r="A633" s="115">
        <v>619</v>
      </c>
      <c r="B633" s="116">
        <v>2607548</v>
      </c>
      <c r="C633" s="117" t="s">
        <v>3693</v>
      </c>
      <c r="D633" s="118" t="s">
        <v>3697</v>
      </c>
      <c r="E633" s="118"/>
      <c r="F633" s="119">
        <v>100</v>
      </c>
      <c r="G633" s="28"/>
      <c r="H633" s="4"/>
      <c r="I633" s="122">
        <f t="shared" si="64"/>
        <v>0</v>
      </c>
      <c r="J633" s="3"/>
      <c r="K633" s="6"/>
      <c r="L633" s="123">
        <f t="shared" si="65"/>
        <v>0</v>
      </c>
      <c r="M633" s="7"/>
      <c r="N633" s="123">
        <f t="shared" si="66"/>
        <v>0</v>
      </c>
      <c r="O633" s="123">
        <f t="shared" si="67"/>
        <v>0</v>
      </c>
      <c r="P633" s="3"/>
      <c r="Q633" s="6"/>
      <c r="R633" s="123">
        <f t="shared" si="68"/>
        <v>0</v>
      </c>
      <c r="S633" s="6"/>
      <c r="T633" s="123">
        <f t="shared" si="69"/>
        <v>0</v>
      </c>
      <c r="U633" s="122">
        <f t="shared" si="70"/>
        <v>0</v>
      </c>
      <c r="V633" s="8" t="str">
        <f>IF(COUNTBLANK(G633:H633)+COUNTBLANK(J633:K633)+COUNTBLANK(M633:M633)+COUNTBLANK(P633:Q633)+COUNTBLANK(S633:S633)=8,"",
IF(G633&lt;Limity!$C$5," Data gotowości zbyt wczesna lub nie uzupełniona.","")&amp;
IF(G633&gt;Limity!$D$5," Data gotowości zbyt późna lub wypełnona nieprawidłowo.","")&amp;
IF(OR(ROUND(K633,2)&lt;=0,ROUND(Q633,2)&lt;=0,ROUND(M633,2)&lt;=0,ROUND(S633,2)&lt;=0,ROUND(H633,2)&lt;=0)," Co najmniej jedna wartość nie jest większa od zera.","")&amp;
IF(K633&gt;Limity!$D$6," Abonament za Usługę TD w Wariancie A ponad limit.","")&amp;
IF(Q633&gt;Limity!$D$7," Abonament za Usługę TD w Wariancie B ponad limit.","")&amp;
IF(Q633-K633&gt;Limity!$D$8," Różnica wartości abonamentów za Usługę TD wariantów A i B ponad limit.","")&amp;
IF(M633&gt;Limity!$D$9," Abonament za zwiększenie przepustowości w Wariancie A ponad limit.","")&amp;
IF(S633&gt;Limity!$D$10," Abonament za zwiększenie przepustowości w Wariancie B ponad limit.","")&amp;
IF(H633&gt;Limity!$D$11," Opłata za zestawienie łącza ponad limit.","")&amp;
IF(J633=""," Nie wskazano PWR. ",IF(ISERROR(VLOOKUP(J633,'Listy punktów styku'!$B$11:$B$41,1,FALSE))," Nie wskazano PWR z listy.",""))&amp;
IF(P633=""," Nie wskazano FPS. ",IF(ISERROR(VLOOKUP(P633,'Listy punktów styku'!$B$44:$B$61,1,FALSE))," Nie wskazano FPS z listy.",""))
)</f>
        <v/>
      </c>
    </row>
    <row r="634" spans="1:22" x14ac:dyDescent="0.35">
      <c r="A634" s="115">
        <v>620</v>
      </c>
      <c r="B634" s="116">
        <v>2607753</v>
      </c>
      <c r="C634" s="117" t="s">
        <v>3699</v>
      </c>
      <c r="D634" s="118" t="s">
        <v>3701</v>
      </c>
      <c r="E634" s="118"/>
      <c r="F634" s="119">
        <v>3</v>
      </c>
      <c r="G634" s="28"/>
      <c r="H634" s="4"/>
      <c r="I634" s="122">
        <f t="shared" si="64"/>
        <v>0</v>
      </c>
      <c r="J634" s="3"/>
      <c r="K634" s="6"/>
      <c r="L634" s="123">
        <f t="shared" si="65"/>
        <v>0</v>
      </c>
      <c r="M634" s="7"/>
      <c r="N634" s="123">
        <f t="shared" si="66"/>
        <v>0</v>
      </c>
      <c r="O634" s="123">
        <f t="shared" si="67"/>
        <v>0</v>
      </c>
      <c r="P634" s="3"/>
      <c r="Q634" s="6"/>
      <c r="R634" s="123">
        <f t="shared" si="68"/>
        <v>0</v>
      </c>
      <c r="S634" s="6"/>
      <c r="T634" s="123">
        <f t="shared" si="69"/>
        <v>0</v>
      </c>
      <c r="U634" s="122">
        <f t="shared" si="70"/>
        <v>0</v>
      </c>
      <c r="V634" s="8" t="str">
        <f>IF(COUNTBLANK(G634:H634)+COUNTBLANK(J634:K634)+COUNTBLANK(M634:M634)+COUNTBLANK(P634:Q634)+COUNTBLANK(S634:S634)=8,"",
IF(G634&lt;Limity!$C$5," Data gotowości zbyt wczesna lub nie uzupełniona.","")&amp;
IF(G634&gt;Limity!$D$5," Data gotowości zbyt późna lub wypełnona nieprawidłowo.","")&amp;
IF(OR(ROUND(K634,2)&lt;=0,ROUND(Q634,2)&lt;=0,ROUND(M634,2)&lt;=0,ROUND(S634,2)&lt;=0,ROUND(H634,2)&lt;=0)," Co najmniej jedna wartość nie jest większa od zera.","")&amp;
IF(K634&gt;Limity!$D$6," Abonament za Usługę TD w Wariancie A ponad limit.","")&amp;
IF(Q634&gt;Limity!$D$7," Abonament za Usługę TD w Wariancie B ponad limit.","")&amp;
IF(Q634-K634&gt;Limity!$D$8," Różnica wartości abonamentów za Usługę TD wariantów A i B ponad limit.","")&amp;
IF(M634&gt;Limity!$D$9," Abonament za zwiększenie przepustowości w Wariancie A ponad limit.","")&amp;
IF(S634&gt;Limity!$D$10," Abonament za zwiększenie przepustowości w Wariancie B ponad limit.","")&amp;
IF(H634&gt;Limity!$D$11," Opłata za zestawienie łącza ponad limit.","")&amp;
IF(J634=""," Nie wskazano PWR. ",IF(ISERROR(VLOOKUP(J634,'Listy punktów styku'!$B$11:$B$41,1,FALSE))," Nie wskazano PWR z listy.",""))&amp;
IF(P634=""," Nie wskazano FPS. ",IF(ISERROR(VLOOKUP(P634,'Listy punktów styku'!$B$44:$B$61,1,FALSE))," Nie wskazano FPS z listy.",""))
)</f>
        <v/>
      </c>
    </row>
    <row r="635" spans="1:22" x14ac:dyDescent="0.35">
      <c r="A635" s="115">
        <v>621</v>
      </c>
      <c r="B635" s="116">
        <v>2608081</v>
      </c>
      <c r="C635" s="117" t="s">
        <v>3703</v>
      </c>
      <c r="D635" s="118" t="s">
        <v>3705</v>
      </c>
      <c r="E635" s="118" t="s">
        <v>3706</v>
      </c>
      <c r="F635" s="119">
        <v>11</v>
      </c>
      <c r="G635" s="28"/>
      <c r="H635" s="4"/>
      <c r="I635" s="122">
        <f t="shared" si="64"/>
        <v>0</v>
      </c>
      <c r="J635" s="3"/>
      <c r="K635" s="6"/>
      <c r="L635" s="123">
        <f t="shared" si="65"/>
        <v>0</v>
      </c>
      <c r="M635" s="7"/>
      <c r="N635" s="123">
        <f t="shared" si="66"/>
        <v>0</v>
      </c>
      <c r="O635" s="123">
        <f t="shared" si="67"/>
        <v>0</v>
      </c>
      <c r="P635" s="3"/>
      <c r="Q635" s="6"/>
      <c r="R635" s="123">
        <f t="shared" si="68"/>
        <v>0</v>
      </c>
      <c r="S635" s="6"/>
      <c r="T635" s="123">
        <f t="shared" si="69"/>
        <v>0</v>
      </c>
      <c r="U635" s="122">
        <f t="shared" si="70"/>
        <v>0</v>
      </c>
      <c r="V635" s="8" t="str">
        <f>IF(COUNTBLANK(G635:H635)+COUNTBLANK(J635:K635)+COUNTBLANK(M635:M635)+COUNTBLANK(P635:Q635)+COUNTBLANK(S635:S635)=8,"",
IF(G635&lt;Limity!$C$5," Data gotowości zbyt wczesna lub nie uzupełniona.","")&amp;
IF(G635&gt;Limity!$D$5," Data gotowości zbyt późna lub wypełnona nieprawidłowo.","")&amp;
IF(OR(ROUND(K635,2)&lt;=0,ROUND(Q635,2)&lt;=0,ROUND(M635,2)&lt;=0,ROUND(S635,2)&lt;=0,ROUND(H635,2)&lt;=0)," Co najmniej jedna wartość nie jest większa od zera.","")&amp;
IF(K635&gt;Limity!$D$6," Abonament za Usługę TD w Wariancie A ponad limit.","")&amp;
IF(Q635&gt;Limity!$D$7," Abonament za Usługę TD w Wariancie B ponad limit.","")&amp;
IF(Q635-K635&gt;Limity!$D$8," Różnica wartości abonamentów za Usługę TD wariantów A i B ponad limit.","")&amp;
IF(M635&gt;Limity!$D$9," Abonament za zwiększenie przepustowości w Wariancie A ponad limit.","")&amp;
IF(S635&gt;Limity!$D$10," Abonament za zwiększenie przepustowości w Wariancie B ponad limit.","")&amp;
IF(H635&gt;Limity!$D$11," Opłata za zestawienie łącza ponad limit.","")&amp;
IF(J635=""," Nie wskazano PWR. ",IF(ISERROR(VLOOKUP(J635,'Listy punktów styku'!$B$11:$B$41,1,FALSE))," Nie wskazano PWR z listy.",""))&amp;
IF(P635=""," Nie wskazano FPS. ",IF(ISERROR(VLOOKUP(P635,'Listy punktów styku'!$B$44:$B$61,1,FALSE))," Nie wskazano FPS z listy.",""))
)</f>
        <v/>
      </c>
    </row>
    <row r="636" spans="1:22" x14ac:dyDescent="0.35">
      <c r="A636" s="115">
        <v>622</v>
      </c>
      <c r="B636" s="116">
        <v>2608909</v>
      </c>
      <c r="C636" s="117" t="s">
        <v>3708</v>
      </c>
      <c r="D636" s="118" t="s">
        <v>3710</v>
      </c>
      <c r="E636" s="118" t="s">
        <v>3711</v>
      </c>
      <c r="F636" s="119">
        <v>3</v>
      </c>
      <c r="G636" s="28"/>
      <c r="H636" s="4"/>
      <c r="I636" s="122">
        <f t="shared" si="64"/>
        <v>0</v>
      </c>
      <c r="J636" s="3"/>
      <c r="K636" s="6"/>
      <c r="L636" s="123">
        <f t="shared" si="65"/>
        <v>0</v>
      </c>
      <c r="M636" s="7"/>
      <c r="N636" s="123">
        <f t="shared" si="66"/>
        <v>0</v>
      </c>
      <c r="O636" s="123">
        <f t="shared" si="67"/>
        <v>0</v>
      </c>
      <c r="P636" s="3"/>
      <c r="Q636" s="6"/>
      <c r="R636" s="123">
        <f t="shared" si="68"/>
        <v>0</v>
      </c>
      <c r="S636" s="6"/>
      <c r="T636" s="123">
        <f t="shared" si="69"/>
        <v>0</v>
      </c>
      <c r="U636" s="122">
        <f t="shared" si="70"/>
        <v>0</v>
      </c>
      <c r="V636" s="8" t="str">
        <f>IF(COUNTBLANK(G636:H636)+COUNTBLANK(J636:K636)+COUNTBLANK(M636:M636)+COUNTBLANK(P636:Q636)+COUNTBLANK(S636:S636)=8,"",
IF(G636&lt;Limity!$C$5," Data gotowości zbyt wczesna lub nie uzupełniona.","")&amp;
IF(G636&gt;Limity!$D$5," Data gotowości zbyt późna lub wypełnona nieprawidłowo.","")&amp;
IF(OR(ROUND(K636,2)&lt;=0,ROUND(Q636,2)&lt;=0,ROUND(M636,2)&lt;=0,ROUND(S636,2)&lt;=0,ROUND(H636,2)&lt;=0)," Co najmniej jedna wartość nie jest większa od zera.","")&amp;
IF(K636&gt;Limity!$D$6," Abonament za Usługę TD w Wariancie A ponad limit.","")&amp;
IF(Q636&gt;Limity!$D$7," Abonament za Usługę TD w Wariancie B ponad limit.","")&amp;
IF(Q636-K636&gt;Limity!$D$8," Różnica wartości abonamentów za Usługę TD wariantów A i B ponad limit.","")&amp;
IF(M636&gt;Limity!$D$9," Abonament za zwiększenie przepustowości w Wariancie A ponad limit.","")&amp;
IF(S636&gt;Limity!$D$10," Abonament za zwiększenie przepustowości w Wariancie B ponad limit.","")&amp;
IF(H636&gt;Limity!$D$11," Opłata za zestawienie łącza ponad limit.","")&amp;
IF(J636=""," Nie wskazano PWR. ",IF(ISERROR(VLOOKUP(J636,'Listy punktów styku'!$B$11:$B$41,1,FALSE))," Nie wskazano PWR z listy.",""))&amp;
IF(P636=""," Nie wskazano FPS. ",IF(ISERROR(VLOOKUP(P636,'Listy punktów styku'!$B$44:$B$61,1,FALSE))," Nie wskazano FPS z listy.",""))
)</f>
        <v/>
      </c>
    </row>
    <row r="637" spans="1:22" x14ac:dyDescent="0.35">
      <c r="A637" s="115">
        <v>623</v>
      </c>
      <c r="B637" s="116">
        <v>2662811</v>
      </c>
      <c r="C637" s="117" t="s">
        <v>3713</v>
      </c>
      <c r="D637" s="118" t="s">
        <v>3716</v>
      </c>
      <c r="E637" s="118" t="s">
        <v>104</v>
      </c>
      <c r="F637" s="119">
        <v>3</v>
      </c>
      <c r="G637" s="28"/>
      <c r="H637" s="4"/>
      <c r="I637" s="122">
        <f t="shared" ref="I637:I699" si="71">ROUND(H637*(1+$C$10),2)</f>
        <v>0</v>
      </c>
      <c r="J637" s="3"/>
      <c r="K637" s="6"/>
      <c r="L637" s="123">
        <f t="shared" ref="L637:L699" si="72">ROUND(K637*(1+$C$10),2)</f>
        <v>0</v>
      </c>
      <c r="M637" s="7"/>
      <c r="N637" s="123">
        <f t="shared" ref="N637:N699" si="73">ROUND(M637*(1+$C$10),2)</f>
        <v>0</v>
      </c>
      <c r="O637" s="123">
        <f t="shared" ref="O637:O699" si="74">60*ROUND(K637*(1+$C$10),2)</f>
        <v>0</v>
      </c>
      <c r="P637" s="3"/>
      <c r="Q637" s="6"/>
      <c r="R637" s="123">
        <f t="shared" ref="R637:R699" si="75">ROUND(Q637*(1+$C$10),2)</f>
        <v>0</v>
      </c>
      <c r="S637" s="6"/>
      <c r="T637" s="123">
        <f t="shared" ref="T637:T699" si="76">ROUND(S637*(1+$C$10),2)</f>
        <v>0</v>
      </c>
      <c r="U637" s="122">
        <f t="shared" ref="U637:U699" si="77">60*ROUND(Q637*(1+$C$10),2)</f>
        <v>0</v>
      </c>
      <c r="V637" s="8" t="str">
        <f>IF(COUNTBLANK(G637:H637)+COUNTBLANK(J637:K637)+COUNTBLANK(M637:M637)+COUNTBLANK(P637:Q637)+COUNTBLANK(S637:S637)=8,"",
IF(G637&lt;Limity!$C$5," Data gotowości zbyt wczesna lub nie uzupełniona.","")&amp;
IF(G637&gt;Limity!$D$5," Data gotowości zbyt późna lub wypełnona nieprawidłowo.","")&amp;
IF(OR(ROUND(K637,2)&lt;=0,ROUND(Q637,2)&lt;=0,ROUND(M637,2)&lt;=0,ROUND(S637,2)&lt;=0,ROUND(H637,2)&lt;=0)," Co najmniej jedna wartość nie jest większa od zera.","")&amp;
IF(K637&gt;Limity!$D$6," Abonament za Usługę TD w Wariancie A ponad limit.","")&amp;
IF(Q637&gt;Limity!$D$7," Abonament za Usługę TD w Wariancie B ponad limit.","")&amp;
IF(Q637-K637&gt;Limity!$D$8," Różnica wartości abonamentów za Usługę TD wariantów A i B ponad limit.","")&amp;
IF(M637&gt;Limity!$D$9," Abonament za zwiększenie przepustowości w Wariancie A ponad limit.","")&amp;
IF(S637&gt;Limity!$D$10," Abonament za zwiększenie przepustowości w Wariancie B ponad limit.","")&amp;
IF(H637&gt;Limity!$D$11," Opłata za zestawienie łącza ponad limit.","")&amp;
IF(J637=""," Nie wskazano PWR. ",IF(ISERROR(VLOOKUP(J637,'Listy punktów styku'!$B$11:$B$41,1,FALSE))," Nie wskazano PWR z listy.",""))&amp;
IF(P637=""," Nie wskazano FPS. ",IF(ISERROR(VLOOKUP(P637,'Listy punktów styku'!$B$44:$B$61,1,FALSE))," Nie wskazano FPS z listy.",""))
)</f>
        <v/>
      </c>
    </row>
    <row r="638" spans="1:22" x14ac:dyDescent="0.35">
      <c r="A638" s="115">
        <v>624</v>
      </c>
      <c r="B638" s="116">
        <v>2699461</v>
      </c>
      <c r="C638" s="117" t="s">
        <v>1173</v>
      </c>
      <c r="D638" s="118" t="s">
        <v>1177</v>
      </c>
      <c r="E638" s="118"/>
      <c r="F638" s="119">
        <v>95</v>
      </c>
      <c r="G638" s="28"/>
      <c r="H638" s="4"/>
      <c r="I638" s="122">
        <f t="shared" si="71"/>
        <v>0</v>
      </c>
      <c r="J638" s="3"/>
      <c r="K638" s="6"/>
      <c r="L638" s="123">
        <f t="shared" si="72"/>
        <v>0</v>
      </c>
      <c r="M638" s="7"/>
      <c r="N638" s="123">
        <f t="shared" si="73"/>
        <v>0</v>
      </c>
      <c r="O638" s="123">
        <f t="shared" si="74"/>
        <v>0</v>
      </c>
      <c r="P638" s="3"/>
      <c r="Q638" s="6"/>
      <c r="R638" s="123">
        <f t="shared" si="75"/>
        <v>0</v>
      </c>
      <c r="S638" s="6"/>
      <c r="T638" s="123">
        <f t="shared" si="76"/>
        <v>0</v>
      </c>
      <c r="U638" s="122">
        <f t="shared" si="77"/>
        <v>0</v>
      </c>
      <c r="V638" s="8" t="str">
        <f>IF(COUNTBLANK(G638:H638)+COUNTBLANK(J638:K638)+COUNTBLANK(M638:M638)+COUNTBLANK(P638:Q638)+COUNTBLANK(S638:S638)=8,"",
IF(G638&lt;Limity!$C$5," Data gotowości zbyt wczesna lub nie uzupełniona.","")&amp;
IF(G638&gt;Limity!$D$5," Data gotowości zbyt późna lub wypełnona nieprawidłowo.","")&amp;
IF(OR(ROUND(K638,2)&lt;=0,ROUND(Q638,2)&lt;=0,ROUND(M638,2)&lt;=0,ROUND(S638,2)&lt;=0,ROUND(H638,2)&lt;=0)," Co najmniej jedna wartość nie jest większa od zera.","")&amp;
IF(K638&gt;Limity!$D$6," Abonament za Usługę TD w Wariancie A ponad limit.","")&amp;
IF(Q638&gt;Limity!$D$7," Abonament za Usługę TD w Wariancie B ponad limit.","")&amp;
IF(Q638-K638&gt;Limity!$D$8," Różnica wartości abonamentów za Usługę TD wariantów A i B ponad limit.","")&amp;
IF(M638&gt;Limity!$D$9," Abonament za zwiększenie przepustowości w Wariancie A ponad limit.","")&amp;
IF(S638&gt;Limity!$D$10," Abonament za zwiększenie przepustowości w Wariancie B ponad limit.","")&amp;
IF(H638&gt;Limity!$D$11," Opłata za zestawienie łącza ponad limit.","")&amp;
IF(J638=""," Nie wskazano PWR. ",IF(ISERROR(VLOOKUP(J638,'Listy punktów styku'!$B$11:$B$41,1,FALSE))," Nie wskazano PWR z listy.",""))&amp;
IF(P638=""," Nie wskazano FPS. ",IF(ISERROR(VLOOKUP(P638,'Listy punktów styku'!$B$44:$B$61,1,FALSE))," Nie wskazano FPS z listy.",""))
)</f>
        <v/>
      </c>
    </row>
    <row r="639" spans="1:22" x14ac:dyDescent="0.35">
      <c r="A639" s="115">
        <v>625</v>
      </c>
      <c r="B639" s="116">
        <v>2699843</v>
      </c>
      <c r="C639" s="117" t="s">
        <v>1179</v>
      </c>
      <c r="D639" s="118" t="s">
        <v>1181</v>
      </c>
      <c r="E639" s="118"/>
      <c r="F639" s="119">
        <v>126</v>
      </c>
      <c r="G639" s="28"/>
      <c r="H639" s="4"/>
      <c r="I639" s="122">
        <f t="shared" si="71"/>
        <v>0</v>
      </c>
      <c r="J639" s="3"/>
      <c r="K639" s="6"/>
      <c r="L639" s="123">
        <f t="shared" si="72"/>
        <v>0</v>
      </c>
      <c r="M639" s="7"/>
      <c r="N639" s="123">
        <f t="shared" si="73"/>
        <v>0</v>
      </c>
      <c r="O639" s="123">
        <f t="shared" si="74"/>
        <v>0</v>
      </c>
      <c r="P639" s="3"/>
      <c r="Q639" s="6"/>
      <c r="R639" s="123">
        <f t="shared" si="75"/>
        <v>0</v>
      </c>
      <c r="S639" s="6"/>
      <c r="T639" s="123">
        <f t="shared" si="76"/>
        <v>0</v>
      </c>
      <c r="U639" s="122">
        <f t="shared" si="77"/>
        <v>0</v>
      </c>
      <c r="V639" s="8" t="str">
        <f>IF(COUNTBLANK(G639:H639)+COUNTBLANK(J639:K639)+COUNTBLANK(M639:M639)+COUNTBLANK(P639:Q639)+COUNTBLANK(S639:S639)=8,"",
IF(G639&lt;Limity!$C$5," Data gotowości zbyt wczesna lub nie uzupełniona.","")&amp;
IF(G639&gt;Limity!$D$5," Data gotowości zbyt późna lub wypełnona nieprawidłowo.","")&amp;
IF(OR(ROUND(K639,2)&lt;=0,ROUND(Q639,2)&lt;=0,ROUND(M639,2)&lt;=0,ROUND(S639,2)&lt;=0,ROUND(H639,2)&lt;=0)," Co najmniej jedna wartość nie jest większa od zera.","")&amp;
IF(K639&gt;Limity!$D$6," Abonament za Usługę TD w Wariancie A ponad limit.","")&amp;
IF(Q639&gt;Limity!$D$7," Abonament za Usługę TD w Wariancie B ponad limit.","")&amp;
IF(Q639-K639&gt;Limity!$D$8," Różnica wartości abonamentów za Usługę TD wariantów A i B ponad limit.","")&amp;
IF(M639&gt;Limity!$D$9," Abonament za zwiększenie przepustowości w Wariancie A ponad limit.","")&amp;
IF(S639&gt;Limity!$D$10," Abonament za zwiększenie przepustowości w Wariancie B ponad limit.","")&amp;
IF(H639&gt;Limity!$D$11," Opłata za zestawienie łącza ponad limit.","")&amp;
IF(J639=""," Nie wskazano PWR. ",IF(ISERROR(VLOOKUP(J639,'Listy punktów styku'!$B$11:$B$41,1,FALSE))," Nie wskazano PWR z listy.",""))&amp;
IF(P639=""," Nie wskazano FPS. ",IF(ISERROR(VLOOKUP(P639,'Listy punktów styku'!$B$44:$B$61,1,FALSE))," Nie wskazano FPS z listy.",""))
)</f>
        <v/>
      </c>
    </row>
    <row r="640" spans="1:22" x14ac:dyDescent="0.35">
      <c r="A640" s="115">
        <v>626</v>
      </c>
      <c r="B640" s="116">
        <v>2699855</v>
      </c>
      <c r="C640" s="117" t="s">
        <v>3721</v>
      </c>
      <c r="D640" s="118" t="s">
        <v>3723</v>
      </c>
      <c r="E640" s="118" t="s">
        <v>104</v>
      </c>
      <c r="F640" s="119">
        <v>125</v>
      </c>
      <c r="G640" s="28"/>
      <c r="H640" s="4"/>
      <c r="I640" s="122">
        <f t="shared" si="71"/>
        <v>0</v>
      </c>
      <c r="J640" s="3"/>
      <c r="K640" s="6"/>
      <c r="L640" s="123">
        <f t="shared" si="72"/>
        <v>0</v>
      </c>
      <c r="M640" s="7"/>
      <c r="N640" s="123">
        <f t="shared" si="73"/>
        <v>0</v>
      </c>
      <c r="O640" s="123">
        <f t="shared" si="74"/>
        <v>0</v>
      </c>
      <c r="P640" s="3"/>
      <c r="Q640" s="6"/>
      <c r="R640" s="123">
        <f t="shared" si="75"/>
        <v>0</v>
      </c>
      <c r="S640" s="6"/>
      <c r="T640" s="123">
        <f t="shared" si="76"/>
        <v>0</v>
      </c>
      <c r="U640" s="122">
        <f t="shared" si="77"/>
        <v>0</v>
      </c>
      <c r="V640" s="8" t="str">
        <f>IF(COUNTBLANK(G640:H640)+COUNTBLANK(J640:K640)+COUNTBLANK(M640:M640)+COUNTBLANK(P640:Q640)+COUNTBLANK(S640:S640)=8,"",
IF(G640&lt;Limity!$C$5," Data gotowości zbyt wczesna lub nie uzupełniona.","")&amp;
IF(G640&gt;Limity!$D$5," Data gotowości zbyt późna lub wypełnona nieprawidłowo.","")&amp;
IF(OR(ROUND(K640,2)&lt;=0,ROUND(Q640,2)&lt;=0,ROUND(M640,2)&lt;=0,ROUND(S640,2)&lt;=0,ROUND(H640,2)&lt;=0)," Co najmniej jedna wartość nie jest większa od zera.","")&amp;
IF(K640&gt;Limity!$D$6," Abonament za Usługę TD w Wariancie A ponad limit.","")&amp;
IF(Q640&gt;Limity!$D$7," Abonament za Usługę TD w Wariancie B ponad limit.","")&amp;
IF(Q640-K640&gt;Limity!$D$8," Różnica wartości abonamentów za Usługę TD wariantów A i B ponad limit.","")&amp;
IF(M640&gt;Limity!$D$9," Abonament za zwiększenie przepustowości w Wariancie A ponad limit.","")&amp;
IF(S640&gt;Limity!$D$10," Abonament za zwiększenie przepustowości w Wariancie B ponad limit.","")&amp;
IF(H640&gt;Limity!$D$11," Opłata za zestawienie łącza ponad limit.","")&amp;
IF(J640=""," Nie wskazano PWR. ",IF(ISERROR(VLOOKUP(J640,'Listy punktów styku'!$B$11:$B$41,1,FALSE))," Nie wskazano PWR z listy.",""))&amp;
IF(P640=""," Nie wskazano FPS. ",IF(ISERROR(VLOOKUP(P640,'Listy punktów styku'!$B$44:$B$61,1,FALSE))," Nie wskazano FPS z listy.",""))
)</f>
        <v/>
      </c>
    </row>
    <row r="641" spans="1:22" x14ac:dyDescent="0.35">
      <c r="A641" s="115">
        <v>627</v>
      </c>
      <c r="B641" s="116">
        <v>2701429</v>
      </c>
      <c r="C641" s="117" t="s">
        <v>1183</v>
      </c>
      <c r="D641" s="118" t="s">
        <v>1185</v>
      </c>
      <c r="E641" s="118"/>
      <c r="F641" s="119">
        <v>88</v>
      </c>
      <c r="G641" s="28"/>
      <c r="H641" s="4"/>
      <c r="I641" s="122">
        <f t="shared" si="71"/>
        <v>0</v>
      </c>
      <c r="J641" s="3"/>
      <c r="K641" s="6"/>
      <c r="L641" s="123">
        <f t="shared" si="72"/>
        <v>0</v>
      </c>
      <c r="M641" s="7"/>
      <c r="N641" s="123">
        <f t="shared" si="73"/>
        <v>0</v>
      </c>
      <c r="O641" s="123">
        <f t="shared" si="74"/>
        <v>0</v>
      </c>
      <c r="P641" s="3"/>
      <c r="Q641" s="6"/>
      <c r="R641" s="123">
        <f t="shared" si="75"/>
        <v>0</v>
      </c>
      <c r="S641" s="6"/>
      <c r="T641" s="123">
        <f t="shared" si="76"/>
        <v>0</v>
      </c>
      <c r="U641" s="122">
        <f t="shared" si="77"/>
        <v>0</v>
      </c>
      <c r="V641" s="8" t="str">
        <f>IF(COUNTBLANK(G641:H641)+COUNTBLANK(J641:K641)+COUNTBLANK(M641:M641)+COUNTBLANK(P641:Q641)+COUNTBLANK(S641:S641)=8,"",
IF(G641&lt;Limity!$C$5," Data gotowości zbyt wczesna lub nie uzupełniona.","")&amp;
IF(G641&gt;Limity!$D$5," Data gotowości zbyt późna lub wypełnona nieprawidłowo.","")&amp;
IF(OR(ROUND(K641,2)&lt;=0,ROUND(Q641,2)&lt;=0,ROUND(M641,2)&lt;=0,ROUND(S641,2)&lt;=0,ROUND(H641,2)&lt;=0)," Co najmniej jedna wartość nie jest większa od zera.","")&amp;
IF(K641&gt;Limity!$D$6," Abonament za Usługę TD w Wariancie A ponad limit.","")&amp;
IF(Q641&gt;Limity!$D$7," Abonament za Usługę TD w Wariancie B ponad limit.","")&amp;
IF(Q641-K641&gt;Limity!$D$8," Różnica wartości abonamentów za Usługę TD wariantów A i B ponad limit.","")&amp;
IF(M641&gt;Limity!$D$9," Abonament za zwiększenie przepustowości w Wariancie A ponad limit.","")&amp;
IF(S641&gt;Limity!$D$10," Abonament za zwiększenie przepustowości w Wariancie B ponad limit.","")&amp;
IF(H641&gt;Limity!$D$11," Opłata za zestawienie łącza ponad limit.","")&amp;
IF(J641=""," Nie wskazano PWR. ",IF(ISERROR(VLOOKUP(J641,'Listy punktów styku'!$B$11:$B$41,1,FALSE))," Nie wskazano PWR z listy.",""))&amp;
IF(P641=""," Nie wskazano FPS. ",IF(ISERROR(VLOOKUP(P641,'Listy punktów styku'!$B$44:$B$61,1,FALSE))," Nie wskazano FPS z listy.",""))
)</f>
        <v/>
      </c>
    </row>
    <row r="642" spans="1:22" x14ac:dyDescent="0.35">
      <c r="A642" s="115">
        <v>628</v>
      </c>
      <c r="B642" s="116">
        <v>2702101</v>
      </c>
      <c r="C642" s="117" t="s">
        <v>1187</v>
      </c>
      <c r="D642" s="118" t="s">
        <v>1189</v>
      </c>
      <c r="E642" s="118"/>
      <c r="F642" s="119">
        <v>142</v>
      </c>
      <c r="G642" s="28"/>
      <c r="H642" s="4"/>
      <c r="I642" s="122">
        <f t="shared" si="71"/>
        <v>0</v>
      </c>
      <c r="J642" s="3"/>
      <c r="K642" s="6"/>
      <c r="L642" s="123">
        <f t="shared" si="72"/>
        <v>0</v>
      </c>
      <c r="M642" s="7"/>
      <c r="N642" s="123">
        <f t="shared" si="73"/>
        <v>0</v>
      </c>
      <c r="O642" s="123">
        <f t="shared" si="74"/>
        <v>0</v>
      </c>
      <c r="P642" s="3"/>
      <c r="Q642" s="6"/>
      <c r="R642" s="123">
        <f t="shared" si="75"/>
        <v>0</v>
      </c>
      <c r="S642" s="6"/>
      <c r="T642" s="123">
        <f t="shared" si="76"/>
        <v>0</v>
      </c>
      <c r="U642" s="122">
        <f t="shared" si="77"/>
        <v>0</v>
      </c>
      <c r="V642" s="8" t="str">
        <f>IF(COUNTBLANK(G642:H642)+COUNTBLANK(J642:K642)+COUNTBLANK(M642:M642)+COUNTBLANK(P642:Q642)+COUNTBLANK(S642:S642)=8,"",
IF(G642&lt;Limity!$C$5," Data gotowości zbyt wczesna lub nie uzupełniona.","")&amp;
IF(G642&gt;Limity!$D$5," Data gotowości zbyt późna lub wypełnona nieprawidłowo.","")&amp;
IF(OR(ROUND(K642,2)&lt;=0,ROUND(Q642,2)&lt;=0,ROUND(M642,2)&lt;=0,ROUND(S642,2)&lt;=0,ROUND(H642,2)&lt;=0)," Co najmniej jedna wartość nie jest większa od zera.","")&amp;
IF(K642&gt;Limity!$D$6," Abonament za Usługę TD w Wariancie A ponad limit.","")&amp;
IF(Q642&gt;Limity!$D$7," Abonament za Usługę TD w Wariancie B ponad limit.","")&amp;
IF(Q642-K642&gt;Limity!$D$8," Różnica wartości abonamentów za Usługę TD wariantów A i B ponad limit.","")&amp;
IF(M642&gt;Limity!$D$9," Abonament za zwiększenie przepustowości w Wariancie A ponad limit.","")&amp;
IF(S642&gt;Limity!$D$10," Abonament za zwiększenie przepustowości w Wariancie B ponad limit.","")&amp;
IF(H642&gt;Limity!$D$11," Opłata za zestawienie łącza ponad limit.","")&amp;
IF(J642=""," Nie wskazano PWR. ",IF(ISERROR(VLOOKUP(J642,'Listy punktów styku'!$B$11:$B$41,1,FALSE))," Nie wskazano PWR z listy.",""))&amp;
IF(P642=""," Nie wskazano FPS. ",IF(ISERROR(VLOOKUP(P642,'Listy punktów styku'!$B$44:$B$61,1,FALSE))," Nie wskazano FPS z listy.",""))
)</f>
        <v/>
      </c>
    </row>
    <row r="643" spans="1:22" ht="29" x14ac:dyDescent="0.35">
      <c r="A643" s="115">
        <v>629</v>
      </c>
      <c r="B643" s="116">
        <v>2897950</v>
      </c>
      <c r="C643" s="117" t="s">
        <v>3725</v>
      </c>
      <c r="D643" s="118" t="s">
        <v>3717</v>
      </c>
      <c r="E643" s="118" t="s">
        <v>3729</v>
      </c>
      <c r="F643" s="119" t="s">
        <v>395</v>
      </c>
      <c r="G643" s="28"/>
      <c r="H643" s="4"/>
      <c r="I643" s="122">
        <f t="shared" si="71"/>
        <v>0</v>
      </c>
      <c r="J643" s="3"/>
      <c r="K643" s="6"/>
      <c r="L643" s="123">
        <f t="shared" si="72"/>
        <v>0</v>
      </c>
      <c r="M643" s="7"/>
      <c r="N643" s="123">
        <f t="shared" si="73"/>
        <v>0</v>
      </c>
      <c r="O643" s="123">
        <f t="shared" si="74"/>
        <v>0</v>
      </c>
      <c r="P643" s="3"/>
      <c r="Q643" s="6"/>
      <c r="R643" s="123">
        <f t="shared" si="75"/>
        <v>0</v>
      </c>
      <c r="S643" s="6"/>
      <c r="T643" s="123">
        <f t="shared" si="76"/>
        <v>0</v>
      </c>
      <c r="U643" s="122">
        <f t="shared" si="77"/>
        <v>0</v>
      </c>
      <c r="V643" s="8" t="str">
        <f>IF(COUNTBLANK(G643:H643)+COUNTBLANK(J643:K643)+COUNTBLANK(M643:M643)+COUNTBLANK(P643:Q643)+COUNTBLANK(S643:S643)=8,"",
IF(G643&lt;Limity!$C$5," Data gotowości zbyt wczesna lub nie uzupełniona.","")&amp;
IF(G643&gt;Limity!$D$5," Data gotowości zbyt późna lub wypełnona nieprawidłowo.","")&amp;
IF(OR(ROUND(K643,2)&lt;=0,ROUND(Q643,2)&lt;=0,ROUND(M643,2)&lt;=0,ROUND(S643,2)&lt;=0,ROUND(H643,2)&lt;=0)," Co najmniej jedna wartość nie jest większa od zera.","")&amp;
IF(K643&gt;Limity!$D$6," Abonament za Usługę TD w Wariancie A ponad limit.","")&amp;
IF(Q643&gt;Limity!$D$7," Abonament za Usługę TD w Wariancie B ponad limit.","")&amp;
IF(Q643-K643&gt;Limity!$D$8," Różnica wartości abonamentów za Usługę TD wariantów A i B ponad limit.","")&amp;
IF(M643&gt;Limity!$D$9," Abonament za zwiększenie przepustowości w Wariancie A ponad limit.","")&amp;
IF(S643&gt;Limity!$D$10," Abonament za zwiększenie przepustowości w Wariancie B ponad limit.","")&amp;
IF(H643&gt;Limity!$D$11," Opłata za zestawienie łącza ponad limit.","")&amp;
IF(J643=""," Nie wskazano PWR. ",IF(ISERROR(VLOOKUP(J643,'Listy punktów styku'!$B$11:$B$41,1,FALSE))," Nie wskazano PWR z listy.",""))&amp;
IF(P643=""," Nie wskazano FPS. ",IF(ISERROR(VLOOKUP(P643,'Listy punktów styku'!$B$44:$B$61,1,FALSE))," Nie wskazano FPS z listy.",""))
)</f>
        <v/>
      </c>
    </row>
    <row r="644" spans="1:22" x14ac:dyDescent="0.35">
      <c r="A644" s="115">
        <v>630</v>
      </c>
      <c r="B644" s="116">
        <v>2730599</v>
      </c>
      <c r="C644" s="117" t="s">
        <v>3734</v>
      </c>
      <c r="D644" s="118" t="s">
        <v>3736</v>
      </c>
      <c r="E644" s="118" t="s">
        <v>3737</v>
      </c>
      <c r="F644" s="119" t="s">
        <v>3738</v>
      </c>
      <c r="G644" s="28"/>
      <c r="H644" s="4"/>
      <c r="I644" s="122">
        <f t="shared" si="71"/>
        <v>0</v>
      </c>
      <c r="J644" s="3"/>
      <c r="K644" s="6"/>
      <c r="L644" s="123">
        <f t="shared" si="72"/>
        <v>0</v>
      </c>
      <c r="M644" s="7"/>
      <c r="N644" s="123">
        <f t="shared" si="73"/>
        <v>0</v>
      </c>
      <c r="O644" s="123">
        <f t="shared" si="74"/>
        <v>0</v>
      </c>
      <c r="P644" s="3"/>
      <c r="Q644" s="6"/>
      <c r="R644" s="123">
        <f t="shared" si="75"/>
        <v>0</v>
      </c>
      <c r="S644" s="6"/>
      <c r="T644" s="123">
        <f t="shared" si="76"/>
        <v>0</v>
      </c>
      <c r="U644" s="122">
        <f t="shared" si="77"/>
        <v>0</v>
      </c>
      <c r="V644" s="8" t="str">
        <f>IF(COUNTBLANK(G644:H644)+COUNTBLANK(J644:K644)+COUNTBLANK(M644:M644)+COUNTBLANK(P644:Q644)+COUNTBLANK(S644:S644)=8,"",
IF(G644&lt;Limity!$C$5," Data gotowości zbyt wczesna lub nie uzupełniona.","")&amp;
IF(G644&gt;Limity!$D$5," Data gotowości zbyt późna lub wypełnona nieprawidłowo.","")&amp;
IF(OR(ROUND(K644,2)&lt;=0,ROUND(Q644,2)&lt;=0,ROUND(M644,2)&lt;=0,ROUND(S644,2)&lt;=0,ROUND(H644,2)&lt;=0)," Co najmniej jedna wartość nie jest większa od zera.","")&amp;
IF(K644&gt;Limity!$D$6," Abonament za Usługę TD w Wariancie A ponad limit.","")&amp;
IF(Q644&gt;Limity!$D$7," Abonament za Usługę TD w Wariancie B ponad limit.","")&amp;
IF(Q644-K644&gt;Limity!$D$8," Różnica wartości abonamentów za Usługę TD wariantów A i B ponad limit.","")&amp;
IF(M644&gt;Limity!$D$9," Abonament za zwiększenie przepustowości w Wariancie A ponad limit.","")&amp;
IF(S644&gt;Limity!$D$10," Abonament za zwiększenie przepustowości w Wariancie B ponad limit.","")&amp;
IF(H644&gt;Limity!$D$11," Opłata za zestawienie łącza ponad limit.","")&amp;
IF(J644=""," Nie wskazano PWR. ",IF(ISERROR(VLOOKUP(J644,'Listy punktów styku'!$B$11:$B$41,1,FALSE))," Nie wskazano PWR z listy.",""))&amp;
IF(P644=""," Nie wskazano FPS. ",IF(ISERROR(VLOOKUP(P644,'Listy punktów styku'!$B$44:$B$61,1,FALSE))," Nie wskazano FPS z listy.",""))
)</f>
        <v/>
      </c>
    </row>
    <row r="645" spans="1:22" ht="29" x14ac:dyDescent="0.35">
      <c r="A645" s="115">
        <v>631</v>
      </c>
      <c r="B645" s="124">
        <v>29264789</v>
      </c>
      <c r="C645" s="117" t="s">
        <v>3739</v>
      </c>
      <c r="D645" s="118" t="s">
        <v>3741</v>
      </c>
      <c r="E645" s="118" t="s">
        <v>532</v>
      </c>
      <c r="F645" s="119" t="s">
        <v>1078</v>
      </c>
      <c r="G645" s="28"/>
      <c r="H645" s="4"/>
      <c r="I645" s="122">
        <f t="shared" si="71"/>
        <v>0</v>
      </c>
      <c r="J645" s="3"/>
      <c r="K645" s="6"/>
      <c r="L645" s="123">
        <f t="shared" si="72"/>
        <v>0</v>
      </c>
      <c r="M645" s="7"/>
      <c r="N645" s="123">
        <f t="shared" si="73"/>
        <v>0</v>
      </c>
      <c r="O645" s="123">
        <f t="shared" si="74"/>
        <v>0</v>
      </c>
      <c r="P645" s="3"/>
      <c r="Q645" s="6"/>
      <c r="R645" s="123">
        <f t="shared" si="75"/>
        <v>0</v>
      </c>
      <c r="S645" s="6"/>
      <c r="T645" s="123">
        <f t="shared" si="76"/>
        <v>0</v>
      </c>
      <c r="U645" s="122">
        <f t="shared" si="77"/>
        <v>0</v>
      </c>
      <c r="V645" s="8" t="str">
        <f>IF(COUNTBLANK(G645:H645)+COUNTBLANK(J645:K645)+COUNTBLANK(M645:M645)+COUNTBLANK(P645:Q645)+COUNTBLANK(S645:S645)=8,"",
IF(G645&lt;Limity!$C$5," Data gotowości zbyt wczesna lub nie uzupełniona.","")&amp;
IF(G645&gt;Limity!$D$5," Data gotowości zbyt późna lub wypełnona nieprawidłowo.","")&amp;
IF(OR(ROUND(K645,2)&lt;=0,ROUND(Q645,2)&lt;=0,ROUND(M645,2)&lt;=0,ROUND(S645,2)&lt;=0,ROUND(H645,2)&lt;=0)," Co najmniej jedna wartość nie jest większa od zera.","")&amp;
IF(K645&gt;Limity!$D$6," Abonament za Usługę TD w Wariancie A ponad limit.","")&amp;
IF(Q645&gt;Limity!$D$7," Abonament za Usługę TD w Wariancie B ponad limit.","")&amp;
IF(Q645-K645&gt;Limity!$D$8," Różnica wartości abonamentów za Usługę TD wariantów A i B ponad limit.","")&amp;
IF(M645&gt;Limity!$D$9," Abonament za zwiększenie przepustowości w Wariancie A ponad limit.","")&amp;
IF(S645&gt;Limity!$D$10," Abonament za zwiększenie przepustowości w Wariancie B ponad limit.","")&amp;
IF(H645&gt;Limity!$D$11," Opłata za zestawienie łącza ponad limit.","")&amp;
IF(J645=""," Nie wskazano PWR. ",IF(ISERROR(VLOOKUP(J645,'Listy punktów styku'!$B$11:$B$41,1,FALSE))," Nie wskazano PWR z listy.",""))&amp;
IF(P645=""," Nie wskazano FPS. ",IF(ISERROR(VLOOKUP(P645,'Listy punktów styku'!$B$44:$B$61,1,FALSE))," Nie wskazano FPS z listy.",""))
)</f>
        <v/>
      </c>
    </row>
    <row r="646" spans="1:22" x14ac:dyDescent="0.35">
      <c r="A646" s="115">
        <v>632</v>
      </c>
      <c r="B646" s="116">
        <v>2715442</v>
      </c>
      <c r="C646" s="117" t="s">
        <v>3744</v>
      </c>
      <c r="D646" s="118" t="s">
        <v>3741</v>
      </c>
      <c r="E646" s="118" t="s">
        <v>512</v>
      </c>
      <c r="F646" s="119">
        <v>4</v>
      </c>
      <c r="G646" s="28"/>
      <c r="H646" s="4"/>
      <c r="I646" s="122">
        <f t="shared" si="71"/>
        <v>0</v>
      </c>
      <c r="J646" s="3"/>
      <c r="K646" s="6"/>
      <c r="L646" s="123">
        <f t="shared" si="72"/>
        <v>0</v>
      </c>
      <c r="M646" s="7"/>
      <c r="N646" s="123">
        <f t="shared" si="73"/>
        <v>0</v>
      </c>
      <c r="O646" s="123">
        <f t="shared" si="74"/>
        <v>0</v>
      </c>
      <c r="P646" s="3"/>
      <c r="Q646" s="6"/>
      <c r="R646" s="123">
        <f t="shared" si="75"/>
        <v>0</v>
      </c>
      <c r="S646" s="6"/>
      <c r="T646" s="123">
        <f t="shared" si="76"/>
        <v>0</v>
      </c>
      <c r="U646" s="122">
        <f t="shared" si="77"/>
        <v>0</v>
      </c>
      <c r="V646" s="8" t="str">
        <f>IF(COUNTBLANK(G646:H646)+COUNTBLANK(J646:K646)+COUNTBLANK(M646:M646)+COUNTBLANK(P646:Q646)+COUNTBLANK(S646:S646)=8,"",
IF(G646&lt;Limity!$C$5," Data gotowości zbyt wczesna lub nie uzupełniona.","")&amp;
IF(G646&gt;Limity!$D$5," Data gotowości zbyt późna lub wypełnona nieprawidłowo.","")&amp;
IF(OR(ROUND(K646,2)&lt;=0,ROUND(Q646,2)&lt;=0,ROUND(M646,2)&lt;=0,ROUND(S646,2)&lt;=0,ROUND(H646,2)&lt;=0)," Co najmniej jedna wartość nie jest większa od zera.","")&amp;
IF(K646&gt;Limity!$D$6," Abonament za Usługę TD w Wariancie A ponad limit.","")&amp;
IF(Q646&gt;Limity!$D$7," Abonament za Usługę TD w Wariancie B ponad limit.","")&amp;
IF(Q646-K646&gt;Limity!$D$8," Różnica wartości abonamentów za Usługę TD wariantów A i B ponad limit.","")&amp;
IF(M646&gt;Limity!$D$9," Abonament za zwiększenie przepustowości w Wariancie A ponad limit.","")&amp;
IF(S646&gt;Limity!$D$10," Abonament za zwiększenie przepustowości w Wariancie B ponad limit.","")&amp;
IF(H646&gt;Limity!$D$11," Opłata za zestawienie łącza ponad limit.","")&amp;
IF(J646=""," Nie wskazano PWR. ",IF(ISERROR(VLOOKUP(J646,'Listy punktów styku'!$B$11:$B$41,1,FALSE))," Nie wskazano PWR z listy.",""))&amp;
IF(P646=""," Nie wskazano FPS. ",IF(ISERROR(VLOOKUP(P646,'Listy punktów styku'!$B$44:$B$61,1,FALSE))," Nie wskazano FPS z listy.",""))
)</f>
        <v/>
      </c>
    </row>
    <row r="647" spans="1:22" x14ac:dyDescent="0.35">
      <c r="A647" s="115">
        <v>633</v>
      </c>
      <c r="B647" s="124">
        <v>88819018</v>
      </c>
      <c r="C647" s="117" t="s">
        <v>3745</v>
      </c>
      <c r="D647" s="118" t="s">
        <v>3741</v>
      </c>
      <c r="E647" s="118" t="s">
        <v>3747</v>
      </c>
      <c r="F647" s="119" t="s">
        <v>2314</v>
      </c>
      <c r="G647" s="28"/>
      <c r="H647" s="4"/>
      <c r="I647" s="122">
        <f t="shared" si="71"/>
        <v>0</v>
      </c>
      <c r="J647" s="3"/>
      <c r="K647" s="6"/>
      <c r="L647" s="123">
        <f t="shared" si="72"/>
        <v>0</v>
      </c>
      <c r="M647" s="7"/>
      <c r="N647" s="123">
        <f t="shared" si="73"/>
        <v>0</v>
      </c>
      <c r="O647" s="123">
        <f t="shared" si="74"/>
        <v>0</v>
      </c>
      <c r="P647" s="3"/>
      <c r="Q647" s="6"/>
      <c r="R647" s="123">
        <f t="shared" si="75"/>
        <v>0</v>
      </c>
      <c r="S647" s="6"/>
      <c r="T647" s="123">
        <f t="shared" si="76"/>
        <v>0</v>
      </c>
      <c r="U647" s="122">
        <f t="shared" si="77"/>
        <v>0</v>
      </c>
      <c r="V647" s="8" t="str">
        <f>IF(COUNTBLANK(G647:H647)+COUNTBLANK(J647:K647)+COUNTBLANK(M647:M647)+COUNTBLANK(P647:Q647)+COUNTBLANK(S647:S647)=8,"",
IF(G647&lt;Limity!$C$5," Data gotowości zbyt wczesna lub nie uzupełniona.","")&amp;
IF(G647&gt;Limity!$D$5," Data gotowości zbyt późna lub wypełnona nieprawidłowo.","")&amp;
IF(OR(ROUND(K647,2)&lt;=0,ROUND(Q647,2)&lt;=0,ROUND(M647,2)&lt;=0,ROUND(S647,2)&lt;=0,ROUND(H647,2)&lt;=0)," Co najmniej jedna wartość nie jest większa od zera.","")&amp;
IF(K647&gt;Limity!$D$6," Abonament za Usługę TD w Wariancie A ponad limit.","")&amp;
IF(Q647&gt;Limity!$D$7," Abonament za Usługę TD w Wariancie B ponad limit.","")&amp;
IF(Q647-K647&gt;Limity!$D$8," Różnica wartości abonamentów za Usługę TD wariantów A i B ponad limit.","")&amp;
IF(M647&gt;Limity!$D$9," Abonament za zwiększenie przepustowości w Wariancie A ponad limit.","")&amp;
IF(S647&gt;Limity!$D$10," Abonament za zwiększenie przepustowości w Wariancie B ponad limit.","")&amp;
IF(H647&gt;Limity!$D$11," Opłata za zestawienie łącza ponad limit.","")&amp;
IF(J647=""," Nie wskazano PWR. ",IF(ISERROR(VLOOKUP(J647,'Listy punktów styku'!$B$11:$B$41,1,FALSE))," Nie wskazano PWR z listy.",""))&amp;
IF(P647=""," Nie wskazano FPS. ",IF(ISERROR(VLOOKUP(P647,'Listy punktów styku'!$B$44:$B$61,1,FALSE))," Nie wskazano FPS z listy.",""))
)</f>
        <v/>
      </c>
    </row>
    <row r="648" spans="1:22" x14ac:dyDescent="0.35">
      <c r="A648" s="115">
        <v>634</v>
      </c>
      <c r="B648" s="124">
        <v>83019983</v>
      </c>
      <c r="C648" s="117" t="s">
        <v>3745</v>
      </c>
      <c r="D648" s="118" t="s">
        <v>3741</v>
      </c>
      <c r="E648" s="118" t="s">
        <v>3747</v>
      </c>
      <c r="F648" s="119" t="s">
        <v>801</v>
      </c>
      <c r="G648" s="28"/>
      <c r="H648" s="4"/>
      <c r="I648" s="122">
        <f t="shared" si="71"/>
        <v>0</v>
      </c>
      <c r="J648" s="3"/>
      <c r="K648" s="6"/>
      <c r="L648" s="123">
        <f t="shared" si="72"/>
        <v>0</v>
      </c>
      <c r="M648" s="7"/>
      <c r="N648" s="123">
        <f t="shared" si="73"/>
        <v>0</v>
      </c>
      <c r="O648" s="123">
        <f t="shared" si="74"/>
        <v>0</v>
      </c>
      <c r="P648" s="3"/>
      <c r="Q648" s="6"/>
      <c r="R648" s="123">
        <f t="shared" si="75"/>
        <v>0</v>
      </c>
      <c r="S648" s="6"/>
      <c r="T648" s="123">
        <f t="shared" si="76"/>
        <v>0</v>
      </c>
      <c r="U648" s="122">
        <f t="shared" si="77"/>
        <v>0</v>
      </c>
      <c r="V648" s="8" t="str">
        <f>IF(COUNTBLANK(G648:H648)+COUNTBLANK(J648:K648)+COUNTBLANK(M648:M648)+COUNTBLANK(P648:Q648)+COUNTBLANK(S648:S648)=8,"",
IF(G648&lt;Limity!$C$5," Data gotowości zbyt wczesna lub nie uzupełniona.","")&amp;
IF(G648&gt;Limity!$D$5," Data gotowości zbyt późna lub wypełnona nieprawidłowo.","")&amp;
IF(OR(ROUND(K648,2)&lt;=0,ROUND(Q648,2)&lt;=0,ROUND(M648,2)&lt;=0,ROUND(S648,2)&lt;=0,ROUND(H648,2)&lt;=0)," Co najmniej jedna wartość nie jest większa od zera.","")&amp;
IF(K648&gt;Limity!$D$6," Abonament za Usługę TD w Wariancie A ponad limit.","")&amp;
IF(Q648&gt;Limity!$D$7," Abonament za Usługę TD w Wariancie B ponad limit.","")&amp;
IF(Q648-K648&gt;Limity!$D$8," Różnica wartości abonamentów za Usługę TD wariantów A i B ponad limit.","")&amp;
IF(M648&gt;Limity!$D$9," Abonament za zwiększenie przepustowości w Wariancie A ponad limit.","")&amp;
IF(S648&gt;Limity!$D$10," Abonament za zwiększenie przepustowości w Wariancie B ponad limit.","")&amp;
IF(H648&gt;Limity!$D$11," Opłata za zestawienie łącza ponad limit.","")&amp;
IF(J648=""," Nie wskazano PWR. ",IF(ISERROR(VLOOKUP(J648,'Listy punktów styku'!$B$11:$B$41,1,FALSE))," Nie wskazano PWR z listy.",""))&amp;
IF(P648=""," Nie wskazano FPS. ",IF(ISERROR(VLOOKUP(P648,'Listy punktów styku'!$B$44:$B$61,1,FALSE))," Nie wskazano FPS z listy.",""))
)</f>
        <v/>
      </c>
    </row>
    <row r="649" spans="1:22" x14ac:dyDescent="0.35">
      <c r="A649" s="115">
        <v>635</v>
      </c>
      <c r="B649" s="124">
        <v>95037902</v>
      </c>
      <c r="C649" s="117" t="s">
        <v>3745</v>
      </c>
      <c r="D649" s="118" t="s">
        <v>3741</v>
      </c>
      <c r="E649" s="118" t="s">
        <v>3747</v>
      </c>
      <c r="F649" s="119" t="s">
        <v>3749</v>
      </c>
      <c r="G649" s="28"/>
      <c r="H649" s="4"/>
      <c r="I649" s="122">
        <f t="shared" si="71"/>
        <v>0</v>
      </c>
      <c r="J649" s="3"/>
      <c r="K649" s="6"/>
      <c r="L649" s="123">
        <f t="shared" si="72"/>
        <v>0</v>
      </c>
      <c r="M649" s="7"/>
      <c r="N649" s="123">
        <f t="shared" si="73"/>
        <v>0</v>
      </c>
      <c r="O649" s="123">
        <f t="shared" si="74"/>
        <v>0</v>
      </c>
      <c r="P649" s="3"/>
      <c r="Q649" s="6"/>
      <c r="R649" s="123">
        <f t="shared" si="75"/>
        <v>0</v>
      </c>
      <c r="S649" s="6"/>
      <c r="T649" s="123">
        <f t="shared" si="76"/>
        <v>0</v>
      </c>
      <c r="U649" s="122">
        <f t="shared" si="77"/>
        <v>0</v>
      </c>
      <c r="V649" s="8" t="str">
        <f>IF(COUNTBLANK(G649:H649)+COUNTBLANK(J649:K649)+COUNTBLANK(M649:M649)+COUNTBLANK(P649:Q649)+COUNTBLANK(S649:S649)=8,"",
IF(G649&lt;Limity!$C$5," Data gotowości zbyt wczesna lub nie uzupełniona.","")&amp;
IF(G649&gt;Limity!$D$5," Data gotowości zbyt późna lub wypełnona nieprawidłowo.","")&amp;
IF(OR(ROUND(K649,2)&lt;=0,ROUND(Q649,2)&lt;=0,ROUND(M649,2)&lt;=0,ROUND(S649,2)&lt;=0,ROUND(H649,2)&lt;=0)," Co najmniej jedna wartość nie jest większa od zera.","")&amp;
IF(K649&gt;Limity!$D$6," Abonament za Usługę TD w Wariancie A ponad limit.","")&amp;
IF(Q649&gt;Limity!$D$7," Abonament za Usługę TD w Wariancie B ponad limit.","")&amp;
IF(Q649-K649&gt;Limity!$D$8," Różnica wartości abonamentów za Usługę TD wariantów A i B ponad limit.","")&amp;
IF(M649&gt;Limity!$D$9," Abonament za zwiększenie przepustowości w Wariancie A ponad limit.","")&amp;
IF(S649&gt;Limity!$D$10," Abonament za zwiększenie przepustowości w Wariancie B ponad limit.","")&amp;
IF(H649&gt;Limity!$D$11," Opłata za zestawienie łącza ponad limit.","")&amp;
IF(J649=""," Nie wskazano PWR. ",IF(ISERROR(VLOOKUP(J649,'Listy punktów styku'!$B$11:$B$41,1,FALSE))," Nie wskazano PWR z listy.",""))&amp;
IF(P649=""," Nie wskazano FPS. ",IF(ISERROR(VLOOKUP(P649,'Listy punktów styku'!$B$44:$B$61,1,FALSE))," Nie wskazano FPS z listy.",""))
)</f>
        <v/>
      </c>
    </row>
    <row r="650" spans="1:22" ht="29" x14ac:dyDescent="0.35">
      <c r="A650" s="115">
        <v>636</v>
      </c>
      <c r="B650" s="116">
        <v>2715179</v>
      </c>
      <c r="C650" s="117" t="s">
        <v>3751</v>
      </c>
      <c r="D650" s="118" t="s">
        <v>3741</v>
      </c>
      <c r="E650" s="118" t="s">
        <v>1640</v>
      </c>
      <c r="F650" s="119">
        <v>30</v>
      </c>
      <c r="G650" s="28"/>
      <c r="H650" s="4"/>
      <c r="I650" s="122">
        <f t="shared" si="71"/>
        <v>0</v>
      </c>
      <c r="J650" s="3"/>
      <c r="K650" s="6"/>
      <c r="L650" s="123">
        <f t="shared" si="72"/>
        <v>0</v>
      </c>
      <c r="M650" s="7"/>
      <c r="N650" s="123">
        <f t="shared" si="73"/>
        <v>0</v>
      </c>
      <c r="O650" s="123">
        <f t="shared" si="74"/>
        <v>0</v>
      </c>
      <c r="P650" s="3"/>
      <c r="Q650" s="6"/>
      <c r="R650" s="123">
        <f t="shared" si="75"/>
        <v>0</v>
      </c>
      <c r="S650" s="6"/>
      <c r="T650" s="123">
        <f t="shared" si="76"/>
        <v>0</v>
      </c>
      <c r="U650" s="122">
        <f t="shared" si="77"/>
        <v>0</v>
      </c>
      <c r="V650" s="8" t="str">
        <f>IF(COUNTBLANK(G650:H650)+COUNTBLANK(J650:K650)+COUNTBLANK(M650:M650)+COUNTBLANK(P650:Q650)+COUNTBLANK(S650:S650)=8,"",
IF(G650&lt;Limity!$C$5," Data gotowości zbyt wczesna lub nie uzupełniona.","")&amp;
IF(G650&gt;Limity!$D$5," Data gotowości zbyt późna lub wypełnona nieprawidłowo.","")&amp;
IF(OR(ROUND(K650,2)&lt;=0,ROUND(Q650,2)&lt;=0,ROUND(M650,2)&lt;=0,ROUND(S650,2)&lt;=0,ROUND(H650,2)&lt;=0)," Co najmniej jedna wartość nie jest większa od zera.","")&amp;
IF(K650&gt;Limity!$D$6," Abonament za Usługę TD w Wariancie A ponad limit.","")&amp;
IF(Q650&gt;Limity!$D$7," Abonament za Usługę TD w Wariancie B ponad limit.","")&amp;
IF(Q650-K650&gt;Limity!$D$8," Różnica wartości abonamentów za Usługę TD wariantów A i B ponad limit.","")&amp;
IF(M650&gt;Limity!$D$9," Abonament za zwiększenie przepustowości w Wariancie A ponad limit.","")&amp;
IF(S650&gt;Limity!$D$10," Abonament za zwiększenie przepustowości w Wariancie B ponad limit.","")&amp;
IF(H650&gt;Limity!$D$11," Opłata za zestawienie łącza ponad limit.","")&amp;
IF(J650=""," Nie wskazano PWR. ",IF(ISERROR(VLOOKUP(J650,'Listy punktów styku'!$B$11:$B$41,1,FALSE))," Nie wskazano PWR z listy.",""))&amp;
IF(P650=""," Nie wskazano FPS. ",IF(ISERROR(VLOOKUP(P650,'Listy punktów styku'!$B$44:$B$61,1,FALSE))," Nie wskazano FPS z listy.",""))
)</f>
        <v/>
      </c>
    </row>
    <row r="651" spans="1:22" x14ac:dyDescent="0.35">
      <c r="A651" s="115">
        <v>637</v>
      </c>
      <c r="B651" s="116">
        <v>2743004</v>
      </c>
      <c r="C651" s="117" t="s">
        <v>3756</v>
      </c>
      <c r="D651" s="118" t="s">
        <v>3758</v>
      </c>
      <c r="E651" s="118" t="s">
        <v>95</v>
      </c>
      <c r="F651" s="119">
        <v>9</v>
      </c>
      <c r="G651" s="28"/>
      <c r="H651" s="4"/>
      <c r="I651" s="122">
        <f t="shared" si="71"/>
        <v>0</v>
      </c>
      <c r="J651" s="3"/>
      <c r="K651" s="6"/>
      <c r="L651" s="123">
        <f t="shared" si="72"/>
        <v>0</v>
      </c>
      <c r="M651" s="7"/>
      <c r="N651" s="123">
        <f t="shared" si="73"/>
        <v>0</v>
      </c>
      <c r="O651" s="123">
        <f t="shared" si="74"/>
        <v>0</v>
      </c>
      <c r="P651" s="3"/>
      <c r="Q651" s="6"/>
      <c r="R651" s="123">
        <f t="shared" si="75"/>
        <v>0</v>
      </c>
      <c r="S651" s="6"/>
      <c r="T651" s="123">
        <f t="shared" si="76"/>
        <v>0</v>
      </c>
      <c r="U651" s="122">
        <f t="shared" si="77"/>
        <v>0</v>
      </c>
      <c r="V651" s="8" t="str">
        <f>IF(COUNTBLANK(G651:H651)+COUNTBLANK(J651:K651)+COUNTBLANK(M651:M651)+COUNTBLANK(P651:Q651)+COUNTBLANK(S651:S651)=8,"",
IF(G651&lt;Limity!$C$5," Data gotowości zbyt wczesna lub nie uzupełniona.","")&amp;
IF(G651&gt;Limity!$D$5," Data gotowości zbyt późna lub wypełnona nieprawidłowo.","")&amp;
IF(OR(ROUND(K651,2)&lt;=0,ROUND(Q651,2)&lt;=0,ROUND(M651,2)&lt;=0,ROUND(S651,2)&lt;=0,ROUND(H651,2)&lt;=0)," Co najmniej jedna wartość nie jest większa od zera.","")&amp;
IF(K651&gt;Limity!$D$6," Abonament za Usługę TD w Wariancie A ponad limit.","")&amp;
IF(Q651&gt;Limity!$D$7," Abonament za Usługę TD w Wariancie B ponad limit.","")&amp;
IF(Q651-K651&gt;Limity!$D$8," Różnica wartości abonamentów za Usługę TD wariantów A i B ponad limit.","")&amp;
IF(M651&gt;Limity!$D$9," Abonament za zwiększenie przepustowości w Wariancie A ponad limit.","")&amp;
IF(S651&gt;Limity!$D$10," Abonament za zwiększenie przepustowości w Wariancie B ponad limit.","")&amp;
IF(H651&gt;Limity!$D$11," Opłata za zestawienie łącza ponad limit.","")&amp;
IF(J651=""," Nie wskazano PWR. ",IF(ISERROR(VLOOKUP(J651,'Listy punktów styku'!$B$11:$B$41,1,FALSE))," Nie wskazano PWR z listy.",""))&amp;
IF(P651=""," Nie wskazano FPS. ",IF(ISERROR(VLOOKUP(P651,'Listy punktów styku'!$B$44:$B$61,1,FALSE))," Nie wskazano FPS z listy.",""))
)</f>
        <v/>
      </c>
    </row>
    <row r="652" spans="1:22" x14ac:dyDescent="0.35">
      <c r="A652" s="115">
        <v>638</v>
      </c>
      <c r="B652" s="116">
        <v>2752771</v>
      </c>
      <c r="C652" s="117" t="s">
        <v>3760</v>
      </c>
      <c r="D652" s="118" t="s">
        <v>3764</v>
      </c>
      <c r="E652" s="118" t="s">
        <v>3766</v>
      </c>
      <c r="F652" s="119">
        <v>62</v>
      </c>
      <c r="G652" s="28"/>
      <c r="H652" s="4"/>
      <c r="I652" s="122">
        <f t="shared" si="71"/>
        <v>0</v>
      </c>
      <c r="J652" s="3"/>
      <c r="K652" s="6"/>
      <c r="L652" s="123">
        <f t="shared" si="72"/>
        <v>0</v>
      </c>
      <c r="M652" s="7"/>
      <c r="N652" s="123">
        <f t="shared" si="73"/>
        <v>0</v>
      </c>
      <c r="O652" s="123">
        <f t="shared" si="74"/>
        <v>0</v>
      </c>
      <c r="P652" s="3"/>
      <c r="Q652" s="6"/>
      <c r="R652" s="123">
        <f t="shared" si="75"/>
        <v>0</v>
      </c>
      <c r="S652" s="6"/>
      <c r="T652" s="123">
        <f t="shared" si="76"/>
        <v>0</v>
      </c>
      <c r="U652" s="122">
        <f t="shared" si="77"/>
        <v>0</v>
      </c>
      <c r="V652" s="8" t="str">
        <f>IF(COUNTBLANK(G652:H652)+COUNTBLANK(J652:K652)+COUNTBLANK(M652:M652)+COUNTBLANK(P652:Q652)+COUNTBLANK(S652:S652)=8,"",
IF(G652&lt;Limity!$C$5," Data gotowości zbyt wczesna lub nie uzupełniona.","")&amp;
IF(G652&gt;Limity!$D$5," Data gotowości zbyt późna lub wypełnona nieprawidłowo.","")&amp;
IF(OR(ROUND(K652,2)&lt;=0,ROUND(Q652,2)&lt;=0,ROUND(M652,2)&lt;=0,ROUND(S652,2)&lt;=0,ROUND(H652,2)&lt;=0)," Co najmniej jedna wartość nie jest większa od zera.","")&amp;
IF(K652&gt;Limity!$D$6," Abonament za Usługę TD w Wariancie A ponad limit.","")&amp;
IF(Q652&gt;Limity!$D$7," Abonament za Usługę TD w Wariancie B ponad limit.","")&amp;
IF(Q652-K652&gt;Limity!$D$8," Różnica wartości abonamentów za Usługę TD wariantów A i B ponad limit.","")&amp;
IF(M652&gt;Limity!$D$9," Abonament za zwiększenie przepustowości w Wariancie A ponad limit.","")&amp;
IF(S652&gt;Limity!$D$10," Abonament za zwiększenie przepustowości w Wariancie B ponad limit.","")&amp;
IF(H652&gt;Limity!$D$11," Opłata za zestawienie łącza ponad limit.","")&amp;
IF(J652=""," Nie wskazano PWR. ",IF(ISERROR(VLOOKUP(J652,'Listy punktów styku'!$B$11:$B$41,1,FALSE))," Nie wskazano PWR z listy.",""))&amp;
IF(P652=""," Nie wskazano FPS. ",IF(ISERROR(VLOOKUP(P652,'Listy punktów styku'!$B$44:$B$61,1,FALSE))," Nie wskazano FPS z listy.",""))
)</f>
        <v/>
      </c>
    </row>
    <row r="653" spans="1:22" x14ac:dyDescent="0.35">
      <c r="A653" s="115">
        <v>639</v>
      </c>
      <c r="B653" s="124">
        <v>23813398</v>
      </c>
      <c r="C653" s="117" t="s">
        <v>3767</v>
      </c>
      <c r="D653" s="118" t="s">
        <v>3769</v>
      </c>
      <c r="E653" s="118" t="s">
        <v>289</v>
      </c>
      <c r="F653" s="119" t="s">
        <v>3450</v>
      </c>
      <c r="G653" s="28"/>
      <c r="H653" s="4"/>
      <c r="I653" s="122">
        <f t="shared" si="71"/>
        <v>0</v>
      </c>
      <c r="J653" s="3"/>
      <c r="K653" s="6"/>
      <c r="L653" s="123">
        <f t="shared" si="72"/>
        <v>0</v>
      </c>
      <c r="M653" s="7"/>
      <c r="N653" s="123">
        <f t="shared" si="73"/>
        <v>0</v>
      </c>
      <c r="O653" s="123">
        <f t="shared" si="74"/>
        <v>0</v>
      </c>
      <c r="P653" s="3"/>
      <c r="Q653" s="6"/>
      <c r="R653" s="123">
        <f t="shared" si="75"/>
        <v>0</v>
      </c>
      <c r="S653" s="6"/>
      <c r="T653" s="123">
        <f t="shared" si="76"/>
        <v>0</v>
      </c>
      <c r="U653" s="122">
        <f t="shared" si="77"/>
        <v>0</v>
      </c>
      <c r="V653" s="8" t="str">
        <f>IF(COUNTBLANK(G653:H653)+COUNTBLANK(J653:K653)+COUNTBLANK(M653:M653)+COUNTBLANK(P653:Q653)+COUNTBLANK(S653:S653)=8,"",
IF(G653&lt;Limity!$C$5," Data gotowości zbyt wczesna lub nie uzupełniona.","")&amp;
IF(G653&gt;Limity!$D$5," Data gotowości zbyt późna lub wypełnona nieprawidłowo.","")&amp;
IF(OR(ROUND(K653,2)&lt;=0,ROUND(Q653,2)&lt;=0,ROUND(M653,2)&lt;=0,ROUND(S653,2)&lt;=0,ROUND(H653,2)&lt;=0)," Co najmniej jedna wartość nie jest większa od zera.","")&amp;
IF(K653&gt;Limity!$D$6," Abonament za Usługę TD w Wariancie A ponad limit.","")&amp;
IF(Q653&gt;Limity!$D$7," Abonament za Usługę TD w Wariancie B ponad limit.","")&amp;
IF(Q653-K653&gt;Limity!$D$8," Różnica wartości abonamentów za Usługę TD wariantów A i B ponad limit.","")&amp;
IF(M653&gt;Limity!$D$9," Abonament za zwiększenie przepustowości w Wariancie A ponad limit.","")&amp;
IF(S653&gt;Limity!$D$10," Abonament za zwiększenie przepustowości w Wariancie B ponad limit.","")&amp;
IF(H653&gt;Limity!$D$11," Opłata za zestawienie łącza ponad limit.","")&amp;
IF(J653=""," Nie wskazano PWR. ",IF(ISERROR(VLOOKUP(J653,'Listy punktów styku'!$B$11:$B$41,1,FALSE))," Nie wskazano PWR z listy.",""))&amp;
IF(P653=""," Nie wskazano FPS. ",IF(ISERROR(VLOOKUP(P653,'Listy punktów styku'!$B$44:$B$61,1,FALSE))," Nie wskazano FPS z listy.",""))
)</f>
        <v/>
      </c>
    </row>
    <row r="654" spans="1:22" x14ac:dyDescent="0.35">
      <c r="A654" s="115">
        <v>640</v>
      </c>
      <c r="B654" s="116">
        <v>2768008</v>
      </c>
      <c r="C654" s="117" t="s">
        <v>3771</v>
      </c>
      <c r="D654" s="118" t="s">
        <v>3775</v>
      </c>
      <c r="E654" s="118" t="s">
        <v>3777</v>
      </c>
      <c r="F654" s="119">
        <v>7</v>
      </c>
      <c r="G654" s="28"/>
      <c r="H654" s="4"/>
      <c r="I654" s="122">
        <f t="shared" si="71"/>
        <v>0</v>
      </c>
      <c r="J654" s="3"/>
      <c r="K654" s="6"/>
      <c r="L654" s="123">
        <f t="shared" si="72"/>
        <v>0</v>
      </c>
      <c r="M654" s="7"/>
      <c r="N654" s="123">
        <f t="shared" si="73"/>
        <v>0</v>
      </c>
      <c r="O654" s="123">
        <f t="shared" si="74"/>
        <v>0</v>
      </c>
      <c r="P654" s="3"/>
      <c r="Q654" s="6"/>
      <c r="R654" s="123">
        <f t="shared" si="75"/>
        <v>0</v>
      </c>
      <c r="S654" s="6"/>
      <c r="T654" s="123">
        <f t="shared" si="76"/>
        <v>0</v>
      </c>
      <c r="U654" s="122">
        <f t="shared" si="77"/>
        <v>0</v>
      </c>
      <c r="V654" s="8" t="str">
        <f>IF(COUNTBLANK(G654:H654)+COUNTBLANK(J654:K654)+COUNTBLANK(M654:M654)+COUNTBLANK(P654:Q654)+COUNTBLANK(S654:S654)=8,"",
IF(G654&lt;Limity!$C$5," Data gotowości zbyt wczesna lub nie uzupełniona.","")&amp;
IF(G654&gt;Limity!$D$5," Data gotowości zbyt późna lub wypełnona nieprawidłowo.","")&amp;
IF(OR(ROUND(K654,2)&lt;=0,ROUND(Q654,2)&lt;=0,ROUND(M654,2)&lt;=0,ROUND(S654,2)&lt;=0,ROUND(H654,2)&lt;=0)," Co najmniej jedna wartość nie jest większa od zera.","")&amp;
IF(K654&gt;Limity!$D$6," Abonament za Usługę TD w Wariancie A ponad limit.","")&amp;
IF(Q654&gt;Limity!$D$7," Abonament za Usługę TD w Wariancie B ponad limit.","")&amp;
IF(Q654-K654&gt;Limity!$D$8," Różnica wartości abonamentów za Usługę TD wariantów A i B ponad limit.","")&amp;
IF(M654&gt;Limity!$D$9," Abonament za zwiększenie przepustowości w Wariancie A ponad limit.","")&amp;
IF(S654&gt;Limity!$D$10," Abonament za zwiększenie przepustowości w Wariancie B ponad limit.","")&amp;
IF(H654&gt;Limity!$D$11," Opłata za zestawienie łącza ponad limit.","")&amp;
IF(J654=""," Nie wskazano PWR. ",IF(ISERROR(VLOOKUP(J654,'Listy punktów styku'!$B$11:$B$41,1,FALSE))," Nie wskazano PWR z listy.",""))&amp;
IF(P654=""," Nie wskazano FPS. ",IF(ISERROR(VLOOKUP(P654,'Listy punktów styku'!$B$44:$B$61,1,FALSE))," Nie wskazano FPS z listy.",""))
)</f>
        <v/>
      </c>
    </row>
    <row r="655" spans="1:22" x14ac:dyDescent="0.35">
      <c r="A655" s="115">
        <v>641</v>
      </c>
      <c r="B655" s="124">
        <v>84441872</v>
      </c>
      <c r="C655" s="117" t="s">
        <v>3778</v>
      </c>
      <c r="D655" s="118" t="s">
        <v>3781</v>
      </c>
      <c r="E655" s="118" t="s">
        <v>1719</v>
      </c>
      <c r="F655" s="119" t="s">
        <v>3783</v>
      </c>
      <c r="G655" s="28"/>
      <c r="H655" s="4"/>
      <c r="I655" s="122">
        <f t="shared" si="71"/>
        <v>0</v>
      </c>
      <c r="J655" s="3"/>
      <c r="K655" s="6"/>
      <c r="L655" s="123">
        <f t="shared" si="72"/>
        <v>0</v>
      </c>
      <c r="M655" s="7"/>
      <c r="N655" s="123">
        <f t="shared" si="73"/>
        <v>0</v>
      </c>
      <c r="O655" s="123">
        <f t="shared" si="74"/>
        <v>0</v>
      </c>
      <c r="P655" s="3"/>
      <c r="Q655" s="6"/>
      <c r="R655" s="123">
        <f t="shared" si="75"/>
        <v>0</v>
      </c>
      <c r="S655" s="6"/>
      <c r="T655" s="123">
        <f t="shared" si="76"/>
        <v>0</v>
      </c>
      <c r="U655" s="122">
        <f t="shared" si="77"/>
        <v>0</v>
      </c>
      <c r="V655" s="8" t="str">
        <f>IF(COUNTBLANK(G655:H655)+COUNTBLANK(J655:K655)+COUNTBLANK(M655:M655)+COUNTBLANK(P655:Q655)+COUNTBLANK(S655:S655)=8,"",
IF(G655&lt;Limity!$C$5," Data gotowości zbyt wczesna lub nie uzupełniona.","")&amp;
IF(G655&gt;Limity!$D$5," Data gotowości zbyt późna lub wypełnona nieprawidłowo.","")&amp;
IF(OR(ROUND(K655,2)&lt;=0,ROUND(Q655,2)&lt;=0,ROUND(M655,2)&lt;=0,ROUND(S655,2)&lt;=0,ROUND(H655,2)&lt;=0)," Co najmniej jedna wartość nie jest większa od zera.","")&amp;
IF(K655&gt;Limity!$D$6," Abonament za Usługę TD w Wariancie A ponad limit.","")&amp;
IF(Q655&gt;Limity!$D$7," Abonament za Usługę TD w Wariancie B ponad limit.","")&amp;
IF(Q655-K655&gt;Limity!$D$8," Różnica wartości abonamentów za Usługę TD wariantów A i B ponad limit.","")&amp;
IF(M655&gt;Limity!$D$9," Abonament za zwiększenie przepustowości w Wariancie A ponad limit.","")&amp;
IF(S655&gt;Limity!$D$10," Abonament za zwiększenie przepustowości w Wariancie B ponad limit.","")&amp;
IF(H655&gt;Limity!$D$11," Opłata za zestawienie łącza ponad limit.","")&amp;
IF(J655=""," Nie wskazano PWR. ",IF(ISERROR(VLOOKUP(J655,'Listy punktów styku'!$B$11:$B$41,1,FALSE))," Nie wskazano PWR z listy.",""))&amp;
IF(P655=""," Nie wskazano FPS. ",IF(ISERROR(VLOOKUP(P655,'Listy punktów styku'!$B$44:$B$61,1,FALSE))," Nie wskazano FPS z listy.",""))
)</f>
        <v/>
      </c>
    </row>
    <row r="656" spans="1:22" x14ac:dyDescent="0.35">
      <c r="A656" s="115">
        <v>642</v>
      </c>
      <c r="B656" s="116">
        <v>2902954</v>
      </c>
      <c r="C656" s="117" t="s">
        <v>3786</v>
      </c>
      <c r="D656" s="118" t="s">
        <v>3789</v>
      </c>
      <c r="E656" s="118" t="s">
        <v>3523</v>
      </c>
      <c r="F656" s="119">
        <v>21</v>
      </c>
      <c r="G656" s="28"/>
      <c r="H656" s="4"/>
      <c r="I656" s="122">
        <f t="shared" si="71"/>
        <v>0</v>
      </c>
      <c r="J656" s="3"/>
      <c r="K656" s="6"/>
      <c r="L656" s="123">
        <f t="shared" si="72"/>
        <v>0</v>
      </c>
      <c r="M656" s="7"/>
      <c r="N656" s="123">
        <f t="shared" si="73"/>
        <v>0</v>
      </c>
      <c r="O656" s="123">
        <f t="shared" si="74"/>
        <v>0</v>
      </c>
      <c r="P656" s="3"/>
      <c r="Q656" s="6"/>
      <c r="R656" s="123">
        <f t="shared" si="75"/>
        <v>0</v>
      </c>
      <c r="S656" s="6"/>
      <c r="T656" s="123">
        <f t="shared" si="76"/>
        <v>0</v>
      </c>
      <c r="U656" s="122">
        <f t="shared" si="77"/>
        <v>0</v>
      </c>
      <c r="V656" s="8" t="str">
        <f>IF(COUNTBLANK(G656:H656)+COUNTBLANK(J656:K656)+COUNTBLANK(M656:M656)+COUNTBLANK(P656:Q656)+COUNTBLANK(S656:S656)=8,"",
IF(G656&lt;Limity!$C$5," Data gotowości zbyt wczesna lub nie uzupełniona.","")&amp;
IF(G656&gt;Limity!$D$5," Data gotowości zbyt późna lub wypełnona nieprawidłowo.","")&amp;
IF(OR(ROUND(K656,2)&lt;=0,ROUND(Q656,2)&lt;=0,ROUND(M656,2)&lt;=0,ROUND(S656,2)&lt;=0,ROUND(H656,2)&lt;=0)," Co najmniej jedna wartość nie jest większa od zera.","")&amp;
IF(K656&gt;Limity!$D$6," Abonament za Usługę TD w Wariancie A ponad limit.","")&amp;
IF(Q656&gt;Limity!$D$7," Abonament za Usługę TD w Wariancie B ponad limit.","")&amp;
IF(Q656-K656&gt;Limity!$D$8," Różnica wartości abonamentów za Usługę TD wariantów A i B ponad limit.","")&amp;
IF(M656&gt;Limity!$D$9," Abonament za zwiększenie przepustowości w Wariancie A ponad limit.","")&amp;
IF(S656&gt;Limity!$D$10," Abonament za zwiększenie przepustowości w Wariancie B ponad limit.","")&amp;
IF(H656&gt;Limity!$D$11," Opłata za zestawienie łącza ponad limit.","")&amp;
IF(J656=""," Nie wskazano PWR. ",IF(ISERROR(VLOOKUP(J656,'Listy punktów styku'!$B$11:$B$41,1,FALSE))," Nie wskazano PWR z listy.",""))&amp;
IF(P656=""," Nie wskazano FPS. ",IF(ISERROR(VLOOKUP(P656,'Listy punktów styku'!$B$44:$B$61,1,FALSE))," Nie wskazano FPS z listy.",""))
)</f>
        <v/>
      </c>
    </row>
    <row r="657" spans="1:22" x14ac:dyDescent="0.35">
      <c r="A657" s="115">
        <v>643</v>
      </c>
      <c r="B657" s="116">
        <v>885230999</v>
      </c>
      <c r="C657" s="117">
        <v>53602</v>
      </c>
      <c r="D657" s="118" t="s">
        <v>3789</v>
      </c>
      <c r="E657" s="118" t="s">
        <v>3523</v>
      </c>
      <c r="F657" s="119">
        <v>13</v>
      </c>
      <c r="G657" s="28"/>
      <c r="H657" s="4"/>
      <c r="I657" s="122">
        <f t="shared" si="71"/>
        <v>0</v>
      </c>
      <c r="J657" s="3"/>
      <c r="K657" s="6"/>
      <c r="L657" s="123">
        <f t="shared" si="72"/>
        <v>0</v>
      </c>
      <c r="M657" s="7"/>
      <c r="N657" s="123">
        <f t="shared" si="73"/>
        <v>0</v>
      </c>
      <c r="O657" s="123">
        <f t="shared" si="74"/>
        <v>0</v>
      </c>
      <c r="P657" s="3"/>
      <c r="Q657" s="6"/>
      <c r="R657" s="123">
        <f t="shared" si="75"/>
        <v>0</v>
      </c>
      <c r="S657" s="6"/>
      <c r="T657" s="123">
        <f t="shared" si="76"/>
        <v>0</v>
      </c>
      <c r="U657" s="122">
        <f t="shared" si="77"/>
        <v>0</v>
      </c>
      <c r="V657" s="8" t="str">
        <f>IF(COUNTBLANK(G657:H657)+COUNTBLANK(J657:K657)+COUNTBLANK(M657:M657)+COUNTBLANK(P657:Q657)+COUNTBLANK(S657:S657)=8,"",
IF(G657&lt;Limity!$C$5," Data gotowości zbyt wczesna lub nie uzupełniona.","")&amp;
IF(G657&gt;Limity!$D$5," Data gotowości zbyt późna lub wypełnona nieprawidłowo.","")&amp;
IF(OR(ROUND(K657,2)&lt;=0,ROUND(Q657,2)&lt;=0,ROUND(M657,2)&lt;=0,ROUND(S657,2)&lt;=0,ROUND(H657,2)&lt;=0)," Co najmniej jedna wartość nie jest większa od zera.","")&amp;
IF(K657&gt;Limity!$D$6," Abonament za Usługę TD w Wariancie A ponad limit.","")&amp;
IF(Q657&gt;Limity!$D$7," Abonament za Usługę TD w Wariancie B ponad limit.","")&amp;
IF(Q657-K657&gt;Limity!$D$8," Różnica wartości abonamentów za Usługę TD wariantów A i B ponad limit.","")&amp;
IF(M657&gt;Limity!$D$9," Abonament za zwiększenie przepustowości w Wariancie A ponad limit.","")&amp;
IF(S657&gt;Limity!$D$10," Abonament za zwiększenie przepustowości w Wariancie B ponad limit.","")&amp;
IF(H657&gt;Limity!$D$11," Opłata za zestawienie łącza ponad limit.","")&amp;
IF(J657=""," Nie wskazano PWR. ",IF(ISERROR(VLOOKUP(J657,'Listy punktów styku'!$B$11:$B$41,1,FALSE))," Nie wskazano PWR z listy.",""))&amp;
IF(P657=""," Nie wskazano FPS. ",IF(ISERROR(VLOOKUP(P657,'Listy punktów styku'!$B$44:$B$61,1,FALSE))," Nie wskazano FPS z listy.",""))
)</f>
        <v/>
      </c>
    </row>
    <row r="658" spans="1:22" x14ac:dyDescent="0.35">
      <c r="A658" s="115">
        <v>644</v>
      </c>
      <c r="B658" s="116">
        <v>2902925</v>
      </c>
      <c r="C658" s="117" t="s">
        <v>3793</v>
      </c>
      <c r="D658" s="118" t="s">
        <v>3789</v>
      </c>
      <c r="E658" s="118" t="s">
        <v>577</v>
      </c>
      <c r="F658" s="119">
        <v>13</v>
      </c>
      <c r="G658" s="28"/>
      <c r="H658" s="4"/>
      <c r="I658" s="122">
        <f t="shared" si="71"/>
        <v>0</v>
      </c>
      <c r="J658" s="3"/>
      <c r="K658" s="6"/>
      <c r="L658" s="123">
        <f t="shared" si="72"/>
        <v>0</v>
      </c>
      <c r="M658" s="7"/>
      <c r="N658" s="123">
        <f t="shared" si="73"/>
        <v>0</v>
      </c>
      <c r="O658" s="123">
        <f t="shared" si="74"/>
        <v>0</v>
      </c>
      <c r="P658" s="3"/>
      <c r="Q658" s="6"/>
      <c r="R658" s="123">
        <f t="shared" si="75"/>
        <v>0</v>
      </c>
      <c r="S658" s="6"/>
      <c r="T658" s="123">
        <f t="shared" si="76"/>
        <v>0</v>
      </c>
      <c r="U658" s="122">
        <f t="shared" si="77"/>
        <v>0</v>
      </c>
      <c r="V658" s="8" t="str">
        <f>IF(COUNTBLANK(G658:H658)+COUNTBLANK(J658:K658)+COUNTBLANK(M658:M658)+COUNTBLANK(P658:Q658)+COUNTBLANK(S658:S658)=8,"",
IF(G658&lt;Limity!$C$5," Data gotowości zbyt wczesna lub nie uzupełniona.","")&amp;
IF(G658&gt;Limity!$D$5," Data gotowości zbyt późna lub wypełnona nieprawidłowo.","")&amp;
IF(OR(ROUND(K658,2)&lt;=0,ROUND(Q658,2)&lt;=0,ROUND(M658,2)&lt;=0,ROUND(S658,2)&lt;=0,ROUND(H658,2)&lt;=0)," Co najmniej jedna wartość nie jest większa od zera.","")&amp;
IF(K658&gt;Limity!$D$6," Abonament za Usługę TD w Wariancie A ponad limit.","")&amp;
IF(Q658&gt;Limity!$D$7," Abonament za Usługę TD w Wariancie B ponad limit.","")&amp;
IF(Q658-K658&gt;Limity!$D$8," Różnica wartości abonamentów za Usługę TD wariantów A i B ponad limit.","")&amp;
IF(M658&gt;Limity!$D$9," Abonament za zwiększenie przepustowości w Wariancie A ponad limit.","")&amp;
IF(S658&gt;Limity!$D$10," Abonament za zwiększenie przepustowości w Wariancie B ponad limit.","")&amp;
IF(H658&gt;Limity!$D$11," Opłata za zestawienie łącza ponad limit.","")&amp;
IF(J658=""," Nie wskazano PWR. ",IF(ISERROR(VLOOKUP(J658,'Listy punktów styku'!$B$11:$B$41,1,FALSE))," Nie wskazano PWR z listy.",""))&amp;
IF(P658=""," Nie wskazano FPS. ",IF(ISERROR(VLOOKUP(P658,'Listy punktów styku'!$B$44:$B$61,1,FALSE))," Nie wskazano FPS z listy.",""))
)</f>
        <v/>
      </c>
    </row>
    <row r="659" spans="1:22" x14ac:dyDescent="0.35">
      <c r="A659" s="115">
        <v>645</v>
      </c>
      <c r="B659" s="116">
        <v>611379560</v>
      </c>
      <c r="C659" s="117">
        <v>271097</v>
      </c>
      <c r="D659" s="118" t="s">
        <v>3796</v>
      </c>
      <c r="E659" s="118" t="s">
        <v>3799</v>
      </c>
      <c r="F659" s="119">
        <v>5</v>
      </c>
      <c r="G659" s="28"/>
      <c r="H659" s="4"/>
      <c r="I659" s="122">
        <f t="shared" si="71"/>
        <v>0</v>
      </c>
      <c r="J659" s="3"/>
      <c r="K659" s="6"/>
      <c r="L659" s="123">
        <f t="shared" si="72"/>
        <v>0</v>
      </c>
      <c r="M659" s="7"/>
      <c r="N659" s="123">
        <f t="shared" si="73"/>
        <v>0</v>
      </c>
      <c r="O659" s="123">
        <f t="shared" si="74"/>
        <v>0</v>
      </c>
      <c r="P659" s="3"/>
      <c r="Q659" s="6"/>
      <c r="R659" s="123">
        <f t="shared" si="75"/>
        <v>0</v>
      </c>
      <c r="S659" s="6"/>
      <c r="T659" s="123">
        <f t="shared" si="76"/>
        <v>0</v>
      </c>
      <c r="U659" s="122">
        <f t="shared" si="77"/>
        <v>0</v>
      </c>
      <c r="V659" s="8" t="str">
        <f>IF(COUNTBLANK(G659:H659)+COUNTBLANK(J659:K659)+COUNTBLANK(M659:M659)+COUNTBLANK(P659:Q659)+COUNTBLANK(S659:S659)=8,"",
IF(G659&lt;Limity!$C$5," Data gotowości zbyt wczesna lub nie uzupełniona.","")&amp;
IF(G659&gt;Limity!$D$5," Data gotowości zbyt późna lub wypełnona nieprawidłowo.","")&amp;
IF(OR(ROUND(K659,2)&lt;=0,ROUND(Q659,2)&lt;=0,ROUND(M659,2)&lt;=0,ROUND(S659,2)&lt;=0,ROUND(H659,2)&lt;=0)," Co najmniej jedna wartość nie jest większa od zera.","")&amp;
IF(K659&gt;Limity!$D$6," Abonament za Usługę TD w Wariancie A ponad limit.","")&amp;
IF(Q659&gt;Limity!$D$7," Abonament za Usługę TD w Wariancie B ponad limit.","")&amp;
IF(Q659-K659&gt;Limity!$D$8," Różnica wartości abonamentów za Usługę TD wariantów A i B ponad limit.","")&amp;
IF(M659&gt;Limity!$D$9," Abonament za zwiększenie przepustowości w Wariancie A ponad limit.","")&amp;
IF(S659&gt;Limity!$D$10," Abonament za zwiększenie przepustowości w Wariancie B ponad limit.","")&amp;
IF(H659&gt;Limity!$D$11," Opłata za zestawienie łącza ponad limit.","")&amp;
IF(J659=""," Nie wskazano PWR. ",IF(ISERROR(VLOOKUP(J659,'Listy punktów styku'!$B$11:$B$41,1,FALSE))," Nie wskazano PWR z listy.",""))&amp;
IF(P659=""," Nie wskazano FPS. ",IF(ISERROR(VLOOKUP(P659,'Listy punktów styku'!$B$44:$B$61,1,FALSE))," Nie wskazano FPS z listy.",""))
)</f>
        <v/>
      </c>
    </row>
    <row r="660" spans="1:22" ht="29" x14ac:dyDescent="0.35">
      <c r="A660" s="115">
        <v>646</v>
      </c>
      <c r="B660" s="116">
        <v>2936224</v>
      </c>
      <c r="C660" s="117" t="s">
        <v>3801</v>
      </c>
      <c r="D660" s="118" t="s">
        <v>3804</v>
      </c>
      <c r="E660" s="118" t="s">
        <v>3807</v>
      </c>
      <c r="F660" s="119">
        <v>11</v>
      </c>
      <c r="G660" s="28"/>
      <c r="H660" s="4"/>
      <c r="I660" s="122">
        <f t="shared" si="71"/>
        <v>0</v>
      </c>
      <c r="J660" s="3"/>
      <c r="K660" s="6"/>
      <c r="L660" s="123">
        <f t="shared" si="72"/>
        <v>0</v>
      </c>
      <c r="M660" s="7"/>
      <c r="N660" s="123">
        <f t="shared" si="73"/>
        <v>0</v>
      </c>
      <c r="O660" s="123">
        <f t="shared" si="74"/>
        <v>0</v>
      </c>
      <c r="P660" s="3"/>
      <c r="Q660" s="6"/>
      <c r="R660" s="123">
        <f t="shared" si="75"/>
        <v>0</v>
      </c>
      <c r="S660" s="6"/>
      <c r="T660" s="123">
        <f t="shared" si="76"/>
        <v>0</v>
      </c>
      <c r="U660" s="122">
        <f t="shared" si="77"/>
        <v>0</v>
      </c>
      <c r="V660" s="8" t="str">
        <f>IF(COUNTBLANK(G660:H660)+COUNTBLANK(J660:K660)+COUNTBLANK(M660:M660)+COUNTBLANK(P660:Q660)+COUNTBLANK(S660:S660)=8,"",
IF(G660&lt;Limity!$C$5," Data gotowości zbyt wczesna lub nie uzupełniona.","")&amp;
IF(G660&gt;Limity!$D$5," Data gotowości zbyt późna lub wypełnona nieprawidłowo.","")&amp;
IF(OR(ROUND(K660,2)&lt;=0,ROUND(Q660,2)&lt;=0,ROUND(M660,2)&lt;=0,ROUND(S660,2)&lt;=0,ROUND(H660,2)&lt;=0)," Co najmniej jedna wartość nie jest większa od zera.","")&amp;
IF(K660&gt;Limity!$D$6," Abonament za Usługę TD w Wariancie A ponad limit.","")&amp;
IF(Q660&gt;Limity!$D$7," Abonament za Usługę TD w Wariancie B ponad limit.","")&amp;
IF(Q660-K660&gt;Limity!$D$8," Różnica wartości abonamentów za Usługę TD wariantów A i B ponad limit.","")&amp;
IF(M660&gt;Limity!$D$9," Abonament za zwiększenie przepustowości w Wariancie A ponad limit.","")&amp;
IF(S660&gt;Limity!$D$10," Abonament za zwiększenie przepustowości w Wariancie B ponad limit.","")&amp;
IF(H660&gt;Limity!$D$11," Opłata za zestawienie łącza ponad limit.","")&amp;
IF(J660=""," Nie wskazano PWR. ",IF(ISERROR(VLOOKUP(J660,'Listy punktów styku'!$B$11:$B$41,1,FALSE))," Nie wskazano PWR z listy.",""))&amp;
IF(P660=""," Nie wskazano FPS. ",IF(ISERROR(VLOOKUP(P660,'Listy punktów styku'!$B$44:$B$61,1,FALSE))," Nie wskazano FPS z listy.",""))
)</f>
        <v/>
      </c>
    </row>
    <row r="661" spans="1:22" x14ac:dyDescent="0.35">
      <c r="A661" s="115">
        <v>647</v>
      </c>
      <c r="B661" s="116">
        <v>2936606</v>
      </c>
      <c r="C661" s="117" t="s">
        <v>3809</v>
      </c>
      <c r="D661" s="118" t="s">
        <v>3804</v>
      </c>
      <c r="E661" s="118" t="s">
        <v>3807</v>
      </c>
      <c r="F661" s="119">
        <v>21</v>
      </c>
      <c r="G661" s="28"/>
      <c r="H661" s="4"/>
      <c r="I661" s="122">
        <f t="shared" si="71"/>
        <v>0</v>
      </c>
      <c r="J661" s="3"/>
      <c r="K661" s="6"/>
      <c r="L661" s="123">
        <f t="shared" si="72"/>
        <v>0</v>
      </c>
      <c r="M661" s="7"/>
      <c r="N661" s="123">
        <f t="shared" si="73"/>
        <v>0</v>
      </c>
      <c r="O661" s="123">
        <f t="shared" si="74"/>
        <v>0</v>
      </c>
      <c r="P661" s="3"/>
      <c r="Q661" s="6"/>
      <c r="R661" s="123">
        <f t="shared" si="75"/>
        <v>0</v>
      </c>
      <c r="S661" s="6"/>
      <c r="T661" s="123">
        <f t="shared" si="76"/>
        <v>0</v>
      </c>
      <c r="U661" s="122">
        <f t="shared" si="77"/>
        <v>0</v>
      </c>
      <c r="V661" s="8" t="str">
        <f>IF(COUNTBLANK(G661:H661)+COUNTBLANK(J661:K661)+COUNTBLANK(M661:M661)+COUNTBLANK(P661:Q661)+COUNTBLANK(S661:S661)=8,"",
IF(G661&lt;Limity!$C$5," Data gotowości zbyt wczesna lub nie uzupełniona.","")&amp;
IF(G661&gt;Limity!$D$5," Data gotowości zbyt późna lub wypełnona nieprawidłowo.","")&amp;
IF(OR(ROUND(K661,2)&lt;=0,ROUND(Q661,2)&lt;=0,ROUND(M661,2)&lt;=0,ROUND(S661,2)&lt;=0,ROUND(H661,2)&lt;=0)," Co najmniej jedna wartość nie jest większa od zera.","")&amp;
IF(K661&gt;Limity!$D$6," Abonament za Usługę TD w Wariancie A ponad limit.","")&amp;
IF(Q661&gt;Limity!$D$7," Abonament za Usługę TD w Wariancie B ponad limit.","")&amp;
IF(Q661-K661&gt;Limity!$D$8," Różnica wartości abonamentów za Usługę TD wariantów A i B ponad limit.","")&amp;
IF(M661&gt;Limity!$D$9," Abonament za zwiększenie przepustowości w Wariancie A ponad limit.","")&amp;
IF(S661&gt;Limity!$D$10," Abonament za zwiększenie przepustowości w Wariancie B ponad limit.","")&amp;
IF(H661&gt;Limity!$D$11," Opłata za zestawienie łącza ponad limit.","")&amp;
IF(J661=""," Nie wskazano PWR. ",IF(ISERROR(VLOOKUP(J661,'Listy punktów styku'!$B$11:$B$41,1,FALSE))," Nie wskazano PWR z listy.",""))&amp;
IF(P661=""," Nie wskazano FPS. ",IF(ISERROR(VLOOKUP(P661,'Listy punktów styku'!$B$44:$B$61,1,FALSE))," Nie wskazano FPS z listy.",""))
)</f>
        <v/>
      </c>
    </row>
    <row r="662" spans="1:22" x14ac:dyDescent="0.35">
      <c r="A662" s="115">
        <v>648</v>
      </c>
      <c r="B662" s="116">
        <v>2935405</v>
      </c>
      <c r="C662" s="117" t="s">
        <v>3811</v>
      </c>
      <c r="D662" s="118" t="s">
        <v>3804</v>
      </c>
      <c r="E662" s="118" t="s">
        <v>3813</v>
      </c>
      <c r="F662" s="119">
        <v>16</v>
      </c>
      <c r="G662" s="28"/>
      <c r="H662" s="4"/>
      <c r="I662" s="122">
        <f t="shared" si="71"/>
        <v>0</v>
      </c>
      <c r="J662" s="3"/>
      <c r="K662" s="6"/>
      <c r="L662" s="123">
        <f t="shared" si="72"/>
        <v>0</v>
      </c>
      <c r="M662" s="7"/>
      <c r="N662" s="123">
        <f t="shared" si="73"/>
        <v>0</v>
      </c>
      <c r="O662" s="123">
        <f t="shared" si="74"/>
        <v>0</v>
      </c>
      <c r="P662" s="3"/>
      <c r="Q662" s="6"/>
      <c r="R662" s="123">
        <f t="shared" si="75"/>
        <v>0</v>
      </c>
      <c r="S662" s="6"/>
      <c r="T662" s="123">
        <f t="shared" si="76"/>
        <v>0</v>
      </c>
      <c r="U662" s="122">
        <f t="shared" si="77"/>
        <v>0</v>
      </c>
      <c r="V662" s="8" t="str">
        <f>IF(COUNTBLANK(G662:H662)+COUNTBLANK(J662:K662)+COUNTBLANK(M662:M662)+COUNTBLANK(P662:Q662)+COUNTBLANK(S662:S662)=8,"",
IF(G662&lt;Limity!$C$5," Data gotowości zbyt wczesna lub nie uzupełniona.","")&amp;
IF(G662&gt;Limity!$D$5," Data gotowości zbyt późna lub wypełnona nieprawidłowo.","")&amp;
IF(OR(ROUND(K662,2)&lt;=0,ROUND(Q662,2)&lt;=0,ROUND(M662,2)&lt;=0,ROUND(S662,2)&lt;=0,ROUND(H662,2)&lt;=0)," Co najmniej jedna wartość nie jest większa od zera.","")&amp;
IF(K662&gt;Limity!$D$6," Abonament za Usługę TD w Wariancie A ponad limit.","")&amp;
IF(Q662&gt;Limity!$D$7," Abonament za Usługę TD w Wariancie B ponad limit.","")&amp;
IF(Q662-K662&gt;Limity!$D$8," Różnica wartości abonamentów za Usługę TD wariantów A i B ponad limit.","")&amp;
IF(M662&gt;Limity!$D$9," Abonament za zwiększenie przepustowości w Wariancie A ponad limit.","")&amp;
IF(S662&gt;Limity!$D$10," Abonament za zwiększenie przepustowości w Wariancie B ponad limit.","")&amp;
IF(H662&gt;Limity!$D$11," Opłata za zestawienie łącza ponad limit.","")&amp;
IF(J662=""," Nie wskazano PWR. ",IF(ISERROR(VLOOKUP(J662,'Listy punktów styku'!$B$11:$B$41,1,FALSE))," Nie wskazano PWR z listy.",""))&amp;
IF(P662=""," Nie wskazano FPS. ",IF(ISERROR(VLOOKUP(P662,'Listy punktów styku'!$B$44:$B$61,1,FALSE))," Nie wskazano FPS z listy.",""))
)</f>
        <v/>
      </c>
    </row>
    <row r="663" spans="1:22" ht="29" x14ac:dyDescent="0.35">
      <c r="A663" s="115">
        <v>649</v>
      </c>
      <c r="B663" s="116">
        <v>2936619</v>
      </c>
      <c r="C663" s="117" t="s">
        <v>3815</v>
      </c>
      <c r="D663" s="118" t="s">
        <v>3804</v>
      </c>
      <c r="E663" s="118" t="s">
        <v>3817</v>
      </c>
      <c r="F663" s="119">
        <v>20</v>
      </c>
      <c r="G663" s="28"/>
      <c r="H663" s="4"/>
      <c r="I663" s="122">
        <f t="shared" si="71"/>
        <v>0</v>
      </c>
      <c r="J663" s="3"/>
      <c r="K663" s="6"/>
      <c r="L663" s="123">
        <f t="shared" si="72"/>
        <v>0</v>
      </c>
      <c r="M663" s="7"/>
      <c r="N663" s="123">
        <f t="shared" si="73"/>
        <v>0</v>
      </c>
      <c r="O663" s="123">
        <f t="shared" si="74"/>
        <v>0</v>
      </c>
      <c r="P663" s="3"/>
      <c r="Q663" s="6"/>
      <c r="R663" s="123">
        <f t="shared" si="75"/>
        <v>0</v>
      </c>
      <c r="S663" s="6"/>
      <c r="T663" s="123">
        <f t="shared" si="76"/>
        <v>0</v>
      </c>
      <c r="U663" s="122">
        <f t="shared" si="77"/>
        <v>0</v>
      </c>
      <c r="V663" s="8" t="str">
        <f>IF(COUNTBLANK(G663:H663)+COUNTBLANK(J663:K663)+COUNTBLANK(M663:M663)+COUNTBLANK(P663:Q663)+COUNTBLANK(S663:S663)=8,"",
IF(G663&lt;Limity!$C$5," Data gotowości zbyt wczesna lub nie uzupełniona.","")&amp;
IF(G663&gt;Limity!$D$5," Data gotowości zbyt późna lub wypełnona nieprawidłowo.","")&amp;
IF(OR(ROUND(K663,2)&lt;=0,ROUND(Q663,2)&lt;=0,ROUND(M663,2)&lt;=0,ROUND(S663,2)&lt;=0,ROUND(H663,2)&lt;=0)," Co najmniej jedna wartość nie jest większa od zera.","")&amp;
IF(K663&gt;Limity!$D$6," Abonament za Usługę TD w Wariancie A ponad limit.","")&amp;
IF(Q663&gt;Limity!$D$7," Abonament za Usługę TD w Wariancie B ponad limit.","")&amp;
IF(Q663-K663&gt;Limity!$D$8," Różnica wartości abonamentów za Usługę TD wariantów A i B ponad limit.","")&amp;
IF(M663&gt;Limity!$D$9," Abonament za zwiększenie przepustowości w Wariancie A ponad limit.","")&amp;
IF(S663&gt;Limity!$D$10," Abonament za zwiększenie przepustowości w Wariancie B ponad limit.","")&amp;
IF(H663&gt;Limity!$D$11," Opłata za zestawienie łącza ponad limit.","")&amp;
IF(J663=""," Nie wskazano PWR. ",IF(ISERROR(VLOOKUP(J663,'Listy punktów styku'!$B$11:$B$41,1,FALSE))," Nie wskazano PWR z listy.",""))&amp;
IF(P663=""," Nie wskazano FPS. ",IF(ISERROR(VLOOKUP(P663,'Listy punktów styku'!$B$44:$B$61,1,FALSE))," Nie wskazano FPS z listy.",""))
)</f>
        <v/>
      </c>
    </row>
    <row r="664" spans="1:22" x14ac:dyDescent="0.35">
      <c r="A664" s="115">
        <v>650</v>
      </c>
      <c r="B664" s="116">
        <v>292045003</v>
      </c>
      <c r="C664" s="117">
        <v>133387</v>
      </c>
      <c r="D664" s="118" t="s">
        <v>3804</v>
      </c>
      <c r="E664" s="118" t="s">
        <v>494</v>
      </c>
      <c r="F664" s="119">
        <v>5</v>
      </c>
      <c r="G664" s="28"/>
      <c r="H664" s="4"/>
      <c r="I664" s="122">
        <f t="shared" si="71"/>
        <v>0</v>
      </c>
      <c r="J664" s="3"/>
      <c r="K664" s="6"/>
      <c r="L664" s="123">
        <f t="shared" si="72"/>
        <v>0</v>
      </c>
      <c r="M664" s="7"/>
      <c r="N664" s="123">
        <f t="shared" si="73"/>
        <v>0</v>
      </c>
      <c r="O664" s="123">
        <f t="shared" si="74"/>
        <v>0</v>
      </c>
      <c r="P664" s="3"/>
      <c r="Q664" s="6"/>
      <c r="R664" s="123">
        <f t="shared" si="75"/>
        <v>0</v>
      </c>
      <c r="S664" s="6"/>
      <c r="T664" s="123">
        <f t="shared" si="76"/>
        <v>0</v>
      </c>
      <c r="U664" s="122">
        <f t="shared" si="77"/>
        <v>0</v>
      </c>
      <c r="V664" s="8" t="str">
        <f>IF(COUNTBLANK(G664:H664)+COUNTBLANK(J664:K664)+COUNTBLANK(M664:M664)+COUNTBLANK(P664:Q664)+COUNTBLANK(S664:S664)=8,"",
IF(G664&lt;Limity!$C$5," Data gotowości zbyt wczesna lub nie uzupełniona.","")&amp;
IF(G664&gt;Limity!$D$5," Data gotowości zbyt późna lub wypełnona nieprawidłowo.","")&amp;
IF(OR(ROUND(K664,2)&lt;=0,ROUND(Q664,2)&lt;=0,ROUND(M664,2)&lt;=0,ROUND(S664,2)&lt;=0,ROUND(H664,2)&lt;=0)," Co najmniej jedna wartość nie jest większa od zera.","")&amp;
IF(K664&gt;Limity!$D$6," Abonament za Usługę TD w Wariancie A ponad limit.","")&amp;
IF(Q664&gt;Limity!$D$7," Abonament za Usługę TD w Wariancie B ponad limit.","")&amp;
IF(Q664-K664&gt;Limity!$D$8," Różnica wartości abonamentów za Usługę TD wariantów A i B ponad limit.","")&amp;
IF(M664&gt;Limity!$D$9," Abonament za zwiększenie przepustowości w Wariancie A ponad limit.","")&amp;
IF(S664&gt;Limity!$D$10," Abonament za zwiększenie przepustowości w Wariancie B ponad limit.","")&amp;
IF(H664&gt;Limity!$D$11," Opłata za zestawienie łącza ponad limit.","")&amp;
IF(J664=""," Nie wskazano PWR. ",IF(ISERROR(VLOOKUP(J664,'Listy punktów styku'!$B$11:$B$41,1,FALSE))," Nie wskazano PWR z listy.",""))&amp;
IF(P664=""," Nie wskazano FPS. ",IF(ISERROR(VLOOKUP(P664,'Listy punktów styku'!$B$44:$B$61,1,FALSE))," Nie wskazano FPS z listy.",""))
)</f>
        <v/>
      </c>
    </row>
    <row r="665" spans="1:22" x14ac:dyDescent="0.35">
      <c r="A665" s="115">
        <v>651</v>
      </c>
      <c r="B665" s="116">
        <v>2951097</v>
      </c>
      <c r="C665" s="117" t="s">
        <v>3819</v>
      </c>
      <c r="D665" s="118" t="s">
        <v>3821</v>
      </c>
      <c r="E665" s="118" t="s">
        <v>95</v>
      </c>
      <c r="F665" s="119">
        <v>8</v>
      </c>
      <c r="G665" s="28"/>
      <c r="H665" s="4"/>
      <c r="I665" s="122">
        <f t="shared" si="71"/>
        <v>0</v>
      </c>
      <c r="J665" s="3"/>
      <c r="K665" s="6"/>
      <c r="L665" s="123">
        <f t="shared" si="72"/>
        <v>0</v>
      </c>
      <c r="M665" s="7"/>
      <c r="N665" s="123">
        <f t="shared" si="73"/>
        <v>0</v>
      </c>
      <c r="O665" s="123">
        <f t="shared" si="74"/>
        <v>0</v>
      </c>
      <c r="P665" s="3"/>
      <c r="Q665" s="6"/>
      <c r="R665" s="123">
        <f t="shared" si="75"/>
        <v>0</v>
      </c>
      <c r="S665" s="6"/>
      <c r="T665" s="123">
        <f t="shared" si="76"/>
        <v>0</v>
      </c>
      <c r="U665" s="122">
        <f t="shared" si="77"/>
        <v>0</v>
      </c>
      <c r="V665" s="8" t="str">
        <f>IF(COUNTBLANK(G665:H665)+COUNTBLANK(J665:K665)+COUNTBLANK(M665:M665)+COUNTBLANK(P665:Q665)+COUNTBLANK(S665:S665)=8,"",
IF(G665&lt;Limity!$C$5," Data gotowości zbyt wczesna lub nie uzupełniona.","")&amp;
IF(G665&gt;Limity!$D$5," Data gotowości zbyt późna lub wypełnona nieprawidłowo.","")&amp;
IF(OR(ROUND(K665,2)&lt;=0,ROUND(Q665,2)&lt;=0,ROUND(M665,2)&lt;=0,ROUND(S665,2)&lt;=0,ROUND(H665,2)&lt;=0)," Co najmniej jedna wartość nie jest większa od zera.","")&amp;
IF(K665&gt;Limity!$D$6," Abonament za Usługę TD w Wariancie A ponad limit.","")&amp;
IF(Q665&gt;Limity!$D$7," Abonament za Usługę TD w Wariancie B ponad limit.","")&amp;
IF(Q665-K665&gt;Limity!$D$8," Różnica wartości abonamentów za Usługę TD wariantów A i B ponad limit.","")&amp;
IF(M665&gt;Limity!$D$9," Abonament za zwiększenie przepustowości w Wariancie A ponad limit.","")&amp;
IF(S665&gt;Limity!$D$10," Abonament za zwiększenie przepustowości w Wariancie B ponad limit.","")&amp;
IF(H665&gt;Limity!$D$11," Opłata za zestawienie łącza ponad limit.","")&amp;
IF(J665=""," Nie wskazano PWR. ",IF(ISERROR(VLOOKUP(J665,'Listy punktów styku'!$B$11:$B$41,1,FALSE))," Nie wskazano PWR z listy.",""))&amp;
IF(P665=""," Nie wskazano FPS. ",IF(ISERROR(VLOOKUP(P665,'Listy punktów styku'!$B$44:$B$61,1,FALSE))," Nie wskazano FPS z listy.",""))
)</f>
        <v/>
      </c>
    </row>
    <row r="666" spans="1:22" x14ac:dyDescent="0.35">
      <c r="A666" s="115">
        <v>652</v>
      </c>
      <c r="B666" s="116">
        <v>14653310</v>
      </c>
      <c r="C666" s="117">
        <v>263757</v>
      </c>
      <c r="D666" s="118" t="s">
        <v>3826</v>
      </c>
      <c r="E666" s="118" t="s">
        <v>3828</v>
      </c>
      <c r="F666" s="119">
        <v>1</v>
      </c>
      <c r="G666" s="28"/>
      <c r="H666" s="4"/>
      <c r="I666" s="122">
        <f t="shared" si="71"/>
        <v>0</v>
      </c>
      <c r="J666" s="3"/>
      <c r="K666" s="6"/>
      <c r="L666" s="123">
        <f t="shared" si="72"/>
        <v>0</v>
      </c>
      <c r="M666" s="7"/>
      <c r="N666" s="123">
        <f t="shared" si="73"/>
        <v>0</v>
      </c>
      <c r="O666" s="123">
        <f t="shared" si="74"/>
        <v>0</v>
      </c>
      <c r="P666" s="3"/>
      <c r="Q666" s="6"/>
      <c r="R666" s="123">
        <f t="shared" si="75"/>
        <v>0</v>
      </c>
      <c r="S666" s="6"/>
      <c r="T666" s="123">
        <f t="shared" si="76"/>
        <v>0</v>
      </c>
      <c r="U666" s="122">
        <f t="shared" si="77"/>
        <v>0</v>
      </c>
      <c r="V666" s="8" t="str">
        <f>IF(COUNTBLANK(G666:H666)+COUNTBLANK(J666:K666)+COUNTBLANK(M666:M666)+COUNTBLANK(P666:Q666)+COUNTBLANK(S666:S666)=8,"",
IF(G666&lt;Limity!$C$5," Data gotowości zbyt wczesna lub nie uzupełniona.","")&amp;
IF(G666&gt;Limity!$D$5," Data gotowości zbyt późna lub wypełnona nieprawidłowo.","")&amp;
IF(OR(ROUND(K666,2)&lt;=0,ROUND(Q666,2)&lt;=0,ROUND(M666,2)&lt;=0,ROUND(S666,2)&lt;=0,ROUND(H666,2)&lt;=0)," Co najmniej jedna wartość nie jest większa od zera.","")&amp;
IF(K666&gt;Limity!$D$6," Abonament za Usługę TD w Wariancie A ponad limit.","")&amp;
IF(Q666&gt;Limity!$D$7," Abonament za Usługę TD w Wariancie B ponad limit.","")&amp;
IF(Q666-K666&gt;Limity!$D$8," Różnica wartości abonamentów za Usługę TD wariantów A i B ponad limit.","")&amp;
IF(M666&gt;Limity!$D$9," Abonament za zwiększenie przepustowości w Wariancie A ponad limit.","")&amp;
IF(S666&gt;Limity!$D$10," Abonament za zwiększenie przepustowości w Wariancie B ponad limit.","")&amp;
IF(H666&gt;Limity!$D$11," Opłata za zestawienie łącza ponad limit.","")&amp;
IF(J666=""," Nie wskazano PWR. ",IF(ISERROR(VLOOKUP(J666,'Listy punktów styku'!$B$11:$B$41,1,FALSE))," Nie wskazano PWR z listy.",""))&amp;
IF(P666=""," Nie wskazano FPS. ",IF(ISERROR(VLOOKUP(P666,'Listy punktów styku'!$B$44:$B$61,1,FALSE))," Nie wskazano FPS z listy.",""))
)</f>
        <v/>
      </c>
    </row>
    <row r="667" spans="1:22" x14ac:dyDescent="0.35">
      <c r="A667" s="115">
        <v>653</v>
      </c>
      <c r="B667" s="124">
        <v>18705799</v>
      </c>
      <c r="C667" s="117" t="s">
        <v>3829</v>
      </c>
      <c r="D667" s="118" t="s">
        <v>3831</v>
      </c>
      <c r="E667" s="118" t="s">
        <v>644</v>
      </c>
      <c r="F667" s="119" t="s">
        <v>3833</v>
      </c>
      <c r="G667" s="28"/>
      <c r="H667" s="4"/>
      <c r="I667" s="122">
        <f t="shared" si="71"/>
        <v>0</v>
      </c>
      <c r="J667" s="3"/>
      <c r="K667" s="6"/>
      <c r="L667" s="123">
        <f t="shared" si="72"/>
        <v>0</v>
      </c>
      <c r="M667" s="7"/>
      <c r="N667" s="123">
        <f t="shared" si="73"/>
        <v>0</v>
      </c>
      <c r="O667" s="123">
        <f t="shared" si="74"/>
        <v>0</v>
      </c>
      <c r="P667" s="3"/>
      <c r="Q667" s="6"/>
      <c r="R667" s="123">
        <f t="shared" si="75"/>
        <v>0</v>
      </c>
      <c r="S667" s="6"/>
      <c r="T667" s="123">
        <f t="shared" si="76"/>
        <v>0</v>
      </c>
      <c r="U667" s="122">
        <f t="shared" si="77"/>
        <v>0</v>
      </c>
      <c r="V667" s="8" t="str">
        <f>IF(COUNTBLANK(G667:H667)+COUNTBLANK(J667:K667)+COUNTBLANK(M667:M667)+COUNTBLANK(P667:Q667)+COUNTBLANK(S667:S667)=8,"",
IF(G667&lt;Limity!$C$5," Data gotowości zbyt wczesna lub nie uzupełniona.","")&amp;
IF(G667&gt;Limity!$D$5," Data gotowości zbyt późna lub wypełnona nieprawidłowo.","")&amp;
IF(OR(ROUND(K667,2)&lt;=0,ROUND(Q667,2)&lt;=0,ROUND(M667,2)&lt;=0,ROUND(S667,2)&lt;=0,ROUND(H667,2)&lt;=0)," Co najmniej jedna wartość nie jest większa od zera.","")&amp;
IF(K667&gt;Limity!$D$6," Abonament za Usługę TD w Wariancie A ponad limit.","")&amp;
IF(Q667&gt;Limity!$D$7," Abonament za Usługę TD w Wariancie B ponad limit.","")&amp;
IF(Q667-K667&gt;Limity!$D$8," Różnica wartości abonamentów za Usługę TD wariantów A i B ponad limit.","")&amp;
IF(M667&gt;Limity!$D$9," Abonament za zwiększenie przepustowości w Wariancie A ponad limit.","")&amp;
IF(S667&gt;Limity!$D$10," Abonament za zwiększenie przepustowości w Wariancie B ponad limit.","")&amp;
IF(H667&gt;Limity!$D$11," Opłata za zestawienie łącza ponad limit.","")&amp;
IF(J667=""," Nie wskazano PWR. ",IF(ISERROR(VLOOKUP(J667,'Listy punktów styku'!$B$11:$B$41,1,FALSE))," Nie wskazano PWR z listy.",""))&amp;
IF(P667=""," Nie wskazano FPS. ",IF(ISERROR(VLOOKUP(P667,'Listy punktów styku'!$B$44:$B$61,1,FALSE))," Nie wskazano FPS z listy.",""))
)</f>
        <v/>
      </c>
    </row>
    <row r="668" spans="1:22" x14ac:dyDescent="0.35">
      <c r="A668" s="115">
        <v>654</v>
      </c>
      <c r="B668" s="116">
        <v>2968128</v>
      </c>
      <c r="C668" s="117" t="s">
        <v>3839</v>
      </c>
      <c r="D668" s="118" t="s">
        <v>3837</v>
      </c>
      <c r="E668" s="118" t="s">
        <v>521</v>
      </c>
      <c r="F668" s="119">
        <v>15</v>
      </c>
      <c r="G668" s="28"/>
      <c r="H668" s="4"/>
      <c r="I668" s="122">
        <f t="shared" si="71"/>
        <v>0</v>
      </c>
      <c r="J668" s="3"/>
      <c r="K668" s="6"/>
      <c r="L668" s="123">
        <f t="shared" si="72"/>
        <v>0</v>
      </c>
      <c r="M668" s="7"/>
      <c r="N668" s="123">
        <f t="shared" si="73"/>
        <v>0</v>
      </c>
      <c r="O668" s="123">
        <f t="shared" si="74"/>
        <v>0</v>
      </c>
      <c r="P668" s="3"/>
      <c r="Q668" s="6"/>
      <c r="R668" s="123">
        <f t="shared" si="75"/>
        <v>0</v>
      </c>
      <c r="S668" s="6"/>
      <c r="T668" s="123">
        <f t="shared" si="76"/>
        <v>0</v>
      </c>
      <c r="U668" s="122">
        <f t="shared" si="77"/>
        <v>0</v>
      </c>
      <c r="V668" s="8" t="str">
        <f>IF(COUNTBLANK(G668:H668)+COUNTBLANK(J668:K668)+COUNTBLANK(M668:M668)+COUNTBLANK(P668:Q668)+COUNTBLANK(S668:S668)=8,"",
IF(G668&lt;Limity!$C$5," Data gotowości zbyt wczesna lub nie uzupełniona.","")&amp;
IF(G668&gt;Limity!$D$5," Data gotowości zbyt późna lub wypełnona nieprawidłowo.","")&amp;
IF(OR(ROUND(K668,2)&lt;=0,ROUND(Q668,2)&lt;=0,ROUND(M668,2)&lt;=0,ROUND(S668,2)&lt;=0,ROUND(H668,2)&lt;=0)," Co najmniej jedna wartość nie jest większa od zera.","")&amp;
IF(K668&gt;Limity!$D$6," Abonament za Usługę TD w Wariancie A ponad limit.","")&amp;
IF(Q668&gt;Limity!$D$7," Abonament za Usługę TD w Wariancie B ponad limit.","")&amp;
IF(Q668-K668&gt;Limity!$D$8," Różnica wartości abonamentów za Usługę TD wariantów A i B ponad limit.","")&amp;
IF(M668&gt;Limity!$D$9," Abonament za zwiększenie przepustowości w Wariancie A ponad limit.","")&amp;
IF(S668&gt;Limity!$D$10," Abonament za zwiększenie przepustowości w Wariancie B ponad limit.","")&amp;
IF(H668&gt;Limity!$D$11," Opłata za zestawienie łącza ponad limit.","")&amp;
IF(J668=""," Nie wskazano PWR. ",IF(ISERROR(VLOOKUP(J668,'Listy punktów styku'!$B$11:$B$41,1,FALSE))," Nie wskazano PWR z listy.",""))&amp;
IF(P668=""," Nie wskazano FPS. ",IF(ISERROR(VLOOKUP(P668,'Listy punktów styku'!$B$44:$B$61,1,FALSE))," Nie wskazano FPS z listy.",""))
)</f>
        <v/>
      </c>
    </row>
    <row r="669" spans="1:22" x14ac:dyDescent="0.35">
      <c r="A669" s="115">
        <v>655</v>
      </c>
      <c r="B669" s="116">
        <v>2969461</v>
      </c>
      <c r="C669" s="117" t="s">
        <v>3843</v>
      </c>
      <c r="D669" s="118" t="s">
        <v>3837</v>
      </c>
      <c r="E669" s="118" t="s">
        <v>280</v>
      </c>
      <c r="F669" s="119">
        <v>23</v>
      </c>
      <c r="G669" s="28"/>
      <c r="H669" s="4"/>
      <c r="I669" s="122">
        <f t="shared" si="71"/>
        <v>0</v>
      </c>
      <c r="J669" s="3"/>
      <c r="K669" s="6"/>
      <c r="L669" s="123">
        <f t="shared" si="72"/>
        <v>0</v>
      </c>
      <c r="M669" s="7"/>
      <c r="N669" s="123">
        <f t="shared" si="73"/>
        <v>0</v>
      </c>
      <c r="O669" s="123">
        <f t="shared" si="74"/>
        <v>0</v>
      </c>
      <c r="P669" s="3"/>
      <c r="Q669" s="6"/>
      <c r="R669" s="123">
        <f t="shared" si="75"/>
        <v>0</v>
      </c>
      <c r="S669" s="6"/>
      <c r="T669" s="123">
        <f t="shared" si="76"/>
        <v>0</v>
      </c>
      <c r="U669" s="122">
        <f t="shared" si="77"/>
        <v>0</v>
      </c>
      <c r="V669" s="8" t="str">
        <f>IF(COUNTBLANK(G669:H669)+COUNTBLANK(J669:K669)+COUNTBLANK(M669:M669)+COUNTBLANK(P669:Q669)+COUNTBLANK(S669:S669)=8,"",
IF(G669&lt;Limity!$C$5," Data gotowości zbyt wczesna lub nie uzupełniona.","")&amp;
IF(G669&gt;Limity!$D$5," Data gotowości zbyt późna lub wypełnona nieprawidłowo.","")&amp;
IF(OR(ROUND(K669,2)&lt;=0,ROUND(Q669,2)&lt;=0,ROUND(M669,2)&lt;=0,ROUND(S669,2)&lt;=0,ROUND(H669,2)&lt;=0)," Co najmniej jedna wartość nie jest większa od zera.","")&amp;
IF(K669&gt;Limity!$D$6," Abonament za Usługę TD w Wariancie A ponad limit.","")&amp;
IF(Q669&gt;Limity!$D$7," Abonament za Usługę TD w Wariancie B ponad limit.","")&amp;
IF(Q669-K669&gt;Limity!$D$8," Różnica wartości abonamentów za Usługę TD wariantów A i B ponad limit.","")&amp;
IF(M669&gt;Limity!$D$9," Abonament za zwiększenie przepustowości w Wariancie A ponad limit.","")&amp;
IF(S669&gt;Limity!$D$10," Abonament za zwiększenie przepustowości w Wariancie B ponad limit.","")&amp;
IF(H669&gt;Limity!$D$11," Opłata za zestawienie łącza ponad limit.","")&amp;
IF(J669=""," Nie wskazano PWR. ",IF(ISERROR(VLOOKUP(J669,'Listy punktów styku'!$B$11:$B$41,1,FALSE))," Nie wskazano PWR z listy.",""))&amp;
IF(P669=""," Nie wskazano FPS. ",IF(ISERROR(VLOOKUP(P669,'Listy punktów styku'!$B$44:$B$61,1,FALSE))," Nie wskazano FPS z listy.",""))
)</f>
        <v/>
      </c>
    </row>
    <row r="670" spans="1:22" x14ac:dyDescent="0.35">
      <c r="A670" s="115">
        <v>656</v>
      </c>
      <c r="B670" s="116">
        <v>2968368</v>
      </c>
      <c r="C670" s="117" t="s">
        <v>3845</v>
      </c>
      <c r="D670" s="118" t="s">
        <v>3837</v>
      </c>
      <c r="E670" s="118" t="s">
        <v>3847</v>
      </c>
      <c r="F670" s="119">
        <v>2</v>
      </c>
      <c r="G670" s="28"/>
      <c r="H670" s="4"/>
      <c r="I670" s="122">
        <f t="shared" si="71"/>
        <v>0</v>
      </c>
      <c r="J670" s="3"/>
      <c r="K670" s="6"/>
      <c r="L670" s="123">
        <f t="shared" si="72"/>
        <v>0</v>
      </c>
      <c r="M670" s="7"/>
      <c r="N670" s="123">
        <f t="shared" si="73"/>
        <v>0</v>
      </c>
      <c r="O670" s="123">
        <f t="shared" si="74"/>
        <v>0</v>
      </c>
      <c r="P670" s="3"/>
      <c r="Q670" s="6"/>
      <c r="R670" s="123">
        <f t="shared" si="75"/>
        <v>0</v>
      </c>
      <c r="S670" s="6"/>
      <c r="T670" s="123">
        <f t="shared" si="76"/>
        <v>0</v>
      </c>
      <c r="U670" s="122">
        <f t="shared" si="77"/>
        <v>0</v>
      </c>
      <c r="V670" s="8" t="str">
        <f>IF(COUNTBLANK(G670:H670)+COUNTBLANK(J670:K670)+COUNTBLANK(M670:M670)+COUNTBLANK(P670:Q670)+COUNTBLANK(S670:S670)=8,"",
IF(G670&lt;Limity!$C$5," Data gotowości zbyt wczesna lub nie uzupełniona.","")&amp;
IF(G670&gt;Limity!$D$5," Data gotowości zbyt późna lub wypełnona nieprawidłowo.","")&amp;
IF(OR(ROUND(K670,2)&lt;=0,ROUND(Q670,2)&lt;=0,ROUND(M670,2)&lt;=0,ROUND(S670,2)&lt;=0,ROUND(H670,2)&lt;=0)," Co najmniej jedna wartość nie jest większa od zera.","")&amp;
IF(K670&gt;Limity!$D$6," Abonament za Usługę TD w Wariancie A ponad limit.","")&amp;
IF(Q670&gt;Limity!$D$7," Abonament za Usługę TD w Wariancie B ponad limit.","")&amp;
IF(Q670-K670&gt;Limity!$D$8," Różnica wartości abonamentów za Usługę TD wariantów A i B ponad limit.","")&amp;
IF(M670&gt;Limity!$D$9," Abonament za zwiększenie przepustowości w Wariancie A ponad limit.","")&amp;
IF(S670&gt;Limity!$D$10," Abonament za zwiększenie przepustowości w Wariancie B ponad limit.","")&amp;
IF(H670&gt;Limity!$D$11," Opłata za zestawienie łącza ponad limit.","")&amp;
IF(J670=""," Nie wskazano PWR. ",IF(ISERROR(VLOOKUP(J670,'Listy punktów styku'!$B$11:$B$41,1,FALSE))," Nie wskazano PWR z listy.",""))&amp;
IF(P670=""," Nie wskazano FPS. ",IF(ISERROR(VLOOKUP(P670,'Listy punktów styku'!$B$44:$B$61,1,FALSE))," Nie wskazano FPS z listy.",""))
)</f>
        <v/>
      </c>
    </row>
    <row r="671" spans="1:22" ht="29" x14ac:dyDescent="0.35">
      <c r="A671" s="115">
        <v>657</v>
      </c>
      <c r="B671" s="116">
        <v>2969569</v>
      </c>
      <c r="C671" s="117" t="s">
        <v>3849</v>
      </c>
      <c r="D671" s="118" t="s">
        <v>3837</v>
      </c>
      <c r="E671" s="118" t="s">
        <v>1099</v>
      </c>
      <c r="F671" s="119">
        <v>5</v>
      </c>
      <c r="G671" s="28"/>
      <c r="H671" s="4"/>
      <c r="I671" s="122">
        <f t="shared" si="71"/>
        <v>0</v>
      </c>
      <c r="J671" s="3"/>
      <c r="K671" s="6"/>
      <c r="L671" s="123">
        <f t="shared" si="72"/>
        <v>0</v>
      </c>
      <c r="M671" s="7"/>
      <c r="N671" s="123">
        <f t="shared" si="73"/>
        <v>0</v>
      </c>
      <c r="O671" s="123">
        <f t="shared" si="74"/>
        <v>0</v>
      </c>
      <c r="P671" s="3"/>
      <c r="Q671" s="6"/>
      <c r="R671" s="123">
        <f t="shared" si="75"/>
        <v>0</v>
      </c>
      <c r="S671" s="6"/>
      <c r="T671" s="123">
        <f t="shared" si="76"/>
        <v>0</v>
      </c>
      <c r="U671" s="122">
        <f t="shared" si="77"/>
        <v>0</v>
      </c>
      <c r="V671" s="8" t="str">
        <f>IF(COUNTBLANK(G671:H671)+COUNTBLANK(J671:K671)+COUNTBLANK(M671:M671)+COUNTBLANK(P671:Q671)+COUNTBLANK(S671:S671)=8,"",
IF(G671&lt;Limity!$C$5," Data gotowości zbyt wczesna lub nie uzupełniona.","")&amp;
IF(G671&gt;Limity!$D$5," Data gotowości zbyt późna lub wypełnona nieprawidłowo.","")&amp;
IF(OR(ROUND(K671,2)&lt;=0,ROUND(Q671,2)&lt;=0,ROUND(M671,2)&lt;=0,ROUND(S671,2)&lt;=0,ROUND(H671,2)&lt;=0)," Co najmniej jedna wartość nie jest większa od zera.","")&amp;
IF(K671&gt;Limity!$D$6," Abonament za Usługę TD w Wariancie A ponad limit.","")&amp;
IF(Q671&gt;Limity!$D$7," Abonament za Usługę TD w Wariancie B ponad limit.","")&amp;
IF(Q671-K671&gt;Limity!$D$8," Różnica wartości abonamentów za Usługę TD wariantów A i B ponad limit.","")&amp;
IF(M671&gt;Limity!$D$9," Abonament za zwiększenie przepustowości w Wariancie A ponad limit.","")&amp;
IF(S671&gt;Limity!$D$10," Abonament za zwiększenie przepustowości w Wariancie B ponad limit.","")&amp;
IF(H671&gt;Limity!$D$11," Opłata za zestawienie łącza ponad limit.","")&amp;
IF(J671=""," Nie wskazano PWR. ",IF(ISERROR(VLOOKUP(J671,'Listy punktów styku'!$B$11:$B$41,1,FALSE))," Nie wskazano PWR z listy.",""))&amp;
IF(P671=""," Nie wskazano FPS. ",IF(ISERROR(VLOOKUP(P671,'Listy punktów styku'!$B$44:$B$61,1,FALSE))," Nie wskazano FPS z listy.",""))
)</f>
        <v/>
      </c>
    </row>
    <row r="672" spans="1:22" ht="29" x14ac:dyDescent="0.35">
      <c r="A672" s="115">
        <v>658</v>
      </c>
      <c r="B672" s="116">
        <v>2967299</v>
      </c>
      <c r="C672" s="117" t="s">
        <v>3851</v>
      </c>
      <c r="D672" s="118" t="s">
        <v>3837</v>
      </c>
      <c r="E672" s="118" t="s">
        <v>3853</v>
      </c>
      <c r="F672" s="119">
        <v>2</v>
      </c>
      <c r="G672" s="28"/>
      <c r="H672" s="4"/>
      <c r="I672" s="122">
        <f t="shared" si="71"/>
        <v>0</v>
      </c>
      <c r="J672" s="3"/>
      <c r="K672" s="6"/>
      <c r="L672" s="123">
        <f t="shared" si="72"/>
        <v>0</v>
      </c>
      <c r="M672" s="7"/>
      <c r="N672" s="123">
        <f t="shared" si="73"/>
        <v>0</v>
      </c>
      <c r="O672" s="123">
        <f t="shared" si="74"/>
        <v>0</v>
      </c>
      <c r="P672" s="3"/>
      <c r="Q672" s="6"/>
      <c r="R672" s="123">
        <f t="shared" si="75"/>
        <v>0</v>
      </c>
      <c r="S672" s="6"/>
      <c r="T672" s="123">
        <f t="shared" si="76"/>
        <v>0</v>
      </c>
      <c r="U672" s="122">
        <f t="shared" si="77"/>
        <v>0</v>
      </c>
      <c r="V672" s="8" t="str">
        <f>IF(COUNTBLANK(G672:H672)+COUNTBLANK(J672:K672)+COUNTBLANK(M672:M672)+COUNTBLANK(P672:Q672)+COUNTBLANK(S672:S672)=8,"",
IF(G672&lt;Limity!$C$5," Data gotowości zbyt wczesna lub nie uzupełniona.","")&amp;
IF(G672&gt;Limity!$D$5," Data gotowości zbyt późna lub wypełnona nieprawidłowo.","")&amp;
IF(OR(ROUND(K672,2)&lt;=0,ROUND(Q672,2)&lt;=0,ROUND(M672,2)&lt;=0,ROUND(S672,2)&lt;=0,ROUND(H672,2)&lt;=0)," Co najmniej jedna wartość nie jest większa od zera.","")&amp;
IF(K672&gt;Limity!$D$6," Abonament za Usługę TD w Wariancie A ponad limit.","")&amp;
IF(Q672&gt;Limity!$D$7," Abonament za Usługę TD w Wariancie B ponad limit.","")&amp;
IF(Q672-K672&gt;Limity!$D$8," Różnica wartości abonamentów za Usługę TD wariantów A i B ponad limit.","")&amp;
IF(M672&gt;Limity!$D$9," Abonament za zwiększenie przepustowości w Wariancie A ponad limit.","")&amp;
IF(S672&gt;Limity!$D$10," Abonament za zwiększenie przepustowości w Wariancie B ponad limit.","")&amp;
IF(H672&gt;Limity!$D$11," Opłata za zestawienie łącza ponad limit.","")&amp;
IF(J672=""," Nie wskazano PWR. ",IF(ISERROR(VLOOKUP(J672,'Listy punktów styku'!$B$11:$B$41,1,FALSE))," Nie wskazano PWR z listy.",""))&amp;
IF(P672=""," Nie wskazano FPS. ",IF(ISERROR(VLOOKUP(P672,'Listy punktów styku'!$B$44:$B$61,1,FALSE))," Nie wskazano FPS z listy.",""))
)</f>
        <v/>
      </c>
    </row>
    <row r="673" spans="1:22" x14ac:dyDescent="0.35">
      <c r="A673" s="115">
        <v>659</v>
      </c>
      <c r="B673" s="116">
        <v>2969669</v>
      </c>
      <c r="C673" s="117" t="s">
        <v>3855</v>
      </c>
      <c r="D673" s="118" t="s">
        <v>3837</v>
      </c>
      <c r="E673" s="118" t="s">
        <v>112</v>
      </c>
      <c r="F673" s="119">
        <v>36</v>
      </c>
      <c r="G673" s="28"/>
      <c r="H673" s="4"/>
      <c r="I673" s="122">
        <f t="shared" si="71"/>
        <v>0</v>
      </c>
      <c r="J673" s="3"/>
      <c r="K673" s="6"/>
      <c r="L673" s="123">
        <f t="shared" si="72"/>
        <v>0</v>
      </c>
      <c r="M673" s="7"/>
      <c r="N673" s="123">
        <f t="shared" si="73"/>
        <v>0</v>
      </c>
      <c r="O673" s="123">
        <f t="shared" si="74"/>
        <v>0</v>
      </c>
      <c r="P673" s="3"/>
      <c r="Q673" s="6"/>
      <c r="R673" s="123">
        <f t="shared" si="75"/>
        <v>0</v>
      </c>
      <c r="S673" s="6"/>
      <c r="T673" s="123">
        <f t="shared" si="76"/>
        <v>0</v>
      </c>
      <c r="U673" s="122">
        <f t="shared" si="77"/>
        <v>0</v>
      </c>
      <c r="V673" s="8" t="str">
        <f>IF(COUNTBLANK(G673:H673)+COUNTBLANK(J673:K673)+COUNTBLANK(M673:M673)+COUNTBLANK(P673:Q673)+COUNTBLANK(S673:S673)=8,"",
IF(G673&lt;Limity!$C$5," Data gotowości zbyt wczesna lub nie uzupełniona.","")&amp;
IF(G673&gt;Limity!$D$5," Data gotowości zbyt późna lub wypełnona nieprawidłowo.","")&amp;
IF(OR(ROUND(K673,2)&lt;=0,ROUND(Q673,2)&lt;=0,ROUND(M673,2)&lt;=0,ROUND(S673,2)&lt;=0,ROUND(H673,2)&lt;=0)," Co najmniej jedna wartość nie jest większa od zera.","")&amp;
IF(K673&gt;Limity!$D$6," Abonament za Usługę TD w Wariancie A ponad limit.","")&amp;
IF(Q673&gt;Limity!$D$7," Abonament za Usługę TD w Wariancie B ponad limit.","")&amp;
IF(Q673-K673&gt;Limity!$D$8," Różnica wartości abonamentów za Usługę TD wariantów A i B ponad limit.","")&amp;
IF(M673&gt;Limity!$D$9," Abonament za zwiększenie przepustowości w Wariancie A ponad limit.","")&amp;
IF(S673&gt;Limity!$D$10," Abonament za zwiększenie przepustowości w Wariancie B ponad limit.","")&amp;
IF(H673&gt;Limity!$D$11," Opłata za zestawienie łącza ponad limit.","")&amp;
IF(J673=""," Nie wskazano PWR. ",IF(ISERROR(VLOOKUP(J673,'Listy punktów styku'!$B$11:$B$41,1,FALSE))," Nie wskazano PWR z listy.",""))&amp;
IF(P673=""," Nie wskazano FPS. ",IF(ISERROR(VLOOKUP(P673,'Listy punktów styku'!$B$44:$B$61,1,FALSE))," Nie wskazano FPS z listy.",""))
)</f>
        <v/>
      </c>
    </row>
    <row r="674" spans="1:22" ht="29" x14ac:dyDescent="0.35">
      <c r="A674" s="115">
        <v>660</v>
      </c>
      <c r="B674" s="116">
        <v>2969311</v>
      </c>
      <c r="C674" s="117" t="s">
        <v>3857</v>
      </c>
      <c r="D674" s="118" t="s">
        <v>3837</v>
      </c>
      <c r="E674" s="118" t="s">
        <v>112</v>
      </c>
      <c r="F674" s="119">
        <v>39</v>
      </c>
      <c r="G674" s="28"/>
      <c r="H674" s="4"/>
      <c r="I674" s="122">
        <f t="shared" si="71"/>
        <v>0</v>
      </c>
      <c r="J674" s="3"/>
      <c r="K674" s="6"/>
      <c r="L674" s="123">
        <f t="shared" si="72"/>
        <v>0</v>
      </c>
      <c r="M674" s="7"/>
      <c r="N674" s="123">
        <f t="shared" si="73"/>
        <v>0</v>
      </c>
      <c r="O674" s="123">
        <f t="shared" si="74"/>
        <v>0</v>
      </c>
      <c r="P674" s="3"/>
      <c r="Q674" s="6"/>
      <c r="R674" s="123">
        <f t="shared" si="75"/>
        <v>0</v>
      </c>
      <c r="S674" s="6"/>
      <c r="T674" s="123">
        <f t="shared" si="76"/>
        <v>0</v>
      </c>
      <c r="U674" s="122">
        <f t="shared" si="77"/>
        <v>0</v>
      </c>
      <c r="V674" s="8" t="str">
        <f>IF(COUNTBLANK(G674:H674)+COUNTBLANK(J674:K674)+COUNTBLANK(M674:M674)+COUNTBLANK(P674:Q674)+COUNTBLANK(S674:S674)=8,"",
IF(G674&lt;Limity!$C$5," Data gotowości zbyt wczesna lub nie uzupełniona.","")&amp;
IF(G674&gt;Limity!$D$5," Data gotowości zbyt późna lub wypełnona nieprawidłowo.","")&amp;
IF(OR(ROUND(K674,2)&lt;=0,ROUND(Q674,2)&lt;=0,ROUND(M674,2)&lt;=0,ROUND(S674,2)&lt;=0,ROUND(H674,2)&lt;=0)," Co najmniej jedna wartość nie jest większa od zera.","")&amp;
IF(K674&gt;Limity!$D$6," Abonament za Usługę TD w Wariancie A ponad limit.","")&amp;
IF(Q674&gt;Limity!$D$7," Abonament za Usługę TD w Wariancie B ponad limit.","")&amp;
IF(Q674-K674&gt;Limity!$D$8," Różnica wartości abonamentów za Usługę TD wariantów A i B ponad limit.","")&amp;
IF(M674&gt;Limity!$D$9," Abonament za zwiększenie przepustowości w Wariancie A ponad limit.","")&amp;
IF(S674&gt;Limity!$D$10," Abonament za zwiększenie przepustowości w Wariancie B ponad limit.","")&amp;
IF(H674&gt;Limity!$D$11," Opłata za zestawienie łącza ponad limit.","")&amp;
IF(J674=""," Nie wskazano PWR. ",IF(ISERROR(VLOOKUP(J674,'Listy punktów styku'!$B$11:$B$41,1,FALSE))," Nie wskazano PWR z listy.",""))&amp;
IF(P674=""," Nie wskazano FPS. ",IF(ISERROR(VLOOKUP(P674,'Listy punktów styku'!$B$44:$B$61,1,FALSE))," Nie wskazano FPS z listy.",""))
)</f>
        <v/>
      </c>
    </row>
    <row r="675" spans="1:22" x14ac:dyDescent="0.35">
      <c r="A675" s="115">
        <v>661</v>
      </c>
      <c r="B675" s="116">
        <v>2971772</v>
      </c>
      <c r="C675" s="117" t="s">
        <v>3859</v>
      </c>
      <c r="D675" s="118" t="s">
        <v>3861</v>
      </c>
      <c r="E675" s="118"/>
      <c r="F675" s="119">
        <v>48</v>
      </c>
      <c r="G675" s="28"/>
      <c r="H675" s="4"/>
      <c r="I675" s="122">
        <f t="shared" si="71"/>
        <v>0</v>
      </c>
      <c r="J675" s="3"/>
      <c r="K675" s="6"/>
      <c r="L675" s="123">
        <f t="shared" si="72"/>
        <v>0</v>
      </c>
      <c r="M675" s="7"/>
      <c r="N675" s="123">
        <f t="shared" si="73"/>
        <v>0</v>
      </c>
      <c r="O675" s="123">
        <f t="shared" si="74"/>
        <v>0</v>
      </c>
      <c r="P675" s="3"/>
      <c r="Q675" s="6"/>
      <c r="R675" s="123">
        <f t="shared" si="75"/>
        <v>0</v>
      </c>
      <c r="S675" s="6"/>
      <c r="T675" s="123">
        <f t="shared" si="76"/>
        <v>0</v>
      </c>
      <c r="U675" s="122">
        <f t="shared" si="77"/>
        <v>0</v>
      </c>
      <c r="V675" s="8" t="str">
        <f>IF(COUNTBLANK(G675:H675)+COUNTBLANK(J675:K675)+COUNTBLANK(M675:M675)+COUNTBLANK(P675:Q675)+COUNTBLANK(S675:S675)=8,"",
IF(G675&lt;Limity!$C$5," Data gotowości zbyt wczesna lub nie uzupełniona.","")&amp;
IF(G675&gt;Limity!$D$5," Data gotowości zbyt późna lub wypełnona nieprawidłowo.","")&amp;
IF(OR(ROUND(K675,2)&lt;=0,ROUND(Q675,2)&lt;=0,ROUND(M675,2)&lt;=0,ROUND(S675,2)&lt;=0,ROUND(H675,2)&lt;=0)," Co najmniej jedna wartość nie jest większa od zera.","")&amp;
IF(K675&gt;Limity!$D$6," Abonament za Usługę TD w Wariancie A ponad limit.","")&amp;
IF(Q675&gt;Limity!$D$7," Abonament za Usługę TD w Wariancie B ponad limit.","")&amp;
IF(Q675-K675&gt;Limity!$D$8," Różnica wartości abonamentów za Usługę TD wariantów A i B ponad limit.","")&amp;
IF(M675&gt;Limity!$D$9," Abonament za zwiększenie przepustowości w Wariancie A ponad limit.","")&amp;
IF(S675&gt;Limity!$D$10," Abonament za zwiększenie przepustowości w Wariancie B ponad limit.","")&amp;
IF(H675&gt;Limity!$D$11," Opłata za zestawienie łącza ponad limit.","")&amp;
IF(J675=""," Nie wskazano PWR. ",IF(ISERROR(VLOOKUP(J675,'Listy punktów styku'!$B$11:$B$41,1,FALSE))," Nie wskazano PWR z listy.",""))&amp;
IF(P675=""," Nie wskazano FPS. ",IF(ISERROR(VLOOKUP(P675,'Listy punktów styku'!$B$44:$B$61,1,FALSE))," Nie wskazano FPS z listy.",""))
)</f>
        <v/>
      </c>
    </row>
    <row r="676" spans="1:22" x14ac:dyDescent="0.35">
      <c r="A676" s="115">
        <v>662</v>
      </c>
      <c r="B676" s="116">
        <v>2973477</v>
      </c>
      <c r="C676" s="117" t="s">
        <v>3863</v>
      </c>
      <c r="D676" s="118" t="s">
        <v>3865</v>
      </c>
      <c r="E676" s="118"/>
      <c r="F676" s="119">
        <v>10</v>
      </c>
      <c r="G676" s="28"/>
      <c r="H676" s="4"/>
      <c r="I676" s="122">
        <f t="shared" si="71"/>
        <v>0</v>
      </c>
      <c r="J676" s="3"/>
      <c r="K676" s="6"/>
      <c r="L676" s="123">
        <f t="shared" si="72"/>
        <v>0</v>
      </c>
      <c r="M676" s="7"/>
      <c r="N676" s="123">
        <f t="shared" si="73"/>
        <v>0</v>
      </c>
      <c r="O676" s="123">
        <f t="shared" si="74"/>
        <v>0</v>
      </c>
      <c r="P676" s="3"/>
      <c r="Q676" s="6"/>
      <c r="R676" s="123">
        <f t="shared" si="75"/>
        <v>0</v>
      </c>
      <c r="S676" s="6"/>
      <c r="T676" s="123">
        <f t="shared" si="76"/>
        <v>0</v>
      </c>
      <c r="U676" s="122">
        <f t="shared" si="77"/>
        <v>0</v>
      </c>
      <c r="V676" s="8" t="str">
        <f>IF(COUNTBLANK(G676:H676)+COUNTBLANK(J676:K676)+COUNTBLANK(M676:M676)+COUNTBLANK(P676:Q676)+COUNTBLANK(S676:S676)=8,"",
IF(G676&lt;Limity!$C$5," Data gotowości zbyt wczesna lub nie uzupełniona.","")&amp;
IF(G676&gt;Limity!$D$5," Data gotowości zbyt późna lub wypełnona nieprawidłowo.","")&amp;
IF(OR(ROUND(K676,2)&lt;=0,ROUND(Q676,2)&lt;=0,ROUND(M676,2)&lt;=0,ROUND(S676,2)&lt;=0,ROUND(H676,2)&lt;=0)," Co najmniej jedna wartość nie jest większa od zera.","")&amp;
IF(K676&gt;Limity!$D$6," Abonament za Usługę TD w Wariancie A ponad limit.","")&amp;
IF(Q676&gt;Limity!$D$7," Abonament za Usługę TD w Wariancie B ponad limit.","")&amp;
IF(Q676-K676&gt;Limity!$D$8," Różnica wartości abonamentów za Usługę TD wariantów A i B ponad limit.","")&amp;
IF(M676&gt;Limity!$D$9," Abonament za zwiększenie przepustowości w Wariancie A ponad limit.","")&amp;
IF(S676&gt;Limity!$D$10," Abonament za zwiększenie przepustowości w Wariancie B ponad limit.","")&amp;
IF(H676&gt;Limity!$D$11," Opłata za zestawienie łącza ponad limit.","")&amp;
IF(J676=""," Nie wskazano PWR. ",IF(ISERROR(VLOOKUP(J676,'Listy punktów styku'!$B$11:$B$41,1,FALSE))," Nie wskazano PWR z listy.",""))&amp;
IF(P676=""," Nie wskazano FPS. ",IF(ISERROR(VLOOKUP(P676,'Listy punktów styku'!$B$44:$B$61,1,FALSE))," Nie wskazano FPS z listy.",""))
)</f>
        <v/>
      </c>
    </row>
    <row r="677" spans="1:22" x14ac:dyDescent="0.35">
      <c r="A677" s="115">
        <v>663</v>
      </c>
      <c r="B677" s="116">
        <v>2973784</v>
      </c>
      <c r="C677" s="117" t="s">
        <v>3867</v>
      </c>
      <c r="D677" s="118" t="s">
        <v>3869</v>
      </c>
      <c r="E677" s="118"/>
      <c r="F677" s="119">
        <v>38</v>
      </c>
      <c r="G677" s="28"/>
      <c r="H677" s="4"/>
      <c r="I677" s="122">
        <f t="shared" si="71"/>
        <v>0</v>
      </c>
      <c r="J677" s="3"/>
      <c r="K677" s="6"/>
      <c r="L677" s="123">
        <f t="shared" si="72"/>
        <v>0</v>
      </c>
      <c r="M677" s="7"/>
      <c r="N677" s="123">
        <f t="shared" si="73"/>
        <v>0</v>
      </c>
      <c r="O677" s="123">
        <f t="shared" si="74"/>
        <v>0</v>
      </c>
      <c r="P677" s="3"/>
      <c r="Q677" s="6"/>
      <c r="R677" s="123">
        <f t="shared" si="75"/>
        <v>0</v>
      </c>
      <c r="S677" s="6"/>
      <c r="T677" s="123">
        <f t="shared" si="76"/>
        <v>0</v>
      </c>
      <c r="U677" s="122">
        <f t="shared" si="77"/>
        <v>0</v>
      </c>
      <c r="V677" s="8" t="str">
        <f>IF(COUNTBLANK(G677:H677)+COUNTBLANK(J677:K677)+COUNTBLANK(M677:M677)+COUNTBLANK(P677:Q677)+COUNTBLANK(S677:S677)=8,"",
IF(G677&lt;Limity!$C$5," Data gotowości zbyt wczesna lub nie uzupełniona.","")&amp;
IF(G677&gt;Limity!$D$5," Data gotowości zbyt późna lub wypełnona nieprawidłowo.","")&amp;
IF(OR(ROUND(K677,2)&lt;=0,ROUND(Q677,2)&lt;=0,ROUND(M677,2)&lt;=0,ROUND(S677,2)&lt;=0,ROUND(H677,2)&lt;=0)," Co najmniej jedna wartość nie jest większa od zera.","")&amp;
IF(K677&gt;Limity!$D$6," Abonament za Usługę TD w Wariancie A ponad limit.","")&amp;
IF(Q677&gt;Limity!$D$7," Abonament za Usługę TD w Wariancie B ponad limit.","")&amp;
IF(Q677-K677&gt;Limity!$D$8," Różnica wartości abonamentów za Usługę TD wariantów A i B ponad limit.","")&amp;
IF(M677&gt;Limity!$D$9," Abonament za zwiększenie przepustowości w Wariancie A ponad limit.","")&amp;
IF(S677&gt;Limity!$D$10," Abonament za zwiększenie przepustowości w Wariancie B ponad limit.","")&amp;
IF(H677&gt;Limity!$D$11," Opłata za zestawienie łącza ponad limit.","")&amp;
IF(J677=""," Nie wskazano PWR. ",IF(ISERROR(VLOOKUP(J677,'Listy punktów styku'!$B$11:$B$41,1,FALSE))," Nie wskazano PWR z listy.",""))&amp;
IF(P677=""," Nie wskazano FPS. ",IF(ISERROR(VLOOKUP(P677,'Listy punktów styku'!$B$44:$B$61,1,FALSE))," Nie wskazano FPS z listy.",""))
)</f>
        <v/>
      </c>
    </row>
    <row r="678" spans="1:22" x14ac:dyDescent="0.35">
      <c r="A678" s="115">
        <v>664</v>
      </c>
      <c r="B678" s="124">
        <v>939723</v>
      </c>
      <c r="C678" s="117" t="s">
        <v>3870</v>
      </c>
      <c r="D678" s="118" t="s">
        <v>3875</v>
      </c>
      <c r="E678" s="118" t="s">
        <v>676</v>
      </c>
      <c r="F678" s="119" t="s">
        <v>3876</v>
      </c>
      <c r="G678" s="28"/>
      <c r="H678" s="4"/>
      <c r="I678" s="122">
        <f t="shared" si="71"/>
        <v>0</v>
      </c>
      <c r="J678" s="3"/>
      <c r="K678" s="6"/>
      <c r="L678" s="123">
        <f t="shared" si="72"/>
        <v>0</v>
      </c>
      <c r="M678" s="7"/>
      <c r="N678" s="123">
        <f t="shared" si="73"/>
        <v>0</v>
      </c>
      <c r="O678" s="123">
        <f t="shared" si="74"/>
        <v>0</v>
      </c>
      <c r="P678" s="3"/>
      <c r="Q678" s="6"/>
      <c r="R678" s="123">
        <f t="shared" si="75"/>
        <v>0</v>
      </c>
      <c r="S678" s="6"/>
      <c r="T678" s="123">
        <f t="shared" si="76"/>
        <v>0</v>
      </c>
      <c r="U678" s="122">
        <f t="shared" si="77"/>
        <v>0</v>
      </c>
      <c r="V678" s="8" t="str">
        <f>IF(COUNTBLANK(G678:H678)+COUNTBLANK(J678:K678)+COUNTBLANK(M678:M678)+COUNTBLANK(P678:Q678)+COUNTBLANK(S678:S678)=8,"",
IF(G678&lt;Limity!$C$5," Data gotowości zbyt wczesna lub nie uzupełniona.","")&amp;
IF(G678&gt;Limity!$D$5," Data gotowości zbyt późna lub wypełnona nieprawidłowo.","")&amp;
IF(OR(ROUND(K678,2)&lt;=0,ROUND(Q678,2)&lt;=0,ROUND(M678,2)&lt;=0,ROUND(S678,2)&lt;=0,ROUND(H678,2)&lt;=0)," Co najmniej jedna wartość nie jest większa od zera.","")&amp;
IF(K678&gt;Limity!$D$6," Abonament za Usługę TD w Wariancie A ponad limit.","")&amp;
IF(Q678&gt;Limity!$D$7," Abonament za Usługę TD w Wariancie B ponad limit.","")&amp;
IF(Q678-K678&gt;Limity!$D$8," Różnica wartości abonamentów za Usługę TD wariantów A i B ponad limit.","")&amp;
IF(M678&gt;Limity!$D$9," Abonament za zwiększenie przepustowości w Wariancie A ponad limit.","")&amp;
IF(S678&gt;Limity!$D$10," Abonament za zwiększenie przepustowości w Wariancie B ponad limit.","")&amp;
IF(H678&gt;Limity!$D$11," Opłata za zestawienie łącza ponad limit.","")&amp;
IF(J678=""," Nie wskazano PWR. ",IF(ISERROR(VLOOKUP(J678,'Listy punktów styku'!$B$11:$B$41,1,FALSE))," Nie wskazano PWR z listy.",""))&amp;
IF(P678=""," Nie wskazano FPS. ",IF(ISERROR(VLOOKUP(P678,'Listy punktów styku'!$B$44:$B$61,1,FALSE))," Nie wskazano FPS z listy.",""))
)</f>
        <v/>
      </c>
    </row>
    <row r="679" spans="1:22" x14ac:dyDescent="0.35">
      <c r="A679" s="115">
        <v>665</v>
      </c>
      <c r="B679" s="116">
        <v>27131419</v>
      </c>
      <c r="C679" s="117">
        <v>263147</v>
      </c>
      <c r="D679" s="118" t="s">
        <v>3880</v>
      </c>
      <c r="E679" s="118" t="s">
        <v>3882</v>
      </c>
      <c r="F679" s="119" t="s">
        <v>3883</v>
      </c>
      <c r="G679" s="28"/>
      <c r="H679" s="4"/>
      <c r="I679" s="122">
        <f t="shared" si="71"/>
        <v>0</v>
      </c>
      <c r="J679" s="3"/>
      <c r="K679" s="6"/>
      <c r="L679" s="123">
        <f t="shared" si="72"/>
        <v>0</v>
      </c>
      <c r="M679" s="7"/>
      <c r="N679" s="123">
        <f t="shared" si="73"/>
        <v>0</v>
      </c>
      <c r="O679" s="123">
        <f t="shared" si="74"/>
        <v>0</v>
      </c>
      <c r="P679" s="3"/>
      <c r="Q679" s="6"/>
      <c r="R679" s="123">
        <f t="shared" si="75"/>
        <v>0</v>
      </c>
      <c r="S679" s="6"/>
      <c r="T679" s="123">
        <f t="shared" si="76"/>
        <v>0</v>
      </c>
      <c r="U679" s="122">
        <f t="shared" si="77"/>
        <v>0</v>
      </c>
      <c r="V679" s="8" t="str">
        <f>IF(COUNTBLANK(G679:H679)+COUNTBLANK(J679:K679)+COUNTBLANK(M679:M679)+COUNTBLANK(P679:Q679)+COUNTBLANK(S679:S679)=8,"",
IF(G679&lt;Limity!$C$5," Data gotowości zbyt wczesna lub nie uzupełniona.","")&amp;
IF(G679&gt;Limity!$D$5," Data gotowości zbyt późna lub wypełnona nieprawidłowo.","")&amp;
IF(OR(ROUND(K679,2)&lt;=0,ROUND(Q679,2)&lt;=0,ROUND(M679,2)&lt;=0,ROUND(S679,2)&lt;=0,ROUND(H679,2)&lt;=0)," Co najmniej jedna wartość nie jest większa od zera.","")&amp;
IF(K679&gt;Limity!$D$6," Abonament za Usługę TD w Wariancie A ponad limit.","")&amp;
IF(Q679&gt;Limity!$D$7," Abonament za Usługę TD w Wariancie B ponad limit.","")&amp;
IF(Q679-K679&gt;Limity!$D$8," Różnica wartości abonamentów za Usługę TD wariantów A i B ponad limit.","")&amp;
IF(M679&gt;Limity!$D$9," Abonament za zwiększenie przepustowości w Wariancie A ponad limit.","")&amp;
IF(S679&gt;Limity!$D$10," Abonament za zwiększenie przepustowości w Wariancie B ponad limit.","")&amp;
IF(H679&gt;Limity!$D$11," Opłata za zestawienie łącza ponad limit.","")&amp;
IF(J679=""," Nie wskazano PWR. ",IF(ISERROR(VLOOKUP(J679,'Listy punktów styku'!$B$11:$B$41,1,FALSE))," Nie wskazano PWR z listy.",""))&amp;
IF(P679=""," Nie wskazano FPS. ",IF(ISERROR(VLOOKUP(P679,'Listy punktów styku'!$B$44:$B$61,1,FALSE))," Nie wskazano FPS z listy.",""))
)</f>
        <v/>
      </c>
    </row>
    <row r="680" spans="1:22" x14ac:dyDescent="0.35">
      <c r="A680" s="115">
        <v>666</v>
      </c>
      <c r="B680" s="116">
        <v>12234162</v>
      </c>
      <c r="C680" s="117">
        <v>268506</v>
      </c>
      <c r="D680" s="118" t="s">
        <v>3878</v>
      </c>
      <c r="E680" s="118" t="s">
        <v>3887</v>
      </c>
      <c r="F680" s="119">
        <v>1</v>
      </c>
      <c r="G680" s="28"/>
      <c r="H680" s="4"/>
      <c r="I680" s="122">
        <f t="shared" si="71"/>
        <v>0</v>
      </c>
      <c r="J680" s="3"/>
      <c r="K680" s="6"/>
      <c r="L680" s="123">
        <f t="shared" si="72"/>
        <v>0</v>
      </c>
      <c r="M680" s="7"/>
      <c r="N680" s="123">
        <f t="shared" si="73"/>
        <v>0</v>
      </c>
      <c r="O680" s="123">
        <f t="shared" si="74"/>
        <v>0</v>
      </c>
      <c r="P680" s="3"/>
      <c r="Q680" s="6"/>
      <c r="R680" s="123">
        <f t="shared" si="75"/>
        <v>0</v>
      </c>
      <c r="S680" s="6"/>
      <c r="T680" s="123">
        <f t="shared" si="76"/>
        <v>0</v>
      </c>
      <c r="U680" s="122">
        <f t="shared" si="77"/>
        <v>0</v>
      </c>
      <c r="V680" s="8" t="str">
        <f>IF(COUNTBLANK(G680:H680)+COUNTBLANK(J680:K680)+COUNTBLANK(M680:M680)+COUNTBLANK(P680:Q680)+COUNTBLANK(S680:S680)=8,"",
IF(G680&lt;Limity!$C$5," Data gotowości zbyt wczesna lub nie uzupełniona.","")&amp;
IF(G680&gt;Limity!$D$5," Data gotowości zbyt późna lub wypełnona nieprawidłowo.","")&amp;
IF(OR(ROUND(K680,2)&lt;=0,ROUND(Q680,2)&lt;=0,ROUND(M680,2)&lt;=0,ROUND(S680,2)&lt;=0,ROUND(H680,2)&lt;=0)," Co najmniej jedna wartość nie jest większa od zera.","")&amp;
IF(K680&gt;Limity!$D$6," Abonament za Usługę TD w Wariancie A ponad limit.","")&amp;
IF(Q680&gt;Limity!$D$7," Abonament za Usługę TD w Wariancie B ponad limit.","")&amp;
IF(Q680-K680&gt;Limity!$D$8," Różnica wartości abonamentów za Usługę TD wariantów A i B ponad limit.","")&amp;
IF(M680&gt;Limity!$D$9," Abonament za zwiększenie przepustowości w Wariancie A ponad limit.","")&amp;
IF(S680&gt;Limity!$D$10," Abonament za zwiększenie przepustowości w Wariancie B ponad limit.","")&amp;
IF(H680&gt;Limity!$D$11," Opłata za zestawienie łącza ponad limit.","")&amp;
IF(J680=""," Nie wskazano PWR. ",IF(ISERROR(VLOOKUP(J680,'Listy punktów styku'!$B$11:$B$41,1,FALSE))," Nie wskazano PWR z listy.",""))&amp;
IF(P680=""," Nie wskazano FPS. ",IF(ISERROR(VLOOKUP(P680,'Listy punktów styku'!$B$44:$B$61,1,FALSE))," Nie wskazano FPS z listy.",""))
)</f>
        <v/>
      </c>
    </row>
    <row r="681" spans="1:22" x14ac:dyDescent="0.35">
      <c r="A681" s="115">
        <v>667</v>
      </c>
      <c r="B681" s="116">
        <v>2986502</v>
      </c>
      <c r="C681" s="117" t="s">
        <v>3889</v>
      </c>
      <c r="D681" s="118" t="s">
        <v>3878</v>
      </c>
      <c r="E681" s="118" t="s">
        <v>3891</v>
      </c>
      <c r="F681" s="119">
        <v>2</v>
      </c>
      <c r="G681" s="28"/>
      <c r="H681" s="4"/>
      <c r="I681" s="122">
        <f t="shared" si="71"/>
        <v>0</v>
      </c>
      <c r="J681" s="3"/>
      <c r="K681" s="6"/>
      <c r="L681" s="123">
        <f t="shared" si="72"/>
        <v>0</v>
      </c>
      <c r="M681" s="7"/>
      <c r="N681" s="123">
        <f t="shared" si="73"/>
        <v>0</v>
      </c>
      <c r="O681" s="123">
        <f t="shared" si="74"/>
        <v>0</v>
      </c>
      <c r="P681" s="3"/>
      <c r="Q681" s="6"/>
      <c r="R681" s="123">
        <f t="shared" si="75"/>
        <v>0</v>
      </c>
      <c r="S681" s="6"/>
      <c r="T681" s="123">
        <f t="shared" si="76"/>
        <v>0</v>
      </c>
      <c r="U681" s="122">
        <f t="shared" si="77"/>
        <v>0</v>
      </c>
      <c r="V681" s="8" t="str">
        <f>IF(COUNTBLANK(G681:H681)+COUNTBLANK(J681:K681)+COUNTBLANK(M681:M681)+COUNTBLANK(P681:Q681)+COUNTBLANK(S681:S681)=8,"",
IF(G681&lt;Limity!$C$5," Data gotowości zbyt wczesna lub nie uzupełniona.","")&amp;
IF(G681&gt;Limity!$D$5," Data gotowości zbyt późna lub wypełnona nieprawidłowo.","")&amp;
IF(OR(ROUND(K681,2)&lt;=0,ROUND(Q681,2)&lt;=0,ROUND(M681,2)&lt;=0,ROUND(S681,2)&lt;=0,ROUND(H681,2)&lt;=0)," Co najmniej jedna wartość nie jest większa od zera.","")&amp;
IF(K681&gt;Limity!$D$6," Abonament za Usługę TD w Wariancie A ponad limit.","")&amp;
IF(Q681&gt;Limity!$D$7," Abonament za Usługę TD w Wariancie B ponad limit.","")&amp;
IF(Q681-K681&gt;Limity!$D$8," Różnica wartości abonamentów za Usługę TD wariantów A i B ponad limit.","")&amp;
IF(M681&gt;Limity!$D$9," Abonament za zwiększenie przepustowości w Wariancie A ponad limit.","")&amp;
IF(S681&gt;Limity!$D$10," Abonament za zwiększenie przepustowości w Wariancie B ponad limit.","")&amp;
IF(H681&gt;Limity!$D$11," Opłata za zestawienie łącza ponad limit.","")&amp;
IF(J681=""," Nie wskazano PWR. ",IF(ISERROR(VLOOKUP(J681,'Listy punktów styku'!$B$11:$B$41,1,FALSE))," Nie wskazano PWR z listy.",""))&amp;
IF(P681=""," Nie wskazano FPS. ",IF(ISERROR(VLOOKUP(P681,'Listy punktów styku'!$B$44:$B$61,1,FALSE))," Nie wskazano FPS z listy.",""))
)</f>
        <v/>
      </c>
    </row>
    <row r="682" spans="1:22" x14ac:dyDescent="0.35">
      <c r="A682" s="115">
        <v>668</v>
      </c>
      <c r="B682" s="116">
        <v>273513456</v>
      </c>
      <c r="C682" s="117">
        <v>268509</v>
      </c>
      <c r="D682" s="118" t="s">
        <v>3893</v>
      </c>
      <c r="E682" s="118" t="s">
        <v>3895</v>
      </c>
      <c r="F682" s="119">
        <v>92</v>
      </c>
      <c r="G682" s="28"/>
      <c r="H682" s="4"/>
      <c r="I682" s="122">
        <f t="shared" si="71"/>
        <v>0</v>
      </c>
      <c r="J682" s="3"/>
      <c r="K682" s="6"/>
      <c r="L682" s="123">
        <f t="shared" si="72"/>
        <v>0</v>
      </c>
      <c r="M682" s="7"/>
      <c r="N682" s="123">
        <f t="shared" si="73"/>
        <v>0</v>
      </c>
      <c r="O682" s="123">
        <f t="shared" si="74"/>
        <v>0</v>
      </c>
      <c r="P682" s="3"/>
      <c r="Q682" s="6"/>
      <c r="R682" s="123">
        <f t="shared" si="75"/>
        <v>0</v>
      </c>
      <c r="S682" s="6"/>
      <c r="T682" s="123">
        <f t="shared" si="76"/>
        <v>0</v>
      </c>
      <c r="U682" s="122">
        <f t="shared" si="77"/>
        <v>0</v>
      </c>
      <c r="V682" s="8" t="str">
        <f>IF(COUNTBLANK(G682:H682)+COUNTBLANK(J682:K682)+COUNTBLANK(M682:M682)+COUNTBLANK(P682:Q682)+COUNTBLANK(S682:S682)=8,"",
IF(G682&lt;Limity!$C$5," Data gotowości zbyt wczesna lub nie uzupełniona.","")&amp;
IF(G682&gt;Limity!$D$5," Data gotowości zbyt późna lub wypełnona nieprawidłowo.","")&amp;
IF(OR(ROUND(K682,2)&lt;=0,ROUND(Q682,2)&lt;=0,ROUND(M682,2)&lt;=0,ROUND(S682,2)&lt;=0,ROUND(H682,2)&lt;=0)," Co najmniej jedna wartość nie jest większa od zera.","")&amp;
IF(K682&gt;Limity!$D$6," Abonament za Usługę TD w Wariancie A ponad limit.","")&amp;
IF(Q682&gt;Limity!$D$7," Abonament za Usługę TD w Wariancie B ponad limit.","")&amp;
IF(Q682-K682&gt;Limity!$D$8," Różnica wartości abonamentów za Usługę TD wariantów A i B ponad limit.","")&amp;
IF(M682&gt;Limity!$D$9," Abonament za zwiększenie przepustowości w Wariancie A ponad limit.","")&amp;
IF(S682&gt;Limity!$D$10," Abonament za zwiększenie przepustowości w Wariancie B ponad limit.","")&amp;
IF(H682&gt;Limity!$D$11," Opłata za zestawienie łącza ponad limit.","")&amp;
IF(J682=""," Nie wskazano PWR. ",IF(ISERROR(VLOOKUP(J682,'Listy punktów styku'!$B$11:$B$41,1,FALSE))," Nie wskazano PWR z listy.",""))&amp;
IF(P682=""," Nie wskazano FPS. ",IF(ISERROR(VLOOKUP(P682,'Listy punktów styku'!$B$44:$B$61,1,FALSE))," Nie wskazano FPS z listy.",""))
)</f>
        <v/>
      </c>
    </row>
    <row r="683" spans="1:22" ht="43.5" x14ac:dyDescent="0.35">
      <c r="A683" s="115">
        <v>669</v>
      </c>
      <c r="B683" s="116">
        <v>3036854</v>
      </c>
      <c r="C683" s="117" t="s">
        <v>3897</v>
      </c>
      <c r="D683" s="118" t="s">
        <v>3902</v>
      </c>
      <c r="E683" s="118"/>
      <c r="F683" s="119">
        <v>32</v>
      </c>
      <c r="G683" s="28"/>
      <c r="H683" s="4"/>
      <c r="I683" s="122">
        <f t="shared" si="71"/>
        <v>0</v>
      </c>
      <c r="J683" s="3"/>
      <c r="K683" s="6"/>
      <c r="L683" s="123">
        <f t="shared" si="72"/>
        <v>0</v>
      </c>
      <c r="M683" s="7"/>
      <c r="N683" s="123">
        <f t="shared" si="73"/>
        <v>0</v>
      </c>
      <c r="O683" s="123">
        <f t="shared" si="74"/>
        <v>0</v>
      </c>
      <c r="P683" s="3"/>
      <c r="Q683" s="6"/>
      <c r="R683" s="123">
        <f t="shared" si="75"/>
        <v>0</v>
      </c>
      <c r="S683" s="6"/>
      <c r="T683" s="123">
        <f t="shared" si="76"/>
        <v>0</v>
      </c>
      <c r="U683" s="122">
        <f t="shared" si="77"/>
        <v>0</v>
      </c>
      <c r="V683" s="8" t="str">
        <f>IF(COUNTBLANK(G683:H683)+COUNTBLANK(J683:K683)+COUNTBLANK(M683:M683)+COUNTBLANK(P683:Q683)+COUNTBLANK(S683:S683)=8,"",
IF(G683&lt;Limity!$C$5," Data gotowości zbyt wczesna lub nie uzupełniona.","")&amp;
IF(G683&gt;Limity!$D$5," Data gotowości zbyt późna lub wypełnona nieprawidłowo.","")&amp;
IF(OR(ROUND(K683,2)&lt;=0,ROUND(Q683,2)&lt;=0,ROUND(M683,2)&lt;=0,ROUND(S683,2)&lt;=0,ROUND(H683,2)&lt;=0)," Co najmniej jedna wartość nie jest większa od zera.","")&amp;
IF(K683&gt;Limity!$D$6," Abonament za Usługę TD w Wariancie A ponad limit.","")&amp;
IF(Q683&gt;Limity!$D$7," Abonament za Usługę TD w Wariancie B ponad limit.","")&amp;
IF(Q683-K683&gt;Limity!$D$8," Różnica wartości abonamentów za Usługę TD wariantów A i B ponad limit.","")&amp;
IF(M683&gt;Limity!$D$9," Abonament za zwiększenie przepustowości w Wariancie A ponad limit.","")&amp;
IF(S683&gt;Limity!$D$10," Abonament za zwiększenie przepustowości w Wariancie B ponad limit.","")&amp;
IF(H683&gt;Limity!$D$11," Opłata za zestawienie łącza ponad limit.","")&amp;
IF(J683=""," Nie wskazano PWR. ",IF(ISERROR(VLOOKUP(J683,'Listy punktów styku'!$B$11:$B$41,1,FALSE))," Nie wskazano PWR z listy.",""))&amp;
IF(P683=""," Nie wskazano FPS. ",IF(ISERROR(VLOOKUP(P683,'Listy punktów styku'!$B$44:$B$61,1,FALSE))," Nie wskazano FPS z listy.",""))
)</f>
        <v/>
      </c>
    </row>
    <row r="684" spans="1:22" x14ac:dyDescent="0.35">
      <c r="A684" s="115">
        <v>670</v>
      </c>
      <c r="B684" s="116">
        <v>3052988</v>
      </c>
      <c r="C684" s="117" t="s">
        <v>3904</v>
      </c>
      <c r="D684" s="118" t="s">
        <v>3907</v>
      </c>
      <c r="E684" s="118" t="s">
        <v>3910</v>
      </c>
      <c r="F684" s="119">
        <v>24</v>
      </c>
      <c r="G684" s="28"/>
      <c r="H684" s="4"/>
      <c r="I684" s="122">
        <f t="shared" si="71"/>
        <v>0</v>
      </c>
      <c r="J684" s="3"/>
      <c r="K684" s="6"/>
      <c r="L684" s="123">
        <f t="shared" si="72"/>
        <v>0</v>
      </c>
      <c r="M684" s="7"/>
      <c r="N684" s="123">
        <f t="shared" si="73"/>
        <v>0</v>
      </c>
      <c r="O684" s="123">
        <f t="shared" si="74"/>
        <v>0</v>
      </c>
      <c r="P684" s="3"/>
      <c r="Q684" s="6"/>
      <c r="R684" s="123">
        <f t="shared" si="75"/>
        <v>0</v>
      </c>
      <c r="S684" s="6"/>
      <c r="T684" s="123">
        <f t="shared" si="76"/>
        <v>0</v>
      </c>
      <c r="U684" s="122">
        <f t="shared" si="77"/>
        <v>0</v>
      </c>
      <c r="V684" s="8" t="str">
        <f>IF(COUNTBLANK(G684:H684)+COUNTBLANK(J684:K684)+COUNTBLANK(M684:M684)+COUNTBLANK(P684:Q684)+COUNTBLANK(S684:S684)=8,"",
IF(G684&lt;Limity!$C$5," Data gotowości zbyt wczesna lub nie uzupełniona.","")&amp;
IF(G684&gt;Limity!$D$5," Data gotowości zbyt późna lub wypełnona nieprawidłowo.","")&amp;
IF(OR(ROUND(K684,2)&lt;=0,ROUND(Q684,2)&lt;=0,ROUND(M684,2)&lt;=0,ROUND(S684,2)&lt;=0,ROUND(H684,2)&lt;=0)," Co najmniej jedna wartość nie jest większa od zera.","")&amp;
IF(K684&gt;Limity!$D$6," Abonament za Usługę TD w Wariancie A ponad limit.","")&amp;
IF(Q684&gt;Limity!$D$7," Abonament za Usługę TD w Wariancie B ponad limit.","")&amp;
IF(Q684-K684&gt;Limity!$D$8," Różnica wartości abonamentów za Usługę TD wariantów A i B ponad limit.","")&amp;
IF(M684&gt;Limity!$D$9," Abonament za zwiększenie przepustowości w Wariancie A ponad limit.","")&amp;
IF(S684&gt;Limity!$D$10," Abonament za zwiększenie przepustowości w Wariancie B ponad limit.","")&amp;
IF(H684&gt;Limity!$D$11," Opłata za zestawienie łącza ponad limit.","")&amp;
IF(J684=""," Nie wskazano PWR. ",IF(ISERROR(VLOOKUP(J684,'Listy punktów styku'!$B$11:$B$41,1,FALSE))," Nie wskazano PWR z listy.",""))&amp;
IF(P684=""," Nie wskazano FPS. ",IF(ISERROR(VLOOKUP(P684,'Listy punktów styku'!$B$44:$B$61,1,FALSE))," Nie wskazano FPS z listy.",""))
)</f>
        <v/>
      </c>
    </row>
    <row r="685" spans="1:22" x14ac:dyDescent="0.35">
      <c r="A685" s="115">
        <v>671</v>
      </c>
      <c r="B685" s="116">
        <v>3051264</v>
      </c>
      <c r="C685" s="117" t="s">
        <v>3912</v>
      </c>
      <c r="D685" s="118" t="s">
        <v>3907</v>
      </c>
      <c r="E685" s="118" t="s">
        <v>988</v>
      </c>
      <c r="F685" s="119">
        <v>4</v>
      </c>
      <c r="G685" s="28"/>
      <c r="H685" s="4"/>
      <c r="I685" s="122">
        <f t="shared" si="71"/>
        <v>0</v>
      </c>
      <c r="J685" s="3"/>
      <c r="K685" s="6"/>
      <c r="L685" s="123">
        <f t="shared" si="72"/>
        <v>0</v>
      </c>
      <c r="M685" s="7"/>
      <c r="N685" s="123">
        <f t="shared" si="73"/>
        <v>0</v>
      </c>
      <c r="O685" s="123">
        <f t="shared" si="74"/>
        <v>0</v>
      </c>
      <c r="P685" s="3"/>
      <c r="Q685" s="6"/>
      <c r="R685" s="123">
        <f t="shared" si="75"/>
        <v>0</v>
      </c>
      <c r="S685" s="6"/>
      <c r="T685" s="123">
        <f t="shared" si="76"/>
        <v>0</v>
      </c>
      <c r="U685" s="122">
        <f t="shared" si="77"/>
        <v>0</v>
      </c>
      <c r="V685" s="8" t="str">
        <f>IF(COUNTBLANK(G685:H685)+COUNTBLANK(J685:K685)+COUNTBLANK(M685:M685)+COUNTBLANK(P685:Q685)+COUNTBLANK(S685:S685)=8,"",
IF(G685&lt;Limity!$C$5," Data gotowości zbyt wczesna lub nie uzupełniona.","")&amp;
IF(G685&gt;Limity!$D$5," Data gotowości zbyt późna lub wypełnona nieprawidłowo.","")&amp;
IF(OR(ROUND(K685,2)&lt;=0,ROUND(Q685,2)&lt;=0,ROUND(M685,2)&lt;=0,ROUND(S685,2)&lt;=0,ROUND(H685,2)&lt;=0)," Co najmniej jedna wartość nie jest większa od zera.","")&amp;
IF(K685&gt;Limity!$D$6," Abonament za Usługę TD w Wariancie A ponad limit.","")&amp;
IF(Q685&gt;Limity!$D$7," Abonament za Usługę TD w Wariancie B ponad limit.","")&amp;
IF(Q685-K685&gt;Limity!$D$8," Różnica wartości abonamentów za Usługę TD wariantów A i B ponad limit.","")&amp;
IF(M685&gt;Limity!$D$9," Abonament za zwiększenie przepustowości w Wariancie A ponad limit.","")&amp;
IF(S685&gt;Limity!$D$10," Abonament za zwiększenie przepustowości w Wariancie B ponad limit.","")&amp;
IF(H685&gt;Limity!$D$11," Opłata za zestawienie łącza ponad limit.","")&amp;
IF(J685=""," Nie wskazano PWR. ",IF(ISERROR(VLOOKUP(J685,'Listy punktów styku'!$B$11:$B$41,1,FALSE))," Nie wskazano PWR z listy.",""))&amp;
IF(P685=""," Nie wskazano FPS. ",IF(ISERROR(VLOOKUP(P685,'Listy punktów styku'!$B$44:$B$61,1,FALSE))," Nie wskazano FPS z listy.",""))
)</f>
        <v/>
      </c>
    </row>
    <row r="686" spans="1:22" x14ac:dyDescent="0.35">
      <c r="A686" s="115">
        <v>672</v>
      </c>
      <c r="B686" s="116">
        <v>3052925</v>
      </c>
      <c r="C686" s="117" t="s">
        <v>3914</v>
      </c>
      <c r="D686" s="118" t="s">
        <v>3907</v>
      </c>
      <c r="E686" s="118" t="s">
        <v>615</v>
      </c>
      <c r="F686" s="119">
        <v>1</v>
      </c>
      <c r="G686" s="28"/>
      <c r="H686" s="4"/>
      <c r="I686" s="122">
        <f t="shared" si="71"/>
        <v>0</v>
      </c>
      <c r="J686" s="3"/>
      <c r="K686" s="6"/>
      <c r="L686" s="123">
        <f t="shared" si="72"/>
        <v>0</v>
      </c>
      <c r="M686" s="7"/>
      <c r="N686" s="123">
        <f t="shared" si="73"/>
        <v>0</v>
      </c>
      <c r="O686" s="123">
        <f t="shared" si="74"/>
        <v>0</v>
      </c>
      <c r="P686" s="3"/>
      <c r="Q686" s="6"/>
      <c r="R686" s="123">
        <f t="shared" si="75"/>
        <v>0</v>
      </c>
      <c r="S686" s="6"/>
      <c r="T686" s="123">
        <f t="shared" si="76"/>
        <v>0</v>
      </c>
      <c r="U686" s="122">
        <f t="shared" si="77"/>
        <v>0</v>
      </c>
      <c r="V686" s="8" t="str">
        <f>IF(COUNTBLANK(G686:H686)+COUNTBLANK(J686:K686)+COUNTBLANK(M686:M686)+COUNTBLANK(P686:Q686)+COUNTBLANK(S686:S686)=8,"",
IF(G686&lt;Limity!$C$5," Data gotowości zbyt wczesna lub nie uzupełniona.","")&amp;
IF(G686&gt;Limity!$D$5," Data gotowości zbyt późna lub wypełnona nieprawidłowo.","")&amp;
IF(OR(ROUND(K686,2)&lt;=0,ROUND(Q686,2)&lt;=0,ROUND(M686,2)&lt;=0,ROUND(S686,2)&lt;=0,ROUND(H686,2)&lt;=0)," Co najmniej jedna wartość nie jest większa od zera.","")&amp;
IF(K686&gt;Limity!$D$6," Abonament za Usługę TD w Wariancie A ponad limit.","")&amp;
IF(Q686&gt;Limity!$D$7," Abonament za Usługę TD w Wariancie B ponad limit.","")&amp;
IF(Q686-K686&gt;Limity!$D$8," Różnica wartości abonamentów za Usługę TD wariantów A i B ponad limit.","")&amp;
IF(M686&gt;Limity!$D$9," Abonament za zwiększenie przepustowości w Wariancie A ponad limit.","")&amp;
IF(S686&gt;Limity!$D$10," Abonament za zwiększenie przepustowości w Wariancie B ponad limit.","")&amp;
IF(H686&gt;Limity!$D$11," Opłata za zestawienie łącza ponad limit.","")&amp;
IF(J686=""," Nie wskazano PWR. ",IF(ISERROR(VLOOKUP(J686,'Listy punktów styku'!$B$11:$B$41,1,FALSE))," Nie wskazano PWR z listy.",""))&amp;
IF(P686=""," Nie wskazano FPS. ",IF(ISERROR(VLOOKUP(P686,'Listy punktów styku'!$B$44:$B$61,1,FALSE))," Nie wskazano FPS z listy.",""))
)</f>
        <v/>
      </c>
    </row>
    <row r="687" spans="1:22" x14ac:dyDescent="0.35">
      <c r="A687" s="115">
        <v>673</v>
      </c>
      <c r="B687" s="116">
        <v>3056036</v>
      </c>
      <c r="C687" s="117" t="s">
        <v>3916</v>
      </c>
      <c r="D687" s="118" t="s">
        <v>3918</v>
      </c>
      <c r="E687" s="118"/>
      <c r="F687" s="119">
        <v>40</v>
      </c>
      <c r="G687" s="28"/>
      <c r="H687" s="4"/>
      <c r="I687" s="122">
        <f t="shared" si="71"/>
        <v>0</v>
      </c>
      <c r="J687" s="3"/>
      <c r="K687" s="6"/>
      <c r="L687" s="123">
        <f t="shared" si="72"/>
        <v>0</v>
      </c>
      <c r="M687" s="7"/>
      <c r="N687" s="123">
        <f t="shared" si="73"/>
        <v>0</v>
      </c>
      <c r="O687" s="123">
        <f t="shared" si="74"/>
        <v>0</v>
      </c>
      <c r="P687" s="3"/>
      <c r="Q687" s="6"/>
      <c r="R687" s="123">
        <f t="shared" si="75"/>
        <v>0</v>
      </c>
      <c r="S687" s="6"/>
      <c r="T687" s="123">
        <f t="shared" si="76"/>
        <v>0</v>
      </c>
      <c r="U687" s="122">
        <f t="shared" si="77"/>
        <v>0</v>
      </c>
      <c r="V687" s="8" t="str">
        <f>IF(COUNTBLANK(G687:H687)+COUNTBLANK(J687:K687)+COUNTBLANK(M687:M687)+COUNTBLANK(P687:Q687)+COUNTBLANK(S687:S687)=8,"",
IF(G687&lt;Limity!$C$5," Data gotowości zbyt wczesna lub nie uzupełniona.","")&amp;
IF(G687&gt;Limity!$D$5," Data gotowości zbyt późna lub wypełnona nieprawidłowo.","")&amp;
IF(OR(ROUND(K687,2)&lt;=0,ROUND(Q687,2)&lt;=0,ROUND(M687,2)&lt;=0,ROUND(S687,2)&lt;=0,ROUND(H687,2)&lt;=0)," Co najmniej jedna wartość nie jest większa od zera.","")&amp;
IF(K687&gt;Limity!$D$6," Abonament za Usługę TD w Wariancie A ponad limit.","")&amp;
IF(Q687&gt;Limity!$D$7," Abonament za Usługę TD w Wariancie B ponad limit.","")&amp;
IF(Q687-K687&gt;Limity!$D$8," Różnica wartości abonamentów za Usługę TD wariantów A i B ponad limit.","")&amp;
IF(M687&gt;Limity!$D$9," Abonament za zwiększenie przepustowości w Wariancie A ponad limit.","")&amp;
IF(S687&gt;Limity!$D$10," Abonament za zwiększenie przepustowości w Wariancie B ponad limit.","")&amp;
IF(H687&gt;Limity!$D$11," Opłata za zestawienie łącza ponad limit.","")&amp;
IF(J687=""," Nie wskazano PWR. ",IF(ISERROR(VLOOKUP(J687,'Listy punktów styku'!$B$11:$B$41,1,FALSE))," Nie wskazano PWR z listy.",""))&amp;
IF(P687=""," Nie wskazano FPS. ",IF(ISERROR(VLOOKUP(P687,'Listy punktów styku'!$B$44:$B$61,1,FALSE))," Nie wskazano FPS z listy.",""))
)</f>
        <v/>
      </c>
    </row>
    <row r="688" spans="1:22" x14ac:dyDescent="0.35">
      <c r="A688" s="115">
        <v>674</v>
      </c>
      <c r="B688" s="116">
        <v>3056760</v>
      </c>
      <c r="C688" s="117" t="s">
        <v>3920</v>
      </c>
      <c r="D688" s="118" t="s">
        <v>3922</v>
      </c>
      <c r="E688" s="118" t="s">
        <v>104</v>
      </c>
      <c r="F688" s="119">
        <v>94</v>
      </c>
      <c r="G688" s="28"/>
      <c r="H688" s="4"/>
      <c r="I688" s="122">
        <f t="shared" si="71"/>
        <v>0</v>
      </c>
      <c r="J688" s="3"/>
      <c r="K688" s="6"/>
      <c r="L688" s="123">
        <f t="shared" si="72"/>
        <v>0</v>
      </c>
      <c r="M688" s="7"/>
      <c r="N688" s="123">
        <f t="shared" si="73"/>
        <v>0</v>
      </c>
      <c r="O688" s="123">
        <f t="shared" si="74"/>
        <v>0</v>
      </c>
      <c r="P688" s="3"/>
      <c r="Q688" s="6"/>
      <c r="R688" s="123">
        <f t="shared" si="75"/>
        <v>0</v>
      </c>
      <c r="S688" s="6"/>
      <c r="T688" s="123">
        <f t="shared" si="76"/>
        <v>0</v>
      </c>
      <c r="U688" s="122">
        <f t="shared" si="77"/>
        <v>0</v>
      </c>
      <c r="V688" s="8" t="str">
        <f>IF(COUNTBLANK(G688:H688)+COUNTBLANK(J688:K688)+COUNTBLANK(M688:M688)+COUNTBLANK(P688:Q688)+COUNTBLANK(S688:S688)=8,"",
IF(G688&lt;Limity!$C$5," Data gotowości zbyt wczesna lub nie uzupełniona.","")&amp;
IF(G688&gt;Limity!$D$5," Data gotowości zbyt późna lub wypełnona nieprawidłowo.","")&amp;
IF(OR(ROUND(K688,2)&lt;=0,ROUND(Q688,2)&lt;=0,ROUND(M688,2)&lt;=0,ROUND(S688,2)&lt;=0,ROUND(H688,2)&lt;=0)," Co najmniej jedna wartość nie jest większa od zera.","")&amp;
IF(K688&gt;Limity!$D$6," Abonament za Usługę TD w Wariancie A ponad limit.","")&amp;
IF(Q688&gt;Limity!$D$7," Abonament za Usługę TD w Wariancie B ponad limit.","")&amp;
IF(Q688-K688&gt;Limity!$D$8," Różnica wartości abonamentów za Usługę TD wariantów A i B ponad limit.","")&amp;
IF(M688&gt;Limity!$D$9," Abonament za zwiększenie przepustowości w Wariancie A ponad limit.","")&amp;
IF(S688&gt;Limity!$D$10," Abonament za zwiększenie przepustowości w Wariancie B ponad limit.","")&amp;
IF(H688&gt;Limity!$D$11," Opłata za zestawienie łącza ponad limit.","")&amp;
IF(J688=""," Nie wskazano PWR. ",IF(ISERROR(VLOOKUP(J688,'Listy punktów styku'!$B$11:$B$41,1,FALSE))," Nie wskazano PWR z listy.",""))&amp;
IF(P688=""," Nie wskazano FPS. ",IF(ISERROR(VLOOKUP(P688,'Listy punktów styku'!$B$44:$B$61,1,FALSE))," Nie wskazano FPS z listy.",""))
)</f>
        <v/>
      </c>
    </row>
    <row r="689" spans="1:22" x14ac:dyDescent="0.35">
      <c r="A689" s="115">
        <v>675</v>
      </c>
      <c r="B689" s="116">
        <v>3058821</v>
      </c>
      <c r="C689" s="117" t="s">
        <v>3924</v>
      </c>
      <c r="D689" s="118" t="s">
        <v>3928</v>
      </c>
      <c r="E689" s="118"/>
      <c r="F689" s="119">
        <v>41</v>
      </c>
      <c r="G689" s="28"/>
      <c r="H689" s="4"/>
      <c r="I689" s="122">
        <f t="shared" si="71"/>
        <v>0</v>
      </c>
      <c r="J689" s="3"/>
      <c r="K689" s="6"/>
      <c r="L689" s="123">
        <f t="shared" si="72"/>
        <v>0</v>
      </c>
      <c r="M689" s="7"/>
      <c r="N689" s="123">
        <f t="shared" si="73"/>
        <v>0</v>
      </c>
      <c r="O689" s="123">
        <f t="shared" si="74"/>
        <v>0</v>
      </c>
      <c r="P689" s="3"/>
      <c r="Q689" s="6"/>
      <c r="R689" s="123">
        <f t="shared" si="75"/>
        <v>0</v>
      </c>
      <c r="S689" s="6"/>
      <c r="T689" s="123">
        <f t="shared" si="76"/>
        <v>0</v>
      </c>
      <c r="U689" s="122">
        <f t="shared" si="77"/>
        <v>0</v>
      </c>
      <c r="V689" s="8" t="str">
        <f>IF(COUNTBLANK(G689:H689)+COUNTBLANK(J689:K689)+COUNTBLANK(M689:M689)+COUNTBLANK(P689:Q689)+COUNTBLANK(S689:S689)=8,"",
IF(G689&lt;Limity!$C$5," Data gotowości zbyt wczesna lub nie uzupełniona.","")&amp;
IF(G689&gt;Limity!$D$5," Data gotowości zbyt późna lub wypełnona nieprawidłowo.","")&amp;
IF(OR(ROUND(K689,2)&lt;=0,ROUND(Q689,2)&lt;=0,ROUND(M689,2)&lt;=0,ROUND(S689,2)&lt;=0,ROUND(H689,2)&lt;=0)," Co najmniej jedna wartość nie jest większa od zera.","")&amp;
IF(K689&gt;Limity!$D$6," Abonament za Usługę TD w Wariancie A ponad limit.","")&amp;
IF(Q689&gt;Limity!$D$7," Abonament za Usługę TD w Wariancie B ponad limit.","")&amp;
IF(Q689-K689&gt;Limity!$D$8," Różnica wartości abonamentów za Usługę TD wariantów A i B ponad limit.","")&amp;
IF(M689&gt;Limity!$D$9," Abonament za zwiększenie przepustowości w Wariancie A ponad limit.","")&amp;
IF(S689&gt;Limity!$D$10," Abonament za zwiększenie przepustowości w Wariancie B ponad limit.","")&amp;
IF(H689&gt;Limity!$D$11," Opłata za zestawienie łącza ponad limit.","")&amp;
IF(J689=""," Nie wskazano PWR. ",IF(ISERROR(VLOOKUP(J689,'Listy punktów styku'!$B$11:$B$41,1,FALSE))," Nie wskazano PWR z listy.",""))&amp;
IF(P689=""," Nie wskazano FPS. ",IF(ISERROR(VLOOKUP(P689,'Listy punktów styku'!$B$44:$B$61,1,FALSE))," Nie wskazano FPS z listy.",""))
)</f>
        <v/>
      </c>
    </row>
    <row r="690" spans="1:22" x14ac:dyDescent="0.35">
      <c r="A690" s="115">
        <v>676</v>
      </c>
      <c r="B690" s="116">
        <v>9657179</v>
      </c>
      <c r="C690" s="117">
        <v>131696</v>
      </c>
      <c r="D690" s="118" t="s">
        <v>2533</v>
      </c>
      <c r="E690" s="118" t="s">
        <v>3933</v>
      </c>
      <c r="F690" s="119">
        <v>81</v>
      </c>
      <c r="G690" s="28"/>
      <c r="H690" s="4"/>
      <c r="I690" s="122">
        <f t="shared" si="71"/>
        <v>0</v>
      </c>
      <c r="J690" s="3"/>
      <c r="K690" s="6"/>
      <c r="L690" s="123">
        <f t="shared" si="72"/>
        <v>0</v>
      </c>
      <c r="M690" s="7"/>
      <c r="N690" s="123">
        <f t="shared" si="73"/>
        <v>0</v>
      </c>
      <c r="O690" s="123">
        <f t="shared" si="74"/>
        <v>0</v>
      </c>
      <c r="P690" s="3"/>
      <c r="Q690" s="6"/>
      <c r="R690" s="123">
        <f t="shared" si="75"/>
        <v>0</v>
      </c>
      <c r="S690" s="6"/>
      <c r="T690" s="123">
        <f t="shared" si="76"/>
        <v>0</v>
      </c>
      <c r="U690" s="122">
        <f t="shared" si="77"/>
        <v>0</v>
      </c>
      <c r="V690" s="8" t="str">
        <f>IF(COUNTBLANK(G690:H690)+COUNTBLANK(J690:K690)+COUNTBLANK(M690:M690)+COUNTBLANK(P690:Q690)+COUNTBLANK(S690:S690)=8,"",
IF(G690&lt;Limity!$C$5," Data gotowości zbyt wczesna lub nie uzupełniona.","")&amp;
IF(G690&gt;Limity!$D$5," Data gotowości zbyt późna lub wypełnona nieprawidłowo.","")&amp;
IF(OR(ROUND(K690,2)&lt;=0,ROUND(Q690,2)&lt;=0,ROUND(M690,2)&lt;=0,ROUND(S690,2)&lt;=0,ROUND(H690,2)&lt;=0)," Co najmniej jedna wartość nie jest większa od zera.","")&amp;
IF(K690&gt;Limity!$D$6," Abonament za Usługę TD w Wariancie A ponad limit.","")&amp;
IF(Q690&gt;Limity!$D$7," Abonament za Usługę TD w Wariancie B ponad limit.","")&amp;
IF(Q690-K690&gt;Limity!$D$8," Różnica wartości abonamentów za Usługę TD wariantów A i B ponad limit.","")&amp;
IF(M690&gt;Limity!$D$9," Abonament za zwiększenie przepustowości w Wariancie A ponad limit.","")&amp;
IF(S690&gt;Limity!$D$10," Abonament za zwiększenie przepustowości w Wariancie B ponad limit.","")&amp;
IF(H690&gt;Limity!$D$11," Opłata za zestawienie łącza ponad limit.","")&amp;
IF(J690=""," Nie wskazano PWR. ",IF(ISERROR(VLOOKUP(J690,'Listy punktów styku'!$B$11:$B$41,1,FALSE))," Nie wskazano PWR z listy.",""))&amp;
IF(P690=""," Nie wskazano FPS. ",IF(ISERROR(VLOOKUP(P690,'Listy punktów styku'!$B$44:$B$61,1,FALSE))," Nie wskazano FPS z listy.",""))
)</f>
        <v/>
      </c>
    </row>
    <row r="691" spans="1:22" x14ac:dyDescent="0.35">
      <c r="A691" s="115">
        <v>677</v>
      </c>
      <c r="B691" s="116">
        <v>3066414</v>
      </c>
      <c r="C691" s="117" t="s">
        <v>3935</v>
      </c>
      <c r="D691" s="118" t="s">
        <v>3937</v>
      </c>
      <c r="E691" s="118" t="s">
        <v>3940</v>
      </c>
      <c r="F691" s="119">
        <v>26</v>
      </c>
      <c r="G691" s="28"/>
      <c r="H691" s="4"/>
      <c r="I691" s="122">
        <f t="shared" si="71"/>
        <v>0</v>
      </c>
      <c r="J691" s="3"/>
      <c r="K691" s="6"/>
      <c r="L691" s="123">
        <f t="shared" si="72"/>
        <v>0</v>
      </c>
      <c r="M691" s="7"/>
      <c r="N691" s="123">
        <f t="shared" si="73"/>
        <v>0</v>
      </c>
      <c r="O691" s="123">
        <f t="shared" si="74"/>
        <v>0</v>
      </c>
      <c r="P691" s="3"/>
      <c r="Q691" s="6"/>
      <c r="R691" s="123">
        <f t="shared" si="75"/>
        <v>0</v>
      </c>
      <c r="S691" s="6"/>
      <c r="T691" s="123">
        <f t="shared" si="76"/>
        <v>0</v>
      </c>
      <c r="U691" s="122">
        <f t="shared" si="77"/>
        <v>0</v>
      </c>
      <c r="V691" s="8" t="str">
        <f>IF(COUNTBLANK(G691:H691)+COUNTBLANK(J691:K691)+COUNTBLANK(M691:M691)+COUNTBLANK(P691:Q691)+COUNTBLANK(S691:S691)=8,"",
IF(G691&lt;Limity!$C$5," Data gotowości zbyt wczesna lub nie uzupełniona.","")&amp;
IF(G691&gt;Limity!$D$5," Data gotowości zbyt późna lub wypełnona nieprawidłowo.","")&amp;
IF(OR(ROUND(K691,2)&lt;=0,ROUND(Q691,2)&lt;=0,ROUND(M691,2)&lt;=0,ROUND(S691,2)&lt;=0,ROUND(H691,2)&lt;=0)," Co najmniej jedna wartość nie jest większa od zera.","")&amp;
IF(K691&gt;Limity!$D$6," Abonament za Usługę TD w Wariancie A ponad limit.","")&amp;
IF(Q691&gt;Limity!$D$7," Abonament za Usługę TD w Wariancie B ponad limit.","")&amp;
IF(Q691-K691&gt;Limity!$D$8," Różnica wartości abonamentów za Usługę TD wariantów A i B ponad limit.","")&amp;
IF(M691&gt;Limity!$D$9," Abonament za zwiększenie przepustowości w Wariancie A ponad limit.","")&amp;
IF(S691&gt;Limity!$D$10," Abonament za zwiększenie przepustowości w Wariancie B ponad limit.","")&amp;
IF(H691&gt;Limity!$D$11," Opłata za zestawienie łącza ponad limit.","")&amp;
IF(J691=""," Nie wskazano PWR. ",IF(ISERROR(VLOOKUP(J691,'Listy punktów styku'!$B$11:$B$41,1,FALSE))," Nie wskazano PWR z listy.",""))&amp;
IF(P691=""," Nie wskazano FPS. ",IF(ISERROR(VLOOKUP(P691,'Listy punktów styku'!$B$44:$B$61,1,FALSE))," Nie wskazano FPS z listy.",""))
)</f>
        <v/>
      </c>
    </row>
    <row r="692" spans="1:22" ht="29" x14ac:dyDescent="0.35">
      <c r="A692" s="115">
        <v>678</v>
      </c>
      <c r="B692" s="116">
        <v>3067353</v>
      </c>
      <c r="C692" s="117" t="s">
        <v>3942</v>
      </c>
      <c r="D692" s="118" t="s">
        <v>3937</v>
      </c>
      <c r="E692" s="118" t="s">
        <v>512</v>
      </c>
      <c r="F692" s="119">
        <v>69</v>
      </c>
      <c r="G692" s="28"/>
      <c r="H692" s="4"/>
      <c r="I692" s="122">
        <f t="shared" si="71"/>
        <v>0</v>
      </c>
      <c r="J692" s="3"/>
      <c r="K692" s="6"/>
      <c r="L692" s="123">
        <f t="shared" si="72"/>
        <v>0</v>
      </c>
      <c r="M692" s="7"/>
      <c r="N692" s="123">
        <f t="shared" si="73"/>
        <v>0</v>
      </c>
      <c r="O692" s="123">
        <f t="shared" si="74"/>
        <v>0</v>
      </c>
      <c r="P692" s="3"/>
      <c r="Q692" s="6"/>
      <c r="R692" s="123">
        <f t="shared" si="75"/>
        <v>0</v>
      </c>
      <c r="S692" s="6"/>
      <c r="T692" s="123">
        <f t="shared" si="76"/>
        <v>0</v>
      </c>
      <c r="U692" s="122">
        <f t="shared" si="77"/>
        <v>0</v>
      </c>
      <c r="V692" s="8" t="str">
        <f>IF(COUNTBLANK(G692:H692)+COUNTBLANK(J692:K692)+COUNTBLANK(M692:M692)+COUNTBLANK(P692:Q692)+COUNTBLANK(S692:S692)=8,"",
IF(G692&lt;Limity!$C$5," Data gotowości zbyt wczesna lub nie uzupełniona.","")&amp;
IF(G692&gt;Limity!$D$5," Data gotowości zbyt późna lub wypełnona nieprawidłowo.","")&amp;
IF(OR(ROUND(K692,2)&lt;=0,ROUND(Q692,2)&lt;=0,ROUND(M692,2)&lt;=0,ROUND(S692,2)&lt;=0,ROUND(H692,2)&lt;=0)," Co najmniej jedna wartość nie jest większa od zera.","")&amp;
IF(K692&gt;Limity!$D$6," Abonament za Usługę TD w Wariancie A ponad limit.","")&amp;
IF(Q692&gt;Limity!$D$7," Abonament za Usługę TD w Wariancie B ponad limit.","")&amp;
IF(Q692-K692&gt;Limity!$D$8," Różnica wartości abonamentów za Usługę TD wariantów A i B ponad limit.","")&amp;
IF(M692&gt;Limity!$D$9," Abonament za zwiększenie przepustowości w Wariancie A ponad limit.","")&amp;
IF(S692&gt;Limity!$D$10," Abonament za zwiększenie przepustowości w Wariancie B ponad limit.","")&amp;
IF(H692&gt;Limity!$D$11," Opłata za zestawienie łącza ponad limit.","")&amp;
IF(J692=""," Nie wskazano PWR. ",IF(ISERROR(VLOOKUP(J692,'Listy punktów styku'!$B$11:$B$41,1,FALSE))," Nie wskazano PWR z listy.",""))&amp;
IF(P692=""," Nie wskazano FPS. ",IF(ISERROR(VLOOKUP(P692,'Listy punktów styku'!$B$44:$B$61,1,FALSE))," Nie wskazano FPS z listy.",""))
)</f>
        <v/>
      </c>
    </row>
    <row r="693" spans="1:22" x14ac:dyDescent="0.35">
      <c r="A693" s="115">
        <v>679</v>
      </c>
      <c r="B693" s="116">
        <v>3067369</v>
      </c>
      <c r="C693" s="117" t="s">
        <v>3944</v>
      </c>
      <c r="D693" s="118" t="s">
        <v>3937</v>
      </c>
      <c r="E693" s="118" t="s">
        <v>3946</v>
      </c>
      <c r="F693" s="119">
        <v>2</v>
      </c>
      <c r="G693" s="28"/>
      <c r="H693" s="4"/>
      <c r="I693" s="122">
        <f t="shared" si="71"/>
        <v>0</v>
      </c>
      <c r="J693" s="3"/>
      <c r="K693" s="6"/>
      <c r="L693" s="123">
        <f t="shared" si="72"/>
        <v>0</v>
      </c>
      <c r="M693" s="7"/>
      <c r="N693" s="123">
        <f t="shared" si="73"/>
        <v>0</v>
      </c>
      <c r="O693" s="123">
        <f t="shared" si="74"/>
        <v>0</v>
      </c>
      <c r="P693" s="3"/>
      <c r="Q693" s="6"/>
      <c r="R693" s="123">
        <f t="shared" si="75"/>
        <v>0</v>
      </c>
      <c r="S693" s="6"/>
      <c r="T693" s="123">
        <f t="shared" si="76"/>
        <v>0</v>
      </c>
      <c r="U693" s="122">
        <f t="shared" si="77"/>
        <v>0</v>
      </c>
      <c r="V693" s="8" t="str">
        <f>IF(COUNTBLANK(G693:H693)+COUNTBLANK(J693:K693)+COUNTBLANK(M693:M693)+COUNTBLANK(P693:Q693)+COUNTBLANK(S693:S693)=8,"",
IF(G693&lt;Limity!$C$5," Data gotowości zbyt wczesna lub nie uzupełniona.","")&amp;
IF(G693&gt;Limity!$D$5," Data gotowości zbyt późna lub wypełnona nieprawidłowo.","")&amp;
IF(OR(ROUND(K693,2)&lt;=0,ROUND(Q693,2)&lt;=0,ROUND(M693,2)&lt;=0,ROUND(S693,2)&lt;=0,ROUND(H693,2)&lt;=0)," Co najmniej jedna wartość nie jest większa od zera.","")&amp;
IF(K693&gt;Limity!$D$6," Abonament za Usługę TD w Wariancie A ponad limit.","")&amp;
IF(Q693&gt;Limity!$D$7," Abonament za Usługę TD w Wariancie B ponad limit.","")&amp;
IF(Q693-K693&gt;Limity!$D$8," Różnica wartości abonamentów za Usługę TD wariantów A i B ponad limit.","")&amp;
IF(M693&gt;Limity!$D$9," Abonament za zwiększenie przepustowości w Wariancie A ponad limit.","")&amp;
IF(S693&gt;Limity!$D$10," Abonament za zwiększenie przepustowości w Wariancie B ponad limit.","")&amp;
IF(H693&gt;Limity!$D$11," Opłata za zestawienie łącza ponad limit.","")&amp;
IF(J693=""," Nie wskazano PWR. ",IF(ISERROR(VLOOKUP(J693,'Listy punktów styku'!$B$11:$B$41,1,FALSE))," Nie wskazano PWR z listy.",""))&amp;
IF(P693=""," Nie wskazano FPS. ",IF(ISERROR(VLOOKUP(P693,'Listy punktów styku'!$B$44:$B$61,1,FALSE))," Nie wskazano FPS z listy.",""))
)</f>
        <v/>
      </c>
    </row>
    <row r="694" spans="1:22" x14ac:dyDescent="0.35">
      <c r="A694" s="115">
        <v>680</v>
      </c>
      <c r="B694" s="116">
        <v>3067629</v>
      </c>
      <c r="C694" s="117" t="s">
        <v>3948</v>
      </c>
      <c r="D694" s="118" t="s">
        <v>3937</v>
      </c>
      <c r="E694" s="118" t="s">
        <v>619</v>
      </c>
      <c r="F694" s="119">
        <v>26</v>
      </c>
      <c r="G694" s="28"/>
      <c r="H694" s="4"/>
      <c r="I694" s="122">
        <f t="shared" si="71"/>
        <v>0</v>
      </c>
      <c r="J694" s="3"/>
      <c r="K694" s="6"/>
      <c r="L694" s="123">
        <f t="shared" si="72"/>
        <v>0</v>
      </c>
      <c r="M694" s="7"/>
      <c r="N694" s="123">
        <f t="shared" si="73"/>
        <v>0</v>
      </c>
      <c r="O694" s="123">
        <f t="shared" si="74"/>
        <v>0</v>
      </c>
      <c r="P694" s="3"/>
      <c r="Q694" s="6"/>
      <c r="R694" s="123">
        <f t="shared" si="75"/>
        <v>0</v>
      </c>
      <c r="S694" s="6"/>
      <c r="T694" s="123">
        <f t="shared" si="76"/>
        <v>0</v>
      </c>
      <c r="U694" s="122">
        <f t="shared" si="77"/>
        <v>0</v>
      </c>
      <c r="V694" s="8" t="str">
        <f>IF(COUNTBLANK(G694:H694)+COUNTBLANK(J694:K694)+COUNTBLANK(M694:M694)+COUNTBLANK(P694:Q694)+COUNTBLANK(S694:S694)=8,"",
IF(G694&lt;Limity!$C$5," Data gotowości zbyt wczesna lub nie uzupełniona.","")&amp;
IF(G694&gt;Limity!$D$5," Data gotowości zbyt późna lub wypełnona nieprawidłowo.","")&amp;
IF(OR(ROUND(K694,2)&lt;=0,ROUND(Q694,2)&lt;=0,ROUND(M694,2)&lt;=0,ROUND(S694,2)&lt;=0,ROUND(H694,2)&lt;=0)," Co najmniej jedna wartość nie jest większa od zera.","")&amp;
IF(K694&gt;Limity!$D$6," Abonament za Usługę TD w Wariancie A ponad limit.","")&amp;
IF(Q694&gt;Limity!$D$7," Abonament za Usługę TD w Wariancie B ponad limit.","")&amp;
IF(Q694-K694&gt;Limity!$D$8," Różnica wartości abonamentów za Usługę TD wariantów A i B ponad limit.","")&amp;
IF(M694&gt;Limity!$D$9," Abonament za zwiększenie przepustowości w Wariancie A ponad limit.","")&amp;
IF(S694&gt;Limity!$D$10," Abonament za zwiększenie przepustowości w Wariancie B ponad limit.","")&amp;
IF(H694&gt;Limity!$D$11," Opłata za zestawienie łącza ponad limit.","")&amp;
IF(J694=""," Nie wskazano PWR. ",IF(ISERROR(VLOOKUP(J694,'Listy punktów styku'!$B$11:$B$41,1,FALSE))," Nie wskazano PWR z listy.",""))&amp;
IF(P694=""," Nie wskazano FPS. ",IF(ISERROR(VLOOKUP(P694,'Listy punktów styku'!$B$44:$B$61,1,FALSE))," Nie wskazano FPS z listy.",""))
)</f>
        <v/>
      </c>
    </row>
    <row r="695" spans="1:22" x14ac:dyDescent="0.35">
      <c r="A695" s="115">
        <v>681</v>
      </c>
      <c r="B695" s="116">
        <v>3066510</v>
      </c>
      <c r="C695" s="117" t="s">
        <v>3950</v>
      </c>
      <c r="D695" s="118" t="s">
        <v>3937</v>
      </c>
      <c r="E695" s="118" t="s">
        <v>619</v>
      </c>
      <c r="F695" s="119">
        <v>47</v>
      </c>
      <c r="G695" s="28"/>
      <c r="H695" s="4"/>
      <c r="I695" s="122">
        <f t="shared" si="71"/>
        <v>0</v>
      </c>
      <c r="J695" s="3"/>
      <c r="K695" s="6"/>
      <c r="L695" s="123">
        <f t="shared" si="72"/>
        <v>0</v>
      </c>
      <c r="M695" s="7"/>
      <c r="N695" s="123">
        <f t="shared" si="73"/>
        <v>0</v>
      </c>
      <c r="O695" s="123">
        <f t="shared" si="74"/>
        <v>0</v>
      </c>
      <c r="P695" s="3"/>
      <c r="Q695" s="6"/>
      <c r="R695" s="123">
        <f t="shared" si="75"/>
        <v>0</v>
      </c>
      <c r="S695" s="6"/>
      <c r="T695" s="123">
        <f t="shared" si="76"/>
        <v>0</v>
      </c>
      <c r="U695" s="122">
        <f t="shared" si="77"/>
        <v>0</v>
      </c>
      <c r="V695" s="8" t="str">
        <f>IF(COUNTBLANK(G695:H695)+COUNTBLANK(J695:K695)+COUNTBLANK(M695:M695)+COUNTBLANK(P695:Q695)+COUNTBLANK(S695:S695)=8,"",
IF(G695&lt;Limity!$C$5," Data gotowości zbyt wczesna lub nie uzupełniona.","")&amp;
IF(G695&gt;Limity!$D$5," Data gotowości zbyt późna lub wypełnona nieprawidłowo.","")&amp;
IF(OR(ROUND(K695,2)&lt;=0,ROUND(Q695,2)&lt;=0,ROUND(M695,2)&lt;=0,ROUND(S695,2)&lt;=0,ROUND(H695,2)&lt;=0)," Co najmniej jedna wartość nie jest większa od zera.","")&amp;
IF(K695&gt;Limity!$D$6," Abonament za Usługę TD w Wariancie A ponad limit.","")&amp;
IF(Q695&gt;Limity!$D$7," Abonament za Usługę TD w Wariancie B ponad limit.","")&amp;
IF(Q695-K695&gt;Limity!$D$8," Różnica wartości abonamentów za Usługę TD wariantów A i B ponad limit.","")&amp;
IF(M695&gt;Limity!$D$9," Abonament za zwiększenie przepustowości w Wariancie A ponad limit.","")&amp;
IF(S695&gt;Limity!$D$10," Abonament za zwiększenie przepustowości w Wariancie B ponad limit.","")&amp;
IF(H695&gt;Limity!$D$11," Opłata za zestawienie łącza ponad limit.","")&amp;
IF(J695=""," Nie wskazano PWR. ",IF(ISERROR(VLOOKUP(J695,'Listy punktów styku'!$B$11:$B$41,1,FALSE))," Nie wskazano PWR z listy.",""))&amp;
IF(P695=""," Nie wskazano FPS. ",IF(ISERROR(VLOOKUP(P695,'Listy punktów styku'!$B$44:$B$61,1,FALSE))," Nie wskazano FPS z listy.",""))
)</f>
        <v/>
      </c>
    </row>
    <row r="696" spans="1:22" x14ac:dyDescent="0.35">
      <c r="A696" s="115">
        <v>682</v>
      </c>
      <c r="B696" s="116">
        <v>925279611</v>
      </c>
      <c r="C696" s="117">
        <v>271359</v>
      </c>
      <c r="D696" s="118" t="s">
        <v>3937</v>
      </c>
      <c r="E696" s="118" t="s">
        <v>640</v>
      </c>
      <c r="F696" s="119" t="s">
        <v>3951</v>
      </c>
      <c r="G696" s="28"/>
      <c r="H696" s="4"/>
      <c r="I696" s="122">
        <f t="shared" si="71"/>
        <v>0</v>
      </c>
      <c r="J696" s="3"/>
      <c r="K696" s="6"/>
      <c r="L696" s="123">
        <f t="shared" si="72"/>
        <v>0</v>
      </c>
      <c r="M696" s="7"/>
      <c r="N696" s="123">
        <f t="shared" si="73"/>
        <v>0</v>
      </c>
      <c r="O696" s="123">
        <f t="shared" si="74"/>
        <v>0</v>
      </c>
      <c r="P696" s="3"/>
      <c r="Q696" s="6"/>
      <c r="R696" s="123">
        <f t="shared" si="75"/>
        <v>0</v>
      </c>
      <c r="S696" s="6"/>
      <c r="T696" s="123">
        <f t="shared" si="76"/>
        <v>0</v>
      </c>
      <c r="U696" s="122">
        <f t="shared" si="77"/>
        <v>0</v>
      </c>
      <c r="V696" s="8" t="str">
        <f>IF(COUNTBLANK(G696:H696)+COUNTBLANK(J696:K696)+COUNTBLANK(M696:M696)+COUNTBLANK(P696:Q696)+COUNTBLANK(S696:S696)=8,"",
IF(G696&lt;Limity!$C$5," Data gotowości zbyt wczesna lub nie uzupełniona.","")&amp;
IF(G696&gt;Limity!$D$5," Data gotowości zbyt późna lub wypełnona nieprawidłowo.","")&amp;
IF(OR(ROUND(K696,2)&lt;=0,ROUND(Q696,2)&lt;=0,ROUND(M696,2)&lt;=0,ROUND(S696,2)&lt;=0,ROUND(H696,2)&lt;=0)," Co najmniej jedna wartość nie jest większa od zera.","")&amp;
IF(K696&gt;Limity!$D$6," Abonament za Usługę TD w Wariancie A ponad limit.","")&amp;
IF(Q696&gt;Limity!$D$7," Abonament za Usługę TD w Wariancie B ponad limit.","")&amp;
IF(Q696-K696&gt;Limity!$D$8," Różnica wartości abonamentów za Usługę TD wariantów A i B ponad limit.","")&amp;
IF(M696&gt;Limity!$D$9," Abonament za zwiększenie przepustowości w Wariancie A ponad limit.","")&amp;
IF(S696&gt;Limity!$D$10," Abonament za zwiększenie przepustowości w Wariancie B ponad limit.","")&amp;
IF(H696&gt;Limity!$D$11," Opłata za zestawienie łącza ponad limit.","")&amp;
IF(J696=""," Nie wskazano PWR. ",IF(ISERROR(VLOOKUP(J696,'Listy punktów styku'!$B$11:$B$41,1,FALSE))," Nie wskazano PWR z listy.",""))&amp;
IF(P696=""," Nie wskazano FPS. ",IF(ISERROR(VLOOKUP(P696,'Listy punktów styku'!$B$44:$B$61,1,FALSE))," Nie wskazano FPS z listy.",""))
)</f>
        <v/>
      </c>
    </row>
    <row r="697" spans="1:22" x14ac:dyDescent="0.35">
      <c r="A697" s="115">
        <v>683</v>
      </c>
      <c r="B697" s="116">
        <v>3067776</v>
      </c>
      <c r="C697" s="117" t="s">
        <v>3953</v>
      </c>
      <c r="D697" s="118" t="s">
        <v>3937</v>
      </c>
      <c r="E697" s="118" t="s">
        <v>451</v>
      </c>
      <c r="F697" s="119">
        <v>22</v>
      </c>
      <c r="G697" s="28"/>
      <c r="H697" s="4"/>
      <c r="I697" s="122">
        <f t="shared" si="71"/>
        <v>0</v>
      </c>
      <c r="J697" s="3"/>
      <c r="K697" s="6"/>
      <c r="L697" s="123">
        <f t="shared" si="72"/>
        <v>0</v>
      </c>
      <c r="M697" s="7"/>
      <c r="N697" s="123">
        <f t="shared" si="73"/>
        <v>0</v>
      </c>
      <c r="O697" s="123">
        <f t="shared" si="74"/>
        <v>0</v>
      </c>
      <c r="P697" s="3"/>
      <c r="Q697" s="6"/>
      <c r="R697" s="123">
        <f t="shared" si="75"/>
        <v>0</v>
      </c>
      <c r="S697" s="6"/>
      <c r="T697" s="123">
        <f t="shared" si="76"/>
        <v>0</v>
      </c>
      <c r="U697" s="122">
        <f t="shared" si="77"/>
        <v>0</v>
      </c>
      <c r="V697" s="8" t="str">
        <f>IF(COUNTBLANK(G697:H697)+COUNTBLANK(J697:K697)+COUNTBLANK(M697:M697)+COUNTBLANK(P697:Q697)+COUNTBLANK(S697:S697)=8,"",
IF(G697&lt;Limity!$C$5," Data gotowości zbyt wczesna lub nie uzupełniona.","")&amp;
IF(G697&gt;Limity!$D$5," Data gotowości zbyt późna lub wypełnona nieprawidłowo.","")&amp;
IF(OR(ROUND(K697,2)&lt;=0,ROUND(Q697,2)&lt;=0,ROUND(M697,2)&lt;=0,ROUND(S697,2)&lt;=0,ROUND(H697,2)&lt;=0)," Co najmniej jedna wartość nie jest większa od zera.","")&amp;
IF(K697&gt;Limity!$D$6," Abonament za Usługę TD w Wariancie A ponad limit.","")&amp;
IF(Q697&gt;Limity!$D$7," Abonament za Usługę TD w Wariancie B ponad limit.","")&amp;
IF(Q697-K697&gt;Limity!$D$8," Różnica wartości abonamentów za Usługę TD wariantów A i B ponad limit.","")&amp;
IF(M697&gt;Limity!$D$9," Abonament za zwiększenie przepustowości w Wariancie A ponad limit.","")&amp;
IF(S697&gt;Limity!$D$10," Abonament za zwiększenie przepustowości w Wariancie B ponad limit.","")&amp;
IF(H697&gt;Limity!$D$11," Opłata za zestawienie łącza ponad limit.","")&amp;
IF(J697=""," Nie wskazano PWR. ",IF(ISERROR(VLOOKUP(J697,'Listy punktów styku'!$B$11:$B$41,1,FALSE))," Nie wskazano PWR z listy.",""))&amp;
IF(P697=""," Nie wskazano FPS. ",IF(ISERROR(VLOOKUP(P697,'Listy punktów styku'!$B$44:$B$61,1,FALSE))," Nie wskazano FPS z listy.",""))
)</f>
        <v/>
      </c>
    </row>
    <row r="698" spans="1:22" x14ac:dyDescent="0.35">
      <c r="A698" s="115">
        <v>684</v>
      </c>
      <c r="B698" s="116">
        <v>3067785</v>
      </c>
      <c r="C698" s="117" t="s">
        <v>3955</v>
      </c>
      <c r="D698" s="118" t="s">
        <v>3937</v>
      </c>
      <c r="E698" s="118" t="s">
        <v>451</v>
      </c>
      <c r="F698" s="119" t="s">
        <v>3956</v>
      </c>
      <c r="G698" s="28"/>
      <c r="H698" s="4"/>
      <c r="I698" s="122">
        <f t="shared" si="71"/>
        <v>0</v>
      </c>
      <c r="J698" s="3"/>
      <c r="K698" s="6"/>
      <c r="L698" s="123">
        <f t="shared" si="72"/>
        <v>0</v>
      </c>
      <c r="M698" s="7"/>
      <c r="N698" s="123">
        <f t="shared" si="73"/>
        <v>0</v>
      </c>
      <c r="O698" s="123">
        <f t="shared" si="74"/>
        <v>0</v>
      </c>
      <c r="P698" s="3"/>
      <c r="Q698" s="6"/>
      <c r="R698" s="123">
        <f t="shared" si="75"/>
        <v>0</v>
      </c>
      <c r="S698" s="6"/>
      <c r="T698" s="123">
        <f t="shared" si="76"/>
        <v>0</v>
      </c>
      <c r="U698" s="122">
        <f t="shared" si="77"/>
        <v>0</v>
      </c>
      <c r="V698" s="8" t="str">
        <f>IF(COUNTBLANK(G698:H698)+COUNTBLANK(J698:K698)+COUNTBLANK(M698:M698)+COUNTBLANK(P698:Q698)+COUNTBLANK(S698:S698)=8,"",
IF(G698&lt;Limity!$C$5," Data gotowości zbyt wczesna lub nie uzupełniona.","")&amp;
IF(G698&gt;Limity!$D$5," Data gotowości zbyt późna lub wypełnona nieprawidłowo.","")&amp;
IF(OR(ROUND(K698,2)&lt;=0,ROUND(Q698,2)&lt;=0,ROUND(M698,2)&lt;=0,ROUND(S698,2)&lt;=0,ROUND(H698,2)&lt;=0)," Co najmniej jedna wartość nie jest większa od zera.","")&amp;
IF(K698&gt;Limity!$D$6," Abonament za Usługę TD w Wariancie A ponad limit.","")&amp;
IF(Q698&gt;Limity!$D$7," Abonament za Usługę TD w Wariancie B ponad limit.","")&amp;
IF(Q698-K698&gt;Limity!$D$8," Różnica wartości abonamentów za Usługę TD wariantów A i B ponad limit.","")&amp;
IF(M698&gt;Limity!$D$9," Abonament za zwiększenie przepustowości w Wariancie A ponad limit.","")&amp;
IF(S698&gt;Limity!$D$10," Abonament za zwiększenie przepustowości w Wariancie B ponad limit.","")&amp;
IF(H698&gt;Limity!$D$11," Opłata za zestawienie łącza ponad limit.","")&amp;
IF(J698=""," Nie wskazano PWR. ",IF(ISERROR(VLOOKUP(J698,'Listy punktów styku'!$B$11:$B$41,1,FALSE))," Nie wskazano PWR z listy.",""))&amp;
IF(P698=""," Nie wskazano FPS. ",IF(ISERROR(VLOOKUP(P698,'Listy punktów styku'!$B$44:$B$61,1,FALSE))," Nie wskazano FPS z listy.",""))
)</f>
        <v/>
      </c>
    </row>
    <row r="699" spans="1:22" x14ac:dyDescent="0.35">
      <c r="A699" s="115">
        <v>685</v>
      </c>
      <c r="B699" s="124">
        <v>754109</v>
      </c>
      <c r="C699" s="117" t="s">
        <v>3957</v>
      </c>
      <c r="D699" s="118" t="s">
        <v>3961</v>
      </c>
      <c r="E699" s="118" t="s">
        <v>3963</v>
      </c>
      <c r="F699" s="119" t="s">
        <v>3964</v>
      </c>
      <c r="G699" s="28"/>
      <c r="H699" s="4"/>
      <c r="I699" s="122">
        <f t="shared" si="71"/>
        <v>0</v>
      </c>
      <c r="J699" s="3"/>
      <c r="K699" s="6"/>
      <c r="L699" s="123">
        <f t="shared" si="72"/>
        <v>0</v>
      </c>
      <c r="M699" s="7"/>
      <c r="N699" s="123">
        <f t="shared" si="73"/>
        <v>0</v>
      </c>
      <c r="O699" s="123">
        <f t="shared" si="74"/>
        <v>0</v>
      </c>
      <c r="P699" s="3"/>
      <c r="Q699" s="6"/>
      <c r="R699" s="123">
        <f t="shared" si="75"/>
        <v>0</v>
      </c>
      <c r="S699" s="6"/>
      <c r="T699" s="123">
        <f t="shared" si="76"/>
        <v>0</v>
      </c>
      <c r="U699" s="122">
        <f t="shared" si="77"/>
        <v>0</v>
      </c>
      <c r="V699" s="8" t="str">
        <f>IF(COUNTBLANK(G699:H699)+COUNTBLANK(J699:K699)+COUNTBLANK(M699:M699)+COUNTBLANK(P699:Q699)+COUNTBLANK(S699:S699)=8,"",
IF(G699&lt;Limity!$C$5," Data gotowości zbyt wczesna lub nie uzupełniona.","")&amp;
IF(G699&gt;Limity!$D$5," Data gotowości zbyt późna lub wypełnona nieprawidłowo.","")&amp;
IF(OR(ROUND(K699,2)&lt;=0,ROUND(Q699,2)&lt;=0,ROUND(M699,2)&lt;=0,ROUND(S699,2)&lt;=0,ROUND(H699,2)&lt;=0)," Co najmniej jedna wartość nie jest większa od zera.","")&amp;
IF(K699&gt;Limity!$D$6," Abonament za Usługę TD w Wariancie A ponad limit.","")&amp;
IF(Q699&gt;Limity!$D$7," Abonament za Usługę TD w Wariancie B ponad limit.","")&amp;
IF(Q699-K699&gt;Limity!$D$8," Różnica wartości abonamentów za Usługę TD wariantów A i B ponad limit.","")&amp;
IF(M699&gt;Limity!$D$9," Abonament za zwiększenie przepustowości w Wariancie A ponad limit.","")&amp;
IF(S699&gt;Limity!$D$10," Abonament za zwiększenie przepustowości w Wariancie B ponad limit.","")&amp;
IF(H699&gt;Limity!$D$11," Opłata za zestawienie łącza ponad limit.","")&amp;
IF(J699=""," Nie wskazano PWR. ",IF(ISERROR(VLOOKUP(J699,'Listy punktów styku'!$B$11:$B$41,1,FALSE))," Nie wskazano PWR z listy.",""))&amp;
IF(P699=""," Nie wskazano FPS. ",IF(ISERROR(VLOOKUP(P699,'Listy punktów styku'!$B$44:$B$61,1,FALSE))," Nie wskazano FPS z listy.",""))
)</f>
        <v/>
      </c>
    </row>
    <row r="700" spans="1:22" x14ac:dyDescent="0.35">
      <c r="A700" s="115">
        <v>686</v>
      </c>
      <c r="B700" s="116">
        <v>3123408</v>
      </c>
      <c r="C700" s="117" t="s">
        <v>3966</v>
      </c>
      <c r="D700" s="118" t="s">
        <v>3969</v>
      </c>
      <c r="E700" s="118" t="s">
        <v>536</v>
      </c>
      <c r="F700" s="119">
        <v>9</v>
      </c>
      <c r="G700" s="28"/>
      <c r="H700" s="4"/>
      <c r="I700" s="122">
        <f t="shared" ref="I700:I750" si="78">ROUND(H700*(1+$C$10),2)</f>
        <v>0</v>
      </c>
      <c r="J700" s="3"/>
      <c r="K700" s="6"/>
      <c r="L700" s="123">
        <f t="shared" ref="L700:L750" si="79">ROUND(K700*(1+$C$10),2)</f>
        <v>0</v>
      </c>
      <c r="M700" s="7"/>
      <c r="N700" s="123">
        <f t="shared" ref="N700:N750" si="80">ROUND(M700*(1+$C$10),2)</f>
        <v>0</v>
      </c>
      <c r="O700" s="123">
        <f t="shared" ref="O700:O750" si="81">60*ROUND(K700*(1+$C$10),2)</f>
        <v>0</v>
      </c>
      <c r="P700" s="3"/>
      <c r="Q700" s="6"/>
      <c r="R700" s="123">
        <f t="shared" ref="R700:R750" si="82">ROUND(Q700*(1+$C$10),2)</f>
        <v>0</v>
      </c>
      <c r="S700" s="6"/>
      <c r="T700" s="123">
        <f t="shared" ref="T700:T750" si="83">ROUND(S700*(1+$C$10),2)</f>
        <v>0</v>
      </c>
      <c r="U700" s="122">
        <f t="shared" ref="U700:U750" si="84">60*ROUND(Q700*(1+$C$10),2)</f>
        <v>0</v>
      </c>
      <c r="V700" s="8" t="str">
        <f>IF(COUNTBLANK(G700:H700)+COUNTBLANK(J700:K700)+COUNTBLANK(M700:M700)+COUNTBLANK(P700:Q700)+COUNTBLANK(S700:S700)=8,"",
IF(G700&lt;Limity!$C$5," Data gotowości zbyt wczesna lub nie uzupełniona.","")&amp;
IF(G700&gt;Limity!$D$5," Data gotowości zbyt późna lub wypełnona nieprawidłowo.","")&amp;
IF(OR(ROUND(K700,2)&lt;=0,ROUND(Q700,2)&lt;=0,ROUND(M700,2)&lt;=0,ROUND(S700,2)&lt;=0,ROUND(H700,2)&lt;=0)," Co najmniej jedna wartość nie jest większa od zera.","")&amp;
IF(K700&gt;Limity!$D$6," Abonament za Usługę TD w Wariancie A ponad limit.","")&amp;
IF(Q700&gt;Limity!$D$7," Abonament za Usługę TD w Wariancie B ponad limit.","")&amp;
IF(Q700-K700&gt;Limity!$D$8," Różnica wartości abonamentów za Usługę TD wariantów A i B ponad limit.","")&amp;
IF(M700&gt;Limity!$D$9," Abonament za zwiększenie przepustowości w Wariancie A ponad limit.","")&amp;
IF(S700&gt;Limity!$D$10," Abonament za zwiększenie przepustowości w Wariancie B ponad limit.","")&amp;
IF(H700&gt;Limity!$D$11," Opłata za zestawienie łącza ponad limit.","")&amp;
IF(J700=""," Nie wskazano PWR. ",IF(ISERROR(VLOOKUP(J700,'Listy punktów styku'!$B$11:$B$41,1,FALSE))," Nie wskazano PWR z listy.",""))&amp;
IF(P700=""," Nie wskazano FPS. ",IF(ISERROR(VLOOKUP(P700,'Listy punktów styku'!$B$44:$B$61,1,FALSE))," Nie wskazano FPS z listy.",""))
)</f>
        <v/>
      </c>
    </row>
    <row r="701" spans="1:22" ht="29" x14ac:dyDescent="0.35">
      <c r="A701" s="115">
        <v>687</v>
      </c>
      <c r="B701" s="116">
        <v>3131334</v>
      </c>
      <c r="C701" s="117" t="s">
        <v>3972</v>
      </c>
      <c r="D701" s="118" t="s">
        <v>3974</v>
      </c>
      <c r="E701" s="118" t="s">
        <v>453</v>
      </c>
      <c r="F701" s="119">
        <v>42</v>
      </c>
      <c r="G701" s="28"/>
      <c r="H701" s="4"/>
      <c r="I701" s="122">
        <f t="shared" si="78"/>
        <v>0</v>
      </c>
      <c r="J701" s="3"/>
      <c r="K701" s="6"/>
      <c r="L701" s="123">
        <f t="shared" si="79"/>
        <v>0</v>
      </c>
      <c r="M701" s="7"/>
      <c r="N701" s="123">
        <f t="shared" si="80"/>
        <v>0</v>
      </c>
      <c r="O701" s="123">
        <f t="shared" si="81"/>
        <v>0</v>
      </c>
      <c r="P701" s="3"/>
      <c r="Q701" s="6"/>
      <c r="R701" s="123">
        <f t="shared" si="82"/>
        <v>0</v>
      </c>
      <c r="S701" s="6"/>
      <c r="T701" s="123">
        <f t="shared" si="83"/>
        <v>0</v>
      </c>
      <c r="U701" s="122">
        <f t="shared" si="84"/>
        <v>0</v>
      </c>
      <c r="V701" s="8" t="str">
        <f>IF(COUNTBLANK(G701:H701)+COUNTBLANK(J701:K701)+COUNTBLANK(M701:M701)+COUNTBLANK(P701:Q701)+COUNTBLANK(S701:S701)=8,"",
IF(G701&lt;Limity!$C$5," Data gotowości zbyt wczesna lub nie uzupełniona.","")&amp;
IF(G701&gt;Limity!$D$5," Data gotowości zbyt późna lub wypełnona nieprawidłowo.","")&amp;
IF(OR(ROUND(K701,2)&lt;=0,ROUND(Q701,2)&lt;=0,ROUND(M701,2)&lt;=0,ROUND(S701,2)&lt;=0,ROUND(H701,2)&lt;=0)," Co najmniej jedna wartość nie jest większa od zera.","")&amp;
IF(K701&gt;Limity!$D$6," Abonament za Usługę TD w Wariancie A ponad limit.","")&amp;
IF(Q701&gt;Limity!$D$7," Abonament za Usługę TD w Wariancie B ponad limit.","")&amp;
IF(Q701-K701&gt;Limity!$D$8," Różnica wartości abonamentów za Usługę TD wariantów A i B ponad limit.","")&amp;
IF(M701&gt;Limity!$D$9," Abonament za zwiększenie przepustowości w Wariancie A ponad limit.","")&amp;
IF(S701&gt;Limity!$D$10," Abonament za zwiększenie przepustowości w Wariancie B ponad limit.","")&amp;
IF(H701&gt;Limity!$D$11," Opłata za zestawienie łącza ponad limit.","")&amp;
IF(J701=""," Nie wskazano PWR. ",IF(ISERROR(VLOOKUP(J701,'Listy punktów styku'!$B$11:$B$41,1,FALSE))," Nie wskazano PWR z listy.",""))&amp;
IF(P701=""," Nie wskazano FPS. ",IF(ISERROR(VLOOKUP(P701,'Listy punktów styku'!$B$44:$B$61,1,FALSE))," Nie wskazano FPS z listy.",""))
)</f>
        <v/>
      </c>
    </row>
    <row r="702" spans="1:22" x14ac:dyDescent="0.35">
      <c r="A702" s="115">
        <v>688</v>
      </c>
      <c r="B702" s="116">
        <v>3175549</v>
      </c>
      <c r="C702" s="117" t="s">
        <v>3977</v>
      </c>
      <c r="D702" s="118" t="s">
        <v>3982</v>
      </c>
      <c r="E702" s="118"/>
      <c r="F702" s="119" t="s">
        <v>1087</v>
      </c>
      <c r="G702" s="28"/>
      <c r="H702" s="4"/>
      <c r="I702" s="122">
        <f t="shared" si="78"/>
        <v>0</v>
      </c>
      <c r="J702" s="3"/>
      <c r="K702" s="6"/>
      <c r="L702" s="123">
        <f t="shared" si="79"/>
        <v>0</v>
      </c>
      <c r="M702" s="7"/>
      <c r="N702" s="123">
        <f t="shared" si="80"/>
        <v>0</v>
      </c>
      <c r="O702" s="123">
        <f t="shared" si="81"/>
        <v>0</v>
      </c>
      <c r="P702" s="3"/>
      <c r="Q702" s="6"/>
      <c r="R702" s="123">
        <f t="shared" si="82"/>
        <v>0</v>
      </c>
      <c r="S702" s="6"/>
      <c r="T702" s="123">
        <f t="shared" si="83"/>
        <v>0</v>
      </c>
      <c r="U702" s="122">
        <f t="shared" si="84"/>
        <v>0</v>
      </c>
      <c r="V702" s="8" t="str">
        <f>IF(COUNTBLANK(G702:H702)+COUNTBLANK(J702:K702)+COUNTBLANK(M702:M702)+COUNTBLANK(P702:Q702)+COUNTBLANK(S702:S702)=8,"",
IF(G702&lt;Limity!$C$5," Data gotowości zbyt wczesna lub nie uzupełniona.","")&amp;
IF(G702&gt;Limity!$D$5," Data gotowości zbyt późna lub wypełnona nieprawidłowo.","")&amp;
IF(OR(ROUND(K702,2)&lt;=0,ROUND(Q702,2)&lt;=0,ROUND(M702,2)&lt;=0,ROUND(S702,2)&lt;=0,ROUND(H702,2)&lt;=0)," Co najmniej jedna wartość nie jest większa od zera.","")&amp;
IF(K702&gt;Limity!$D$6," Abonament za Usługę TD w Wariancie A ponad limit.","")&amp;
IF(Q702&gt;Limity!$D$7," Abonament za Usługę TD w Wariancie B ponad limit.","")&amp;
IF(Q702-K702&gt;Limity!$D$8," Różnica wartości abonamentów za Usługę TD wariantów A i B ponad limit.","")&amp;
IF(M702&gt;Limity!$D$9," Abonament za zwiększenie przepustowości w Wariancie A ponad limit.","")&amp;
IF(S702&gt;Limity!$D$10," Abonament za zwiększenie przepustowości w Wariancie B ponad limit.","")&amp;
IF(H702&gt;Limity!$D$11," Opłata za zestawienie łącza ponad limit.","")&amp;
IF(J702=""," Nie wskazano PWR. ",IF(ISERROR(VLOOKUP(J702,'Listy punktów styku'!$B$11:$B$41,1,FALSE))," Nie wskazano PWR z listy.",""))&amp;
IF(P702=""," Nie wskazano FPS. ",IF(ISERROR(VLOOKUP(P702,'Listy punktów styku'!$B$44:$B$61,1,FALSE))," Nie wskazano FPS z listy.",""))
)</f>
        <v/>
      </c>
    </row>
    <row r="703" spans="1:22" ht="29" x14ac:dyDescent="0.35">
      <c r="A703" s="115">
        <v>689</v>
      </c>
      <c r="B703" s="124">
        <v>59804244</v>
      </c>
      <c r="C703" s="117" t="s">
        <v>3983</v>
      </c>
      <c r="D703" s="118" t="s">
        <v>3985</v>
      </c>
      <c r="E703" s="118" t="s">
        <v>3988</v>
      </c>
      <c r="F703" s="119" t="s">
        <v>3989</v>
      </c>
      <c r="G703" s="28"/>
      <c r="H703" s="4"/>
      <c r="I703" s="122">
        <f t="shared" si="78"/>
        <v>0</v>
      </c>
      <c r="J703" s="3"/>
      <c r="K703" s="6"/>
      <c r="L703" s="123">
        <f t="shared" si="79"/>
        <v>0</v>
      </c>
      <c r="M703" s="7"/>
      <c r="N703" s="123">
        <f t="shared" si="80"/>
        <v>0</v>
      </c>
      <c r="O703" s="123">
        <f t="shared" si="81"/>
        <v>0</v>
      </c>
      <c r="P703" s="3"/>
      <c r="Q703" s="6"/>
      <c r="R703" s="123">
        <f t="shared" si="82"/>
        <v>0</v>
      </c>
      <c r="S703" s="6"/>
      <c r="T703" s="123">
        <f t="shared" si="83"/>
        <v>0</v>
      </c>
      <c r="U703" s="122">
        <f t="shared" si="84"/>
        <v>0</v>
      </c>
      <c r="V703" s="8" t="str">
        <f>IF(COUNTBLANK(G703:H703)+COUNTBLANK(J703:K703)+COUNTBLANK(M703:M703)+COUNTBLANK(P703:Q703)+COUNTBLANK(S703:S703)=8,"",
IF(G703&lt;Limity!$C$5," Data gotowości zbyt wczesna lub nie uzupełniona.","")&amp;
IF(G703&gt;Limity!$D$5," Data gotowości zbyt późna lub wypełnona nieprawidłowo.","")&amp;
IF(OR(ROUND(K703,2)&lt;=0,ROUND(Q703,2)&lt;=0,ROUND(M703,2)&lt;=0,ROUND(S703,2)&lt;=0,ROUND(H703,2)&lt;=0)," Co najmniej jedna wartość nie jest większa od zera.","")&amp;
IF(K703&gt;Limity!$D$6," Abonament za Usługę TD w Wariancie A ponad limit.","")&amp;
IF(Q703&gt;Limity!$D$7," Abonament za Usługę TD w Wariancie B ponad limit.","")&amp;
IF(Q703-K703&gt;Limity!$D$8," Różnica wartości abonamentów za Usługę TD wariantów A i B ponad limit.","")&amp;
IF(M703&gt;Limity!$D$9," Abonament za zwiększenie przepustowości w Wariancie A ponad limit.","")&amp;
IF(S703&gt;Limity!$D$10," Abonament za zwiększenie przepustowości w Wariancie B ponad limit.","")&amp;
IF(H703&gt;Limity!$D$11," Opłata za zestawienie łącza ponad limit.","")&amp;
IF(J703=""," Nie wskazano PWR. ",IF(ISERROR(VLOOKUP(J703,'Listy punktów styku'!$B$11:$B$41,1,FALSE))," Nie wskazano PWR z listy.",""))&amp;
IF(P703=""," Nie wskazano FPS. ",IF(ISERROR(VLOOKUP(P703,'Listy punktów styku'!$B$44:$B$61,1,FALSE))," Nie wskazano FPS z listy.",""))
)</f>
        <v/>
      </c>
    </row>
    <row r="704" spans="1:22" x14ac:dyDescent="0.35">
      <c r="A704" s="115">
        <v>690</v>
      </c>
      <c r="B704" s="116">
        <v>3203297</v>
      </c>
      <c r="C704" s="117" t="s">
        <v>282</v>
      </c>
      <c r="D704" s="118" t="s">
        <v>277</v>
      </c>
      <c r="E704" s="118" t="s">
        <v>284</v>
      </c>
      <c r="F704" s="119" t="s">
        <v>285</v>
      </c>
      <c r="G704" s="28"/>
      <c r="H704" s="4"/>
      <c r="I704" s="122">
        <f t="shared" si="78"/>
        <v>0</v>
      </c>
      <c r="J704" s="3"/>
      <c r="K704" s="6"/>
      <c r="L704" s="123">
        <f t="shared" si="79"/>
        <v>0</v>
      </c>
      <c r="M704" s="7"/>
      <c r="N704" s="123">
        <f t="shared" si="80"/>
        <v>0</v>
      </c>
      <c r="O704" s="123">
        <f t="shared" si="81"/>
        <v>0</v>
      </c>
      <c r="P704" s="3"/>
      <c r="Q704" s="6"/>
      <c r="R704" s="123">
        <f t="shared" si="82"/>
        <v>0</v>
      </c>
      <c r="S704" s="6"/>
      <c r="T704" s="123">
        <f t="shared" si="83"/>
        <v>0</v>
      </c>
      <c r="U704" s="122">
        <f t="shared" si="84"/>
        <v>0</v>
      </c>
      <c r="V704" s="8" t="str">
        <f>IF(COUNTBLANK(G704:H704)+COUNTBLANK(J704:K704)+COUNTBLANK(M704:M704)+COUNTBLANK(P704:Q704)+COUNTBLANK(S704:S704)=8,"",
IF(G704&lt;Limity!$C$5," Data gotowości zbyt wczesna lub nie uzupełniona.","")&amp;
IF(G704&gt;Limity!$D$5," Data gotowości zbyt późna lub wypełnona nieprawidłowo.","")&amp;
IF(OR(ROUND(K704,2)&lt;=0,ROUND(Q704,2)&lt;=0,ROUND(M704,2)&lt;=0,ROUND(S704,2)&lt;=0,ROUND(H704,2)&lt;=0)," Co najmniej jedna wartość nie jest większa od zera.","")&amp;
IF(K704&gt;Limity!$D$6," Abonament za Usługę TD w Wariancie A ponad limit.","")&amp;
IF(Q704&gt;Limity!$D$7," Abonament za Usługę TD w Wariancie B ponad limit.","")&amp;
IF(Q704-K704&gt;Limity!$D$8," Różnica wartości abonamentów za Usługę TD wariantów A i B ponad limit.","")&amp;
IF(M704&gt;Limity!$D$9," Abonament za zwiększenie przepustowości w Wariancie A ponad limit.","")&amp;
IF(S704&gt;Limity!$D$10," Abonament za zwiększenie przepustowości w Wariancie B ponad limit.","")&amp;
IF(H704&gt;Limity!$D$11," Opłata za zestawienie łącza ponad limit.","")&amp;
IF(J704=""," Nie wskazano PWR. ",IF(ISERROR(VLOOKUP(J704,'Listy punktów styku'!$B$11:$B$41,1,FALSE))," Nie wskazano PWR z listy.",""))&amp;
IF(P704=""," Nie wskazano FPS. ",IF(ISERROR(VLOOKUP(P704,'Listy punktów styku'!$B$44:$B$61,1,FALSE))," Nie wskazano FPS z listy.",""))
)</f>
        <v/>
      </c>
    </row>
    <row r="705" spans="1:22" x14ac:dyDescent="0.35">
      <c r="A705" s="115">
        <v>691</v>
      </c>
      <c r="B705" s="116">
        <v>10081058</v>
      </c>
      <c r="C705" s="117">
        <v>130792</v>
      </c>
      <c r="D705" s="118" t="s">
        <v>277</v>
      </c>
      <c r="E705" s="118" t="s">
        <v>3992</v>
      </c>
      <c r="F705" s="119">
        <v>13</v>
      </c>
      <c r="G705" s="28"/>
      <c r="H705" s="4"/>
      <c r="I705" s="122">
        <f t="shared" si="78"/>
        <v>0</v>
      </c>
      <c r="J705" s="3"/>
      <c r="K705" s="6"/>
      <c r="L705" s="123">
        <f t="shared" si="79"/>
        <v>0</v>
      </c>
      <c r="M705" s="7"/>
      <c r="N705" s="123">
        <f t="shared" si="80"/>
        <v>0</v>
      </c>
      <c r="O705" s="123">
        <f t="shared" si="81"/>
        <v>0</v>
      </c>
      <c r="P705" s="3"/>
      <c r="Q705" s="6"/>
      <c r="R705" s="123">
        <f t="shared" si="82"/>
        <v>0</v>
      </c>
      <c r="S705" s="6"/>
      <c r="T705" s="123">
        <f t="shared" si="83"/>
        <v>0</v>
      </c>
      <c r="U705" s="122">
        <f t="shared" si="84"/>
        <v>0</v>
      </c>
      <c r="V705" s="8" t="str">
        <f>IF(COUNTBLANK(G705:H705)+COUNTBLANK(J705:K705)+COUNTBLANK(M705:M705)+COUNTBLANK(P705:Q705)+COUNTBLANK(S705:S705)=8,"",
IF(G705&lt;Limity!$C$5," Data gotowości zbyt wczesna lub nie uzupełniona.","")&amp;
IF(G705&gt;Limity!$D$5," Data gotowości zbyt późna lub wypełnona nieprawidłowo.","")&amp;
IF(OR(ROUND(K705,2)&lt;=0,ROUND(Q705,2)&lt;=0,ROUND(M705,2)&lt;=0,ROUND(S705,2)&lt;=0,ROUND(H705,2)&lt;=0)," Co najmniej jedna wartość nie jest większa od zera.","")&amp;
IF(K705&gt;Limity!$D$6," Abonament za Usługę TD w Wariancie A ponad limit.","")&amp;
IF(Q705&gt;Limity!$D$7," Abonament za Usługę TD w Wariancie B ponad limit.","")&amp;
IF(Q705-K705&gt;Limity!$D$8," Różnica wartości abonamentów za Usługę TD wariantów A i B ponad limit.","")&amp;
IF(M705&gt;Limity!$D$9," Abonament za zwiększenie przepustowości w Wariancie A ponad limit.","")&amp;
IF(S705&gt;Limity!$D$10," Abonament za zwiększenie przepustowości w Wariancie B ponad limit.","")&amp;
IF(H705&gt;Limity!$D$11," Opłata za zestawienie łącza ponad limit.","")&amp;
IF(J705=""," Nie wskazano PWR. ",IF(ISERROR(VLOOKUP(J705,'Listy punktów styku'!$B$11:$B$41,1,FALSE))," Nie wskazano PWR z listy.",""))&amp;
IF(P705=""," Nie wskazano FPS. ",IF(ISERROR(VLOOKUP(P705,'Listy punktów styku'!$B$44:$B$61,1,FALSE))," Nie wskazano FPS z listy.",""))
)</f>
        <v/>
      </c>
    </row>
    <row r="706" spans="1:22" ht="29" x14ac:dyDescent="0.35">
      <c r="A706" s="115">
        <v>692</v>
      </c>
      <c r="B706" s="116">
        <v>3203888</v>
      </c>
      <c r="C706" s="117" t="s">
        <v>287</v>
      </c>
      <c r="D706" s="118" t="s">
        <v>277</v>
      </c>
      <c r="E706" s="118" t="s">
        <v>289</v>
      </c>
      <c r="F706" s="119">
        <v>10</v>
      </c>
      <c r="G706" s="28"/>
      <c r="H706" s="4"/>
      <c r="I706" s="122">
        <f t="shared" si="78"/>
        <v>0</v>
      </c>
      <c r="J706" s="3"/>
      <c r="K706" s="6"/>
      <c r="L706" s="123">
        <f t="shared" si="79"/>
        <v>0</v>
      </c>
      <c r="M706" s="7"/>
      <c r="N706" s="123">
        <f t="shared" si="80"/>
        <v>0</v>
      </c>
      <c r="O706" s="123">
        <f t="shared" si="81"/>
        <v>0</v>
      </c>
      <c r="P706" s="3"/>
      <c r="Q706" s="6"/>
      <c r="R706" s="123">
        <f t="shared" si="82"/>
        <v>0</v>
      </c>
      <c r="S706" s="6"/>
      <c r="T706" s="123">
        <f t="shared" si="83"/>
        <v>0</v>
      </c>
      <c r="U706" s="122">
        <f t="shared" si="84"/>
        <v>0</v>
      </c>
      <c r="V706" s="8" t="str">
        <f>IF(COUNTBLANK(G706:H706)+COUNTBLANK(J706:K706)+COUNTBLANK(M706:M706)+COUNTBLANK(P706:Q706)+COUNTBLANK(S706:S706)=8,"",
IF(G706&lt;Limity!$C$5," Data gotowości zbyt wczesna lub nie uzupełniona.","")&amp;
IF(G706&gt;Limity!$D$5," Data gotowości zbyt późna lub wypełnona nieprawidłowo.","")&amp;
IF(OR(ROUND(K706,2)&lt;=0,ROUND(Q706,2)&lt;=0,ROUND(M706,2)&lt;=0,ROUND(S706,2)&lt;=0,ROUND(H706,2)&lt;=0)," Co najmniej jedna wartość nie jest większa od zera.","")&amp;
IF(K706&gt;Limity!$D$6," Abonament za Usługę TD w Wariancie A ponad limit.","")&amp;
IF(Q706&gt;Limity!$D$7," Abonament za Usługę TD w Wariancie B ponad limit.","")&amp;
IF(Q706-K706&gt;Limity!$D$8," Różnica wartości abonamentów za Usługę TD wariantów A i B ponad limit.","")&amp;
IF(M706&gt;Limity!$D$9," Abonament za zwiększenie przepustowości w Wariancie A ponad limit.","")&amp;
IF(S706&gt;Limity!$D$10," Abonament za zwiększenie przepustowości w Wariancie B ponad limit.","")&amp;
IF(H706&gt;Limity!$D$11," Opłata za zestawienie łącza ponad limit.","")&amp;
IF(J706=""," Nie wskazano PWR. ",IF(ISERROR(VLOOKUP(J706,'Listy punktów styku'!$B$11:$B$41,1,FALSE))," Nie wskazano PWR z listy.",""))&amp;
IF(P706=""," Nie wskazano FPS. ",IF(ISERROR(VLOOKUP(P706,'Listy punktów styku'!$B$44:$B$61,1,FALSE))," Nie wskazano FPS z listy.",""))
)</f>
        <v/>
      </c>
    </row>
    <row r="707" spans="1:22" x14ac:dyDescent="0.35">
      <c r="A707" s="115">
        <v>693</v>
      </c>
      <c r="B707" s="116">
        <v>3204369</v>
      </c>
      <c r="C707" s="117" t="s">
        <v>275</v>
      </c>
      <c r="D707" s="118" t="s">
        <v>277</v>
      </c>
      <c r="E707" s="118" t="s">
        <v>280</v>
      </c>
      <c r="F707" s="119">
        <v>312</v>
      </c>
      <c r="G707" s="28"/>
      <c r="H707" s="4"/>
      <c r="I707" s="122">
        <f t="shared" si="78"/>
        <v>0</v>
      </c>
      <c r="J707" s="3"/>
      <c r="K707" s="6"/>
      <c r="L707" s="123">
        <f t="shared" si="79"/>
        <v>0</v>
      </c>
      <c r="M707" s="7"/>
      <c r="N707" s="123">
        <f t="shared" si="80"/>
        <v>0</v>
      </c>
      <c r="O707" s="123">
        <f t="shared" si="81"/>
        <v>0</v>
      </c>
      <c r="P707" s="3"/>
      <c r="Q707" s="6"/>
      <c r="R707" s="123">
        <f t="shared" si="82"/>
        <v>0</v>
      </c>
      <c r="S707" s="6"/>
      <c r="T707" s="123">
        <f t="shared" si="83"/>
        <v>0</v>
      </c>
      <c r="U707" s="122">
        <f t="shared" si="84"/>
        <v>0</v>
      </c>
      <c r="V707" s="8" t="str">
        <f>IF(COUNTBLANK(G707:H707)+COUNTBLANK(J707:K707)+COUNTBLANK(M707:M707)+COUNTBLANK(P707:Q707)+COUNTBLANK(S707:S707)=8,"",
IF(G707&lt;Limity!$C$5," Data gotowości zbyt wczesna lub nie uzupełniona.","")&amp;
IF(G707&gt;Limity!$D$5," Data gotowości zbyt późna lub wypełnona nieprawidłowo.","")&amp;
IF(OR(ROUND(K707,2)&lt;=0,ROUND(Q707,2)&lt;=0,ROUND(M707,2)&lt;=0,ROUND(S707,2)&lt;=0,ROUND(H707,2)&lt;=0)," Co najmniej jedna wartość nie jest większa od zera.","")&amp;
IF(K707&gt;Limity!$D$6," Abonament za Usługę TD w Wariancie A ponad limit.","")&amp;
IF(Q707&gt;Limity!$D$7," Abonament za Usługę TD w Wariancie B ponad limit.","")&amp;
IF(Q707-K707&gt;Limity!$D$8," Różnica wartości abonamentów za Usługę TD wariantów A i B ponad limit.","")&amp;
IF(M707&gt;Limity!$D$9," Abonament za zwiększenie przepustowości w Wariancie A ponad limit.","")&amp;
IF(S707&gt;Limity!$D$10," Abonament za zwiększenie przepustowości w Wariancie B ponad limit.","")&amp;
IF(H707&gt;Limity!$D$11," Opłata za zestawienie łącza ponad limit.","")&amp;
IF(J707=""," Nie wskazano PWR. ",IF(ISERROR(VLOOKUP(J707,'Listy punktów styku'!$B$11:$B$41,1,FALSE))," Nie wskazano PWR z listy.",""))&amp;
IF(P707=""," Nie wskazano FPS. ",IF(ISERROR(VLOOKUP(P707,'Listy punktów styku'!$B$44:$B$61,1,FALSE))," Nie wskazano FPS z listy.",""))
)</f>
        <v/>
      </c>
    </row>
    <row r="708" spans="1:22" x14ac:dyDescent="0.35">
      <c r="A708" s="115">
        <v>694</v>
      </c>
      <c r="B708" s="116">
        <v>3204765</v>
      </c>
      <c r="C708" s="117" t="s">
        <v>293</v>
      </c>
      <c r="D708" s="118" t="s">
        <v>277</v>
      </c>
      <c r="E708" s="118" t="s">
        <v>295</v>
      </c>
      <c r="F708" s="119">
        <v>2</v>
      </c>
      <c r="G708" s="28"/>
      <c r="H708" s="4"/>
      <c r="I708" s="122">
        <f t="shared" si="78"/>
        <v>0</v>
      </c>
      <c r="J708" s="3"/>
      <c r="K708" s="6"/>
      <c r="L708" s="123">
        <f t="shared" si="79"/>
        <v>0</v>
      </c>
      <c r="M708" s="7"/>
      <c r="N708" s="123">
        <f t="shared" si="80"/>
        <v>0</v>
      </c>
      <c r="O708" s="123">
        <f t="shared" si="81"/>
        <v>0</v>
      </c>
      <c r="P708" s="3"/>
      <c r="Q708" s="6"/>
      <c r="R708" s="123">
        <f t="shared" si="82"/>
        <v>0</v>
      </c>
      <c r="S708" s="6"/>
      <c r="T708" s="123">
        <f t="shared" si="83"/>
        <v>0</v>
      </c>
      <c r="U708" s="122">
        <f t="shared" si="84"/>
        <v>0</v>
      </c>
      <c r="V708" s="8" t="str">
        <f>IF(COUNTBLANK(G708:H708)+COUNTBLANK(J708:K708)+COUNTBLANK(M708:M708)+COUNTBLANK(P708:Q708)+COUNTBLANK(S708:S708)=8,"",
IF(G708&lt;Limity!$C$5," Data gotowości zbyt wczesna lub nie uzupełniona.","")&amp;
IF(G708&gt;Limity!$D$5," Data gotowości zbyt późna lub wypełnona nieprawidłowo.","")&amp;
IF(OR(ROUND(K708,2)&lt;=0,ROUND(Q708,2)&lt;=0,ROUND(M708,2)&lt;=0,ROUND(S708,2)&lt;=0,ROUND(H708,2)&lt;=0)," Co najmniej jedna wartość nie jest większa od zera.","")&amp;
IF(K708&gt;Limity!$D$6," Abonament za Usługę TD w Wariancie A ponad limit.","")&amp;
IF(Q708&gt;Limity!$D$7," Abonament za Usługę TD w Wariancie B ponad limit.","")&amp;
IF(Q708-K708&gt;Limity!$D$8," Różnica wartości abonamentów za Usługę TD wariantów A i B ponad limit.","")&amp;
IF(M708&gt;Limity!$D$9," Abonament za zwiększenie przepustowości w Wariancie A ponad limit.","")&amp;
IF(S708&gt;Limity!$D$10," Abonament za zwiększenie przepustowości w Wariancie B ponad limit.","")&amp;
IF(H708&gt;Limity!$D$11," Opłata za zestawienie łącza ponad limit.","")&amp;
IF(J708=""," Nie wskazano PWR. ",IF(ISERROR(VLOOKUP(J708,'Listy punktów styku'!$B$11:$B$41,1,FALSE))," Nie wskazano PWR z listy.",""))&amp;
IF(P708=""," Nie wskazano FPS. ",IF(ISERROR(VLOOKUP(P708,'Listy punktów styku'!$B$44:$B$61,1,FALSE))," Nie wskazano FPS z listy.",""))
)</f>
        <v/>
      </c>
    </row>
    <row r="709" spans="1:22" x14ac:dyDescent="0.35">
      <c r="A709" s="115">
        <v>695</v>
      </c>
      <c r="B709" s="116">
        <v>3204810</v>
      </c>
      <c r="C709" s="117" t="s">
        <v>297</v>
      </c>
      <c r="D709" s="118" t="s">
        <v>277</v>
      </c>
      <c r="E709" s="118" t="s">
        <v>95</v>
      </c>
      <c r="F709" s="119">
        <v>3</v>
      </c>
      <c r="G709" s="28"/>
      <c r="H709" s="4"/>
      <c r="I709" s="122">
        <f t="shared" si="78"/>
        <v>0</v>
      </c>
      <c r="J709" s="3"/>
      <c r="K709" s="6"/>
      <c r="L709" s="123">
        <f t="shared" si="79"/>
        <v>0</v>
      </c>
      <c r="M709" s="7"/>
      <c r="N709" s="123">
        <f t="shared" si="80"/>
        <v>0</v>
      </c>
      <c r="O709" s="123">
        <f t="shared" si="81"/>
        <v>0</v>
      </c>
      <c r="P709" s="3"/>
      <c r="Q709" s="6"/>
      <c r="R709" s="123">
        <f t="shared" si="82"/>
        <v>0</v>
      </c>
      <c r="S709" s="6"/>
      <c r="T709" s="123">
        <f t="shared" si="83"/>
        <v>0</v>
      </c>
      <c r="U709" s="122">
        <f t="shared" si="84"/>
        <v>0</v>
      </c>
      <c r="V709" s="8" t="str">
        <f>IF(COUNTBLANK(G709:H709)+COUNTBLANK(J709:K709)+COUNTBLANK(M709:M709)+COUNTBLANK(P709:Q709)+COUNTBLANK(S709:S709)=8,"",
IF(G709&lt;Limity!$C$5," Data gotowości zbyt wczesna lub nie uzupełniona.","")&amp;
IF(G709&gt;Limity!$D$5," Data gotowości zbyt późna lub wypełnona nieprawidłowo.","")&amp;
IF(OR(ROUND(K709,2)&lt;=0,ROUND(Q709,2)&lt;=0,ROUND(M709,2)&lt;=0,ROUND(S709,2)&lt;=0,ROUND(H709,2)&lt;=0)," Co najmniej jedna wartość nie jest większa od zera.","")&amp;
IF(K709&gt;Limity!$D$6," Abonament za Usługę TD w Wariancie A ponad limit.","")&amp;
IF(Q709&gt;Limity!$D$7," Abonament za Usługę TD w Wariancie B ponad limit.","")&amp;
IF(Q709-K709&gt;Limity!$D$8," Różnica wartości abonamentów za Usługę TD wariantów A i B ponad limit.","")&amp;
IF(M709&gt;Limity!$D$9," Abonament za zwiększenie przepustowości w Wariancie A ponad limit.","")&amp;
IF(S709&gt;Limity!$D$10," Abonament za zwiększenie przepustowości w Wariancie B ponad limit.","")&amp;
IF(H709&gt;Limity!$D$11," Opłata za zestawienie łącza ponad limit.","")&amp;
IF(J709=""," Nie wskazano PWR. ",IF(ISERROR(VLOOKUP(J709,'Listy punktów styku'!$B$11:$B$41,1,FALSE))," Nie wskazano PWR z listy.",""))&amp;
IF(P709=""," Nie wskazano FPS. ",IF(ISERROR(VLOOKUP(P709,'Listy punktów styku'!$B$44:$B$61,1,FALSE))," Nie wskazano FPS z listy.",""))
)</f>
        <v/>
      </c>
    </row>
    <row r="710" spans="1:22" x14ac:dyDescent="0.35">
      <c r="A710" s="115">
        <v>696</v>
      </c>
      <c r="B710" s="116">
        <v>3261939</v>
      </c>
      <c r="C710" s="117" t="s">
        <v>3994</v>
      </c>
      <c r="D710" s="118" t="s">
        <v>3998</v>
      </c>
      <c r="E710" s="118" t="s">
        <v>104</v>
      </c>
      <c r="F710" s="119">
        <v>83</v>
      </c>
      <c r="G710" s="28"/>
      <c r="H710" s="4"/>
      <c r="I710" s="122">
        <f t="shared" si="78"/>
        <v>0</v>
      </c>
      <c r="J710" s="3"/>
      <c r="K710" s="6"/>
      <c r="L710" s="123">
        <f t="shared" si="79"/>
        <v>0</v>
      </c>
      <c r="M710" s="7"/>
      <c r="N710" s="123">
        <f t="shared" si="80"/>
        <v>0</v>
      </c>
      <c r="O710" s="123">
        <f t="shared" si="81"/>
        <v>0</v>
      </c>
      <c r="P710" s="3"/>
      <c r="Q710" s="6"/>
      <c r="R710" s="123">
        <f t="shared" si="82"/>
        <v>0</v>
      </c>
      <c r="S710" s="6"/>
      <c r="T710" s="123">
        <f t="shared" si="83"/>
        <v>0</v>
      </c>
      <c r="U710" s="122">
        <f t="shared" si="84"/>
        <v>0</v>
      </c>
      <c r="V710" s="8" t="str">
        <f>IF(COUNTBLANK(G710:H710)+COUNTBLANK(J710:K710)+COUNTBLANK(M710:M710)+COUNTBLANK(P710:Q710)+COUNTBLANK(S710:S710)=8,"",
IF(G710&lt;Limity!$C$5," Data gotowości zbyt wczesna lub nie uzupełniona.","")&amp;
IF(G710&gt;Limity!$D$5," Data gotowości zbyt późna lub wypełnona nieprawidłowo.","")&amp;
IF(OR(ROUND(K710,2)&lt;=0,ROUND(Q710,2)&lt;=0,ROUND(M710,2)&lt;=0,ROUND(S710,2)&lt;=0,ROUND(H710,2)&lt;=0)," Co najmniej jedna wartość nie jest większa od zera.","")&amp;
IF(K710&gt;Limity!$D$6," Abonament za Usługę TD w Wariancie A ponad limit.","")&amp;
IF(Q710&gt;Limity!$D$7," Abonament za Usługę TD w Wariancie B ponad limit.","")&amp;
IF(Q710-K710&gt;Limity!$D$8," Różnica wartości abonamentów za Usługę TD wariantów A i B ponad limit.","")&amp;
IF(M710&gt;Limity!$D$9," Abonament za zwiększenie przepustowości w Wariancie A ponad limit.","")&amp;
IF(S710&gt;Limity!$D$10," Abonament za zwiększenie przepustowości w Wariancie B ponad limit.","")&amp;
IF(H710&gt;Limity!$D$11," Opłata za zestawienie łącza ponad limit.","")&amp;
IF(J710=""," Nie wskazano PWR. ",IF(ISERROR(VLOOKUP(J710,'Listy punktów styku'!$B$11:$B$41,1,FALSE))," Nie wskazano PWR z listy.",""))&amp;
IF(P710=""," Nie wskazano FPS. ",IF(ISERROR(VLOOKUP(P710,'Listy punktów styku'!$B$44:$B$61,1,FALSE))," Nie wskazano FPS z listy.",""))
)</f>
        <v/>
      </c>
    </row>
    <row r="711" spans="1:22" x14ac:dyDescent="0.35">
      <c r="A711" s="115">
        <v>697</v>
      </c>
      <c r="B711" s="116">
        <v>3263455</v>
      </c>
      <c r="C711" s="117" t="s">
        <v>4000</v>
      </c>
      <c r="D711" s="118" t="s">
        <v>3996</v>
      </c>
      <c r="E711" s="118" t="s">
        <v>473</v>
      </c>
      <c r="F711" s="119">
        <v>15</v>
      </c>
      <c r="G711" s="28"/>
      <c r="H711" s="4"/>
      <c r="I711" s="122">
        <f t="shared" si="78"/>
        <v>0</v>
      </c>
      <c r="J711" s="3"/>
      <c r="K711" s="6"/>
      <c r="L711" s="123">
        <f t="shared" si="79"/>
        <v>0</v>
      </c>
      <c r="M711" s="7"/>
      <c r="N711" s="123">
        <f t="shared" si="80"/>
        <v>0</v>
      </c>
      <c r="O711" s="123">
        <f t="shared" si="81"/>
        <v>0</v>
      </c>
      <c r="P711" s="3"/>
      <c r="Q711" s="6"/>
      <c r="R711" s="123">
        <f t="shared" si="82"/>
        <v>0</v>
      </c>
      <c r="S711" s="6"/>
      <c r="T711" s="123">
        <f t="shared" si="83"/>
        <v>0</v>
      </c>
      <c r="U711" s="122">
        <f t="shared" si="84"/>
        <v>0</v>
      </c>
      <c r="V711" s="8" t="str">
        <f>IF(COUNTBLANK(G711:H711)+COUNTBLANK(J711:K711)+COUNTBLANK(M711:M711)+COUNTBLANK(P711:Q711)+COUNTBLANK(S711:S711)=8,"",
IF(G711&lt;Limity!$C$5," Data gotowości zbyt wczesna lub nie uzupełniona.","")&amp;
IF(G711&gt;Limity!$D$5," Data gotowości zbyt późna lub wypełnona nieprawidłowo.","")&amp;
IF(OR(ROUND(K711,2)&lt;=0,ROUND(Q711,2)&lt;=0,ROUND(M711,2)&lt;=0,ROUND(S711,2)&lt;=0,ROUND(H711,2)&lt;=0)," Co najmniej jedna wartość nie jest większa od zera.","")&amp;
IF(K711&gt;Limity!$D$6," Abonament za Usługę TD w Wariancie A ponad limit.","")&amp;
IF(Q711&gt;Limity!$D$7," Abonament za Usługę TD w Wariancie B ponad limit.","")&amp;
IF(Q711-K711&gt;Limity!$D$8," Różnica wartości abonamentów za Usługę TD wariantów A i B ponad limit.","")&amp;
IF(M711&gt;Limity!$D$9," Abonament za zwiększenie przepustowości w Wariancie A ponad limit.","")&amp;
IF(S711&gt;Limity!$D$10," Abonament za zwiększenie przepustowości w Wariancie B ponad limit.","")&amp;
IF(H711&gt;Limity!$D$11," Opłata za zestawienie łącza ponad limit.","")&amp;
IF(J711=""," Nie wskazano PWR. ",IF(ISERROR(VLOOKUP(J711,'Listy punktów styku'!$B$11:$B$41,1,FALSE))," Nie wskazano PWR z listy.",""))&amp;
IF(P711=""," Nie wskazano FPS. ",IF(ISERROR(VLOOKUP(P711,'Listy punktów styku'!$B$44:$B$61,1,FALSE))," Nie wskazano FPS z listy.",""))
)</f>
        <v/>
      </c>
    </row>
    <row r="712" spans="1:22" ht="43.5" x14ac:dyDescent="0.35">
      <c r="A712" s="115">
        <v>698</v>
      </c>
      <c r="B712" s="116">
        <v>3263135</v>
      </c>
      <c r="C712" s="117" t="s">
        <v>4003</v>
      </c>
      <c r="D712" s="118" t="s">
        <v>3996</v>
      </c>
      <c r="E712" s="118" t="s">
        <v>4005</v>
      </c>
      <c r="F712" s="119">
        <v>150</v>
      </c>
      <c r="G712" s="28"/>
      <c r="H712" s="4"/>
      <c r="I712" s="122">
        <f t="shared" si="78"/>
        <v>0</v>
      </c>
      <c r="J712" s="3"/>
      <c r="K712" s="6"/>
      <c r="L712" s="123">
        <f t="shared" si="79"/>
        <v>0</v>
      </c>
      <c r="M712" s="7"/>
      <c r="N712" s="123">
        <f t="shared" si="80"/>
        <v>0</v>
      </c>
      <c r="O712" s="123">
        <f t="shared" si="81"/>
        <v>0</v>
      </c>
      <c r="P712" s="3"/>
      <c r="Q712" s="6"/>
      <c r="R712" s="123">
        <f t="shared" si="82"/>
        <v>0</v>
      </c>
      <c r="S712" s="6"/>
      <c r="T712" s="123">
        <f t="shared" si="83"/>
        <v>0</v>
      </c>
      <c r="U712" s="122">
        <f t="shared" si="84"/>
        <v>0</v>
      </c>
      <c r="V712" s="8" t="str">
        <f>IF(COUNTBLANK(G712:H712)+COUNTBLANK(J712:K712)+COUNTBLANK(M712:M712)+COUNTBLANK(P712:Q712)+COUNTBLANK(S712:S712)=8,"",
IF(G712&lt;Limity!$C$5," Data gotowości zbyt wczesna lub nie uzupełniona.","")&amp;
IF(G712&gt;Limity!$D$5," Data gotowości zbyt późna lub wypełnona nieprawidłowo.","")&amp;
IF(OR(ROUND(K712,2)&lt;=0,ROUND(Q712,2)&lt;=0,ROUND(M712,2)&lt;=0,ROUND(S712,2)&lt;=0,ROUND(H712,2)&lt;=0)," Co najmniej jedna wartość nie jest większa od zera.","")&amp;
IF(K712&gt;Limity!$D$6," Abonament za Usługę TD w Wariancie A ponad limit.","")&amp;
IF(Q712&gt;Limity!$D$7," Abonament za Usługę TD w Wariancie B ponad limit.","")&amp;
IF(Q712-K712&gt;Limity!$D$8," Różnica wartości abonamentów za Usługę TD wariantów A i B ponad limit.","")&amp;
IF(M712&gt;Limity!$D$9," Abonament za zwiększenie przepustowości w Wariancie A ponad limit.","")&amp;
IF(S712&gt;Limity!$D$10," Abonament za zwiększenie przepustowości w Wariancie B ponad limit.","")&amp;
IF(H712&gt;Limity!$D$11," Opłata za zestawienie łącza ponad limit.","")&amp;
IF(J712=""," Nie wskazano PWR. ",IF(ISERROR(VLOOKUP(J712,'Listy punktów styku'!$B$11:$B$41,1,FALSE))," Nie wskazano PWR z listy.",""))&amp;
IF(P712=""," Nie wskazano FPS. ",IF(ISERROR(VLOOKUP(P712,'Listy punktów styku'!$B$44:$B$61,1,FALSE))," Nie wskazano FPS z listy.",""))
)</f>
        <v/>
      </c>
    </row>
    <row r="713" spans="1:22" x14ac:dyDescent="0.35">
      <c r="A713" s="115">
        <v>699</v>
      </c>
      <c r="B713" s="116">
        <v>3262813</v>
      </c>
      <c r="C713" s="117" t="s">
        <v>4007</v>
      </c>
      <c r="D713" s="118" t="s">
        <v>3996</v>
      </c>
      <c r="E713" s="118" t="s">
        <v>4009</v>
      </c>
      <c r="F713" s="119">
        <v>58</v>
      </c>
      <c r="G713" s="28"/>
      <c r="H713" s="4"/>
      <c r="I713" s="122">
        <f t="shared" si="78"/>
        <v>0</v>
      </c>
      <c r="J713" s="3"/>
      <c r="K713" s="6"/>
      <c r="L713" s="123">
        <f t="shared" si="79"/>
        <v>0</v>
      </c>
      <c r="M713" s="7"/>
      <c r="N713" s="123">
        <f t="shared" si="80"/>
        <v>0</v>
      </c>
      <c r="O713" s="123">
        <f t="shared" si="81"/>
        <v>0</v>
      </c>
      <c r="P713" s="3"/>
      <c r="Q713" s="6"/>
      <c r="R713" s="123">
        <f t="shared" si="82"/>
        <v>0</v>
      </c>
      <c r="S713" s="6"/>
      <c r="T713" s="123">
        <f t="shared" si="83"/>
        <v>0</v>
      </c>
      <c r="U713" s="122">
        <f t="shared" si="84"/>
        <v>0</v>
      </c>
      <c r="V713" s="8" t="str">
        <f>IF(COUNTBLANK(G713:H713)+COUNTBLANK(J713:K713)+COUNTBLANK(M713:M713)+COUNTBLANK(P713:Q713)+COUNTBLANK(S713:S713)=8,"",
IF(G713&lt;Limity!$C$5," Data gotowości zbyt wczesna lub nie uzupełniona.","")&amp;
IF(G713&gt;Limity!$D$5," Data gotowości zbyt późna lub wypełnona nieprawidłowo.","")&amp;
IF(OR(ROUND(K713,2)&lt;=0,ROUND(Q713,2)&lt;=0,ROUND(M713,2)&lt;=0,ROUND(S713,2)&lt;=0,ROUND(H713,2)&lt;=0)," Co najmniej jedna wartość nie jest większa od zera.","")&amp;
IF(K713&gt;Limity!$D$6," Abonament za Usługę TD w Wariancie A ponad limit.","")&amp;
IF(Q713&gt;Limity!$D$7," Abonament za Usługę TD w Wariancie B ponad limit.","")&amp;
IF(Q713-K713&gt;Limity!$D$8," Różnica wartości abonamentów za Usługę TD wariantów A i B ponad limit.","")&amp;
IF(M713&gt;Limity!$D$9," Abonament za zwiększenie przepustowości w Wariancie A ponad limit.","")&amp;
IF(S713&gt;Limity!$D$10," Abonament za zwiększenie przepustowości w Wariancie B ponad limit.","")&amp;
IF(H713&gt;Limity!$D$11," Opłata za zestawienie łącza ponad limit.","")&amp;
IF(J713=""," Nie wskazano PWR. ",IF(ISERROR(VLOOKUP(J713,'Listy punktów styku'!$B$11:$B$41,1,FALSE))," Nie wskazano PWR z listy.",""))&amp;
IF(P713=""," Nie wskazano FPS. ",IF(ISERROR(VLOOKUP(P713,'Listy punktów styku'!$B$44:$B$61,1,FALSE))," Nie wskazano FPS z listy.",""))
)</f>
        <v/>
      </c>
    </row>
    <row r="714" spans="1:22" x14ac:dyDescent="0.35">
      <c r="A714" s="115">
        <v>700</v>
      </c>
      <c r="B714" s="116">
        <v>3264080</v>
      </c>
      <c r="C714" s="117" t="s">
        <v>4011</v>
      </c>
      <c r="D714" s="118" t="s">
        <v>4013</v>
      </c>
      <c r="E714" s="118" t="s">
        <v>104</v>
      </c>
      <c r="F714" s="119">
        <v>60</v>
      </c>
      <c r="G714" s="28"/>
      <c r="H714" s="4"/>
      <c r="I714" s="122">
        <f t="shared" si="78"/>
        <v>0</v>
      </c>
      <c r="J714" s="3"/>
      <c r="K714" s="6"/>
      <c r="L714" s="123">
        <f t="shared" si="79"/>
        <v>0</v>
      </c>
      <c r="M714" s="7"/>
      <c r="N714" s="123">
        <f t="shared" si="80"/>
        <v>0</v>
      </c>
      <c r="O714" s="123">
        <f t="shared" si="81"/>
        <v>0</v>
      </c>
      <c r="P714" s="3"/>
      <c r="Q714" s="6"/>
      <c r="R714" s="123">
        <f t="shared" si="82"/>
        <v>0</v>
      </c>
      <c r="S714" s="6"/>
      <c r="T714" s="123">
        <f t="shared" si="83"/>
        <v>0</v>
      </c>
      <c r="U714" s="122">
        <f t="shared" si="84"/>
        <v>0</v>
      </c>
      <c r="V714" s="8" t="str">
        <f>IF(COUNTBLANK(G714:H714)+COUNTBLANK(J714:K714)+COUNTBLANK(M714:M714)+COUNTBLANK(P714:Q714)+COUNTBLANK(S714:S714)=8,"",
IF(G714&lt;Limity!$C$5," Data gotowości zbyt wczesna lub nie uzupełniona.","")&amp;
IF(G714&gt;Limity!$D$5," Data gotowości zbyt późna lub wypełnona nieprawidłowo.","")&amp;
IF(OR(ROUND(K714,2)&lt;=0,ROUND(Q714,2)&lt;=0,ROUND(M714,2)&lt;=0,ROUND(S714,2)&lt;=0,ROUND(H714,2)&lt;=0)," Co najmniej jedna wartość nie jest większa od zera.","")&amp;
IF(K714&gt;Limity!$D$6," Abonament za Usługę TD w Wariancie A ponad limit.","")&amp;
IF(Q714&gt;Limity!$D$7," Abonament za Usługę TD w Wariancie B ponad limit.","")&amp;
IF(Q714-K714&gt;Limity!$D$8," Różnica wartości abonamentów za Usługę TD wariantów A i B ponad limit.","")&amp;
IF(M714&gt;Limity!$D$9," Abonament za zwiększenie przepustowości w Wariancie A ponad limit.","")&amp;
IF(S714&gt;Limity!$D$10," Abonament za zwiększenie przepustowości w Wariancie B ponad limit.","")&amp;
IF(H714&gt;Limity!$D$11," Opłata za zestawienie łącza ponad limit.","")&amp;
IF(J714=""," Nie wskazano PWR. ",IF(ISERROR(VLOOKUP(J714,'Listy punktów styku'!$B$11:$B$41,1,FALSE))," Nie wskazano PWR z listy.",""))&amp;
IF(P714=""," Nie wskazano FPS. ",IF(ISERROR(VLOOKUP(P714,'Listy punktów styku'!$B$44:$B$61,1,FALSE))," Nie wskazano FPS z listy.",""))
)</f>
        <v/>
      </c>
    </row>
    <row r="715" spans="1:22" x14ac:dyDescent="0.35">
      <c r="A715" s="115">
        <v>701</v>
      </c>
      <c r="B715" s="116">
        <v>3267837</v>
      </c>
      <c r="C715" s="117" t="s">
        <v>4017</v>
      </c>
      <c r="D715" s="118" t="s">
        <v>4018</v>
      </c>
      <c r="E715" s="118" t="s">
        <v>104</v>
      </c>
      <c r="F715" s="119">
        <v>40</v>
      </c>
      <c r="G715" s="28"/>
      <c r="H715" s="4"/>
      <c r="I715" s="122">
        <f t="shared" si="78"/>
        <v>0</v>
      </c>
      <c r="J715" s="3"/>
      <c r="K715" s="6"/>
      <c r="L715" s="123">
        <f t="shared" si="79"/>
        <v>0</v>
      </c>
      <c r="M715" s="7"/>
      <c r="N715" s="123">
        <f t="shared" si="80"/>
        <v>0</v>
      </c>
      <c r="O715" s="123">
        <f t="shared" si="81"/>
        <v>0</v>
      </c>
      <c r="P715" s="3"/>
      <c r="Q715" s="6"/>
      <c r="R715" s="123">
        <f t="shared" si="82"/>
        <v>0</v>
      </c>
      <c r="S715" s="6"/>
      <c r="T715" s="123">
        <f t="shared" si="83"/>
        <v>0</v>
      </c>
      <c r="U715" s="122">
        <f t="shared" si="84"/>
        <v>0</v>
      </c>
      <c r="V715" s="8" t="str">
        <f>IF(COUNTBLANK(G715:H715)+COUNTBLANK(J715:K715)+COUNTBLANK(M715:M715)+COUNTBLANK(P715:Q715)+COUNTBLANK(S715:S715)=8,"",
IF(G715&lt;Limity!$C$5," Data gotowości zbyt wczesna lub nie uzupełniona.","")&amp;
IF(G715&gt;Limity!$D$5," Data gotowości zbyt późna lub wypełnona nieprawidłowo.","")&amp;
IF(OR(ROUND(K715,2)&lt;=0,ROUND(Q715,2)&lt;=0,ROUND(M715,2)&lt;=0,ROUND(S715,2)&lt;=0,ROUND(H715,2)&lt;=0)," Co najmniej jedna wartość nie jest większa od zera.","")&amp;
IF(K715&gt;Limity!$D$6," Abonament za Usługę TD w Wariancie A ponad limit.","")&amp;
IF(Q715&gt;Limity!$D$7," Abonament za Usługę TD w Wariancie B ponad limit.","")&amp;
IF(Q715-K715&gt;Limity!$D$8," Różnica wartości abonamentów za Usługę TD wariantów A i B ponad limit.","")&amp;
IF(M715&gt;Limity!$D$9," Abonament za zwiększenie przepustowości w Wariancie A ponad limit.","")&amp;
IF(S715&gt;Limity!$D$10," Abonament za zwiększenie przepustowości w Wariancie B ponad limit.","")&amp;
IF(H715&gt;Limity!$D$11," Opłata za zestawienie łącza ponad limit.","")&amp;
IF(J715=""," Nie wskazano PWR. ",IF(ISERROR(VLOOKUP(J715,'Listy punktów styku'!$B$11:$B$41,1,FALSE))," Nie wskazano PWR z listy.",""))&amp;
IF(P715=""," Nie wskazano FPS. ",IF(ISERROR(VLOOKUP(P715,'Listy punktów styku'!$B$44:$B$61,1,FALSE))," Nie wskazano FPS z listy.",""))
)</f>
        <v/>
      </c>
    </row>
    <row r="716" spans="1:22" x14ac:dyDescent="0.35">
      <c r="A716" s="115">
        <v>702</v>
      </c>
      <c r="B716" s="116">
        <v>15617536</v>
      </c>
      <c r="C716" s="117">
        <v>262600</v>
      </c>
      <c r="D716" s="118" t="s">
        <v>4021</v>
      </c>
      <c r="E716" s="118" t="s">
        <v>4024</v>
      </c>
      <c r="F716" s="119">
        <v>6</v>
      </c>
      <c r="G716" s="28"/>
      <c r="H716" s="4"/>
      <c r="I716" s="122">
        <f t="shared" si="78"/>
        <v>0</v>
      </c>
      <c r="J716" s="3"/>
      <c r="K716" s="6"/>
      <c r="L716" s="123">
        <f t="shared" si="79"/>
        <v>0</v>
      </c>
      <c r="M716" s="7"/>
      <c r="N716" s="123">
        <f t="shared" si="80"/>
        <v>0</v>
      </c>
      <c r="O716" s="123">
        <f t="shared" si="81"/>
        <v>0</v>
      </c>
      <c r="P716" s="3"/>
      <c r="Q716" s="6"/>
      <c r="R716" s="123">
        <f t="shared" si="82"/>
        <v>0</v>
      </c>
      <c r="S716" s="6"/>
      <c r="T716" s="123">
        <f t="shared" si="83"/>
        <v>0</v>
      </c>
      <c r="U716" s="122">
        <f t="shared" si="84"/>
        <v>0</v>
      </c>
      <c r="V716" s="8" t="str">
        <f>IF(COUNTBLANK(G716:H716)+COUNTBLANK(J716:K716)+COUNTBLANK(M716:M716)+COUNTBLANK(P716:Q716)+COUNTBLANK(S716:S716)=8,"",
IF(G716&lt;Limity!$C$5," Data gotowości zbyt wczesna lub nie uzupełniona.","")&amp;
IF(G716&gt;Limity!$D$5," Data gotowości zbyt późna lub wypełnona nieprawidłowo.","")&amp;
IF(OR(ROUND(K716,2)&lt;=0,ROUND(Q716,2)&lt;=0,ROUND(M716,2)&lt;=0,ROUND(S716,2)&lt;=0,ROUND(H716,2)&lt;=0)," Co najmniej jedna wartość nie jest większa od zera.","")&amp;
IF(K716&gt;Limity!$D$6," Abonament za Usługę TD w Wariancie A ponad limit.","")&amp;
IF(Q716&gt;Limity!$D$7," Abonament za Usługę TD w Wariancie B ponad limit.","")&amp;
IF(Q716-K716&gt;Limity!$D$8," Różnica wartości abonamentów za Usługę TD wariantów A i B ponad limit.","")&amp;
IF(M716&gt;Limity!$D$9," Abonament za zwiększenie przepustowości w Wariancie A ponad limit.","")&amp;
IF(S716&gt;Limity!$D$10," Abonament za zwiększenie przepustowości w Wariancie B ponad limit.","")&amp;
IF(H716&gt;Limity!$D$11," Opłata za zestawienie łącza ponad limit.","")&amp;
IF(J716=""," Nie wskazano PWR. ",IF(ISERROR(VLOOKUP(J716,'Listy punktów styku'!$B$11:$B$41,1,FALSE))," Nie wskazano PWR z listy.",""))&amp;
IF(P716=""," Nie wskazano FPS. ",IF(ISERROR(VLOOKUP(P716,'Listy punktów styku'!$B$44:$B$61,1,FALSE))," Nie wskazano FPS z listy.",""))
)</f>
        <v/>
      </c>
    </row>
    <row r="717" spans="1:22" x14ac:dyDescent="0.35">
      <c r="A717" s="115">
        <v>703</v>
      </c>
      <c r="B717" s="116">
        <v>319178846</v>
      </c>
      <c r="C717" s="117">
        <v>271925</v>
      </c>
      <c r="D717" s="118" t="s">
        <v>4021</v>
      </c>
      <c r="E717" s="118" t="s">
        <v>640</v>
      </c>
      <c r="F717" s="119">
        <v>4</v>
      </c>
      <c r="G717" s="28"/>
      <c r="H717" s="4"/>
      <c r="I717" s="122">
        <f t="shared" si="78"/>
        <v>0</v>
      </c>
      <c r="J717" s="3"/>
      <c r="K717" s="6"/>
      <c r="L717" s="123">
        <f t="shared" si="79"/>
        <v>0</v>
      </c>
      <c r="M717" s="7"/>
      <c r="N717" s="123">
        <f t="shared" si="80"/>
        <v>0</v>
      </c>
      <c r="O717" s="123">
        <f t="shared" si="81"/>
        <v>0</v>
      </c>
      <c r="P717" s="3"/>
      <c r="Q717" s="6"/>
      <c r="R717" s="123">
        <f t="shared" si="82"/>
        <v>0</v>
      </c>
      <c r="S717" s="6"/>
      <c r="T717" s="123">
        <f t="shared" si="83"/>
        <v>0</v>
      </c>
      <c r="U717" s="122">
        <f t="shared" si="84"/>
        <v>0</v>
      </c>
      <c r="V717" s="8" t="str">
        <f>IF(COUNTBLANK(G717:H717)+COUNTBLANK(J717:K717)+COUNTBLANK(M717:M717)+COUNTBLANK(P717:Q717)+COUNTBLANK(S717:S717)=8,"",
IF(G717&lt;Limity!$C$5," Data gotowości zbyt wczesna lub nie uzupełniona.","")&amp;
IF(G717&gt;Limity!$D$5," Data gotowości zbyt późna lub wypełnona nieprawidłowo.","")&amp;
IF(OR(ROUND(K717,2)&lt;=0,ROUND(Q717,2)&lt;=0,ROUND(M717,2)&lt;=0,ROUND(S717,2)&lt;=0,ROUND(H717,2)&lt;=0)," Co najmniej jedna wartość nie jest większa od zera.","")&amp;
IF(K717&gt;Limity!$D$6," Abonament za Usługę TD w Wariancie A ponad limit.","")&amp;
IF(Q717&gt;Limity!$D$7," Abonament za Usługę TD w Wariancie B ponad limit.","")&amp;
IF(Q717-K717&gt;Limity!$D$8," Różnica wartości abonamentów za Usługę TD wariantów A i B ponad limit.","")&amp;
IF(M717&gt;Limity!$D$9," Abonament za zwiększenie przepustowości w Wariancie A ponad limit.","")&amp;
IF(S717&gt;Limity!$D$10," Abonament za zwiększenie przepustowości w Wariancie B ponad limit.","")&amp;
IF(H717&gt;Limity!$D$11," Opłata za zestawienie łącza ponad limit.","")&amp;
IF(J717=""," Nie wskazano PWR. ",IF(ISERROR(VLOOKUP(J717,'Listy punktów styku'!$B$11:$B$41,1,FALSE))," Nie wskazano PWR z listy.",""))&amp;
IF(P717=""," Nie wskazano FPS. ",IF(ISERROR(VLOOKUP(P717,'Listy punktów styku'!$B$44:$B$61,1,FALSE))," Nie wskazano FPS z listy.",""))
)</f>
        <v/>
      </c>
    </row>
    <row r="718" spans="1:22" x14ac:dyDescent="0.35">
      <c r="A718" s="115">
        <v>704</v>
      </c>
      <c r="B718" s="116">
        <v>3312028</v>
      </c>
      <c r="C718" s="117" t="s">
        <v>4026</v>
      </c>
      <c r="D718" s="118" t="s">
        <v>4029</v>
      </c>
      <c r="E718" s="118" t="s">
        <v>4032</v>
      </c>
      <c r="F718" s="119">
        <v>3</v>
      </c>
      <c r="G718" s="28"/>
      <c r="H718" s="4"/>
      <c r="I718" s="122">
        <f t="shared" si="78"/>
        <v>0</v>
      </c>
      <c r="J718" s="3"/>
      <c r="K718" s="6"/>
      <c r="L718" s="123">
        <f t="shared" si="79"/>
        <v>0</v>
      </c>
      <c r="M718" s="7"/>
      <c r="N718" s="123">
        <f t="shared" si="80"/>
        <v>0</v>
      </c>
      <c r="O718" s="123">
        <f t="shared" si="81"/>
        <v>0</v>
      </c>
      <c r="P718" s="3"/>
      <c r="Q718" s="6"/>
      <c r="R718" s="123">
        <f t="shared" si="82"/>
        <v>0</v>
      </c>
      <c r="S718" s="6"/>
      <c r="T718" s="123">
        <f t="shared" si="83"/>
        <v>0</v>
      </c>
      <c r="U718" s="122">
        <f t="shared" si="84"/>
        <v>0</v>
      </c>
      <c r="V718" s="8" t="str">
        <f>IF(COUNTBLANK(G718:H718)+COUNTBLANK(J718:K718)+COUNTBLANK(M718:M718)+COUNTBLANK(P718:Q718)+COUNTBLANK(S718:S718)=8,"",
IF(G718&lt;Limity!$C$5," Data gotowości zbyt wczesna lub nie uzupełniona.","")&amp;
IF(G718&gt;Limity!$D$5," Data gotowości zbyt późna lub wypełnona nieprawidłowo.","")&amp;
IF(OR(ROUND(K718,2)&lt;=0,ROUND(Q718,2)&lt;=0,ROUND(M718,2)&lt;=0,ROUND(S718,2)&lt;=0,ROUND(H718,2)&lt;=0)," Co najmniej jedna wartość nie jest większa od zera.","")&amp;
IF(K718&gt;Limity!$D$6," Abonament za Usługę TD w Wariancie A ponad limit.","")&amp;
IF(Q718&gt;Limity!$D$7," Abonament za Usługę TD w Wariancie B ponad limit.","")&amp;
IF(Q718-K718&gt;Limity!$D$8," Różnica wartości abonamentów za Usługę TD wariantów A i B ponad limit.","")&amp;
IF(M718&gt;Limity!$D$9," Abonament za zwiększenie przepustowości w Wariancie A ponad limit.","")&amp;
IF(S718&gt;Limity!$D$10," Abonament za zwiększenie przepustowości w Wariancie B ponad limit.","")&amp;
IF(H718&gt;Limity!$D$11," Opłata za zestawienie łącza ponad limit.","")&amp;
IF(J718=""," Nie wskazano PWR. ",IF(ISERROR(VLOOKUP(J718,'Listy punktów styku'!$B$11:$B$41,1,FALSE))," Nie wskazano PWR z listy.",""))&amp;
IF(P718=""," Nie wskazano FPS. ",IF(ISERROR(VLOOKUP(P718,'Listy punktów styku'!$B$44:$B$61,1,FALSE))," Nie wskazano FPS z listy.",""))
)</f>
        <v/>
      </c>
    </row>
    <row r="719" spans="1:22" x14ac:dyDescent="0.35">
      <c r="A719" s="115">
        <v>705</v>
      </c>
      <c r="B719" s="116">
        <v>3312948</v>
      </c>
      <c r="C719" s="117" t="s">
        <v>4034</v>
      </c>
      <c r="D719" s="118" t="s">
        <v>4029</v>
      </c>
      <c r="E719" s="118" t="s">
        <v>4036</v>
      </c>
      <c r="F719" s="119">
        <v>16</v>
      </c>
      <c r="G719" s="28"/>
      <c r="H719" s="4"/>
      <c r="I719" s="122">
        <f t="shared" si="78"/>
        <v>0</v>
      </c>
      <c r="J719" s="3"/>
      <c r="K719" s="6"/>
      <c r="L719" s="123">
        <f t="shared" si="79"/>
        <v>0</v>
      </c>
      <c r="M719" s="7"/>
      <c r="N719" s="123">
        <f t="shared" si="80"/>
        <v>0</v>
      </c>
      <c r="O719" s="123">
        <f t="shared" si="81"/>
        <v>0</v>
      </c>
      <c r="P719" s="3"/>
      <c r="Q719" s="6"/>
      <c r="R719" s="123">
        <f t="shared" si="82"/>
        <v>0</v>
      </c>
      <c r="S719" s="6"/>
      <c r="T719" s="123">
        <f t="shared" si="83"/>
        <v>0</v>
      </c>
      <c r="U719" s="122">
        <f t="shared" si="84"/>
        <v>0</v>
      </c>
      <c r="V719" s="8" t="str">
        <f>IF(COUNTBLANK(G719:H719)+COUNTBLANK(J719:K719)+COUNTBLANK(M719:M719)+COUNTBLANK(P719:Q719)+COUNTBLANK(S719:S719)=8,"",
IF(G719&lt;Limity!$C$5," Data gotowości zbyt wczesna lub nie uzupełniona.","")&amp;
IF(G719&gt;Limity!$D$5," Data gotowości zbyt późna lub wypełnona nieprawidłowo.","")&amp;
IF(OR(ROUND(K719,2)&lt;=0,ROUND(Q719,2)&lt;=0,ROUND(M719,2)&lt;=0,ROUND(S719,2)&lt;=0,ROUND(H719,2)&lt;=0)," Co najmniej jedna wartość nie jest większa od zera.","")&amp;
IF(K719&gt;Limity!$D$6," Abonament za Usługę TD w Wariancie A ponad limit.","")&amp;
IF(Q719&gt;Limity!$D$7," Abonament za Usługę TD w Wariancie B ponad limit.","")&amp;
IF(Q719-K719&gt;Limity!$D$8," Różnica wartości abonamentów za Usługę TD wariantów A i B ponad limit.","")&amp;
IF(M719&gt;Limity!$D$9," Abonament za zwiększenie przepustowości w Wariancie A ponad limit.","")&amp;
IF(S719&gt;Limity!$D$10," Abonament za zwiększenie przepustowości w Wariancie B ponad limit.","")&amp;
IF(H719&gt;Limity!$D$11," Opłata za zestawienie łącza ponad limit.","")&amp;
IF(J719=""," Nie wskazano PWR. ",IF(ISERROR(VLOOKUP(J719,'Listy punktów styku'!$B$11:$B$41,1,FALSE))," Nie wskazano PWR z listy.",""))&amp;
IF(P719=""," Nie wskazano FPS. ",IF(ISERROR(VLOOKUP(P719,'Listy punktów styku'!$B$44:$B$61,1,FALSE))," Nie wskazano FPS z listy.",""))
)</f>
        <v/>
      </c>
    </row>
    <row r="720" spans="1:22" x14ac:dyDescent="0.35">
      <c r="A720" s="115">
        <v>706</v>
      </c>
      <c r="B720" s="116">
        <v>118124082</v>
      </c>
      <c r="C720" s="117">
        <v>272066</v>
      </c>
      <c r="D720" s="118" t="s">
        <v>4038</v>
      </c>
      <c r="E720" s="118" t="s">
        <v>4041</v>
      </c>
      <c r="F720" s="119">
        <v>1</v>
      </c>
      <c r="G720" s="28"/>
      <c r="H720" s="4"/>
      <c r="I720" s="122">
        <f t="shared" si="78"/>
        <v>0</v>
      </c>
      <c r="J720" s="3"/>
      <c r="K720" s="6"/>
      <c r="L720" s="123">
        <f t="shared" si="79"/>
        <v>0</v>
      </c>
      <c r="M720" s="7"/>
      <c r="N720" s="123">
        <f t="shared" si="80"/>
        <v>0</v>
      </c>
      <c r="O720" s="123">
        <f t="shared" si="81"/>
        <v>0</v>
      </c>
      <c r="P720" s="3"/>
      <c r="Q720" s="6"/>
      <c r="R720" s="123">
        <f t="shared" si="82"/>
        <v>0</v>
      </c>
      <c r="S720" s="6"/>
      <c r="T720" s="123">
        <f t="shared" si="83"/>
        <v>0</v>
      </c>
      <c r="U720" s="122">
        <f t="shared" si="84"/>
        <v>0</v>
      </c>
      <c r="V720" s="8" t="str">
        <f>IF(COUNTBLANK(G720:H720)+COUNTBLANK(J720:K720)+COUNTBLANK(M720:M720)+COUNTBLANK(P720:Q720)+COUNTBLANK(S720:S720)=8,"",
IF(G720&lt;Limity!$C$5," Data gotowości zbyt wczesna lub nie uzupełniona.","")&amp;
IF(G720&gt;Limity!$D$5," Data gotowości zbyt późna lub wypełnona nieprawidłowo.","")&amp;
IF(OR(ROUND(K720,2)&lt;=0,ROUND(Q720,2)&lt;=0,ROUND(M720,2)&lt;=0,ROUND(S720,2)&lt;=0,ROUND(H720,2)&lt;=0)," Co najmniej jedna wartość nie jest większa od zera.","")&amp;
IF(K720&gt;Limity!$D$6," Abonament za Usługę TD w Wariancie A ponad limit.","")&amp;
IF(Q720&gt;Limity!$D$7," Abonament za Usługę TD w Wariancie B ponad limit.","")&amp;
IF(Q720-K720&gt;Limity!$D$8," Różnica wartości abonamentów za Usługę TD wariantów A i B ponad limit.","")&amp;
IF(M720&gt;Limity!$D$9," Abonament za zwiększenie przepustowości w Wariancie A ponad limit.","")&amp;
IF(S720&gt;Limity!$D$10," Abonament za zwiększenie przepustowości w Wariancie B ponad limit.","")&amp;
IF(H720&gt;Limity!$D$11," Opłata za zestawienie łącza ponad limit.","")&amp;
IF(J720=""," Nie wskazano PWR. ",IF(ISERROR(VLOOKUP(J720,'Listy punktów styku'!$B$11:$B$41,1,FALSE))," Nie wskazano PWR z listy.",""))&amp;
IF(P720=""," Nie wskazano FPS. ",IF(ISERROR(VLOOKUP(P720,'Listy punktów styku'!$B$44:$B$61,1,FALSE))," Nie wskazano FPS z listy.",""))
)</f>
        <v/>
      </c>
    </row>
    <row r="721" spans="1:22" x14ac:dyDescent="0.35">
      <c r="A721" s="115">
        <v>707</v>
      </c>
      <c r="B721" s="124">
        <v>50058043</v>
      </c>
      <c r="C721" s="117" t="s">
        <v>4042</v>
      </c>
      <c r="D721" s="118" t="s">
        <v>4046</v>
      </c>
      <c r="E721" s="118" t="s">
        <v>659</v>
      </c>
      <c r="F721" s="119" t="s">
        <v>3691</v>
      </c>
      <c r="G721" s="28"/>
      <c r="H721" s="4"/>
      <c r="I721" s="122">
        <f t="shared" si="78"/>
        <v>0</v>
      </c>
      <c r="J721" s="3"/>
      <c r="K721" s="6"/>
      <c r="L721" s="123">
        <f t="shared" si="79"/>
        <v>0</v>
      </c>
      <c r="M721" s="7"/>
      <c r="N721" s="123">
        <f t="shared" si="80"/>
        <v>0</v>
      </c>
      <c r="O721" s="123">
        <f t="shared" si="81"/>
        <v>0</v>
      </c>
      <c r="P721" s="3"/>
      <c r="Q721" s="6"/>
      <c r="R721" s="123">
        <f t="shared" si="82"/>
        <v>0</v>
      </c>
      <c r="S721" s="6"/>
      <c r="T721" s="123">
        <f t="shared" si="83"/>
        <v>0</v>
      </c>
      <c r="U721" s="122">
        <f t="shared" si="84"/>
        <v>0</v>
      </c>
      <c r="V721" s="8" t="str">
        <f>IF(COUNTBLANK(G721:H721)+COUNTBLANK(J721:K721)+COUNTBLANK(M721:M721)+COUNTBLANK(P721:Q721)+COUNTBLANK(S721:S721)=8,"",
IF(G721&lt;Limity!$C$5," Data gotowości zbyt wczesna lub nie uzupełniona.","")&amp;
IF(G721&gt;Limity!$D$5," Data gotowości zbyt późna lub wypełnona nieprawidłowo.","")&amp;
IF(OR(ROUND(K721,2)&lt;=0,ROUND(Q721,2)&lt;=0,ROUND(M721,2)&lt;=0,ROUND(S721,2)&lt;=0,ROUND(H721,2)&lt;=0)," Co najmniej jedna wartość nie jest większa od zera.","")&amp;
IF(K721&gt;Limity!$D$6," Abonament za Usługę TD w Wariancie A ponad limit.","")&amp;
IF(Q721&gt;Limity!$D$7," Abonament za Usługę TD w Wariancie B ponad limit.","")&amp;
IF(Q721-K721&gt;Limity!$D$8," Różnica wartości abonamentów za Usługę TD wariantów A i B ponad limit.","")&amp;
IF(M721&gt;Limity!$D$9," Abonament za zwiększenie przepustowości w Wariancie A ponad limit.","")&amp;
IF(S721&gt;Limity!$D$10," Abonament za zwiększenie przepustowości w Wariancie B ponad limit.","")&amp;
IF(H721&gt;Limity!$D$11," Opłata za zestawienie łącza ponad limit.","")&amp;
IF(J721=""," Nie wskazano PWR. ",IF(ISERROR(VLOOKUP(J721,'Listy punktów styku'!$B$11:$B$41,1,FALSE))," Nie wskazano PWR z listy.",""))&amp;
IF(P721=""," Nie wskazano FPS. ",IF(ISERROR(VLOOKUP(P721,'Listy punktów styku'!$B$44:$B$61,1,FALSE))," Nie wskazano FPS z listy.",""))
)</f>
        <v/>
      </c>
    </row>
    <row r="722" spans="1:22" x14ac:dyDescent="0.35">
      <c r="A722" s="115">
        <v>708</v>
      </c>
      <c r="B722" s="116">
        <v>606840550</v>
      </c>
      <c r="C722" s="117">
        <v>270222</v>
      </c>
      <c r="D722" s="118" t="s">
        <v>4049</v>
      </c>
      <c r="E722" s="118" t="s">
        <v>4051</v>
      </c>
      <c r="F722" s="119">
        <v>14</v>
      </c>
      <c r="G722" s="28"/>
      <c r="H722" s="4"/>
      <c r="I722" s="122">
        <f t="shared" si="78"/>
        <v>0</v>
      </c>
      <c r="J722" s="3"/>
      <c r="K722" s="6"/>
      <c r="L722" s="123">
        <f t="shared" si="79"/>
        <v>0</v>
      </c>
      <c r="M722" s="7"/>
      <c r="N722" s="123">
        <f t="shared" si="80"/>
        <v>0</v>
      </c>
      <c r="O722" s="123">
        <f t="shared" si="81"/>
        <v>0</v>
      </c>
      <c r="P722" s="3"/>
      <c r="Q722" s="6"/>
      <c r="R722" s="123">
        <f t="shared" si="82"/>
        <v>0</v>
      </c>
      <c r="S722" s="6"/>
      <c r="T722" s="123">
        <f t="shared" si="83"/>
        <v>0</v>
      </c>
      <c r="U722" s="122">
        <f t="shared" si="84"/>
        <v>0</v>
      </c>
      <c r="V722" s="8" t="str">
        <f>IF(COUNTBLANK(G722:H722)+COUNTBLANK(J722:K722)+COUNTBLANK(M722:M722)+COUNTBLANK(P722:Q722)+COUNTBLANK(S722:S722)=8,"",
IF(G722&lt;Limity!$C$5," Data gotowości zbyt wczesna lub nie uzupełniona.","")&amp;
IF(G722&gt;Limity!$D$5," Data gotowości zbyt późna lub wypełnona nieprawidłowo.","")&amp;
IF(OR(ROUND(K722,2)&lt;=0,ROUND(Q722,2)&lt;=0,ROUND(M722,2)&lt;=0,ROUND(S722,2)&lt;=0,ROUND(H722,2)&lt;=0)," Co najmniej jedna wartość nie jest większa od zera.","")&amp;
IF(K722&gt;Limity!$D$6," Abonament za Usługę TD w Wariancie A ponad limit.","")&amp;
IF(Q722&gt;Limity!$D$7," Abonament za Usługę TD w Wariancie B ponad limit.","")&amp;
IF(Q722-K722&gt;Limity!$D$8," Różnica wartości abonamentów za Usługę TD wariantów A i B ponad limit.","")&amp;
IF(M722&gt;Limity!$D$9," Abonament za zwiększenie przepustowości w Wariancie A ponad limit.","")&amp;
IF(S722&gt;Limity!$D$10," Abonament za zwiększenie przepustowości w Wariancie B ponad limit.","")&amp;
IF(H722&gt;Limity!$D$11," Opłata za zestawienie łącza ponad limit.","")&amp;
IF(J722=""," Nie wskazano PWR. ",IF(ISERROR(VLOOKUP(J722,'Listy punktów styku'!$B$11:$B$41,1,FALSE))," Nie wskazano PWR z listy.",""))&amp;
IF(P722=""," Nie wskazano FPS. ",IF(ISERROR(VLOOKUP(P722,'Listy punktów styku'!$B$44:$B$61,1,FALSE))," Nie wskazano FPS z listy.",""))
)</f>
        <v/>
      </c>
    </row>
    <row r="723" spans="1:22" x14ac:dyDescent="0.35">
      <c r="A723" s="115">
        <v>709</v>
      </c>
      <c r="B723" s="116">
        <v>3876513</v>
      </c>
      <c r="C723" s="117" t="s">
        <v>4056</v>
      </c>
      <c r="D723" s="118" t="s">
        <v>4052</v>
      </c>
      <c r="E723" s="118" t="s">
        <v>667</v>
      </c>
      <c r="F723" s="119">
        <v>62</v>
      </c>
      <c r="G723" s="28"/>
      <c r="H723" s="4"/>
      <c r="I723" s="122">
        <f t="shared" si="78"/>
        <v>0</v>
      </c>
      <c r="J723" s="3"/>
      <c r="K723" s="6"/>
      <c r="L723" s="123">
        <f t="shared" si="79"/>
        <v>0</v>
      </c>
      <c r="M723" s="7"/>
      <c r="N723" s="123">
        <f t="shared" si="80"/>
        <v>0</v>
      </c>
      <c r="O723" s="123">
        <f t="shared" si="81"/>
        <v>0</v>
      </c>
      <c r="P723" s="3"/>
      <c r="Q723" s="6"/>
      <c r="R723" s="123">
        <f t="shared" si="82"/>
        <v>0</v>
      </c>
      <c r="S723" s="6"/>
      <c r="T723" s="123">
        <f t="shared" si="83"/>
        <v>0</v>
      </c>
      <c r="U723" s="122">
        <f t="shared" si="84"/>
        <v>0</v>
      </c>
      <c r="V723" s="8" t="str">
        <f>IF(COUNTBLANK(G723:H723)+COUNTBLANK(J723:K723)+COUNTBLANK(M723:M723)+COUNTBLANK(P723:Q723)+COUNTBLANK(S723:S723)=8,"",
IF(G723&lt;Limity!$C$5," Data gotowości zbyt wczesna lub nie uzupełniona.","")&amp;
IF(G723&gt;Limity!$D$5," Data gotowości zbyt późna lub wypełnona nieprawidłowo.","")&amp;
IF(OR(ROUND(K723,2)&lt;=0,ROUND(Q723,2)&lt;=0,ROUND(M723,2)&lt;=0,ROUND(S723,2)&lt;=0,ROUND(H723,2)&lt;=0)," Co najmniej jedna wartość nie jest większa od zera.","")&amp;
IF(K723&gt;Limity!$D$6," Abonament za Usługę TD w Wariancie A ponad limit.","")&amp;
IF(Q723&gt;Limity!$D$7," Abonament za Usługę TD w Wariancie B ponad limit.","")&amp;
IF(Q723-K723&gt;Limity!$D$8," Różnica wartości abonamentów za Usługę TD wariantów A i B ponad limit.","")&amp;
IF(M723&gt;Limity!$D$9," Abonament za zwiększenie przepustowości w Wariancie A ponad limit.","")&amp;
IF(S723&gt;Limity!$D$10," Abonament za zwiększenie przepustowości w Wariancie B ponad limit.","")&amp;
IF(H723&gt;Limity!$D$11," Opłata za zestawienie łącza ponad limit.","")&amp;
IF(J723=""," Nie wskazano PWR. ",IF(ISERROR(VLOOKUP(J723,'Listy punktów styku'!$B$11:$B$41,1,FALSE))," Nie wskazano PWR z listy.",""))&amp;
IF(P723=""," Nie wskazano FPS. ",IF(ISERROR(VLOOKUP(P723,'Listy punktów styku'!$B$44:$B$61,1,FALSE))," Nie wskazano FPS z listy.",""))
)</f>
        <v/>
      </c>
    </row>
    <row r="724" spans="1:22" x14ac:dyDescent="0.35">
      <c r="A724" s="115">
        <v>710</v>
      </c>
      <c r="B724" s="116">
        <v>3869630</v>
      </c>
      <c r="C724" s="117" t="s">
        <v>4058</v>
      </c>
      <c r="D724" s="118" t="s">
        <v>4052</v>
      </c>
      <c r="E724" s="118" t="s">
        <v>4060</v>
      </c>
      <c r="F724" s="119">
        <v>2</v>
      </c>
      <c r="G724" s="28"/>
      <c r="H724" s="4"/>
      <c r="I724" s="122">
        <f t="shared" si="78"/>
        <v>0</v>
      </c>
      <c r="J724" s="3"/>
      <c r="K724" s="6"/>
      <c r="L724" s="123">
        <f t="shared" si="79"/>
        <v>0</v>
      </c>
      <c r="M724" s="7"/>
      <c r="N724" s="123">
        <f t="shared" si="80"/>
        <v>0</v>
      </c>
      <c r="O724" s="123">
        <f t="shared" si="81"/>
        <v>0</v>
      </c>
      <c r="P724" s="3"/>
      <c r="Q724" s="6"/>
      <c r="R724" s="123">
        <f t="shared" si="82"/>
        <v>0</v>
      </c>
      <c r="S724" s="6"/>
      <c r="T724" s="123">
        <f t="shared" si="83"/>
        <v>0</v>
      </c>
      <c r="U724" s="122">
        <f t="shared" si="84"/>
        <v>0</v>
      </c>
      <c r="V724" s="8" t="str">
        <f>IF(COUNTBLANK(G724:H724)+COUNTBLANK(J724:K724)+COUNTBLANK(M724:M724)+COUNTBLANK(P724:Q724)+COUNTBLANK(S724:S724)=8,"",
IF(G724&lt;Limity!$C$5," Data gotowości zbyt wczesna lub nie uzupełniona.","")&amp;
IF(G724&gt;Limity!$D$5," Data gotowości zbyt późna lub wypełnona nieprawidłowo.","")&amp;
IF(OR(ROUND(K724,2)&lt;=0,ROUND(Q724,2)&lt;=0,ROUND(M724,2)&lt;=0,ROUND(S724,2)&lt;=0,ROUND(H724,2)&lt;=0)," Co najmniej jedna wartość nie jest większa od zera.","")&amp;
IF(K724&gt;Limity!$D$6," Abonament za Usługę TD w Wariancie A ponad limit.","")&amp;
IF(Q724&gt;Limity!$D$7," Abonament za Usługę TD w Wariancie B ponad limit.","")&amp;
IF(Q724-K724&gt;Limity!$D$8," Różnica wartości abonamentów za Usługę TD wariantów A i B ponad limit.","")&amp;
IF(M724&gt;Limity!$D$9," Abonament za zwiększenie przepustowości w Wariancie A ponad limit.","")&amp;
IF(S724&gt;Limity!$D$10," Abonament za zwiększenie przepustowości w Wariancie B ponad limit.","")&amp;
IF(H724&gt;Limity!$D$11," Opłata za zestawienie łącza ponad limit.","")&amp;
IF(J724=""," Nie wskazano PWR. ",IF(ISERROR(VLOOKUP(J724,'Listy punktów styku'!$B$11:$B$41,1,FALSE))," Nie wskazano PWR z listy.",""))&amp;
IF(P724=""," Nie wskazano FPS. ",IF(ISERROR(VLOOKUP(P724,'Listy punktów styku'!$B$44:$B$61,1,FALSE))," Nie wskazano FPS z listy.",""))
)</f>
        <v/>
      </c>
    </row>
    <row r="725" spans="1:22" x14ac:dyDescent="0.35">
      <c r="A725" s="115">
        <v>711</v>
      </c>
      <c r="B725" s="116">
        <v>3877283</v>
      </c>
      <c r="C725" s="117" t="s">
        <v>4062</v>
      </c>
      <c r="D725" s="118" t="s">
        <v>4052</v>
      </c>
      <c r="E725" s="118" t="s">
        <v>4064</v>
      </c>
      <c r="F725" s="119">
        <v>4</v>
      </c>
      <c r="G725" s="28"/>
      <c r="H725" s="4"/>
      <c r="I725" s="122">
        <f t="shared" si="78"/>
        <v>0</v>
      </c>
      <c r="J725" s="3"/>
      <c r="K725" s="6"/>
      <c r="L725" s="123">
        <f t="shared" si="79"/>
        <v>0</v>
      </c>
      <c r="M725" s="7"/>
      <c r="N725" s="123">
        <f t="shared" si="80"/>
        <v>0</v>
      </c>
      <c r="O725" s="123">
        <f t="shared" si="81"/>
        <v>0</v>
      </c>
      <c r="P725" s="3"/>
      <c r="Q725" s="6"/>
      <c r="R725" s="123">
        <f t="shared" si="82"/>
        <v>0</v>
      </c>
      <c r="S725" s="6"/>
      <c r="T725" s="123">
        <f t="shared" si="83"/>
        <v>0</v>
      </c>
      <c r="U725" s="122">
        <f t="shared" si="84"/>
        <v>0</v>
      </c>
      <c r="V725" s="8" t="str">
        <f>IF(COUNTBLANK(G725:H725)+COUNTBLANK(J725:K725)+COUNTBLANK(M725:M725)+COUNTBLANK(P725:Q725)+COUNTBLANK(S725:S725)=8,"",
IF(G725&lt;Limity!$C$5," Data gotowości zbyt wczesna lub nie uzupełniona.","")&amp;
IF(G725&gt;Limity!$D$5," Data gotowości zbyt późna lub wypełnona nieprawidłowo.","")&amp;
IF(OR(ROUND(K725,2)&lt;=0,ROUND(Q725,2)&lt;=0,ROUND(M725,2)&lt;=0,ROUND(S725,2)&lt;=0,ROUND(H725,2)&lt;=0)," Co najmniej jedna wartość nie jest większa od zera.","")&amp;
IF(K725&gt;Limity!$D$6," Abonament za Usługę TD w Wariancie A ponad limit.","")&amp;
IF(Q725&gt;Limity!$D$7," Abonament za Usługę TD w Wariancie B ponad limit.","")&amp;
IF(Q725-K725&gt;Limity!$D$8," Różnica wartości abonamentów za Usługę TD wariantów A i B ponad limit.","")&amp;
IF(M725&gt;Limity!$D$9," Abonament za zwiększenie przepustowości w Wariancie A ponad limit.","")&amp;
IF(S725&gt;Limity!$D$10," Abonament za zwiększenie przepustowości w Wariancie B ponad limit.","")&amp;
IF(H725&gt;Limity!$D$11," Opłata za zestawienie łącza ponad limit.","")&amp;
IF(J725=""," Nie wskazano PWR. ",IF(ISERROR(VLOOKUP(J725,'Listy punktów styku'!$B$11:$B$41,1,FALSE))," Nie wskazano PWR z listy.",""))&amp;
IF(P725=""," Nie wskazano FPS. ",IF(ISERROR(VLOOKUP(P725,'Listy punktów styku'!$B$44:$B$61,1,FALSE))," Nie wskazano FPS z listy.",""))
)</f>
        <v/>
      </c>
    </row>
    <row r="726" spans="1:22" x14ac:dyDescent="0.35">
      <c r="A726" s="115">
        <v>712</v>
      </c>
      <c r="B726" s="116">
        <v>3877787</v>
      </c>
      <c r="C726" s="117" t="s">
        <v>4066</v>
      </c>
      <c r="D726" s="118" t="s">
        <v>4052</v>
      </c>
      <c r="E726" s="118" t="s">
        <v>4068</v>
      </c>
      <c r="F726" s="119">
        <v>20</v>
      </c>
      <c r="G726" s="28"/>
      <c r="H726" s="4"/>
      <c r="I726" s="122">
        <f t="shared" si="78"/>
        <v>0</v>
      </c>
      <c r="J726" s="3"/>
      <c r="K726" s="6"/>
      <c r="L726" s="123">
        <f t="shared" si="79"/>
        <v>0</v>
      </c>
      <c r="M726" s="7"/>
      <c r="N726" s="123">
        <f t="shared" si="80"/>
        <v>0</v>
      </c>
      <c r="O726" s="123">
        <f t="shared" si="81"/>
        <v>0</v>
      </c>
      <c r="P726" s="3"/>
      <c r="Q726" s="6"/>
      <c r="R726" s="123">
        <f t="shared" si="82"/>
        <v>0</v>
      </c>
      <c r="S726" s="6"/>
      <c r="T726" s="123">
        <f t="shared" si="83"/>
        <v>0</v>
      </c>
      <c r="U726" s="122">
        <f t="shared" si="84"/>
        <v>0</v>
      </c>
      <c r="V726" s="8" t="str">
        <f>IF(COUNTBLANK(G726:H726)+COUNTBLANK(J726:K726)+COUNTBLANK(M726:M726)+COUNTBLANK(P726:Q726)+COUNTBLANK(S726:S726)=8,"",
IF(G726&lt;Limity!$C$5," Data gotowości zbyt wczesna lub nie uzupełniona.","")&amp;
IF(G726&gt;Limity!$D$5," Data gotowości zbyt późna lub wypełnona nieprawidłowo.","")&amp;
IF(OR(ROUND(K726,2)&lt;=0,ROUND(Q726,2)&lt;=0,ROUND(M726,2)&lt;=0,ROUND(S726,2)&lt;=0,ROUND(H726,2)&lt;=0)," Co najmniej jedna wartość nie jest większa od zera.","")&amp;
IF(K726&gt;Limity!$D$6," Abonament za Usługę TD w Wariancie A ponad limit.","")&amp;
IF(Q726&gt;Limity!$D$7," Abonament za Usługę TD w Wariancie B ponad limit.","")&amp;
IF(Q726-K726&gt;Limity!$D$8," Różnica wartości abonamentów za Usługę TD wariantów A i B ponad limit.","")&amp;
IF(M726&gt;Limity!$D$9," Abonament za zwiększenie przepustowości w Wariancie A ponad limit.","")&amp;
IF(S726&gt;Limity!$D$10," Abonament za zwiększenie przepustowości w Wariancie B ponad limit.","")&amp;
IF(H726&gt;Limity!$D$11," Opłata za zestawienie łącza ponad limit.","")&amp;
IF(J726=""," Nie wskazano PWR. ",IF(ISERROR(VLOOKUP(J726,'Listy punktów styku'!$B$11:$B$41,1,FALSE))," Nie wskazano PWR z listy.",""))&amp;
IF(P726=""," Nie wskazano FPS. ",IF(ISERROR(VLOOKUP(P726,'Listy punktów styku'!$B$44:$B$61,1,FALSE))," Nie wskazano FPS z listy.",""))
)</f>
        <v/>
      </c>
    </row>
    <row r="727" spans="1:22" x14ac:dyDescent="0.35">
      <c r="A727" s="115">
        <v>713</v>
      </c>
      <c r="B727" s="116">
        <v>3869278</v>
      </c>
      <c r="C727" s="117" t="s">
        <v>4070</v>
      </c>
      <c r="D727" s="118" t="s">
        <v>4052</v>
      </c>
      <c r="E727" s="118" t="s">
        <v>4072</v>
      </c>
      <c r="F727" s="119">
        <v>2</v>
      </c>
      <c r="G727" s="28"/>
      <c r="H727" s="4"/>
      <c r="I727" s="122">
        <f t="shared" si="78"/>
        <v>0</v>
      </c>
      <c r="J727" s="3"/>
      <c r="K727" s="6"/>
      <c r="L727" s="123">
        <f t="shared" si="79"/>
        <v>0</v>
      </c>
      <c r="M727" s="7"/>
      <c r="N727" s="123">
        <f t="shared" si="80"/>
        <v>0</v>
      </c>
      <c r="O727" s="123">
        <f t="shared" si="81"/>
        <v>0</v>
      </c>
      <c r="P727" s="3"/>
      <c r="Q727" s="6"/>
      <c r="R727" s="123">
        <f t="shared" si="82"/>
        <v>0</v>
      </c>
      <c r="S727" s="6"/>
      <c r="T727" s="123">
        <f t="shared" si="83"/>
        <v>0</v>
      </c>
      <c r="U727" s="122">
        <f t="shared" si="84"/>
        <v>0</v>
      </c>
      <c r="V727" s="8" t="str">
        <f>IF(COUNTBLANK(G727:H727)+COUNTBLANK(J727:K727)+COUNTBLANK(M727:M727)+COUNTBLANK(P727:Q727)+COUNTBLANK(S727:S727)=8,"",
IF(G727&lt;Limity!$C$5," Data gotowości zbyt wczesna lub nie uzupełniona.","")&amp;
IF(G727&gt;Limity!$D$5," Data gotowości zbyt późna lub wypełnona nieprawidłowo.","")&amp;
IF(OR(ROUND(K727,2)&lt;=0,ROUND(Q727,2)&lt;=0,ROUND(M727,2)&lt;=0,ROUND(S727,2)&lt;=0,ROUND(H727,2)&lt;=0)," Co najmniej jedna wartość nie jest większa od zera.","")&amp;
IF(K727&gt;Limity!$D$6," Abonament za Usługę TD w Wariancie A ponad limit.","")&amp;
IF(Q727&gt;Limity!$D$7," Abonament za Usługę TD w Wariancie B ponad limit.","")&amp;
IF(Q727-K727&gt;Limity!$D$8," Różnica wartości abonamentów za Usługę TD wariantów A i B ponad limit.","")&amp;
IF(M727&gt;Limity!$D$9," Abonament za zwiększenie przepustowości w Wariancie A ponad limit.","")&amp;
IF(S727&gt;Limity!$D$10," Abonament za zwiększenie przepustowości w Wariancie B ponad limit.","")&amp;
IF(H727&gt;Limity!$D$11," Opłata za zestawienie łącza ponad limit.","")&amp;
IF(J727=""," Nie wskazano PWR. ",IF(ISERROR(VLOOKUP(J727,'Listy punktów styku'!$B$11:$B$41,1,FALSE))," Nie wskazano PWR z listy.",""))&amp;
IF(P727=""," Nie wskazano FPS. ",IF(ISERROR(VLOOKUP(P727,'Listy punktów styku'!$B$44:$B$61,1,FALSE))," Nie wskazano FPS z listy.",""))
)</f>
        <v/>
      </c>
    </row>
    <row r="728" spans="1:22" x14ac:dyDescent="0.35">
      <c r="A728" s="115">
        <v>714</v>
      </c>
      <c r="B728" s="116">
        <v>3381290</v>
      </c>
      <c r="C728" s="117" t="s">
        <v>4074</v>
      </c>
      <c r="D728" s="118" t="s">
        <v>4079</v>
      </c>
      <c r="E728" s="118"/>
      <c r="F728" s="119" t="s">
        <v>4080</v>
      </c>
      <c r="G728" s="28"/>
      <c r="H728" s="4"/>
      <c r="I728" s="122">
        <f t="shared" si="78"/>
        <v>0</v>
      </c>
      <c r="J728" s="3"/>
      <c r="K728" s="6"/>
      <c r="L728" s="123">
        <f t="shared" si="79"/>
        <v>0</v>
      </c>
      <c r="M728" s="7"/>
      <c r="N728" s="123">
        <f t="shared" si="80"/>
        <v>0</v>
      </c>
      <c r="O728" s="123">
        <f t="shared" si="81"/>
        <v>0</v>
      </c>
      <c r="P728" s="3"/>
      <c r="Q728" s="6"/>
      <c r="R728" s="123">
        <f t="shared" si="82"/>
        <v>0</v>
      </c>
      <c r="S728" s="6"/>
      <c r="T728" s="123">
        <f t="shared" si="83"/>
        <v>0</v>
      </c>
      <c r="U728" s="122">
        <f t="shared" si="84"/>
        <v>0</v>
      </c>
      <c r="V728" s="8" t="str">
        <f>IF(COUNTBLANK(G728:H728)+COUNTBLANK(J728:K728)+COUNTBLANK(M728:M728)+COUNTBLANK(P728:Q728)+COUNTBLANK(S728:S728)=8,"",
IF(G728&lt;Limity!$C$5," Data gotowości zbyt wczesna lub nie uzupełniona.","")&amp;
IF(G728&gt;Limity!$D$5," Data gotowości zbyt późna lub wypełnona nieprawidłowo.","")&amp;
IF(OR(ROUND(K728,2)&lt;=0,ROUND(Q728,2)&lt;=0,ROUND(M728,2)&lt;=0,ROUND(S728,2)&lt;=0,ROUND(H728,2)&lt;=0)," Co najmniej jedna wartość nie jest większa od zera.","")&amp;
IF(K728&gt;Limity!$D$6," Abonament za Usługę TD w Wariancie A ponad limit.","")&amp;
IF(Q728&gt;Limity!$D$7," Abonament za Usługę TD w Wariancie B ponad limit.","")&amp;
IF(Q728-K728&gt;Limity!$D$8," Różnica wartości abonamentów za Usługę TD wariantów A i B ponad limit.","")&amp;
IF(M728&gt;Limity!$D$9," Abonament za zwiększenie przepustowości w Wariancie A ponad limit.","")&amp;
IF(S728&gt;Limity!$D$10," Abonament za zwiększenie przepustowości w Wariancie B ponad limit.","")&amp;
IF(H728&gt;Limity!$D$11," Opłata za zestawienie łącza ponad limit.","")&amp;
IF(J728=""," Nie wskazano PWR. ",IF(ISERROR(VLOOKUP(J728,'Listy punktów styku'!$B$11:$B$41,1,FALSE))," Nie wskazano PWR z listy.",""))&amp;
IF(P728=""," Nie wskazano FPS. ",IF(ISERROR(VLOOKUP(P728,'Listy punktów styku'!$B$44:$B$61,1,FALSE))," Nie wskazano FPS z listy.",""))
)</f>
        <v/>
      </c>
    </row>
    <row r="729" spans="1:22" x14ac:dyDescent="0.35">
      <c r="A729" s="115">
        <v>715</v>
      </c>
      <c r="B729" s="116">
        <v>9633247</v>
      </c>
      <c r="C729" s="117" t="s">
        <v>4082</v>
      </c>
      <c r="D729" s="118" t="s">
        <v>4087</v>
      </c>
      <c r="E729" s="118"/>
      <c r="F729" s="119">
        <v>99</v>
      </c>
      <c r="G729" s="28"/>
      <c r="H729" s="4"/>
      <c r="I729" s="122">
        <f t="shared" si="78"/>
        <v>0</v>
      </c>
      <c r="J729" s="3"/>
      <c r="K729" s="6"/>
      <c r="L729" s="123">
        <f t="shared" si="79"/>
        <v>0</v>
      </c>
      <c r="M729" s="7"/>
      <c r="N729" s="123">
        <f t="shared" si="80"/>
        <v>0</v>
      </c>
      <c r="O729" s="123">
        <f t="shared" si="81"/>
        <v>0</v>
      </c>
      <c r="P729" s="3"/>
      <c r="Q729" s="6"/>
      <c r="R729" s="123">
        <f t="shared" si="82"/>
        <v>0</v>
      </c>
      <c r="S729" s="6"/>
      <c r="T729" s="123">
        <f t="shared" si="83"/>
        <v>0</v>
      </c>
      <c r="U729" s="122">
        <f t="shared" si="84"/>
        <v>0</v>
      </c>
      <c r="V729" s="8" t="str">
        <f>IF(COUNTBLANK(G729:H729)+COUNTBLANK(J729:K729)+COUNTBLANK(M729:M729)+COUNTBLANK(P729:Q729)+COUNTBLANK(S729:S729)=8,"",
IF(G729&lt;Limity!$C$5," Data gotowości zbyt wczesna lub nie uzupełniona.","")&amp;
IF(G729&gt;Limity!$D$5," Data gotowości zbyt późna lub wypełnona nieprawidłowo.","")&amp;
IF(OR(ROUND(K729,2)&lt;=0,ROUND(Q729,2)&lt;=0,ROUND(M729,2)&lt;=0,ROUND(S729,2)&lt;=0,ROUND(H729,2)&lt;=0)," Co najmniej jedna wartość nie jest większa od zera.","")&amp;
IF(K729&gt;Limity!$D$6," Abonament za Usługę TD w Wariancie A ponad limit.","")&amp;
IF(Q729&gt;Limity!$D$7," Abonament za Usługę TD w Wariancie B ponad limit.","")&amp;
IF(Q729-K729&gt;Limity!$D$8," Różnica wartości abonamentów za Usługę TD wariantów A i B ponad limit.","")&amp;
IF(M729&gt;Limity!$D$9," Abonament za zwiększenie przepustowości w Wariancie A ponad limit.","")&amp;
IF(S729&gt;Limity!$D$10," Abonament za zwiększenie przepustowości w Wariancie B ponad limit.","")&amp;
IF(H729&gt;Limity!$D$11," Opłata za zestawienie łącza ponad limit.","")&amp;
IF(J729=""," Nie wskazano PWR. ",IF(ISERROR(VLOOKUP(J729,'Listy punktów styku'!$B$11:$B$41,1,FALSE))," Nie wskazano PWR z listy.",""))&amp;
IF(P729=""," Nie wskazano FPS. ",IF(ISERROR(VLOOKUP(P729,'Listy punktów styku'!$B$44:$B$61,1,FALSE))," Nie wskazano FPS z listy.",""))
)</f>
        <v/>
      </c>
    </row>
    <row r="730" spans="1:22" ht="29" x14ac:dyDescent="0.35">
      <c r="A730" s="115">
        <v>716</v>
      </c>
      <c r="B730" s="116">
        <v>3492752</v>
      </c>
      <c r="C730" s="117" t="s">
        <v>4089</v>
      </c>
      <c r="D730" s="118" t="s">
        <v>4091</v>
      </c>
      <c r="E730" s="118" t="s">
        <v>4094</v>
      </c>
      <c r="F730" s="119">
        <v>5</v>
      </c>
      <c r="G730" s="28"/>
      <c r="H730" s="4"/>
      <c r="I730" s="122">
        <f t="shared" si="78"/>
        <v>0</v>
      </c>
      <c r="J730" s="3"/>
      <c r="K730" s="6"/>
      <c r="L730" s="123">
        <f t="shared" si="79"/>
        <v>0</v>
      </c>
      <c r="M730" s="7"/>
      <c r="N730" s="123">
        <f t="shared" si="80"/>
        <v>0</v>
      </c>
      <c r="O730" s="123">
        <f t="shared" si="81"/>
        <v>0</v>
      </c>
      <c r="P730" s="3"/>
      <c r="Q730" s="6"/>
      <c r="R730" s="123">
        <f t="shared" si="82"/>
        <v>0</v>
      </c>
      <c r="S730" s="6"/>
      <c r="T730" s="123">
        <f t="shared" si="83"/>
        <v>0</v>
      </c>
      <c r="U730" s="122">
        <f t="shared" si="84"/>
        <v>0</v>
      </c>
      <c r="V730" s="8" t="str">
        <f>IF(COUNTBLANK(G730:H730)+COUNTBLANK(J730:K730)+COUNTBLANK(M730:M730)+COUNTBLANK(P730:Q730)+COUNTBLANK(S730:S730)=8,"",
IF(G730&lt;Limity!$C$5," Data gotowości zbyt wczesna lub nie uzupełniona.","")&amp;
IF(G730&gt;Limity!$D$5," Data gotowości zbyt późna lub wypełnona nieprawidłowo.","")&amp;
IF(OR(ROUND(K730,2)&lt;=0,ROUND(Q730,2)&lt;=0,ROUND(M730,2)&lt;=0,ROUND(S730,2)&lt;=0,ROUND(H730,2)&lt;=0)," Co najmniej jedna wartość nie jest większa od zera.","")&amp;
IF(K730&gt;Limity!$D$6," Abonament za Usługę TD w Wariancie A ponad limit.","")&amp;
IF(Q730&gt;Limity!$D$7," Abonament za Usługę TD w Wariancie B ponad limit.","")&amp;
IF(Q730-K730&gt;Limity!$D$8," Różnica wartości abonamentów za Usługę TD wariantów A i B ponad limit.","")&amp;
IF(M730&gt;Limity!$D$9," Abonament za zwiększenie przepustowości w Wariancie A ponad limit.","")&amp;
IF(S730&gt;Limity!$D$10," Abonament za zwiększenie przepustowości w Wariancie B ponad limit.","")&amp;
IF(H730&gt;Limity!$D$11," Opłata za zestawienie łącza ponad limit.","")&amp;
IF(J730=""," Nie wskazano PWR. ",IF(ISERROR(VLOOKUP(J730,'Listy punktów styku'!$B$11:$B$41,1,FALSE))," Nie wskazano PWR z listy.",""))&amp;
IF(P730=""," Nie wskazano FPS. ",IF(ISERROR(VLOOKUP(P730,'Listy punktów styku'!$B$44:$B$61,1,FALSE))," Nie wskazano FPS z listy.",""))
)</f>
        <v/>
      </c>
    </row>
    <row r="731" spans="1:22" x14ac:dyDescent="0.35">
      <c r="A731" s="115">
        <v>717</v>
      </c>
      <c r="B731" s="116">
        <v>3507020</v>
      </c>
      <c r="C731" s="117" t="s">
        <v>4096</v>
      </c>
      <c r="D731" s="118" t="s">
        <v>4099</v>
      </c>
      <c r="E731" s="118" t="s">
        <v>112</v>
      </c>
      <c r="F731" s="119">
        <v>7</v>
      </c>
      <c r="G731" s="28"/>
      <c r="H731" s="4"/>
      <c r="I731" s="122">
        <f t="shared" si="78"/>
        <v>0</v>
      </c>
      <c r="J731" s="3"/>
      <c r="K731" s="6"/>
      <c r="L731" s="123">
        <f t="shared" si="79"/>
        <v>0</v>
      </c>
      <c r="M731" s="7"/>
      <c r="N731" s="123">
        <f t="shared" si="80"/>
        <v>0</v>
      </c>
      <c r="O731" s="123">
        <f t="shared" si="81"/>
        <v>0</v>
      </c>
      <c r="P731" s="3"/>
      <c r="Q731" s="6"/>
      <c r="R731" s="123">
        <f t="shared" si="82"/>
        <v>0</v>
      </c>
      <c r="S731" s="6"/>
      <c r="T731" s="123">
        <f t="shared" si="83"/>
        <v>0</v>
      </c>
      <c r="U731" s="122">
        <f t="shared" si="84"/>
        <v>0</v>
      </c>
      <c r="V731" s="8" t="str">
        <f>IF(COUNTBLANK(G731:H731)+COUNTBLANK(J731:K731)+COUNTBLANK(M731:M731)+COUNTBLANK(P731:Q731)+COUNTBLANK(S731:S731)=8,"",
IF(G731&lt;Limity!$C$5," Data gotowości zbyt wczesna lub nie uzupełniona.","")&amp;
IF(G731&gt;Limity!$D$5," Data gotowości zbyt późna lub wypełnona nieprawidłowo.","")&amp;
IF(OR(ROUND(K731,2)&lt;=0,ROUND(Q731,2)&lt;=0,ROUND(M731,2)&lt;=0,ROUND(S731,2)&lt;=0,ROUND(H731,2)&lt;=0)," Co najmniej jedna wartość nie jest większa od zera.","")&amp;
IF(K731&gt;Limity!$D$6," Abonament za Usługę TD w Wariancie A ponad limit.","")&amp;
IF(Q731&gt;Limity!$D$7," Abonament za Usługę TD w Wariancie B ponad limit.","")&amp;
IF(Q731-K731&gt;Limity!$D$8," Różnica wartości abonamentów za Usługę TD wariantów A i B ponad limit.","")&amp;
IF(M731&gt;Limity!$D$9," Abonament za zwiększenie przepustowości w Wariancie A ponad limit.","")&amp;
IF(S731&gt;Limity!$D$10," Abonament za zwiększenie przepustowości w Wariancie B ponad limit.","")&amp;
IF(H731&gt;Limity!$D$11," Opłata za zestawienie łącza ponad limit.","")&amp;
IF(J731=""," Nie wskazano PWR. ",IF(ISERROR(VLOOKUP(J731,'Listy punktów styku'!$B$11:$B$41,1,FALSE))," Nie wskazano PWR z listy.",""))&amp;
IF(P731=""," Nie wskazano FPS. ",IF(ISERROR(VLOOKUP(P731,'Listy punktów styku'!$B$44:$B$61,1,FALSE))," Nie wskazano FPS z listy.",""))
)</f>
        <v/>
      </c>
    </row>
    <row r="732" spans="1:22" x14ac:dyDescent="0.35">
      <c r="A732" s="115">
        <v>718</v>
      </c>
      <c r="B732" s="116">
        <v>3524443</v>
      </c>
      <c r="C732" s="117" t="s">
        <v>4102</v>
      </c>
      <c r="D732" s="118" t="s">
        <v>4106</v>
      </c>
      <c r="E732" s="118" t="s">
        <v>104</v>
      </c>
      <c r="F732" s="119">
        <v>54</v>
      </c>
      <c r="G732" s="28"/>
      <c r="H732" s="4"/>
      <c r="I732" s="122">
        <f t="shared" si="78"/>
        <v>0</v>
      </c>
      <c r="J732" s="3"/>
      <c r="K732" s="6"/>
      <c r="L732" s="123">
        <f t="shared" si="79"/>
        <v>0</v>
      </c>
      <c r="M732" s="7"/>
      <c r="N732" s="123">
        <f t="shared" si="80"/>
        <v>0</v>
      </c>
      <c r="O732" s="123">
        <f t="shared" si="81"/>
        <v>0</v>
      </c>
      <c r="P732" s="3"/>
      <c r="Q732" s="6"/>
      <c r="R732" s="123">
        <f t="shared" si="82"/>
        <v>0</v>
      </c>
      <c r="S732" s="6"/>
      <c r="T732" s="123">
        <f t="shared" si="83"/>
        <v>0</v>
      </c>
      <c r="U732" s="122">
        <f t="shared" si="84"/>
        <v>0</v>
      </c>
      <c r="V732" s="8" t="str">
        <f>IF(COUNTBLANK(G732:H732)+COUNTBLANK(J732:K732)+COUNTBLANK(M732:M732)+COUNTBLANK(P732:Q732)+COUNTBLANK(S732:S732)=8,"",
IF(G732&lt;Limity!$C$5," Data gotowości zbyt wczesna lub nie uzupełniona.","")&amp;
IF(G732&gt;Limity!$D$5," Data gotowości zbyt późna lub wypełnona nieprawidłowo.","")&amp;
IF(OR(ROUND(K732,2)&lt;=0,ROUND(Q732,2)&lt;=0,ROUND(M732,2)&lt;=0,ROUND(S732,2)&lt;=0,ROUND(H732,2)&lt;=0)," Co najmniej jedna wartość nie jest większa od zera.","")&amp;
IF(K732&gt;Limity!$D$6," Abonament za Usługę TD w Wariancie A ponad limit.","")&amp;
IF(Q732&gt;Limity!$D$7," Abonament za Usługę TD w Wariancie B ponad limit.","")&amp;
IF(Q732-K732&gt;Limity!$D$8," Różnica wartości abonamentów za Usługę TD wariantów A i B ponad limit.","")&amp;
IF(M732&gt;Limity!$D$9," Abonament za zwiększenie przepustowości w Wariancie A ponad limit.","")&amp;
IF(S732&gt;Limity!$D$10," Abonament za zwiększenie przepustowości w Wariancie B ponad limit.","")&amp;
IF(H732&gt;Limity!$D$11," Opłata za zestawienie łącza ponad limit.","")&amp;
IF(J732=""," Nie wskazano PWR. ",IF(ISERROR(VLOOKUP(J732,'Listy punktów styku'!$B$11:$B$41,1,FALSE))," Nie wskazano PWR z listy.",""))&amp;
IF(P732=""," Nie wskazano FPS. ",IF(ISERROR(VLOOKUP(P732,'Listy punktów styku'!$B$44:$B$61,1,FALSE))," Nie wskazano FPS z listy.",""))
)</f>
        <v/>
      </c>
    </row>
    <row r="733" spans="1:22" x14ac:dyDescent="0.35">
      <c r="A733" s="115">
        <v>719</v>
      </c>
      <c r="B733" s="116">
        <v>3534470</v>
      </c>
      <c r="C733" s="117" t="s">
        <v>4108</v>
      </c>
      <c r="D733" s="118" t="s">
        <v>4112</v>
      </c>
      <c r="E733" s="118" t="s">
        <v>95</v>
      </c>
      <c r="F733" s="119">
        <v>1</v>
      </c>
      <c r="G733" s="28"/>
      <c r="H733" s="4"/>
      <c r="I733" s="122">
        <f t="shared" si="78"/>
        <v>0</v>
      </c>
      <c r="J733" s="3"/>
      <c r="K733" s="6"/>
      <c r="L733" s="123">
        <f t="shared" si="79"/>
        <v>0</v>
      </c>
      <c r="M733" s="7"/>
      <c r="N733" s="123">
        <f t="shared" si="80"/>
        <v>0</v>
      </c>
      <c r="O733" s="123">
        <f t="shared" si="81"/>
        <v>0</v>
      </c>
      <c r="P733" s="3"/>
      <c r="Q733" s="6"/>
      <c r="R733" s="123">
        <f t="shared" si="82"/>
        <v>0</v>
      </c>
      <c r="S733" s="6"/>
      <c r="T733" s="123">
        <f t="shared" si="83"/>
        <v>0</v>
      </c>
      <c r="U733" s="122">
        <f t="shared" si="84"/>
        <v>0</v>
      </c>
      <c r="V733" s="8" t="str">
        <f>IF(COUNTBLANK(G733:H733)+COUNTBLANK(J733:K733)+COUNTBLANK(M733:M733)+COUNTBLANK(P733:Q733)+COUNTBLANK(S733:S733)=8,"",
IF(G733&lt;Limity!$C$5," Data gotowości zbyt wczesna lub nie uzupełniona.","")&amp;
IF(G733&gt;Limity!$D$5," Data gotowości zbyt późna lub wypełnona nieprawidłowo.","")&amp;
IF(OR(ROUND(K733,2)&lt;=0,ROUND(Q733,2)&lt;=0,ROUND(M733,2)&lt;=0,ROUND(S733,2)&lt;=0,ROUND(H733,2)&lt;=0)," Co najmniej jedna wartość nie jest większa od zera.","")&amp;
IF(K733&gt;Limity!$D$6," Abonament za Usługę TD w Wariancie A ponad limit.","")&amp;
IF(Q733&gt;Limity!$D$7," Abonament za Usługę TD w Wariancie B ponad limit.","")&amp;
IF(Q733-K733&gt;Limity!$D$8," Różnica wartości abonamentów za Usługę TD wariantów A i B ponad limit.","")&amp;
IF(M733&gt;Limity!$D$9," Abonament za zwiększenie przepustowości w Wariancie A ponad limit.","")&amp;
IF(S733&gt;Limity!$D$10," Abonament za zwiększenie przepustowości w Wariancie B ponad limit.","")&amp;
IF(H733&gt;Limity!$D$11," Opłata za zestawienie łącza ponad limit.","")&amp;
IF(J733=""," Nie wskazano PWR. ",IF(ISERROR(VLOOKUP(J733,'Listy punktów styku'!$B$11:$B$41,1,FALSE))," Nie wskazano PWR z listy.",""))&amp;
IF(P733=""," Nie wskazano FPS. ",IF(ISERROR(VLOOKUP(P733,'Listy punktów styku'!$B$44:$B$61,1,FALSE))," Nie wskazano FPS z listy.",""))
)</f>
        <v/>
      </c>
    </row>
    <row r="734" spans="1:22" ht="29" x14ac:dyDescent="0.35">
      <c r="A734" s="115">
        <v>720</v>
      </c>
      <c r="B734" s="116">
        <v>9633058</v>
      </c>
      <c r="C734" s="117" t="s">
        <v>4114</v>
      </c>
      <c r="D734" s="118" t="s">
        <v>4116</v>
      </c>
      <c r="E734" s="118" t="s">
        <v>392</v>
      </c>
      <c r="F734" s="119">
        <v>5</v>
      </c>
      <c r="G734" s="28"/>
      <c r="H734" s="4"/>
      <c r="I734" s="122">
        <f t="shared" si="78"/>
        <v>0</v>
      </c>
      <c r="J734" s="3"/>
      <c r="K734" s="6"/>
      <c r="L734" s="123">
        <f t="shared" si="79"/>
        <v>0</v>
      </c>
      <c r="M734" s="7"/>
      <c r="N734" s="123">
        <f t="shared" si="80"/>
        <v>0</v>
      </c>
      <c r="O734" s="123">
        <f t="shared" si="81"/>
        <v>0</v>
      </c>
      <c r="P734" s="3"/>
      <c r="Q734" s="6"/>
      <c r="R734" s="123">
        <f t="shared" si="82"/>
        <v>0</v>
      </c>
      <c r="S734" s="6"/>
      <c r="T734" s="123">
        <f t="shared" si="83"/>
        <v>0</v>
      </c>
      <c r="U734" s="122">
        <f t="shared" si="84"/>
        <v>0</v>
      </c>
      <c r="V734" s="8" t="str">
        <f>IF(COUNTBLANK(G734:H734)+COUNTBLANK(J734:K734)+COUNTBLANK(M734:M734)+COUNTBLANK(P734:Q734)+COUNTBLANK(S734:S734)=8,"",
IF(G734&lt;Limity!$C$5," Data gotowości zbyt wczesna lub nie uzupełniona.","")&amp;
IF(G734&gt;Limity!$D$5," Data gotowości zbyt późna lub wypełnona nieprawidłowo.","")&amp;
IF(OR(ROUND(K734,2)&lt;=0,ROUND(Q734,2)&lt;=0,ROUND(M734,2)&lt;=0,ROUND(S734,2)&lt;=0,ROUND(H734,2)&lt;=0)," Co najmniej jedna wartość nie jest większa od zera.","")&amp;
IF(K734&gt;Limity!$D$6," Abonament za Usługę TD w Wariancie A ponad limit.","")&amp;
IF(Q734&gt;Limity!$D$7," Abonament za Usługę TD w Wariancie B ponad limit.","")&amp;
IF(Q734-K734&gt;Limity!$D$8," Różnica wartości abonamentów za Usługę TD wariantów A i B ponad limit.","")&amp;
IF(M734&gt;Limity!$D$9," Abonament za zwiększenie przepustowości w Wariancie A ponad limit.","")&amp;
IF(S734&gt;Limity!$D$10," Abonament za zwiększenie przepustowości w Wariancie B ponad limit.","")&amp;
IF(H734&gt;Limity!$D$11," Opłata za zestawienie łącza ponad limit.","")&amp;
IF(J734=""," Nie wskazano PWR. ",IF(ISERROR(VLOOKUP(J734,'Listy punktów styku'!$B$11:$B$41,1,FALSE))," Nie wskazano PWR z listy.",""))&amp;
IF(P734=""," Nie wskazano FPS. ",IF(ISERROR(VLOOKUP(P734,'Listy punktów styku'!$B$44:$B$61,1,FALSE))," Nie wskazano FPS z listy.",""))
)</f>
        <v/>
      </c>
    </row>
    <row r="735" spans="1:22" x14ac:dyDescent="0.35">
      <c r="A735" s="115">
        <v>721</v>
      </c>
      <c r="B735" s="116">
        <v>3515651</v>
      </c>
      <c r="C735" s="117" t="s">
        <v>947</v>
      </c>
      <c r="D735" s="118" t="s">
        <v>944</v>
      </c>
      <c r="E735" s="118" t="s">
        <v>473</v>
      </c>
      <c r="F735" s="119">
        <v>1</v>
      </c>
      <c r="G735" s="28"/>
      <c r="H735" s="4"/>
      <c r="I735" s="122">
        <f t="shared" si="78"/>
        <v>0</v>
      </c>
      <c r="J735" s="3"/>
      <c r="K735" s="6"/>
      <c r="L735" s="123">
        <f t="shared" si="79"/>
        <v>0</v>
      </c>
      <c r="M735" s="7"/>
      <c r="N735" s="123">
        <f t="shared" si="80"/>
        <v>0</v>
      </c>
      <c r="O735" s="123">
        <f t="shared" si="81"/>
        <v>0</v>
      </c>
      <c r="P735" s="3"/>
      <c r="Q735" s="6"/>
      <c r="R735" s="123">
        <f t="shared" si="82"/>
        <v>0</v>
      </c>
      <c r="S735" s="6"/>
      <c r="T735" s="123">
        <f t="shared" si="83"/>
        <v>0</v>
      </c>
      <c r="U735" s="122">
        <f t="shared" si="84"/>
        <v>0</v>
      </c>
      <c r="V735" s="8" t="str">
        <f>IF(COUNTBLANK(G735:H735)+COUNTBLANK(J735:K735)+COUNTBLANK(M735:M735)+COUNTBLANK(P735:Q735)+COUNTBLANK(S735:S735)=8,"",
IF(G735&lt;Limity!$C$5," Data gotowości zbyt wczesna lub nie uzupełniona.","")&amp;
IF(G735&gt;Limity!$D$5," Data gotowości zbyt późna lub wypełnona nieprawidłowo.","")&amp;
IF(OR(ROUND(K735,2)&lt;=0,ROUND(Q735,2)&lt;=0,ROUND(M735,2)&lt;=0,ROUND(S735,2)&lt;=0,ROUND(H735,2)&lt;=0)," Co najmniej jedna wartość nie jest większa od zera.","")&amp;
IF(K735&gt;Limity!$D$6," Abonament za Usługę TD w Wariancie A ponad limit.","")&amp;
IF(Q735&gt;Limity!$D$7," Abonament za Usługę TD w Wariancie B ponad limit.","")&amp;
IF(Q735-K735&gt;Limity!$D$8," Różnica wartości abonamentów za Usługę TD wariantów A i B ponad limit.","")&amp;
IF(M735&gt;Limity!$D$9," Abonament za zwiększenie przepustowości w Wariancie A ponad limit.","")&amp;
IF(S735&gt;Limity!$D$10," Abonament za zwiększenie przepustowości w Wariancie B ponad limit.","")&amp;
IF(H735&gt;Limity!$D$11," Opłata za zestawienie łącza ponad limit.","")&amp;
IF(J735=""," Nie wskazano PWR. ",IF(ISERROR(VLOOKUP(J735,'Listy punktów styku'!$B$11:$B$41,1,FALSE))," Nie wskazano PWR z listy.",""))&amp;
IF(P735=""," Nie wskazano FPS. ",IF(ISERROR(VLOOKUP(P735,'Listy punktów styku'!$B$44:$B$61,1,FALSE))," Nie wskazano FPS z listy.",""))
)</f>
        <v/>
      </c>
    </row>
    <row r="736" spans="1:22" x14ac:dyDescent="0.35">
      <c r="A736" s="115">
        <v>722</v>
      </c>
      <c r="B736" s="116">
        <v>3515903</v>
      </c>
      <c r="C736" s="117" t="s">
        <v>949</v>
      </c>
      <c r="D736" s="118" t="s">
        <v>944</v>
      </c>
      <c r="E736" s="118" t="s">
        <v>634</v>
      </c>
      <c r="F736" s="119">
        <v>3</v>
      </c>
      <c r="G736" s="28"/>
      <c r="H736" s="4"/>
      <c r="I736" s="122">
        <f t="shared" si="78"/>
        <v>0</v>
      </c>
      <c r="J736" s="3"/>
      <c r="K736" s="6"/>
      <c r="L736" s="123">
        <f t="shared" si="79"/>
        <v>0</v>
      </c>
      <c r="M736" s="7"/>
      <c r="N736" s="123">
        <f t="shared" si="80"/>
        <v>0</v>
      </c>
      <c r="O736" s="123">
        <f t="shared" si="81"/>
        <v>0</v>
      </c>
      <c r="P736" s="3"/>
      <c r="Q736" s="6"/>
      <c r="R736" s="123">
        <f t="shared" si="82"/>
        <v>0</v>
      </c>
      <c r="S736" s="6"/>
      <c r="T736" s="123">
        <f t="shared" si="83"/>
        <v>0</v>
      </c>
      <c r="U736" s="122">
        <f t="shared" si="84"/>
        <v>0</v>
      </c>
      <c r="V736" s="8" t="str">
        <f>IF(COUNTBLANK(G736:H736)+COUNTBLANK(J736:K736)+COUNTBLANK(M736:M736)+COUNTBLANK(P736:Q736)+COUNTBLANK(S736:S736)=8,"",
IF(G736&lt;Limity!$C$5," Data gotowości zbyt wczesna lub nie uzupełniona.","")&amp;
IF(G736&gt;Limity!$D$5," Data gotowości zbyt późna lub wypełnona nieprawidłowo.","")&amp;
IF(OR(ROUND(K736,2)&lt;=0,ROUND(Q736,2)&lt;=0,ROUND(M736,2)&lt;=0,ROUND(S736,2)&lt;=0,ROUND(H736,2)&lt;=0)," Co najmniej jedna wartość nie jest większa od zera.","")&amp;
IF(K736&gt;Limity!$D$6," Abonament za Usługę TD w Wariancie A ponad limit.","")&amp;
IF(Q736&gt;Limity!$D$7," Abonament za Usługę TD w Wariancie B ponad limit.","")&amp;
IF(Q736-K736&gt;Limity!$D$8," Różnica wartości abonamentów za Usługę TD wariantów A i B ponad limit.","")&amp;
IF(M736&gt;Limity!$D$9," Abonament za zwiększenie przepustowości w Wariancie A ponad limit.","")&amp;
IF(S736&gt;Limity!$D$10," Abonament za zwiększenie przepustowości w Wariancie B ponad limit.","")&amp;
IF(H736&gt;Limity!$D$11," Opłata za zestawienie łącza ponad limit.","")&amp;
IF(J736=""," Nie wskazano PWR. ",IF(ISERROR(VLOOKUP(J736,'Listy punktów styku'!$B$11:$B$41,1,FALSE))," Nie wskazano PWR z listy.",""))&amp;
IF(P736=""," Nie wskazano FPS. ",IF(ISERROR(VLOOKUP(P736,'Listy punktów styku'!$B$44:$B$61,1,FALSE))," Nie wskazano FPS z listy.",""))
)</f>
        <v/>
      </c>
    </row>
    <row r="737" spans="1:22" ht="43.5" x14ac:dyDescent="0.35">
      <c r="A737" s="115">
        <v>723</v>
      </c>
      <c r="B737" s="116">
        <v>3517213</v>
      </c>
      <c r="C737" s="117" t="s">
        <v>4120</v>
      </c>
      <c r="D737" s="118" t="s">
        <v>944</v>
      </c>
      <c r="E737" s="118" t="s">
        <v>640</v>
      </c>
      <c r="F737" s="119">
        <v>6</v>
      </c>
      <c r="G737" s="28"/>
      <c r="H737" s="4"/>
      <c r="I737" s="122">
        <f t="shared" si="78"/>
        <v>0</v>
      </c>
      <c r="J737" s="3"/>
      <c r="K737" s="6"/>
      <c r="L737" s="123">
        <f t="shared" si="79"/>
        <v>0</v>
      </c>
      <c r="M737" s="7"/>
      <c r="N737" s="123">
        <f t="shared" si="80"/>
        <v>0</v>
      </c>
      <c r="O737" s="123">
        <f t="shared" si="81"/>
        <v>0</v>
      </c>
      <c r="P737" s="3"/>
      <c r="Q737" s="6"/>
      <c r="R737" s="123">
        <f t="shared" si="82"/>
        <v>0</v>
      </c>
      <c r="S737" s="6"/>
      <c r="T737" s="123">
        <f t="shared" si="83"/>
        <v>0</v>
      </c>
      <c r="U737" s="122">
        <f t="shared" si="84"/>
        <v>0</v>
      </c>
      <c r="V737" s="8" t="str">
        <f>IF(COUNTBLANK(G737:H737)+COUNTBLANK(J737:K737)+COUNTBLANK(M737:M737)+COUNTBLANK(P737:Q737)+COUNTBLANK(S737:S737)=8,"",
IF(G737&lt;Limity!$C$5," Data gotowości zbyt wczesna lub nie uzupełniona.","")&amp;
IF(G737&gt;Limity!$D$5," Data gotowości zbyt późna lub wypełnona nieprawidłowo.","")&amp;
IF(OR(ROUND(K737,2)&lt;=0,ROUND(Q737,2)&lt;=0,ROUND(M737,2)&lt;=0,ROUND(S737,2)&lt;=0,ROUND(H737,2)&lt;=0)," Co najmniej jedna wartość nie jest większa od zera.","")&amp;
IF(K737&gt;Limity!$D$6," Abonament za Usługę TD w Wariancie A ponad limit.","")&amp;
IF(Q737&gt;Limity!$D$7," Abonament za Usługę TD w Wariancie B ponad limit.","")&amp;
IF(Q737-K737&gt;Limity!$D$8," Różnica wartości abonamentów za Usługę TD wariantów A i B ponad limit.","")&amp;
IF(M737&gt;Limity!$D$9," Abonament za zwiększenie przepustowości w Wariancie A ponad limit.","")&amp;
IF(S737&gt;Limity!$D$10," Abonament za zwiększenie przepustowości w Wariancie B ponad limit.","")&amp;
IF(H737&gt;Limity!$D$11," Opłata za zestawienie łącza ponad limit.","")&amp;
IF(J737=""," Nie wskazano PWR. ",IF(ISERROR(VLOOKUP(J737,'Listy punktów styku'!$B$11:$B$41,1,FALSE))," Nie wskazano PWR z listy.",""))&amp;
IF(P737=""," Nie wskazano FPS. ",IF(ISERROR(VLOOKUP(P737,'Listy punktów styku'!$B$44:$B$61,1,FALSE))," Nie wskazano FPS z listy.",""))
)</f>
        <v/>
      </c>
    </row>
    <row r="738" spans="1:22" x14ac:dyDescent="0.35">
      <c r="A738" s="115">
        <v>724</v>
      </c>
      <c r="B738" s="116">
        <v>3517507</v>
      </c>
      <c r="C738" s="117" t="s">
        <v>952</v>
      </c>
      <c r="D738" s="118" t="s">
        <v>944</v>
      </c>
      <c r="E738" s="118" t="s">
        <v>451</v>
      </c>
      <c r="F738" s="119">
        <v>9</v>
      </c>
      <c r="G738" s="28"/>
      <c r="H738" s="4"/>
      <c r="I738" s="122">
        <f t="shared" si="78"/>
        <v>0</v>
      </c>
      <c r="J738" s="3"/>
      <c r="K738" s="6"/>
      <c r="L738" s="123">
        <f t="shared" si="79"/>
        <v>0</v>
      </c>
      <c r="M738" s="7"/>
      <c r="N738" s="123">
        <f t="shared" si="80"/>
        <v>0</v>
      </c>
      <c r="O738" s="123">
        <f t="shared" si="81"/>
        <v>0</v>
      </c>
      <c r="P738" s="3"/>
      <c r="Q738" s="6"/>
      <c r="R738" s="123">
        <f t="shared" si="82"/>
        <v>0</v>
      </c>
      <c r="S738" s="6"/>
      <c r="T738" s="123">
        <f t="shared" si="83"/>
        <v>0</v>
      </c>
      <c r="U738" s="122">
        <f t="shared" si="84"/>
        <v>0</v>
      </c>
      <c r="V738" s="8" t="str">
        <f>IF(COUNTBLANK(G738:H738)+COUNTBLANK(J738:K738)+COUNTBLANK(M738:M738)+COUNTBLANK(P738:Q738)+COUNTBLANK(S738:S738)=8,"",
IF(G738&lt;Limity!$C$5," Data gotowości zbyt wczesna lub nie uzupełniona.","")&amp;
IF(G738&gt;Limity!$D$5," Data gotowości zbyt późna lub wypełnona nieprawidłowo.","")&amp;
IF(OR(ROUND(K738,2)&lt;=0,ROUND(Q738,2)&lt;=0,ROUND(M738,2)&lt;=0,ROUND(S738,2)&lt;=0,ROUND(H738,2)&lt;=0)," Co najmniej jedna wartość nie jest większa od zera.","")&amp;
IF(K738&gt;Limity!$D$6," Abonament za Usługę TD w Wariancie A ponad limit.","")&amp;
IF(Q738&gt;Limity!$D$7," Abonament za Usługę TD w Wariancie B ponad limit.","")&amp;
IF(Q738-K738&gt;Limity!$D$8," Różnica wartości abonamentów za Usługę TD wariantów A i B ponad limit.","")&amp;
IF(M738&gt;Limity!$D$9," Abonament za zwiększenie przepustowości w Wariancie A ponad limit.","")&amp;
IF(S738&gt;Limity!$D$10," Abonament za zwiększenie przepustowości w Wariancie B ponad limit.","")&amp;
IF(H738&gt;Limity!$D$11," Opłata za zestawienie łącza ponad limit.","")&amp;
IF(J738=""," Nie wskazano PWR. ",IF(ISERROR(VLOOKUP(J738,'Listy punktów styku'!$B$11:$B$41,1,FALSE))," Nie wskazano PWR z listy.",""))&amp;
IF(P738=""," Nie wskazano FPS. ",IF(ISERROR(VLOOKUP(P738,'Listy punktów styku'!$B$44:$B$61,1,FALSE))," Nie wskazano FPS z listy.",""))
)</f>
        <v/>
      </c>
    </row>
    <row r="739" spans="1:22" x14ac:dyDescent="0.35">
      <c r="A739" s="115">
        <v>725</v>
      </c>
      <c r="B739" s="116">
        <v>603391803</v>
      </c>
      <c r="C739" s="117">
        <v>84324</v>
      </c>
      <c r="D739" s="118" t="s">
        <v>4122</v>
      </c>
      <c r="E739" s="118" t="s">
        <v>648</v>
      </c>
      <c r="F739" s="119">
        <v>5</v>
      </c>
      <c r="G739" s="28"/>
      <c r="H739" s="4"/>
      <c r="I739" s="122">
        <f t="shared" si="78"/>
        <v>0</v>
      </c>
      <c r="J739" s="3"/>
      <c r="K739" s="6"/>
      <c r="L739" s="123">
        <f t="shared" si="79"/>
        <v>0</v>
      </c>
      <c r="M739" s="7"/>
      <c r="N739" s="123">
        <f t="shared" si="80"/>
        <v>0</v>
      </c>
      <c r="O739" s="123">
        <f t="shared" si="81"/>
        <v>0</v>
      </c>
      <c r="P739" s="3"/>
      <c r="Q739" s="6"/>
      <c r="R739" s="123">
        <f t="shared" si="82"/>
        <v>0</v>
      </c>
      <c r="S739" s="6"/>
      <c r="T739" s="123">
        <f t="shared" si="83"/>
        <v>0</v>
      </c>
      <c r="U739" s="122">
        <f t="shared" si="84"/>
        <v>0</v>
      </c>
      <c r="V739" s="8" t="str">
        <f>IF(COUNTBLANK(G739:H739)+COUNTBLANK(J739:K739)+COUNTBLANK(M739:M739)+COUNTBLANK(P739:Q739)+COUNTBLANK(S739:S739)=8,"",
IF(G739&lt;Limity!$C$5," Data gotowości zbyt wczesna lub nie uzupełniona.","")&amp;
IF(G739&gt;Limity!$D$5," Data gotowości zbyt późna lub wypełnona nieprawidłowo.","")&amp;
IF(OR(ROUND(K739,2)&lt;=0,ROUND(Q739,2)&lt;=0,ROUND(M739,2)&lt;=0,ROUND(S739,2)&lt;=0,ROUND(H739,2)&lt;=0)," Co najmniej jedna wartość nie jest większa od zera.","")&amp;
IF(K739&gt;Limity!$D$6," Abonament za Usługę TD w Wariancie A ponad limit.","")&amp;
IF(Q739&gt;Limity!$D$7," Abonament za Usługę TD w Wariancie B ponad limit.","")&amp;
IF(Q739-K739&gt;Limity!$D$8," Różnica wartości abonamentów za Usługę TD wariantów A i B ponad limit.","")&amp;
IF(M739&gt;Limity!$D$9," Abonament za zwiększenie przepustowości w Wariancie A ponad limit.","")&amp;
IF(S739&gt;Limity!$D$10," Abonament za zwiększenie przepustowości w Wariancie B ponad limit.","")&amp;
IF(H739&gt;Limity!$D$11," Opłata za zestawienie łącza ponad limit.","")&amp;
IF(J739=""," Nie wskazano PWR. ",IF(ISERROR(VLOOKUP(J739,'Listy punktów styku'!$B$11:$B$41,1,FALSE))," Nie wskazano PWR z listy.",""))&amp;
IF(P739=""," Nie wskazano FPS. ",IF(ISERROR(VLOOKUP(P739,'Listy punktów styku'!$B$44:$B$61,1,FALSE))," Nie wskazano FPS z listy.",""))
)</f>
        <v/>
      </c>
    </row>
    <row r="740" spans="1:22" x14ac:dyDescent="0.35">
      <c r="A740" s="115">
        <v>726</v>
      </c>
      <c r="B740" s="116">
        <v>8383830</v>
      </c>
      <c r="C740" s="117" t="s">
        <v>4125</v>
      </c>
      <c r="D740" s="118" t="s">
        <v>4127</v>
      </c>
      <c r="E740" s="118" t="s">
        <v>1719</v>
      </c>
      <c r="F740" s="119">
        <v>29</v>
      </c>
      <c r="G740" s="28"/>
      <c r="H740" s="4"/>
      <c r="I740" s="122">
        <f t="shared" si="78"/>
        <v>0</v>
      </c>
      <c r="J740" s="3"/>
      <c r="K740" s="6"/>
      <c r="L740" s="123">
        <f t="shared" si="79"/>
        <v>0</v>
      </c>
      <c r="M740" s="7"/>
      <c r="N740" s="123">
        <f t="shared" si="80"/>
        <v>0</v>
      </c>
      <c r="O740" s="123">
        <f t="shared" si="81"/>
        <v>0</v>
      </c>
      <c r="P740" s="3"/>
      <c r="Q740" s="6"/>
      <c r="R740" s="123">
        <f t="shared" si="82"/>
        <v>0</v>
      </c>
      <c r="S740" s="6"/>
      <c r="T740" s="123">
        <f t="shared" si="83"/>
        <v>0</v>
      </c>
      <c r="U740" s="122">
        <f t="shared" si="84"/>
        <v>0</v>
      </c>
      <c r="V740" s="8" t="str">
        <f>IF(COUNTBLANK(G740:H740)+COUNTBLANK(J740:K740)+COUNTBLANK(M740:M740)+COUNTBLANK(P740:Q740)+COUNTBLANK(S740:S740)=8,"",
IF(G740&lt;Limity!$C$5," Data gotowości zbyt wczesna lub nie uzupełniona.","")&amp;
IF(G740&gt;Limity!$D$5," Data gotowości zbyt późna lub wypełnona nieprawidłowo.","")&amp;
IF(OR(ROUND(K740,2)&lt;=0,ROUND(Q740,2)&lt;=0,ROUND(M740,2)&lt;=0,ROUND(S740,2)&lt;=0,ROUND(H740,2)&lt;=0)," Co najmniej jedna wartość nie jest większa od zera.","")&amp;
IF(K740&gt;Limity!$D$6," Abonament za Usługę TD w Wariancie A ponad limit.","")&amp;
IF(Q740&gt;Limity!$D$7," Abonament za Usługę TD w Wariancie B ponad limit.","")&amp;
IF(Q740-K740&gt;Limity!$D$8," Różnica wartości abonamentów za Usługę TD wariantów A i B ponad limit.","")&amp;
IF(M740&gt;Limity!$D$9," Abonament za zwiększenie przepustowości w Wariancie A ponad limit.","")&amp;
IF(S740&gt;Limity!$D$10," Abonament za zwiększenie przepustowości w Wariancie B ponad limit.","")&amp;
IF(H740&gt;Limity!$D$11," Opłata za zestawienie łącza ponad limit.","")&amp;
IF(J740=""," Nie wskazano PWR. ",IF(ISERROR(VLOOKUP(J740,'Listy punktów styku'!$B$11:$B$41,1,FALSE))," Nie wskazano PWR z listy.",""))&amp;
IF(P740=""," Nie wskazano FPS. ",IF(ISERROR(VLOOKUP(P740,'Listy punktów styku'!$B$44:$B$61,1,FALSE))," Nie wskazano FPS z listy.",""))
)</f>
        <v/>
      </c>
    </row>
    <row r="741" spans="1:22" x14ac:dyDescent="0.35">
      <c r="A741" s="115">
        <v>727</v>
      </c>
      <c r="B741" s="116">
        <v>3564590</v>
      </c>
      <c r="C741" s="117" t="s">
        <v>4130</v>
      </c>
      <c r="D741" s="118" t="s">
        <v>4132</v>
      </c>
      <c r="E741" s="118" t="s">
        <v>104</v>
      </c>
      <c r="F741" s="119" t="s">
        <v>4134</v>
      </c>
      <c r="G741" s="28"/>
      <c r="H741" s="4"/>
      <c r="I741" s="122">
        <f t="shared" si="78"/>
        <v>0</v>
      </c>
      <c r="J741" s="3"/>
      <c r="K741" s="6"/>
      <c r="L741" s="123">
        <f t="shared" si="79"/>
        <v>0</v>
      </c>
      <c r="M741" s="7"/>
      <c r="N741" s="123">
        <f t="shared" si="80"/>
        <v>0</v>
      </c>
      <c r="O741" s="123">
        <f t="shared" si="81"/>
        <v>0</v>
      </c>
      <c r="P741" s="3"/>
      <c r="Q741" s="6"/>
      <c r="R741" s="123">
        <f t="shared" si="82"/>
        <v>0</v>
      </c>
      <c r="S741" s="6"/>
      <c r="T741" s="123">
        <f t="shared" si="83"/>
        <v>0</v>
      </c>
      <c r="U741" s="122">
        <f t="shared" si="84"/>
        <v>0</v>
      </c>
      <c r="V741" s="8" t="str">
        <f>IF(COUNTBLANK(G741:H741)+COUNTBLANK(J741:K741)+COUNTBLANK(M741:M741)+COUNTBLANK(P741:Q741)+COUNTBLANK(S741:S741)=8,"",
IF(G741&lt;Limity!$C$5," Data gotowości zbyt wczesna lub nie uzupełniona.","")&amp;
IF(G741&gt;Limity!$D$5," Data gotowości zbyt późna lub wypełnona nieprawidłowo.","")&amp;
IF(OR(ROUND(K741,2)&lt;=0,ROUND(Q741,2)&lt;=0,ROUND(M741,2)&lt;=0,ROUND(S741,2)&lt;=0,ROUND(H741,2)&lt;=0)," Co najmniej jedna wartość nie jest większa od zera.","")&amp;
IF(K741&gt;Limity!$D$6," Abonament za Usługę TD w Wariancie A ponad limit.","")&amp;
IF(Q741&gt;Limity!$D$7," Abonament za Usługę TD w Wariancie B ponad limit.","")&amp;
IF(Q741-K741&gt;Limity!$D$8," Różnica wartości abonamentów za Usługę TD wariantów A i B ponad limit.","")&amp;
IF(M741&gt;Limity!$D$9," Abonament za zwiększenie przepustowości w Wariancie A ponad limit.","")&amp;
IF(S741&gt;Limity!$D$10," Abonament za zwiększenie przepustowości w Wariancie B ponad limit.","")&amp;
IF(H741&gt;Limity!$D$11," Opłata za zestawienie łącza ponad limit.","")&amp;
IF(J741=""," Nie wskazano PWR. ",IF(ISERROR(VLOOKUP(J741,'Listy punktów styku'!$B$11:$B$41,1,FALSE))," Nie wskazano PWR z listy.",""))&amp;
IF(P741=""," Nie wskazano FPS. ",IF(ISERROR(VLOOKUP(P741,'Listy punktów styku'!$B$44:$B$61,1,FALSE))," Nie wskazano FPS z listy.",""))
)</f>
        <v/>
      </c>
    </row>
    <row r="742" spans="1:22" ht="43.5" x14ac:dyDescent="0.35">
      <c r="A742" s="115">
        <v>728</v>
      </c>
      <c r="B742" s="116">
        <v>3914215</v>
      </c>
      <c r="C742" s="117" t="s">
        <v>4136</v>
      </c>
      <c r="D742" s="118" t="s">
        <v>985</v>
      </c>
      <c r="E742" s="118" t="s">
        <v>4139</v>
      </c>
      <c r="F742" s="119" t="s">
        <v>4140</v>
      </c>
      <c r="G742" s="28"/>
      <c r="H742" s="4"/>
      <c r="I742" s="122">
        <f t="shared" si="78"/>
        <v>0</v>
      </c>
      <c r="J742" s="3"/>
      <c r="K742" s="6"/>
      <c r="L742" s="123">
        <f t="shared" si="79"/>
        <v>0</v>
      </c>
      <c r="M742" s="7"/>
      <c r="N742" s="123">
        <f t="shared" si="80"/>
        <v>0</v>
      </c>
      <c r="O742" s="123">
        <f t="shared" si="81"/>
        <v>0</v>
      </c>
      <c r="P742" s="3"/>
      <c r="Q742" s="6"/>
      <c r="R742" s="123">
        <f t="shared" si="82"/>
        <v>0</v>
      </c>
      <c r="S742" s="6"/>
      <c r="T742" s="123">
        <f t="shared" si="83"/>
        <v>0</v>
      </c>
      <c r="U742" s="122">
        <f t="shared" si="84"/>
        <v>0</v>
      </c>
      <c r="V742" s="8" t="str">
        <f>IF(COUNTBLANK(G742:H742)+COUNTBLANK(J742:K742)+COUNTBLANK(M742:M742)+COUNTBLANK(P742:Q742)+COUNTBLANK(S742:S742)=8,"",
IF(G742&lt;Limity!$C$5," Data gotowości zbyt wczesna lub nie uzupełniona.","")&amp;
IF(G742&gt;Limity!$D$5," Data gotowości zbyt późna lub wypełnona nieprawidłowo.","")&amp;
IF(OR(ROUND(K742,2)&lt;=0,ROUND(Q742,2)&lt;=0,ROUND(M742,2)&lt;=0,ROUND(S742,2)&lt;=0,ROUND(H742,2)&lt;=0)," Co najmniej jedna wartość nie jest większa od zera.","")&amp;
IF(K742&gt;Limity!$D$6," Abonament za Usługę TD w Wariancie A ponad limit.","")&amp;
IF(Q742&gt;Limity!$D$7," Abonament za Usługę TD w Wariancie B ponad limit.","")&amp;
IF(Q742-K742&gt;Limity!$D$8," Różnica wartości abonamentów za Usługę TD wariantów A i B ponad limit.","")&amp;
IF(M742&gt;Limity!$D$9," Abonament za zwiększenie przepustowości w Wariancie A ponad limit.","")&amp;
IF(S742&gt;Limity!$D$10," Abonament za zwiększenie przepustowości w Wariancie B ponad limit.","")&amp;
IF(H742&gt;Limity!$D$11," Opłata za zestawienie łącza ponad limit.","")&amp;
IF(J742=""," Nie wskazano PWR. ",IF(ISERROR(VLOOKUP(J742,'Listy punktów styku'!$B$11:$B$41,1,FALSE))," Nie wskazano PWR z listy.",""))&amp;
IF(P742=""," Nie wskazano FPS. ",IF(ISERROR(VLOOKUP(P742,'Listy punktów styku'!$B$44:$B$61,1,FALSE))," Nie wskazano FPS z listy.",""))
)</f>
        <v/>
      </c>
    </row>
    <row r="743" spans="1:22" x14ac:dyDescent="0.35">
      <c r="A743" s="115">
        <v>729</v>
      </c>
      <c r="B743" s="124">
        <v>465728</v>
      </c>
      <c r="C743" s="117" t="s">
        <v>4141</v>
      </c>
      <c r="D743" s="118" t="s">
        <v>985</v>
      </c>
      <c r="E743" s="118" t="s">
        <v>4143</v>
      </c>
      <c r="F743" s="119" t="s">
        <v>4144</v>
      </c>
      <c r="G743" s="28"/>
      <c r="H743" s="4"/>
      <c r="I743" s="122">
        <f t="shared" si="78"/>
        <v>0</v>
      </c>
      <c r="J743" s="3"/>
      <c r="K743" s="6"/>
      <c r="L743" s="123">
        <f t="shared" si="79"/>
        <v>0</v>
      </c>
      <c r="M743" s="7"/>
      <c r="N743" s="123">
        <f t="shared" si="80"/>
        <v>0</v>
      </c>
      <c r="O743" s="123">
        <f t="shared" si="81"/>
        <v>0</v>
      </c>
      <c r="P743" s="3"/>
      <c r="Q743" s="6"/>
      <c r="R743" s="123">
        <f t="shared" si="82"/>
        <v>0</v>
      </c>
      <c r="S743" s="6"/>
      <c r="T743" s="123">
        <f t="shared" si="83"/>
        <v>0</v>
      </c>
      <c r="U743" s="122">
        <f t="shared" si="84"/>
        <v>0</v>
      </c>
      <c r="V743" s="8" t="str">
        <f>IF(COUNTBLANK(G743:H743)+COUNTBLANK(J743:K743)+COUNTBLANK(M743:M743)+COUNTBLANK(P743:Q743)+COUNTBLANK(S743:S743)=8,"",
IF(G743&lt;Limity!$C$5," Data gotowości zbyt wczesna lub nie uzupełniona.","")&amp;
IF(G743&gt;Limity!$D$5," Data gotowości zbyt późna lub wypełnona nieprawidłowo.","")&amp;
IF(OR(ROUND(K743,2)&lt;=0,ROUND(Q743,2)&lt;=0,ROUND(M743,2)&lt;=0,ROUND(S743,2)&lt;=0,ROUND(H743,2)&lt;=0)," Co najmniej jedna wartość nie jest większa od zera.","")&amp;
IF(K743&gt;Limity!$D$6," Abonament za Usługę TD w Wariancie A ponad limit.","")&amp;
IF(Q743&gt;Limity!$D$7," Abonament za Usługę TD w Wariancie B ponad limit.","")&amp;
IF(Q743-K743&gt;Limity!$D$8," Różnica wartości abonamentów za Usługę TD wariantów A i B ponad limit.","")&amp;
IF(M743&gt;Limity!$D$9," Abonament za zwiększenie przepustowości w Wariancie A ponad limit.","")&amp;
IF(S743&gt;Limity!$D$10," Abonament za zwiększenie przepustowości w Wariancie B ponad limit.","")&amp;
IF(H743&gt;Limity!$D$11," Opłata za zestawienie łącza ponad limit.","")&amp;
IF(J743=""," Nie wskazano PWR. ",IF(ISERROR(VLOOKUP(J743,'Listy punktów styku'!$B$11:$B$41,1,FALSE))," Nie wskazano PWR z listy.",""))&amp;
IF(P743=""," Nie wskazano FPS. ",IF(ISERROR(VLOOKUP(P743,'Listy punktów styku'!$B$44:$B$61,1,FALSE))," Nie wskazano FPS z listy.",""))
)</f>
        <v/>
      </c>
    </row>
    <row r="744" spans="1:22" x14ac:dyDescent="0.35">
      <c r="A744" s="115">
        <v>730</v>
      </c>
      <c r="B744" s="116">
        <v>920082063</v>
      </c>
      <c r="C744" s="117">
        <v>267968</v>
      </c>
      <c r="D744" s="118" t="s">
        <v>4147</v>
      </c>
      <c r="E744" s="118" t="s">
        <v>521</v>
      </c>
      <c r="F744" s="119">
        <v>2</v>
      </c>
      <c r="G744" s="28"/>
      <c r="H744" s="4"/>
      <c r="I744" s="122">
        <f t="shared" si="78"/>
        <v>0</v>
      </c>
      <c r="J744" s="3"/>
      <c r="K744" s="6"/>
      <c r="L744" s="123">
        <f t="shared" si="79"/>
        <v>0</v>
      </c>
      <c r="M744" s="7"/>
      <c r="N744" s="123">
        <f t="shared" si="80"/>
        <v>0</v>
      </c>
      <c r="O744" s="123">
        <f t="shared" si="81"/>
        <v>0</v>
      </c>
      <c r="P744" s="3"/>
      <c r="Q744" s="6"/>
      <c r="R744" s="123">
        <f t="shared" si="82"/>
        <v>0</v>
      </c>
      <c r="S744" s="6"/>
      <c r="T744" s="123">
        <f t="shared" si="83"/>
        <v>0</v>
      </c>
      <c r="U744" s="122">
        <f t="shared" si="84"/>
        <v>0</v>
      </c>
      <c r="V744" s="8" t="str">
        <f>IF(COUNTBLANK(G744:H744)+COUNTBLANK(J744:K744)+COUNTBLANK(M744:M744)+COUNTBLANK(P744:Q744)+COUNTBLANK(S744:S744)=8,"",
IF(G744&lt;Limity!$C$5," Data gotowości zbyt wczesna lub nie uzupełniona.","")&amp;
IF(G744&gt;Limity!$D$5," Data gotowości zbyt późna lub wypełnona nieprawidłowo.","")&amp;
IF(OR(ROUND(K744,2)&lt;=0,ROUND(Q744,2)&lt;=0,ROUND(M744,2)&lt;=0,ROUND(S744,2)&lt;=0,ROUND(H744,2)&lt;=0)," Co najmniej jedna wartość nie jest większa od zera.","")&amp;
IF(K744&gt;Limity!$D$6," Abonament za Usługę TD w Wariancie A ponad limit.","")&amp;
IF(Q744&gt;Limity!$D$7," Abonament za Usługę TD w Wariancie B ponad limit.","")&amp;
IF(Q744-K744&gt;Limity!$D$8," Różnica wartości abonamentów za Usługę TD wariantów A i B ponad limit.","")&amp;
IF(M744&gt;Limity!$D$9," Abonament za zwiększenie przepustowości w Wariancie A ponad limit.","")&amp;
IF(S744&gt;Limity!$D$10," Abonament za zwiększenie przepustowości w Wariancie B ponad limit.","")&amp;
IF(H744&gt;Limity!$D$11," Opłata za zestawienie łącza ponad limit.","")&amp;
IF(J744=""," Nie wskazano PWR. ",IF(ISERROR(VLOOKUP(J744,'Listy punktów styku'!$B$11:$B$41,1,FALSE))," Nie wskazano PWR z listy.",""))&amp;
IF(P744=""," Nie wskazano FPS. ",IF(ISERROR(VLOOKUP(P744,'Listy punktów styku'!$B$44:$B$61,1,FALSE))," Nie wskazano FPS z listy.",""))
)</f>
        <v/>
      </c>
    </row>
    <row r="745" spans="1:22" x14ac:dyDescent="0.35">
      <c r="A745" s="115">
        <v>731</v>
      </c>
      <c r="B745" s="116">
        <v>3617569</v>
      </c>
      <c r="C745" s="117" t="s">
        <v>4150</v>
      </c>
      <c r="D745" s="118" t="s">
        <v>4155</v>
      </c>
      <c r="E745" s="118"/>
      <c r="F745" s="119" t="s">
        <v>4156</v>
      </c>
      <c r="G745" s="28"/>
      <c r="H745" s="4"/>
      <c r="I745" s="122">
        <f t="shared" si="78"/>
        <v>0</v>
      </c>
      <c r="J745" s="3"/>
      <c r="K745" s="6"/>
      <c r="L745" s="123">
        <f t="shared" si="79"/>
        <v>0</v>
      </c>
      <c r="M745" s="7"/>
      <c r="N745" s="123">
        <f t="shared" si="80"/>
        <v>0</v>
      </c>
      <c r="O745" s="123">
        <f t="shared" si="81"/>
        <v>0</v>
      </c>
      <c r="P745" s="3"/>
      <c r="Q745" s="6"/>
      <c r="R745" s="123">
        <f t="shared" si="82"/>
        <v>0</v>
      </c>
      <c r="S745" s="6"/>
      <c r="T745" s="123">
        <f t="shared" si="83"/>
        <v>0</v>
      </c>
      <c r="U745" s="122">
        <f t="shared" si="84"/>
        <v>0</v>
      </c>
      <c r="V745" s="8" t="str">
        <f>IF(COUNTBLANK(G745:H745)+COUNTBLANK(J745:K745)+COUNTBLANK(M745:M745)+COUNTBLANK(P745:Q745)+COUNTBLANK(S745:S745)=8,"",
IF(G745&lt;Limity!$C$5," Data gotowości zbyt wczesna lub nie uzupełniona.","")&amp;
IF(G745&gt;Limity!$D$5," Data gotowości zbyt późna lub wypełnona nieprawidłowo.","")&amp;
IF(OR(ROUND(K745,2)&lt;=0,ROUND(Q745,2)&lt;=0,ROUND(M745,2)&lt;=0,ROUND(S745,2)&lt;=0,ROUND(H745,2)&lt;=0)," Co najmniej jedna wartość nie jest większa od zera.","")&amp;
IF(K745&gt;Limity!$D$6," Abonament za Usługę TD w Wariancie A ponad limit.","")&amp;
IF(Q745&gt;Limity!$D$7," Abonament za Usługę TD w Wariancie B ponad limit.","")&amp;
IF(Q745-K745&gt;Limity!$D$8," Różnica wartości abonamentów za Usługę TD wariantów A i B ponad limit.","")&amp;
IF(M745&gt;Limity!$D$9," Abonament za zwiększenie przepustowości w Wariancie A ponad limit.","")&amp;
IF(S745&gt;Limity!$D$10," Abonament za zwiększenie przepustowości w Wariancie B ponad limit.","")&amp;
IF(H745&gt;Limity!$D$11," Opłata za zestawienie łącza ponad limit.","")&amp;
IF(J745=""," Nie wskazano PWR. ",IF(ISERROR(VLOOKUP(J745,'Listy punktów styku'!$B$11:$B$41,1,FALSE))," Nie wskazano PWR z listy.",""))&amp;
IF(P745=""," Nie wskazano FPS. ",IF(ISERROR(VLOOKUP(P745,'Listy punktów styku'!$B$44:$B$61,1,FALSE))," Nie wskazano FPS z listy.",""))
)</f>
        <v/>
      </c>
    </row>
    <row r="746" spans="1:22" x14ac:dyDescent="0.35">
      <c r="A746" s="115">
        <v>732</v>
      </c>
      <c r="B746" s="116">
        <v>3618144</v>
      </c>
      <c r="C746" s="117" t="s">
        <v>4158</v>
      </c>
      <c r="D746" s="118" t="s">
        <v>4153</v>
      </c>
      <c r="E746" s="118" t="s">
        <v>693</v>
      </c>
      <c r="F746" s="119" t="s">
        <v>1224</v>
      </c>
      <c r="G746" s="28"/>
      <c r="H746" s="4"/>
      <c r="I746" s="122">
        <f t="shared" si="78"/>
        <v>0</v>
      </c>
      <c r="J746" s="3"/>
      <c r="K746" s="6"/>
      <c r="L746" s="123">
        <f t="shared" si="79"/>
        <v>0</v>
      </c>
      <c r="M746" s="7"/>
      <c r="N746" s="123">
        <f t="shared" si="80"/>
        <v>0</v>
      </c>
      <c r="O746" s="123">
        <f t="shared" si="81"/>
        <v>0</v>
      </c>
      <c r="P746" s="3"/>
      <c r="Q746" s="6"/>
      <c r="R746" s="123">
        <f t="shared" si="82"/>
        <v>0</v>
      </c>
      <c r="S746" s="6"/>
      <c r="T746" s="123">
        <f t="shared" si="83"/>
        <v>0</v>
      </c>
      <c r="U746" s="122">
        <f t="shared" si="84"/>
        <v>0</v>
      </c>
      <c r="V746" s="8" t="str">
        <f>IF(COUNTBLANK(G746:H746)+COUNTBLANK(J746:K746)+COUNTBLANK(M746:M746)+COUNTBLANK(P746:Q746)+COUNTBLANK(S746:S746)=8,"",
IF(G746&lt;Limity!$C$5," Data gotowości zbyt wczesna lub nie uzupełniona.","")&amp;
IF(G746&gt;Limity!$D$5," Data gotowości zbyt późna lub wypełnona nieprawidłowo.","")&amp;
IF(OR(ROUND(K746,2)&lt;=0,ROUND(Q746,2)&lt;=0,ROUND(M746,2)&lt;=0,ROUND(S746,2)&lt;=0,ROUND(H746,2)&lt;=0)," Co najmniej jedna wartość nie jest większa od zera.","")&amp;
IF(K746&gt;Limity!$D$6," Abonament za Usługę TD w Wariancie A ponad limit.","")&amp;
IF(Q746&gt;Limity!$D$7," Abonament za Usługę TD w Wariancie B ponad limit.","")&amp;
IF(Q746-K746&gt;Limity!$D$8," Różnica wartości abonamentów za Usługę TD wariantów A i B ponad limit.","")&amp;
IF(M746&gt;Limity!$D$9," Abonament za zwiększenie przepustowości w Wariancie A ponad limit.","")&amp;
IF(S746&gt;Limity!$D$10," Abonament za zwiększenie przepustowości w Wariancie B ponad limit.","")&amp;
IF(H746&gt;Limity!$D$11," Opłata za zestawienie łącza ponad limit.","")&amp;
IF(J746=""," Nie wskazano PWR. ",IF(ISERROR(VLOOKUP(J746,'Listy punktów styku'!$B$11:$B$41,1,FALSE))," Nie wskazano PWR z listy.",""))&amp;
IF(P746=""," Nie wskazano FPS. ",IF(ISERROR(VLOOKUP(P746,'Listy punktów styku'!$B$44:$B$61,1,FALSE))," Nie wskazano FPS z listy.",""))
)</f>
        <v/>
      </c>
    </row>
    <row r="747" spans="1:22" x14ac:dyDescent="0.35">
      <c r="A747" s="115">
        <v>733</v>
      </c>
      <c r="B747" s="116">
        <v>3654463</v>
      </c>
      <c r="C747" s="117" t="s">
        <v>4161</v>
      </c>
      <c r="D747" s="118" t="s">
        <v>4166</v>
      </c>
      <c r="E747" s="118" t="s">
        <v>104</v>
      </c>
      <c r="F747" s="119">
        <v>34</v>
      </c>
      <c r="G747" s="28"/>
      <c r="H747" s="4"/>
      <c r="I747" s="122">
        <f t="shared" si="78"/>
        <v>0</v>
      </c>
      <c r="J747" s="3"/>
      <c r="K747" s="6"/>
      <c r="L747" s="123">
        <f t="shared" si="79"/>
        <v>0</v>
      </c>
      <c r="M747" s="7"/>
      <c r="N747" s="123">
        <f t="shared" si="80"/>
        <v>0</v>
      </c>
      <c r="O747" s="123">
        <f t="shared" si="81"/>
        <v>0</v>
      </c>
      <c r="P747" s="3"/>
      <c r="Q747" s="6"/>
      <c r="R747" s="123">
        <f t="shared" si="82"/>
        <v>0</v>
      </c>
      <c r="S747" s="6"/>
      <c r="T747" s="123">
        <f t="shared" si="83"/>
        <v>0</v>
      </c>
      <c r="U747" s="122">
        <f t="shared" si="84"/>
        <v>0</v>
      </c>
      <c r="V747" s="8" t="str">
        <f>IF(COUNTBLANK(G747:H747)+COUNTBLANK(J747:K747)+COUNTBLANK(M747:M747)+COUNTBLANK(P747:Q747)+COUNTBLANK(S747:S747)=8,"",
IF(G747&lt;Limity!$C$5," Data gotowości zbyt wczesna lub nie uzupełniona.","")&amp;
IF(G747&gt;Limity!$D$5," Data gotowości zbyt późna lub wypełnona nieprawidłowo.","")&amp;
IF(OR(ROUND(K747,2)&lt;=0,ROUND(Q747,2)&lt;=0,ROUND(M747,2)&lt;=0,ROUND(S747,2)&lt;=0,ROUND(H747,2)&lt;=0)," Co najmniej jedna wartość nie jest większa od zera.","")&amp;
IF(K747&gt;Limity!$D$6," Abonament za Usługę TD w Wariancie A ponad limit.","")&amp;
IF(Q747&gt;Limity!$D$7," Abonament za Usługę TD w Wariancie B ponad limit.","")&amp;
IF(Q747-K747&gt;Limity!$D$8," Różnica wartości abonamentów za Usługę TD wariantów A i B ponad limit.","")&amp;
IF(M747&gt;Limity!$D$9," Abonament za zwiększenie przepustowości w Wariancie A ponad limit.","")&amp;
IF(S747&gt;Limity!$D$10," Abonament za zwiększenie przepustowości w Wariancie B ponad limit.","")&amp;
IF(H747&gt;Limity!$D$11," Opłata za zestawienie łącza ponad limit.","")&amp;
IF(J747=""," Nie wskazano PWR. ",IF(ISERROR(VLOOKUP(J747,'Listy punktów styku'!$B$11:$B$41,1,FALSE))," Nie wskazano PWR z listy.",""))&amp;
IF(P747=""," Nie wskazano FPS. ",IF(ISERROR(VLOOKUP(P747,'Listy punktów styku'!$B$44:$B$61,1,FALSE))," Nie wskazano FPS z listy.",""))
)</f>
        <v/>
      </c>
    </row>
    <row r="748" spans="1:22" x14ac:dyDescent="0.35">
      <c r="A748" s="115">
        <v>734</v>
      </c>
      <c r="B748" s="116">
        <v>3660563</v>
      </c>
      <c r="C748" s="117" t="s">
        <v>4168</v>
      </c>
      <c r="D748" s="118" t="s">
        <v>4172</v>
      </c>
      <c r="E748" s="118" t="s">
        <v>104</v>
      </c>
      <c r="F748" s="119">
        <v>30</v>
      </c>
      <c r="G748" s="28"/>
      <c r="H748" s="4"/>
      <c r="I748" s="122">
        <f t="shared" si="78"/>
        <v>0</v>
      </c>
      <c r="J748" s="3"/>
      <c r="K748" s="6"/>
      <c r="L748" s="123">
        <f t="shared" si="79"/>
        <v>0</v>
      </c>
      <c r="M748" s="7"/>
      <c r="N748" s="123">
        <f t="shared" si="80"/>
        <v>0</v>
      </c>
      <c r="O748" s="123">
        <f t="shared" si="81"/>
        <v>0</v>
      </c>
      <c r="P748" s="3"/>
      <c r="Q748" s="6"/>
      <c r="R748" s="123">
        <f t="shared" si="82"/>
        <v>0</v>
      </c>
      <c r="S748" s="6"/>
      <c r="T748" s="123">
        <f t="shared" si="83"/>
        <v>0</v>
      </c>
      <c r="U748" s="122">
        <f t="shared" si="84"/>
        <v>0</v>
      </c>
      <c r="V748" s="8" t="str">
        <f>IF(COUNTBLANK(G748:H748)+COUNTBLANK(J748:K748)+COUNTBLANK(M748:M748)+COUNTBLANK(P748:Q748)+COUNTBLANK(S748:S748)=8,"",
IF(G748&lt;Limity!$C$5," Data gotowości zbyt wczesna lub nie uzupełniona.","")&amp;
IF(G748&gt;Limity!$D$5," Data gotowości zbyt późna lub wypełnona nieprawidłowo.","")&amp;
IF(OR(ROUND(K748,2)&lt;=0,ROUND(Q748,2)&lt;=0,ROUND(M748,2)&lt;=0,ROUND(S748,2)&lt;=0,ROUND(H748,2)&lt;=0)," Co najmniej jedna wartość nie jest większa od zera.","")&amp;
IF(K748&gt;Limity!$D$6," Abonament za Usługę TD w Wariancie A ponad limit.","")&amp;
IF(Q748&gt;Limity!$D$7," Abonament za Usługę TD w Wariancie B ponad limit.","")&amp;
IF(Q748-K748&gt;Limity!$D$8," Różnica wartości abonamentów za Usługę TD wariantów A i B ponad limit.","")&amp;
IF(M748&gt;Limity!$D$9," Abonament za zwiększenie przepustowości w Wariancie A ponad limit.","")&amp;
IF(S748&gt;Limity!$D$10," Abonament za zwiększenie przepustowości w Wariancie B ponad limit.","")&amp;
IF(H748&gt;Limity!$D$11," Opłata za zestawienie łącza ponad limit.","")&amp;
IF(J748=""," Nie wskazano PWR. ",IF(ISERROR(VLOOKUP(J748,'Listy punktów styku'!$B$11:$B$41,1,FALSE))," Nie wskazano PWR z listy.",""))&amp;
IF(P748=""," Nie wskazano FPS. ",IF(ISERROR(VLOOKUP(P748,'Listy punktów styku'!$B$44:$B$61,1,FALSE))," Nie wskazano FPS z listy.",""))
)</f>
        <v/>
      </c>
    </row>
    <row r="749" spans="1:22" x14ac:dyDescent="0.35">
      <c r="A749" s="115">
        <v>735</v>
      </c>
      <c r="B749" s="116">
        <v>3661217</v>
      </c>
      <c r="C749" s="117" t="s">
        <v>4174</v>
      </c>
      <c r="D749" s="118" t="s">
        <v>4176</v>
      </c>
      <c r="E749" s="118"/>
      <c r="F749" s="119">
        <v>170</v>
      </c>
      <c r="G749" s="28"/>
      <c r="H749" s="4"/>
      <c r="I749" s="122">
        <f t="shared" si="78"/>
        <v>0</v>
      </c>
      <c r="J749" s="3"/>
      <c r="K749" s="6"/>
      <c r="L749" s="123">
        <f t="shared" si="79"/>
        <v>0</v>
      </c>
      <c r="M749" s="7"/>
      <c r="N749" s="123">
        <f t="shared" si="80"/>
        <v>0</v>
      </c>
      <c r="O749" s="123">
        <f t="shared" si="81"/>
        <v>0</v>
      </c>
      <c r="P749" s="3"/>
      <c r="Q749" s="6"/>
      <c r="R749" s="123">
        <f t="shared" si="82"/>
        <v>0</v>
      </c>
      <c r="S749" s="6"/>
      <c r="T749" s="123">
        <f t="shared" si="83"/>
        <v>0</v>
      </c>
      <c r="U749" s="122">
        <f t="shared" si="84"/>
        <v>0</v>
      </c>
      <c r="V749" s="8" t="str">
        <f>IF(COUNTBLANK(G749:H749)+COUNTBLANK(J749:K749)+COUNTBLANK(M749:M749)+COUNTBLANK(P749:Q749)+COUNTBLANK(S749:S749)=8,"",
IF(G749&lt;Limity!$C$5," Data gotowości zbyt wczesna lub nie uzupełniona.","")&amp;
IF(G749&gt;Limity!$D$5," Data gotowości zbyt późna lub wypełnona nieprawidłowo.","")&amp;
IF(OR(ROUND(K749,2)&lt;=0,ROUND(Q749,2)&lt;=0,ROUND(M749,2)&lt;=0,ROUND(S749,2)&lt;=0,ROUND(H749,2)&lt;=0)," Co najmniej jedna wartość nie jest większa od zera.","")&amp;
IF(K749&gt;Limity!$D$6," Abonament za Usługę TD w Wariancie A ponad limit.","")&amp;
IF(Q749&gt;Limity!$D$7," Abonament za Usługę TD w Wariancie B ponad limit.","")&amp;
IF(Q749-K749&gt;Limity!$D$8," Różnica wartości abonamentów za Usługę TD wariantów A i B ponad limit.","")&amp;
IF(M749&gt;Limity!$D$9," Abonament za zwiększenie przepustowości w Wariancie A ponad limit.","")&amp;
IF(S749&gt;Limity!$D$10," Abonament za zwiększenie przepustowości w Wariancie B ponad limit.","")&amp;
IF(H749&gt;Limity!$D$11," Opłata za zestawienie łącza ponad limit.","")&amp;
IF(J749=""," Nie wskazano PWR. ",IF(ISERROR(VLOOKUP(J749,'Listy punktów styku'!$B$11:$B$41,1,FALSE))," Nie wskazano PWR z listy.",""))&amp;
IF(P749=""," Nie wskazano FPS. ",IF(ISERROR(VLOOKUP(P749,'Listy punktów styku'!$B$44:$B$61,1,FALSE))," Nie wskazano FPS z listy.",""))
)</f>
        <v/>
      </c>
    </row>
    <row r="750" spans="1:22" x14ac:dyDescent="0.35">
      <c r="A750" s="115">
        <v>736</v>
      </c>
      <c r="B750" s="116">
        <v>3969367</v>
      </c>
      <c r="C750" s="117" t="s">
        <v>4178</v>
      </c>
      <c r="D750" s="118" t="s">
        <v>4179</v>
      </c>
      <c r="E750" s="118" t="s">
        <v>4183</v>
      </c>
      <c r="F750" s="119">
        <v>202</v>
      </c>
      <c r="G750" s="28"/>
      <c r="H750" s="4"/>
      <c r="I750" s="122">
        <f t="shared" si="78"/>
        <v>0</v>
      </c>
      <c r="J750" s="3"/>
      <c r="K750" s="6"/>
      <c r="L750" s="123">
        <f t="shared" si="79"/>
        <v>0</v>
      </c>
      <c r="M750" s="7"/>
      <c r="N750" s="123">
        <f t="shared" si="80"/>
        <v>0</v>
      </c>
      <c r="O750" s="123">
        <f t="shared" si="81"/>
        <v>0</v>
      </c>
      <c r="P750" s="3"/>
      <c r="Q750" s="6"/>
      <c r="R750" s="123">
        <f t="shared" si="82"/>
        <v>0</v>
      </c>
      <c r="S750" s="6"/>
      <c r="T750" s="123">
        <f t="shared" si="83"/>
        <v>0</v>
      </c>
      <c r="U750" s="122">
        <f t="shared" si="84"/>
        <v>0</v>
      </c>
      <c r="V750" s="8" t="str">
        <f>IF(COUNTBLANK(G750:H750)+COUNTBLANK(J750:K750)+COUNTBLANK(M750:M750)+COUNTBLANK(P750:Q750)+COUNTBLANK(S750:S750)=8,"",
IF(G750&lt;Limity!$C$5," Data gotowości zbyt wczesna lub nie uzupełniona.","")&amp;
IF(G750&gt;Limity!$D$5," Data gotowości zbyt późna lub wypełnona nieprawidłowo.","")&amp;
IF(OR(ROUND(K750,2)&lt;=0,ROUND(Q750,2)&lt;=0,ROUND(M750,2)&lt;=0,ROUND(S750,2)&lt;=0,ROUND(H750,2)&lt;=0)," Co najmniej jedna wartość nie jest większa od zera.","")&amp;
IF(K750&gt;Limity!$D$6," Abonament za Usługę TD w Wariancie A ponad limit.","")&amp;
IF(Q750&gt;Limity!$D$7," Abonament za Usługę TD w Wariancie B ponad limit.","")&amp;
IF(Q750-K750&gt;Limity!$D$8," Różnica wartości abonamentów za Usługę TD wariantów A i B ponad limit.","")&amp;
IF(M750&gt;Limity!$D$9," Abonament za zwiększenie przepustowości w Wariancie A ponad limit.","")&amp;
IF(S750&gt;Limity!$D$10," Abonament za zwiększenie przepustowości w Wariancie B ponad limit.","")&amp;
IF(H750&gt;Limity!$D$11," Opłata za zestawienie łącza ponad limit.","")&amp;
IF(J750=""," Nie wskazano PWR. ",IF(ISERROR(VLOOKUP(J750,'Listy punktów styku'!$B$11:$B$41,1,FALSE))," Nie wskazano PWR z listy.",""))&amp;
IF(P750=""," Nie wskazano FPS. ",IF(ISERROR(VLOOKUP(P750,'Listy punktów styku'!$B$44:$B$61,1,FALSE))," Nie wskazano FPS z listy.",""))
)</f>
        <v/>
      </c>
    </row>
    <row r="751" spans="1:22" x14ac:dyDescent="0.35">
      <c r="A751" s="115">
        <v>737</v>
      </c>
      <c r="B751" s="116">
        <v>3947583</v>
      </c>
      <c r="C751" s="117" t="s">
        <v>4185</v>
      </c>
      <c r="D751" s="118" t="s">
        <v>4179</v>
      </c>
      <c r="E751" s="118" t="s">
        <v>506</v>
      </c>
      <c r="F751" s="119">
        <v>121</v>
      </c>
      <c r="G751" s="28"/>
      <c r="H751" s="4"/>
      <c r="I751" s="122">
        <f t="shared" ref="I751:I813" si="85">ROUND(H751*(1+$C$10),2)</f>
        <v>0</v>
      </c>
      <c r="J751" s="3"/>
      <c r="K751" s="6"/>
      <c r="L751" s="123">
        <f t="shared" ref="L751:L813" si="86">ROUND(K751*(1+$C$10),2)</f>
        <v>0</v>
      </c>
      <c r="M751" s="7"/>
      <c r="N751" s="123">
        <f t="shared" ref="N751:N813" si="87">ROUND(M751*(1+$C$10),2)</f>
        <v>0</v>
      </c>
      <c r="O751" s="123">
        <f t="shared" ref="O751:O813" si="88">60*ROUND(K751*(1+$C$10),2)</f>
        <v>0</v>
      </c>
      <c r="P751" s="3"/>
      <c r="Q751" s="6"/>
      <c r="R751" s="123">
        <f t="shared" ref="R751:R813" si="89">ROUND(Q751*(1+$C$10),2)</f>
        <v>0</v>
      </c>
      <c r="S751" s="6"/>
      <c r="T751" s="123">
        <f t="shared" ref="T751:T813" si="90">ROUND(S751*(1+$C$10),2)</f>
        <v>0</v>
      </c>
      <c r="U751" s="122">
        <f t="shared" ref="U751:U813" si="91">60*ROUND(Q751*(1+$C$10),2)</f>
        <v>0</v>
      </c>
      <c r="V751" s="8" t="str">
        <f>IF(COUNTBLANK(G751:H751)+COUNTBLANK(J751:K751)+COUNTBLANK(M751:M751)+COUNTBLANK(P751:Q751)+COUNTBLANK(S751:S751)=8,"",
IF(G751&lt;Limity!$C$5," Data gotowości zbyt wczesna lub nie uzupełniona.","")&amp;
IF(G751&gt;Limity!$D$5," Data gotowości zbyt późna lub wypełnona nieprawidłowo.","")&amp;
IF(OR(ROUND(K751,2)&lt;=0,ROUND(Q751,2)&lt;=0,ROUND(M751,2)&lt;=0,ROUND(S751,2)&lt;=0,ROUND(H751,2)&lt;=0)," Co najmniej jedna wartość nie jest większa od zera.","")&amp;
IF(K751&gt;Limity!$D$6," Abonament za Usługę TD w Wariancie A ponad limit.","")&amp;
IF(Q751&gt;Limity!$D$7," Abonament za Usługę TD w Wariancie B ponad limit.","")&amp;
IF(Q751-K751&gt;Limity!$D$8," Różnica wartości abonamentów za Usługę TD wariantów A i B ponad limit.","")&amp;
IF(M751&gt;Limity!$D$9," Abonament za zwiększenie przepustowości w Wariancie A ponad limit.","")&amp;
IF(S751&gt;Limity!$D$10," Abonament za zwiększenie przepustowości w Wariancie B ponad limit.","")&amp;
IF(H751&gt;Limity!$D$11," Opłata za zestawienie łącza ponad limit.","")&amp;
IF(J751=""," Nie wskazano PWR. ",IF(ISERROR(VLOOKUP(J751,'Listy punktów styku'!$B$11:$B$41,1,FALSE))," Nie wskazano PWR z listy.",""))&amp;
IF(P751=""," Nie wskazano FPS. ",IF(ISERROR(VLOOKUP(P751,'Listy punktów styku'!$B$44:$B$61,1,FALSE))," Nie wskazano FPS z listy.",""))
)</f>
        <v/>
      </c>
    </row>
    <row r="752" spans="1:22" x14ac:dyDescent="0.35">
      <c r="A752" s="115">
        <v>738</v>
      </c>
      <c r="B752" s="116">
        <v>4006156</v>
      </c>
      <c r="C752" s="117" t="s">
        <v>4188</v>
      </c>
      <c r="D752" s="118" t="s">
        <v>4179</v>
      </c>
      <c r="E752" s="118" t="s">
        <v>4191</v>
      </c>
      <c r="F752" s="119" t="s">
        <v>4192</v>
      </c>
      <c r="G752" s="28"/>
      <c r="H752" s="4"/>
      <c r="I752" s="122">
        <f t="shared" si="85"/>
        <v>0</v>
      </c>
      <c r="J752" s="3"/>
      <c r="K752" s="6"/>
      <c r="L752" s="123">
        <f t="shared" si="86"/>
        <v>0</v>
      </c>
      <c r="M752" s="7"/>
      <c r="N752" s="123">
        <f t="shared" si="87"/>
        <v>0</v>
      </c>
      <c r="O752" s="123">
        <f t="shared" si="88"/>
        <v>0</v>
      </c>
      <c r="P752" s="3"/>
      <c r="Q752" s="6"/>
      <c r="R752" s="123">
        <f t="shared" si="89"/>
        <v>0</v>
      </c>
      <c r="S752" s="6"/>
      <c r="T752" s="123">
        <f t="shared" si="90"/>
        <v>0</v>
      </c>
      <c r="U752" s="122">
        <f t="shared" si="91"/>
        <v>0</v>
      </c>
      <c r="V752" s="8" t="str">
        <f>IF(COUNTBLANK(G752:H752)+COUNTBLANK(J752:K752)+COUNTBLANK(M752:M752)+COUNTBLANK(P752:Q752)+COUNTBLANK(S752:S752)=8,"",
IF(G752&lt;Limity!$C$5," Data gotowości zbyt wczesna lub nie uzupełniona.","")&amp;
IF(G752&gt;Limity!$D$5," Data gotowości zbyt późna lub wypełnona nieprawidłowo.","")&amp;
IF(OR(ROUND(K752,2)&lt;=0,ROUND(Q752,2)&lt;=0,ROUND(M752,2)&lt;=0,ROUND(S752,2)&lt;=0,ROUND(H752,2)&lt;=0)," Co najmniej jedna wartość nie jest większa od zera.","")&amp;
IF(K752&gt;Limity!$D$6," Abonament za Usługę TD w Wariancie A ponad limit.","")&amp;
IF(Q752&gt;Limity!$D$7," Abonament za Usługę TD w Wariancie B ponad limit.","")&amp;
IF(Q752-K752&gt;Limity!$D$8," Różnica wartości abonamentów za Usługę TD wariantów A i B ponad limit.","")&amp;
IF(M752&gt;Limity!$D$9," Abonament za zwiększenie przepustowości w Wariancie A ponad limit.","")&amp;
IF(S752&gt;Limity!$D$10," Abonament za zwiększenie przepustowości w Wariancie B ponad limit.","")&amp;
IF(H752&gt;Limity!$D$11," Opłata za zestawienie łącza ponad limit.","")&amp;
IF(J752=""," Nie wskazano PWR. ",IF(ISERROR(VLOOKUP(J752,'Listy punktów styku'!$B$11:$B$41,1,FALSE))," Nie wskazano PWR z listy.",""))&amp;
IF(P752=""," Nie wskazano FPS. ",IF(ISERROR(VLOOKUP(P752,'Listy punktów styku'!$B$44:$B$61,1,FALSE))," Nie wskazano FPS z listy.",""))
)</f>
        <v/>
      </c>
    </row>
    <row r="753" spans="1:22" x14ac:dyDescent="0.35">
      <c r="A753" s="115">
        <v>739</v>
      </c>
      <c r="B753" s="116">
        <v>3992487</v>
      </c>
      <c r="C753" s="117" t="s">
        <v>4194</v>
      </c>
      <c r="D753" s="118" t="s">
        <v>4179</v>
      </c>
      <c r="E753" s="118" t="s">
        <v>4197</v>
      </c>
      <c r="F753" s="119">
        <v>16</v>
      </c>
      <c r="G753" s="28"/>
      <c r="H753" s="4"/>
      <c r="I753" s="122">
        <f t="shared" si="85"/>
        <v>0</v>
      </c>
      <c r="J753" s="3"/>
      <c r="K753" s="6"/>
      <c r="L753" s="123">
        <f t="shared" si="86"/>
        <v>0</v>
      </c>
      <c r="M753" s="7"/>
      <c r="N753" s="123">
        <f t="shared" si="87"/>
        <v>0</v>
      </c>
      <c r="O753" s="123">
        <f t="shared" si="88"/>
        <v>0</v>
      </c>
      <c r="P753" s="3"/>
      <c r="Q753" s="6"/>
      <c r="R753" s="123">
        <f t="shared" si="89"/>
        <v>0</v>
      </c>
      <c r="S753" s="6"/>
      <c r="T753" s="123">
        <f t="shared" si="90"/>
        <v>0</v>
      </c>
      <c r="U753" s="122">
        <f t="shared" si="91"/>
        <v>0</v>
      </c>
      <c r="V753" s="8" t="str">
        <f>IF(COUNTBLANK(G753:H753)+COUNTBLANK(J753:K753)+COUNTBLANK(M753:M753)+COUNTBLANK(P753:Q753)+COUNTBLANK(S753:S753)=8,"",
IF(G753&lt;Limity!$C$5," Data gotowości zbyt wczesna lub nie uzupełniona.","")&amp;
IF(G753&gt;Limity!$D$5," Data gotowości zbyt późna lub wypełnona nieprawidłowo.","")&amp;
IF(OR(ROUND(K753,2)&lt;=0,ROUND(Q753,2)&lt;=0,ROUND(M753,2)&lt;=0,ROUND(S753,2)&lt;=0,ROUND(H753,2)&lt;=0)," Co najmniej jedna wartość nie jest większa od zera.","")&amp;
IF(K753&gt;Limity!$D$6," Abonament za Usługę TD w Wariancie A ponad limit.","")&amp;
IF(Q753&gt;Limity!$D$7," Abonament za Usługę TD w Wariancie B ponad limit.","")&amp;
IF(Q753-K753&gt;Limity!$D$8," Różnica wartości abonamentów za Usługę TD wariantów A i B ponad limit.","")&amp;
IF(M753&gt;Limity!$D$9," Abonament za zwiększenie przepustowości w Wariancie A ponad limit.","")&amp;
IF(S753&gt;Limity!$D$10," Abonament za zwiększenie przepustowości w Wariancie B ponad limit.","")&amp;
IF(H753&gt;Limity!$D$11," Opłata za zestawienie łącza ponad limit.","")&amp;
IF(J753=""," Nie wskazano PWR. ",IF(ISERROR(VLOOKUP(J753,'Listy punktów styku'!$B$11:$B$41,1,FALSE))," Nie wskazano PWR z listy.",""))&amp;
IF(P753=""," Nie wskazano FPS. ",IF(ISERROR(VLOOKUP(P753,'Listy punktów styku'!$B$44:$B$61,1,FALSE))," Nie wskazano FPS z listy.",""))
)</f>
        <v/>
      </c>
    </row>
    <row r="754" spans="1:22" x14ac:dyDescent="0.35">
      <c r="A754" s="115">
        <v>740</v>
      </c>
      <c r="B754" s="116">
        <v>3992488</v>
      </c>
      <c r="C754" s="117" t="s">
        <v>4199</v>
      </c>
      <c r="D754" s="118" t="s">
        <v>4179</v>
      </c>
      <c r="E754" s="118" t="s">
        <v>4197</v>
      </c>
      <c r="F754" s="119">
        <v>18</v>
      </c>
      <c r="G754" s="28"/>
      <c r="H754" s="4"/>
      <c r="I754" s="122">
        <f t="shared" si="85"/>
        <v>0</v>
      </c>
      <c r="J754" s="3"/>
      <c r="K754" s="6"/>
      <c r="L754" s="123">
        <f t="shared" si="86"/>
        <v>0</v>
      </c>
      <c r="M754" s="7"/>
      <c r="N754" s="123">
        <f t="shared" si="87"/>
        <v>0</v>
      </c>
      <c r="O754" s="123">
        <f t="shared" si="88"/>
        <v>0</v>
      </c>
      <c r="P754" s="3"/>
      <c r="Q754" s="6"/>
      <c r="R754" s="123">
        <f t="shared" si="89"/>
        <v>0</v>
      </c>
      <c r="S754" s="6"/>
      <c r="T754" s="123">
        <f t="shared" si="90"/>
        <v>0</v>
      </c>
      <c r="U754" s="122">
        <f t="shared" si="91"/>
        <v>0</v>
      </c>
      <c r="V754" s="8" t="str">
        <f>IF(COUNTBLANK(G754:H754)+COUNTBLANK(J754:K754)+COUNTBLANK(M754:M754)+COUNTBLANK(P754:Q754)+COUNTBLANK(S754:S754)=8,"",
IF(G754&lt;Limity!$C$5," Data gotowości zbyt wczesna lub nie uzupełniona.","")&amp;
IF(G754&gt;Limity!$D$5," Data gotowości zbyt późna lub wypełnona nieprawidłowo.","")&amp;
IF(OR(ROUND(K754,2)&lt;=0,ROUND(Q754,2)&lt;=0,ROUND(M754,2)&lt;=0,ROUND(S754,2)&lt;=0,ROUND(H754,2)&lt;=0)," Co najmniej jedna wartość nie jest większa od zera.","")&amp;
IF(K754&gt;Limity!$D$6," Abonament za Usługę TD w Wariancie A ponad limit.","")&amp;
IF(Q754&gt;Limity!$D$7," Abonament za Usługę TD w Wariancie B ponad limit.","")&amp;
IF(Q754-K754&gt;Limity!$D$8," Różnica wartości abonamentów za Usługę TD wariantów A i B ponad limit.","")&amp;
IF(M754&gt;Limity!$D$9," Abonament za zwiększenie przepustowości w Wariancie A ponad limit.","")&amp;
IF(S754&gt;Limity!$D$10," Abonament za zwiększenie przepustowości w Wariancie B ponad limit.","")&amp;
IF(H754&gt;Limity!$D$11," Opłata za zestawienie łącza ponad limit.","")&amp;
IF(J754=""," Nie wskazano PWR. ",IF(ISERROR(VLOOKUP(J754,'Listy punktów styku'!$B$11:$B$41,1,FALSE))," Nie wskazano PWR z listy.",""))&amp;
IF(P754=""," Nie wskazano FPS. ",IF(ISERROR(VLOOKUP(P754,'Listy punktów styku'!$B$44:$B$61,1,FALSE))," Nie wskazano FPS z listy.",""))
)</f>
        <v/>
      </c>
    </row>
    <row r="755" spans="1:22" x14ac:dyDescent="0.35">
      <c r="A755" s="115">
        <v>741</v>
      </c>
      <c r="B755" s="116">
        <v>3990268</v>
      </c>
      <c r="C755" s="117" t="s">
        <v>4201</v>
      </c>
      <c r="D755" s="118" t="s">
        <v>4179</v>
      </c>
      <c r="E755" s="118" t="s">
        <v>4203</v>
      </c>
      <c r="F755" s="119">
        <v>23</v>
      </c>
      <c r="G755" s="28"/>
      <c r="H755" s="4"/>
      <c r="I755" s="122">
        <f t="shared" si="85"/>
        <v>0</v>
      </c>
      <c r="J755" s="3"/>
      <c r="K755" s="6"/>
      <c r="L755" s="123">
        <f t="shared" si="86"/>
        <v>0</v>
      </c>
      <c r="M755" s="7"/>
      <c r="N755" s="123">
        <f t="shared" si="87"/>
        <v>0</v>
      </c>
      <c r="O755" s="123">
        <f t="shared" si="88"/>
        <v>0</v>
      </c>
      <c r="P755" s="3"/>
      <c r="Q755" s="6"/>
      <c r="R755" s="123">
        <f t="shared" si="89"/>
        <v>0</v>
      </c>
      <c r="S755" s="6"/>
      <c r="T755" s="123">
        <f t="shared" si="90"/>
        <v>0</v>
      </c>
      <c r="U755" s="122">
        <f t="shared" si="91"/>
        <v>0</v>
      </c>
      <c r="V755" s="8" t="str">
        <f>IF(COUNTBLANK(G755:H755)+COUNTBLANK(J755:K755)+COUNTBLANK(M755:M755)+COUNTBLANK(P755:Q755)+COUNTBLANK(S755:S755)=8,"",
IF(G755&lt;Limity!$C$5," Data gotowości zbyt wczesna lub nie uzupełniona.","")&amp;
IF(G755&gt;Limity!$D$5," Data gotowości zbyt późna lub wypełnona nieprawidłowo.","")&amp;
IF(OR(ROUND(K755,2)&lt;=0,ROUND(Q755,2)&lt;=0,ROUND(M755,2)&lt;=0,ROUND(S755,2)&lt;=0,ROUND(H755,2)&lt;=0)," Co najmniej jedna wartość nie jest większa od zera.","")&amp;
IF(K755&gt;Limity!$D$6," Abonament za Usługę TD w Wariancie A ponad limit.","")&amp;
IF(Q755&gt;Limity!$D$7," Abonament za Usługę TD w Wariancie B ponad limit.","")&amp;
IF(Q755-K755&gt;Limity!$D$8," Różnica wartości abonamentów za Usługę TD wariantów A i B ponad limit.","")&amp;
IF(M755&gt;Limity!$D$9," Abonament za zwiększenie przepustowości w Wariancie A ponad limit.","")&amp;
IF(S755&gt;Limity!$D$10," Abonament za zwiększenie przepustowości w Wariancie B ponad limit.","")&amp;
IF(H755&gt;Limity!$D$11," Opłata za zestawienie łącza ponad limit.","")&amp;
IF(J755=""," Nie wskazano PWR. ",IF(ISERROR(VLOOKUP(J755,'Listy punktów styku'!$B$11:$B$41,1,FALSE))," Nie wskazano PWR z listy.",""))&amp;
IF(P755=""," Nie wskazano FPS. ",IF(ISERROR(VLOOKUP(P755,'Listy punktów styku'!$B$44:$B$61,1,FALSE))," Nie wskazano FPS z listy.",""))
)</f>
        <v/>
      </c>
    </row>
    <row r="756" spans="1:22" x14ac:dyDescent="0.35">
      <c r="A756" s="115">
        <v>742</v>
      </c>
      <c r="B756" s="124">
        <v>10419646</v>
      </c>
      <c r="C756" s="117" t="s">
        <v>4204</v>
      </c>
      <c r="D756" s="118" t="s">
        <v>4179</v>
      </c>
      <c r="E756" s="118" t="s">
        <v>4207</v>
      </c>
      <c r="F756" s="119" t="s">
        <v>1464</v>
      </c>
      <c r="G756" s="28"/>
      <c r="H756" s="4"/>
      <c r="I756" s="122">
        <f t="shared" si="85"/>
        <v>0</v>
      </c>
      <c r="J756" s="3"/>
      <c r="K756" s="6"/>
      <c r="L756" s="123">
        <f t="shared" si="86"/>
        <v>0</v>
      </c>
      <c r="M756" s="7"/>
      <c r="N756" s="123">
        <f t="shared" si="87"/>
        <v>0</v>
      </c>
      <c r="O756" s="123">
        <f t="shared" si="88"/>
        <v>0</v>
      </c>
      <c r="P756" s="3"/>
      <c r="Q756" s="6"/>
      <c r="R756" s="123">
        <f t="shared" si="89"/>
        <v>0</v>
      </c>
      <c r="S756" s="6"/>
      <c r="T756" s="123">
        <f t="shared" si="90"/>
        <v>0</v>
      </c>
      <c r="U756" s="122">
        <f t="shared" si="91"/>
        <v>0</v>
      </c>
      <c r="V756" s="8" t="str">
        <f>IF(COUNTBLANK(G756:H756)+COUNTBLANK(J756:K756)+COUNTBLANK(M756:M756)+COUNTBLANK(P756:Q756)+COUNTBLANK(S756:S756)=8,"",
IF(G756&lt;Limity!$C$5," Data gotowości zbyt wczesna lub nie uzupełniona.","")&amp;
IF(G756&gt;Limity!$D$5," Data gotowości zbyt późna lub wypełnona nieprawidłowo.","")&amp;
IF(OR(ROUND(K756,2)&lt;=0,ROUND(Q756,2)&lt;=0,ROUND(M756,2)&lt;=0,ROUND(S756,2)&lt;=0,ROUND(H756,2)&lt;=0)," Co najmniej jedna wartość nie jest większa od zera.","")&amp;
IF(K756&gt;Limity!$D$6," Abonament za Usługę TD w Wariancie A ponad limit.","")&amp;
IF(Q756&gt;Limity!$D$7," Abonament za Usługę TD w Wariancie B ponad limit.","")&amp;
IF(Q756-K756&gt;Limity!$D$8," Różnica wartości abonamentów za Usługę TD wariantów A i B ponad limit.","")&amp;
IF(M756&gt;Limity!$D$9," Abonament za zwiększenie przepustowości w Wariancie A ponad limit.","")&amp;
IF(S756&gt;Limity!$D$10," Abonament za zwiększenie przepustowości w Wariancie B ponad limit.","")&amp;
IF(H756&gt;Limity!$D$11," Opłata za zestawienie łącza ponad limit.","")&amp;
IF(J756=""," Nie wskazano PWR. ",IF(ISERROR(VLOOKUP(J756,'Listy punktów styku'!$B$11:$B$41,1,FALSE))," Nie wskazano PWR z listy.",""))&amp;
IF(P756=""," Nie wskazano FPS. ",IF(ISERROR(VLOOKUP(P756,'Listy punktów styku'!$B$44:$B$61,1,FALSE))," Nie wskazano FPS z listy.",""))
)</f>
        <v/>
      </c>
    </row>
    <row r="757" spans="1:22" x14ac:dyDescent="0.35">
      <c r="A757" s="115">
        <v>743</v>
      </c>
      <c r="B757" s="116">
        <v>3976979</v>
      </c>
      <c r="C757" s="117" t="s">
        <v>4209</v>
      </c>
      <c r="D757" s="118" t="s">
        <v>4179</v>
      </c>
      <c r="E757" s="118" t="s">
        <v>4212</v>
      </c>
      <c r="F757" s="119">
        <v>22</v>
      </c>
      <c r="G757" s="28"/>
      <c r="H757" s="4"/>
      <c r="I757" s="122">
        <f t="shared" si="85"/>
        <v>0</v>
      </c>
      <c r="J757" s="3"/>
      <c r="K757" s="6"/>
      <c r="L757" s="123">
        <f t="shared" si="86"/>
        <v>0</v>
      </c>
      <c r="M757" s="7"/>
      <c r="N757" s="123">
        <f t="shared" si="87"/>
        <v>0</v>
      </c>
      <c r="O757" s="123">
        <f t="shared" si="88"/>
        <v>0</v>
      </c>
      <c r="P757" s="3"/>
      <c r="Q757" s="6"/>
      <c r="R757" s="123">
        <f t="shared" si="89"/>
        <v>0</v>
      </c>
      <c r="S757" s="6"/>
      <c r="T757" s="123">
        <f t="shared" si="90"/>
        <v>0</v>
      </c>
      <c r="U757" s="122">
        <f t="shared" si="91"/>
        <v>0</v>
      </c>
      <c r="V757" s="8" t="str">
        <f>IF(COUNTBLANK(G757:H757)+COUNTBLANK(J757:K757)+COUNTBLANK(M757:M757)+COUNTBLANK(P757:Q757)+COUNTBLANK(S757:S757)=8,"",
IF(G757&lt;Limity!$C$5," Data gotowości zbyt wczesna lub nie uzupełniona.","")&amp;
IF(G757&gt;Limity!$D$5," Data gotowości zbyt późna lub wypełnona nieprawidłowo.","")&amp;
IF(OR(ROUND(K757,2)&lt;=0,ROUND(Q757,2)&lt;=0,ROUND(M757,2)&lt;=0,ROUND(S757,2)&lt;=0,ROUND(H757,2)&lt;=0)," Co najmniej jedna wartość nie jest większa od zera.","")&amp;
IF(K757&gt;Limity!$D$6," Abonament za Usługę TD w Wariancie A ponad limit.","")&amp;
IF(Q757&gt;Limity!$D$7," Abonament za Usługę TD w Wariancie B ponad limit.","")&amp;
IF(Q757-K757&gt;Limity!$D$8," Różnica wartości abonamentów za Usługę TD wariantów A i B ponad limit.","")&amp;
IF(M757&gt;Limity!$D$9," Abonament za zwiększenie przepustowości w Wariancie A ponad limit.","")&amp;
IF(S757&gt;Limity!$D$10," Abonament za zwiększenie przepustowości w Wariancie B ponad limit.","")&amp;
IF(H757&gt;Limity!$D$11," Opłata za zestawienie łącza ponad limit.","")&amp;
IF(J757=""," Nie wskazano PWR. ",IF(ISERROR(VLOOKUP(J757,'Listy punktów styku'!$B$11:$B$41,1,FALSE))," Nie wskazano PWR z listy.",""))&amp;
IF(P757=""," Nie wskazano FPS. ",IF(ISERROR(VLOOKUP(P757,'Listy punktów styku'!$B$44:$B$61,1,FALSE))," Nie wskazano FPS z listy.",""))
)</f>
        <v/>
      </c>
    </row>
    <row r="758" spans="1:22" x14ac:dyDescent="0.35">
      <c r="A758" s="115">
        <v>744</v>
      </c>
      <c r="B758" s="124">
        <v>598775</v>
      </c>
      <c r="C758" s="117" t="s">
        <v>4213</v>
      </c>
      <c r="D758" s="118" t="s">
        <v>4179</v>
      </c>
      <c r="E758" s="118" t="s">
        <v>4215</v>
      </c>
      <c r="F758" s="119" t="s">
        <v>4216</v>
      </c>
      <c r="G758" s="28"/>
      <c r="H758" s="4"/>
      <c r="I758" s="122">
        <f t="shared" si="85"/>
        <v>0</v>
      </c>
      <c r="J758" s="3"/>
      <c r="K758" s="6"/>
      <c r="L758" s="123">
        <f t="shared" si="86"/>
        <v>0</v>
      </c>
      <c r="M758" s="7"/>
      <c r="N758" s="123">
        <f t="shared" si="87"/>
        <v>0</v>
      </c>
      <c r="O758" s="123">
        <f t="shared" si="88"/>
        <v>0</v>
      </c>
      <c r="P758" s="3"/>
      <c r="Q758" s="6"/>
      <c r="R758" s="123">
        <f t="shared" si="89"/>
        <v>0</v>
      </c>
      <c r="S758" s="6"/>
      <c r="T758" s="123">
        <f t="shared" si="90"/>
        <v>0</v>
      </c>
      <c r="U758" s="122">
        <f t="shared" si="91"/>
        <v>0</v>
      </c>
      <c r="V758" s="8" t="str">
        <f>IF(COUNTBLANK(G758:H758)+COUNTBLANK(J758:K758)+COUNTBLANK(M758:M758)+COUNTBLANK(P758:Q758)+COUNTBLANK(S758:S758)=8,"",
IF(G758&lt;Limity!$C$5," Data gotowości zbyt wczesna lub nie uzupełniona.","")&amp;
IF(G758&gt;Limity!$D$5," Data gotowości zbyt późna lub wypełnona nieprawidłowo.","")&amp;
IF(OR(ROUND(K758,2)&lt;=0,ROUND(Q758,2)&lt;=0,ROUND(M758,2)&lt;=0,ROUND(S758,2)&lt;=0,ROUND(H758,2)&lt;=0)," Co najmniej jedna wartość nie jest większa od zera.","")&amp;
IF(K758&gt;Limity!$D$6," Abonament za Usługę TD w Wariancie A ponad limit.","")&amp;
IF(Q758&gt;Limity!$D$7," Abonament za Usługę TD w Wariancie B ponad limit.","")&amp;
IF(Q758-K758&gt;Limity!$D$8," Różnica wartości abonamentów za Usługę TD wariantów A i B ponad limit.","")&amp;
IF(M758&gt;Limity!$D$9," Abonament za zwiększenie przepustowości w Wariancie A ponad limit.","")&amp;
IF(S758&gt;Limity!$D$10," Abonament za zwiększenie przepustowości w Wariancie B ponad limit.","")&amp;
IF(H758&gt;Limity!$D$11," Opłata za zestawienie łącza ponad limit.","")&amp;
IF(J758=""," Nie wskazano PWR. ",IF(ISERROR(VLOOKUP(J758,'Listy punktów styku'!$B$11:$B$41,1,FALSE))," Nie wskazano PWR z listy.",""))&amp;
IF(P758=""," Nie wskazano FPS. ",IF(ISERROR(VLOOKUP(P758,'Listy punktów styku'!$B$44:$B$61,1,FALSE))," Nie wskazano FPS z listy.",""))
)</f>
        <v/>
      </c>
    </row>
    <row r="759" spans="1:22" ht="43.5" x14ac:dyDescent="0.35">
      <c r="A759" s="115">
        <v>745</v>
      </c>
      <c r="B759" s="116">
        <v>4003884</v>
      </c>
      <c r="C759" s="117" t="s">
        <v>4218</v>
      </c>
      <c r="D759" s="118" t="s">
        <v>4179</v>
      </c>
      <c r="E759" s="118" t="s">
        <v>4220</v>
      </c>
      <c r="F759" s="119" t="s">
        <v>4221</v>
      </c>
      <c r="G759" s="28"/>
      <c r="H759" s="4"/>
      <c r="I759" s="122">
        <f t="shared" si="85"/>
        <v>0</v>
      </c>
      <c r="J759" s="3"/>
      <c r="K759" s="6"/>
      <c r="L759" s="123">
        <f t="shared" si="86"/>
        <v>0</v>
      </c>
      <c r="M759" s="7"/>
      <c r="N759" s="123">
        <f t="shared" si="87"/>
        <v>0</v>
      </c>
      <c r="O759" s="123">
        <f t="shared" si="88"/>
        <v>0</v>
      </c>
      <c r="P759" s="3"/>
      <c r="Q759" s="6"/>
      <c r="R759" s="123">
        <f t="shared" si="89"/>
        <v>0</v>
      </c>
      <c r="S759" s="6"/>
      <c r="T759" s="123">
        <f t="shared" si="90"/>
        <v>0</v>
      </c>
      <c r="U759" s="122">
        <f t="shared" si="91"/>
        <v>0</v>
      </c>
      <c r="V759" s="8" t="str">
        <f>IF(COUNTBLANK(G759:H759)+COUNTBLANK(J759:K759)+COUNTBLANK(M759:M759)+COUNTBLANK(P759:Q759)+COUNTBLANK(S759:S759)=8,"",
IF(G759&lt;Limity!$C$5," Data gotowości zbyt wczesna lub nie uzupełniona.","")&amp;
IF(G759&gt;Limity!$D$5," Data gotowości zbyt późna lub wypełnona nieprawidłowo.","")&amp;
IF(OR(ROUND(K759,2)&lt;=0,ROUND(Q759,2)&lt;=0,ROUND(M759,2)&lt;=0,ROUND(S759,2)&lt;=0,ROUND(H759,2)&lt;=0)," Co najmniej jedna wartość nie jest większa od zera.","")&amp;
IF(K759&gt;Limity!$D$6," Abonament za Usługę TD w Wariancie A ponad limit.","")&amp;
IF(Q759&gt;Limity!$D$7," Abonament za Usługę TD w Wariancie B ponad limit.","")&amp;
IF(Q759-K759&gt;Limity!$D$8," Różnica wartości abonamentów za Usługę TD wariantów A i B ponad limit.","")&amp;
IF(M759&gt;Limity!$D$9," Abonament za zwiększenie przepustowości w Wariancie A ponad limit.","")&amp;
IF(S759&gt;Limity!$D$10," Abonament za zwiększenie przepustowości w Wariancie B ponad limit.","")&amp;
IF(H759&gt;Limity!$D$11," Opłata za zestawienie łącza ponad limit.","")&amp;
IF(J759=""," Nie wskazano PWR. ",IF(ISERROR(VLOOKUP(J759,'Listy punktów styku'!$B$11:$B$41,1,FALSE))," Nie wskazano PWR z listy.",""))&amp;
IF(P759=""," Nie wskazano FPS. ",IF(ISERROR(VLOOKUP(P759,'Listy punktów styku'!$B$44:$B$61,1,FALSE))," Nie wskazano FPS z listy.",""))
)</f>
        <v/>
      </c>
    </row>
    <row r="760" spans="1:22" ht="29" x14ac:dyDescent="0.35">
      <c r="A760" s="115">
        <v>746</v>
      </c>
      <c r="B760" s="124">
        <v>63606842</v>
      </c>
      <c r="C760" s="117" t="s">
        <v>4222</v>
      </c>
      <c r="D760" s="118" t="s">
        <v>4179</v>
      </c>
      <c r="E760" s="118" t="s">
        <v>4224</v>
      </c>
      <c r="F760" s="119" t="s">
        <v>4225</v>
      </c>
      <c r="G760" s="28"/>
      <c r="H760" s="4"/>
      <c r="I760" s="122">
        <f t="shared" si="85"/>
        <v>0</v>
      </c>
      <c r="J760" s="3"/>
      <c r="K760" s="6"/>
      <c r="L760" s="123">
        <f t="shared" si="86"/>
        <v>0</v>
      </c>
      <c r="M760" s="7"/>
      <c r="N760" s="123">
        <f t="shared" si="87"/>
        <v>0</v>
      </c>
      <c r="O760" s="123">
        <f t="shared" si="88"/>
        <v>0</v>
      </c>
      <c r="P760" s="3"/>
      <c r="Q760" s="6"/>
      <c r="R760" s="123">
        <f t="shared" si="89"/>
        <v>0</v>
      </c>
      <c r="S760" s="6"/>
      <c r="T760" s="123">
        <f t="shared" si="90"/>
        <v>0</v>
      </c>
      <c r="U760" s="122">
        <f t="shared" si="91"/>
        <v>0</v>
      </c>
      <c r="V760" s="8" t="str">
        <f>IF(COUNTBLANK(G760:H760)+COUNTBLANK(J760:K760)+COUNTBLANK(M760:M760)+COUNTBLANK(P760:Q760)+COUNTBLANK(S760:S760)=8,"",
IF(G760&lt;Limity!$C$5," Data gotowości zbyt wczesna lub nie uzupełniona.","")&amp;
IF(G760&gt;Limity!$D$5," Data gotowości zbyt późna lub wypełnona nieprawidłowo.","")&amp;
IF(OR(ROUND(K760,2)&lt;=0,ROUND(Q760,2)&lt;=0,ROUND(M760,2)&lt;=0,ROUND(S760,2)&lt;=0,ROUND(H760,2)&lt;=0)," Co najmniej jedna wartość nie jest większa od zera.","")&amp;
IF(K760&gt;Limity!$D$6," Abonament za Usługę TD w Wariancie A ponad limit.","")&amp;
IF(Q760&gt;Limity!$D$7," Abonament za Usługę TD w Wariancie B ponad limit.","")&amp;
IF(Q760-K760&gt;Limity!$D$8," Różnica wartości abonamentów za Usługę TD wariantów A i B ponad limit.","")&amp;
IF(M760&gt;Limity!$D$9," Abonament za zwiększenie przepustowości w Wariancie A ponad limit.","")&amp;
IF(S760&gt;Limity!$D$10," Abonament za zwiększenie przepustowości w Wariancie B ponad limit.","")&amp;
IF(H760&gt;Limity!$D$11," Opłata za zestawienie łącza ponad limit.","")&amp;
IF(J760=""," Nie wskazano PWR. ",IF(ISERROR(VLOOKUP(J760,'Listy punktów styku'!$B$11:$B$41,1,FALSE))," Nie wskazano PWR z listy.",""))&amp;
IF(P760=""," Nie wskazano FPS. ",IF(ISERROR(VLOOKUP(P760,'Listy punktów styku'!$B$44:$B$61,1,FALSE))," Nie wskazano FPS z listy.",""))
)</f>
        <v/>
      </c>
    </row>
    <row r="761" spans="1:22" x14ac:dyDescent="0.35">
      <c r="A761" s="115">
        <v>747</v>
      </c>
      <c r="B761" s="124">
        <v>625987</v>
      </c>
      <c r="C761" s="117" t="s">
        <v>4226</v>
      </c>
      <c r="D761" s="118" t="s">
        <v>4179</v>
      </c>
      <c r="E761" s="118" t="s">
        <v>4228</v>
      </c>
      <c r="F761" s="119" t="s">
        <v>1464</v>
      </c>
      <c r="G761" s="28"/>
      <c r="H761" s="4"/>
      <c r="I761" s="122">
        <f t="shared" si="85"/>
        <v>0</v>
      </c>
      <c r="J761" s="3"/>
      <c r="K761" s="6"/>
      <c r="L761" s="123">
        <f t="shared" si="86"/>
        <v>0</v>
      </c>
      <c r="M761" s="7"/>
      <c r="N761" s="123">
        <f t="shared" si="87"/>
        <v>0</v>
      </c>
      <c r="O761" s="123">
        <f t="shared" si="88"/>
        <v>0</v>
      </c>
      <c r="P761" s="3"/>
      <c r="Q761" s="6"/>
      <c r="R761" s="123">
        <f t="shared" si="89"/>
        <v>0</v>
      </c>
      <c r="S761" s="6"/>
      <c r="T761" s="123">
        <f t="shared" si="90"/>
        <v>0</v>
      </c>
      <c r="U761" s="122">
        <f t="shared" si="91"/>
        <v>0</v>
      </c>
      <c r="V761" s="8" t="str">
        <f>IF(COUNTBLANK(G761:H761)+COUNTBLANK(J761:K761)+COUNTBLANK(M761:M761)+COUNTBLANK(P761:Q761)+COUNTBLANK(S761:S761)=8,"",
IF(G761&lt;Limity!$C$5," Data gotowości zbyt wczesna lub nie uzupełniona.","")&amp;
IF(G761&gt;Limity!$D$5," Data gotowości zbyt późna lub wypełnona nieprawidłowo.","")&amp;
IF(OR(ROUND(K761,2)&lt;=0,ROUND(Q761,2)&lt;=0,ROUND(M761,2)&lt;=0,ROUND(S761,2)&lt;=0,ROUND(H761,2)&lt;=0)," Co najmniej jedna wartość nie jest większa od zera.","")&amp;
IF(K761&gt;Limity!$D$6," Abonament za Usługę TD w Wariancie A ponad limit.","")&amp;
IF(Q761&gt;Limity!$D$7," Abonament za Usługę TD w Wariancie B ponad limit.","")&amp;
IF(Q761-K761&gt;Limity!$D$8," Różnica wartości abonamentów za Usługę TD wariantów A i B ponad limit.","")&amp;
IF(M761&gt;Limity!$D$9," Abonament za zwiększenie przepustowości w Wariancie A ponad limit.","")&amp;
IF(S761&gt;Limity!$D$10," Abonament za zwiększenie przepustowości w Wariancie B ponad limit.","")&amp;
IF(H761&gt;Limity!$D$11," Opłata za zestawienie łącza ponad limit.","")&amp;
IF(J761=""," Nie wskazano PWR. ",IF(ISERROR(VLOOKUP(J761,'Listy punktów styku'!$B$11:$B$41,1,FALSE))," Nie wskazano PWR z listy.",""))&amp;
IF(P761=""," Nie wskazano FPS. ",IF(ISERROR(VLOOKUP(P761,'Listy punktów styku'!$B$44:$B$61,1,FALSE))," Nie wskazano FPS z listy.",""))
)</f>
        <v/>
      </c>
    </row>
    <row r="762" spans="1:22" ht="29" x14ac:dyDescent="0.35">
      <c r="A762" s="115">
        <v>748</v>
      </c>
      <c r="B762" s="116">
        <v>3974412</v>
      </c>
      <c r="C762" s="117" t="s">
        <v>4230</v>
      </c>
      <c r="D762" s="118" t="s">
        <v>4179</v>
      </c>
      <c r="E762" s="118" t="s">
        <v>4232</v>
      </c>
      <c r="F762" s="119" t="s">
        <v>3738</v>
      </c>
      <c r="G762" s="28"/>
      <c r="H762" s="4"/>
      <c r="I762" s="122">
        <f t="shared" si="85"/>
        <v>0</v>
      </c>
      <c r="J762" s="3"/>
      <c r="K762" s="6"/>
      <c r="L762" s="123">
        <f t="shared" si="86"/>
        <v>0</v>
      </c>
      <c r="M762" s="7"/>
      <c r="N762" s="123">
        <f t="shared" si="87"/>
        <v>0</v>
      </c>
      <c r="O762" s="123">
        <f t="shared" si="88"/>
        <v>0</v>
      </c>
      <c r="P762" s="3"/>
      <c r="Q762" s="6"/>
      <c r="R762" s="123">
        <f t="shared" si="89"/>
        <v>0</v>
      </c>
      <c r="S762" s="6"/>
      <c r="T762" s="123">
        <f t="shared" si="90"/>
        <v>0</v>
      </c>
      <c r="U762" s="122">
        <f t="shared" si="91"/>
        <v>0</v>
      </c>
      <c r="V762" s="8" t="str">
        <f>IF(COUNTBLANK(G762:H762)+COUNTBLANK(J762:K762)+COUNTBLANK(M762:M762)+COUNTBLANK(P762:Q762)+COUNTBLANK(S762:S762)=8,"",
IF(G762&lt;Limity!$C$5," Data gotowości zbyt wczesna lub nie uzupełniona.","")&amp;
IF(G762&gt;Limity!$D$5," Data gotowości zbyt późna lub wypełnona nieprawidłowo.","")&amp;
IF(OR(ROUND(K762,2)&lt;=0,ROUND(Q762,2)&lt;=0,ROUND(M762,2)&lt;=0,ROUND(S762,2)&lt;=0,ROUND(H762,2)&lt;=0)," Co najmniej jedna wartość nie jest większa od zera.","")&amp;
IF(K762&gt;Limity!$D$6," Abonament za Usługę TD w Wariancie A ponad limit.","")&amp;
IF(Q762&gt;Limity!$D$7," Abonament za Usługę TD w Wariancie B ponad limit.","")&amp;
IF(Q762-K762&gt;Limity!$D$8," Różnica wartości abonamentów za Usługę TD wariantów A i B ponad limit.","")&amp;
IF(M762&gt;Limity!$D$9," Abonament za zwiększenie przepustowości w Wariancie A ponad limit.","")&amp;
IF(S762&gt;Limity!$D$10," Abonament za zwiększenie przepustowości w Wariancie B ponad limit.","")&amp;
IF(H762&gt;Limity!$D$11," Opłata za zestawienie łącza ponad limit.","")&amp;
IF(J762=""," Nie wskazano PWR. ",IF(ISERROR(VLOOKUP(J762,'Listy punktów styku'!$B$11:$B$41,1,FALSE))," Nie wskazano PWR z listy.",""))&amp;
IF(P762=""," Nie wskazano FPS. ",IF(ISERROR(VLOOKUP(P762,'Listy punktów styku'!$B$44:$B$61,1,FALSE))," Nie wskazano FPS z listy.",""))
)</f>
        <v/>
      </c>
    </row>
    <row r="763" spans="1:22" x14ac:dyDescent="0.35">
      <c r="A763" s="115">
        <v>749</v>
      </c>
      <c r="B763" s="124">
        <v>20811698</v>
      </c>
      <c r="C763" s="117" t="s">
        <v>4233</v>
      </c>
      <c r="D763" s="118" t="s">
        <v>4179</v>
      </c>
      <c r="E763" s="118" t="s">
        <v>4235</v>
      </c>
      <c r="F763" s="119" t="s">
        <v>3783</v>
      </c>
      <c r="G763" s="28"/>
      <c r="H763" s="4"/>
      <c r="I763" s="122">
        <f t="shared" si="85"/>
        <v>0</v>
      </c>
      <c r="J763" s="3"/>
      <c r="K763" s="6"/>
      <c r="L763" s="123">
        <f t="shared" si="86"/>
        <v>0</v>
      </c>
      <c r="M763" s="7"/>
      <c r="N763" s="123">
        <f t="shared" si="87"/>
        <v>0</v>
      </c>
      <c r="O763" s="123">
        <f t="shared" si="88"/>
        <v>0</v>
      </c>
      <c r="P763" s="3"/>
      <c r="Q763" s="6"/>
      <c r="R763" s="123">
        <f t="shared" si="89"/>
        <v>0</v>
      </c>
      <c r="S763" s="6"/>
      <c r="T763" s="123">
        <f t="shared" si="90"/>
        <v>0</v>
      </c>
      <c r="U763" s="122">
        <f t="shared" si="91"/>
        <v>0</v>
      </c>
      <c r="V763" s="8" t="str">
        <f>IF(COUNTBLANK(G763:H763)+COUNTBLANK(J763:K763)+COUNTBLANK(M763:M763)+COUNTBLANK(P763:Q763)+COUNTBLANK(S763:S763)=8,"",
IF(G763&lt;Limity!$C$5," Data gotowości zbyt wczesna lub nie uzupełniona.","")&amp;
IF(G763&gt;Limity!$D$5," Data gotowości zbyt późna lub wypełnona nieprawidłowo.","")&amp;
IF(OR(ROUND(K763,2)&lt;=0,ROUND(Q763,2)&lt;=0,ROUND(M763,2)&lt;=0,ROUND(S763,2)&lt;=0,ROUND(H763,2)&lt;=0)," Co najmniej jedna wartość nie jest większa od zera.","")&amp;
IF(K763&gt;Limity!$D$6," Abonament za Usługę TD w Wariancie A ponad limit.","")&amp;
IF(Q763&gt;Limity!$D$7," Abonament za Usługę TD w Wariancie B ponad limit.","")&amp;
IF(Q763-K763&gt;Limity!$D$8," Różnica wartości abonamentów za Usługę TD wariantów A i B ponad limit.","")&amp;
IF(M763&gt;Limity!$D$9," Abonament za zwiększenie przepustowości w Wariancie A ponad limit.","")&amp;
IF(S763&gt;Limity!$D$10," Abonament za zwiększenie przepustowości w Wariancie B ponad limit.","")&amp;
IF(H763&gt;Limity!$D$11," Opłata za zestawienie łącza ponad limit.","")&amp;
IF(J763=""," Nie wskazano PWR. ",IF(ISERROR(VLOOKUP(J763,'Listy punktów styku'!$B$11:$B$41,1,FALSE))," Nie wskazano PWR z listy.",""))&amp;
IF(P763=""," Nie wskazano FPS. ",IF(ISERROR(VLOOKUP(P763,'Listy punktów styku'!$B$44:$B$61,1,FALSE))," Nie wskazano FPS z listy.",""))
)</f>
        <v/>
      </c>
    </row>
    <row r="764" spans="1:22" ht="29" x14ac:dyDescent="0.35">
      <c r="A764" s="115">
        <v>750</v>
      </c>
      <c r="B764" s="116">
        <v>3948321</v>
      </c>
      <c r="C764" s="117" t="s">
        <v>4237</v>
      </c>
      <c r="D764" s="118" t="s">
        <v>4179</v>
      </c>
      <c r="E764" s="118" t="s">
        <v>4235</v>
      </c>
      <c r="F764" s="119" t="s">
        <v>198</v>
      </c>
      <c r="G764" s="28"/>
      <c r="H764" s="4"/>
      <c r="I764" s="122">
        <f t="shared" si="85"/>
        <v>0</v>
      </c>
      <c r="J764" s="3"/>
      <c r="K764" s="6"/>
      <c r="L764" s="123">
        <f t="shared" si="86"/>
        <v>0</v>
      </c>
      <c r="M764" s="7"/>
      <c r="N764" s="123">
        <f t="shared" si="87"/>
        <v>0</v>
      </c>
      <c r="O764" s="123">
        <f t="shared" si="88"/>
        <v>0</v>
      </c>
      <c r="P764" s="3"/>
      <c r="Q764" s="6"/>
      <c r="R764" s="123">
        <f t="shared" si="89"/>
        <v>0</v>
      </c>
      <c r="S764" s="6"/>
      <c r="T764" s="123">
        <f t="shared" si="90"/>
        <v>0</v>
      </c>
      <c r="U764" s="122">
        <f t="shared" si="91"/>
        <v>0</v>
      </c>
      <c r="V764" s="8" t="str">
        <f>IF(COUNTBLANK(G764:H764)+COUNTBLANK(J764:K764)+COUNTBLANK(M764:M764)+COUNTBLANK(P764:Q764)+COUNTBLANK(S764:S764)=8,"",
IF(G764&lt;Limity!$C$5," Data gotowości zbyt wczesna lub nie uzupełniona.","")&amp;
IF(G764&gt;Limity!$D$5," Data gotowości zbyt późna lub wypełnona nieprawidłowo.","")&amp;
IF(OR(ROUND(K764,2)&lt;=0,ROUND(Q764,2)&lt;=0,ROUND(M764,2)&lt;=0,ROUND(S764,2)&lt;=0,ROUND(H764,2)&lt;=0)," Co najmniej jedna wartość nie jest większa od zera.","")&amp;
IF(K764&gt;Limity!$D$6," Abonament za Usługę TD w Wariancie A ponad limit.","")&amp;
IF(Q764&gt;Limity!$D$7," Abonament za Usługę TD w Wariancie B ponad limit.","")&amp;
IF(Q764-K764&gt;Limity!$D$8," Różnica wartości abonamentów za Usługę TD wariantów A i B ponad limit.","")&amp;
IF(M764&gt;Limity!$D$9," Abonament za zwiększenie przepustowości w Wariancie A ponad limit.","")&amp;
IF(S764&gt;Limity!$D$10," Abonament za zwiększenie przepustowości w Wariancie B ponad limit.","")&amp;
IF(H764&gt;Limity!$D$11," Opłata za zestawienie łącza ponad limit.","")&amp;
IF(J764=""," Nie wskazano PWR. ",IF(ISERROR(VLOOKUP(J764,'Listy punktów styku'!$B$11:$B$41,1,FALSE))," Nie wskazano PWR z listy.",""))&amp;
IF(P764=""," Nie wskazano FPS. ",IF(ISERROR(VLOOKUP(P764,'Listy punktów styku'!$B$44:$B$61,1,FALSE))," Nie wskazano FPS z listy.",""))
)</f>
        <v/>
      </c>
    </row>
    <row r="765" spans="1:22" x14ac:dyDescent="0.35">
      <c r="A765" s="115">
        <v>751</v>
      </c>
      <c r="B765" s="116">
        <v>4013053</v>
      </c>
      <c r="C765" s="117" t="s">
        <v>4242</v>
      </c>
      <c r="D765" s="118" t="s">
        <v>4179</v>
      </c>
      <c r="E765" s="118" t="s">
        <v>4239</v>
      </c>
      <c r="F765" s="119">
        <v>33</v>
      </c>
      <c r="G765" s="28"/>
      <c r="H765" s="4"/>
      <c r="I765" s="122">
        <f t="shared" si="85"/>
        <v>0</v>
      </c>
      <c r="J765" s="3"/>
      <c r="K765" s="6"/>
      <c r="L765" s="123">
        <f t="shared" si="86"/>
        <v>0</v>
      </c>
      <c r="M765" s="7"/>
      <c r="N765" s="123">
        <f t="shared" si="87"/>
        <v>0</v>
      </c>
      <c r="O765" s="123">
        <f t="shared" si="88"/>
        <v>0</v>
      </c>
      <c r="P765" s="3"/>
      <c r="Q765" s="6"/>
      <c r="R765" s="123">
        <f t="shared" si="89"/>
        <v>0</v>
      </c>
      <c r="S765" s="6"/>
      <c r="T765" s="123">
        <f t="shared" si="90"/>
        <v>0</v>
      </c>
      <c r="U765" s="122">
        <f t="shared" si="91"/>
        <v>0</v>
      </c>
      <c r="V765" s="8" t="str">
        <f>IF(COUNTBLANK(G765:H765)+COUNTBLANK(J765:K765)+COUNTBLANK(M765:M765)+COUNTBLANK(P765:Q765)+COUNTBLANK(S765:S765)=8,"",
IF(G765&lt;Limity!$C$5," Data gotowości zbyt wczesna lub nie uzupełniona.","")&amp;
IF(G765&gt;Limity!$D$5," Data gotowości zbyt późna lub wypełnona nieprawidłowo.","")&amp;
IF(OR(ROUND(K765,2)&lt;=0,ROUND(Q765,2)&lt;=0,ROUND(M765,2)&lt;=0,ROUND(S765,2)&lt;=0,ROUND(H765,2)&lt;=0)," Co najmniej jedna wartość nie jest większa od zera.","")&amp;
IF(K765&gt;Limity!$D$6," Abonament za Usługę TD w Wariancie A ponad limit.","")&amp;
IF(Q765&gt;Limity!$D$7," Abonament za Usługę TD w Wariancie B ponad limit.","")&amp;
IF(Q765-K765&gt;Limity!$D$8," Różnica wartości abonamentów za Usługę TD wariantów A i B ponad limit.","")&amp;
IF(M765&gt;Limity!$D$9," Abonament za zwiększenie przepustowości w Wariancie A ponad limit.","")&amp;
IF(S765&gt;Limity!$D$10," Abonament za zwiększenie przepustowości w Wariancie B ponad limit.","")&amp;
IF(H765&gt;Limity!$D$11," Opłata za zestawienie łącza ponad limit.","")&amp;
IF(J765=""," Nie wskazano PWR. ",IF(ISERROR(VLOOKUP(J765,'Listy punktów styku'!$B$11:$B$41,1,FALSE))," Nie wskazano PWR z listy.",""))&amp;
IF(P765=""," Nie wskazano FPS. ",IF(ISERROR(VLOOKUP(P765,'Listy punktów styku'!$B$44:$B$61,1,FALSE))," Nie wskazano FPS z listy.",""))
)</f>
        <v/>
      </c>
    </row>
    <row r="766" spans="1:22" x14ac:dyDescent="0.35">
      <c r="A766" s="115">
        <v>752</v>
      </c>
      <c r="B766" s="124">
        <v>317703</v>
      </c>
      <c r="C766" s="117" t="s">
        <v>4243</v>
      </c>
      <c r="D766" s="118" t="s">
        <v>4179</v>
      </c>
      <c r="E766" s="118" t="s">
        <v>977</v>
      </c>
      <c r="F766" s="119" t="s">
        <v>4244</v>
      </c>
      <c r="G766" s="28"/>
      <c r="H766" s="4"/>
      <c r="I766" s="122">
        <f t="shared" si="85"/>
        <v>0</v>
      </c>
      <c r="J766" s="3"/>
      <c r="K766" s="6"/>
      <c r="L766" s="123">
        <f t="shared" si="86"/>
        <v>0</v>
      </c>
      <c r="M766" s="7"/>
      <c r="N766" s="123">
        <f t="shared" si="87"/>
        <v>0</v>
      </c>
      <c r="O766" s="123">
        <f t="shared" si="88"/>
        <v>0</v>
      </c>
      <c r="P766" s="3"/>
      <c r="Q766" s="6"/>
      <c r="R766" s="123">
        <f t="shared" si="89"/>
        <v>0</v>
      </c>
      <c r="S766" s="6"/>
      <c r="T766" s="123">
        <f t="shared" si="90"/>
        <v>0</v>
      </c>
      <c r="U766" s="122">
        <f t="shared" si="91"/>
        <v>0</v>
      </c>
      <c r="V766" s="8" t="str">
        <f>IF(COUNTBLANK(G766:H766)+COUNTBLANK(J766:K766)+COUNTBLANK(M766:M766)+COUNTBLANK(P766:Q766)+COUNTBLANK(S766:S766)=8,"",
IF(G766&lt;Limity!$C$5," Data gotowości zbyt wczesna lub nie uzupełniona.","")&amp;
IF(G766&gt;Limity!$D$5," Data gotowości zbyt późna lub wypełnona nieprawidłowo.","")&amp;
IF(OR(ROUND(K766,2)&lt;=0,ROUND(Q766,2)&lt;=0,ROUND(M766,2)&lt;=0,ROUND(S766,2)&lt;=0,ROUND(H766,2)&lt;=0)," Co najmniej jedna wartość nie jest większa od zera.","")&amp;
IF(K766&gt;Limity!$D$6," Abonament za Usługę TD w Wariancie A ponad limit.","")&amp;
IF(Q766&gt;Limity!$D$7," Abonament za Usługę TD w Wariancie B ponad limit.","")&amp;
IF(Q766-K766&gt;Limity!$D$8," Różnica wartości abonamentów za Usługę TD wariantów A i B ponad limit.","")&amp;
IF(M766&gt;Limity!$D$9," Abonament za zwiększenie przepustowości w Wariancie A ponad limit.","")&amp;
IF(S766&gt;Limity!$D$10," Abonament za zwiększenie przepustowości w Wariancie B ponad limit.","")&amp;
IF(H766&gt;Limity!$D$11," Opłata za zestawienie łącza ponad limit.","")&amp;
IF(J766=""," Nie wskazano PWR. ",IF(ISERROR(VLOOKUP(J766,'Listy punktów styku'!$B$11:$B$41,1,FALSE))," Nie wskazano PWR z listy.",""))&amp;
IF(P766=""," Nie wskazano FPS. ",IF(ISERROR(VLOOKUP(P766,'Listy punktów styku'!$B$44:$B$61,1,FALSE))," Nie wskazano FPS z listy.",""))
)</f>
        <v/>
      </c>
    </row>
    <row r="767" spans="1:22" x14ac:dyDescent="0.35">
      <c r="A767" s="115">
        <v>753</v>
      </c>
      <c r="B767" s="124">
        <v>94717764</v>
      </c>
      <c r="C767" s="117" t="s">
        <v>4245</v>
      </c>
      <c r="D767" s="118" t="s">
        <v>4179</v>
      </c>
      <c r="E767" s="118" t="s">
        <v>4247</v>
      </c>
      <c r="F767" s="119" t="s">
        <v>4248</v>
      </c>
      <c r="G767" s="28"/>
      <c r="H767" s="4"/>
      <c r="I767" s="122">
        <f t="shared" si="85"/>
        <v>0</v>
      </c>
      <c r="J767" s="3"/>
      <c r="K767" s="6"/>
      <c r="L767" s="123">
        <f t="shared" si="86"/>
        <v>0</v>
      </c>
      <c r="M767" s="7"/>
      <c r="N767" s="123">
        <f t="shared" si="87"/>
        <v>0</v>
      </c>
      <c r="O767" s="123">
        <f t="shared" si="88"/>
        <v>0</v>
      </c>
      <c r="P767" s="3"/>
      <c r="Q767" s="6"/>
      <c r="R767" s="123">
        <f t="shared" si="89"/>
        <v>0</v>
      </c>
      <c r="S767" s="6"/>
      <c r="T767" s="123">
        <f t="shared" si="90"/>
        <v>0</v>
      </c>
      <c r="U767" s="122">
        <f t="shared" si="91"/>
        <v>0</v>
      </c>
      <c r="V767" s="8" t="str">
        <f>IF(COUNTBLANK(G767:H767)+COUNTBLANK(J767:K767)+COUNTBLANK(M767:M767)+COUNTBLANK(P767:Q767)+COUNTBLANK(S767:S767)=8,"",
IF(G767&lt;Limity!$C$5," Data gotowości zbyt wczesna lub nie uzupełniona.","")&amp;
IF(G767&gt;Limity!$D$5," Data gotowości zbyt późna lub wypełnona nieprawidłowo.","")&amp;
IF(OR(ROUND(K767,2)&lt;=0,ROUND(Q767,2)&lt;=0,ROUND(M767,2)&lt;=0,ROUND(S767,2)&lt;=0,ROUND(H767,2)&lt;=0)," Co najmniej jedna wartość nie jest większa od zera.","")&amp;
IF(K767&gt;Limity!$D$6," Abonament za Usługę TD w Wariancie A ponad limit.","")&amp;
IF(Q767&gt;Limity!$D$7," Abonament za Usługę TD w Wariancie B ponad limit.","")&amp;
IF(Q767-K767&gt;Limity!$D$8," Różnica wartości abonamentów za Usługę TD wariantów A i B ponad limit.","")&amp;
IF(M767&gt;Limity!$D$9," Abonament za zwiększenie przepustowości w Wariancie A ponad limit.","")&amp;
IF(S767&gt;Limity!$D$10," Abonament za zwiększenie przepustowości w Wariancie B ponad limit.","")&amp;
IF(H767&gt;Limity!$D$11," Opłata za zestawienie łącza ponad limit.","")&amp;
IF(J767=""," Nie wskazano PWR. ",IF(ISERROR(VLOOKUP(J767,'Listy punktów styku'!$B$11:$B$41,1,FALSE))," Nie wskazano PWR z listy.",""))&amp;
IF(P767=""," Nie wskazano FPS. ",IF(ISERROR(VLOOKUP(P767,'Listy punktów styku'!$B$44:$B$61,1,FALSE))," Nie wskazano FPS z listy.",""))
)</f>
        <v/>
      </c>
    </row>
    <row r="768" spans="1:22" x14ac:dyDescent="0.35">
      <c r="A768" s="115">
        <v>754</v>
      </c>
      <c r="B768" s="116">
        <v>4017903</v>
      </c>
      <c r="C768" s="117" t="s">
        <v>4250</v>
      </c>
      <c r="D768" s="118" t="s">
        <v>4179</v>
      </c>
      <c r="E768" s="118" t="s">
        <v>4253</v>
      </c>
      <c r="F768" s="119">
        <v>25</v>
      </c>
      <c r="G768" s="28"/>
      <c r="H768" s="4"/>
      <c r="I768" s="122">
        <f t="shared" si="85"/>
        <v>0</v>
      </c>
      <c r="J768" s="3"/>
      <c r="K768" s="6"/>
      <c r="L768" s="123">
        <f t="shared" si="86"/>
        <v>0</v>
      </c>
      <c r="M768" s="7"/>
      <c r="N768" s="123">
        <f t="shared" si="87"/>
        <v>0</v>
      </c>
      <c r="O768" s="123">
        <f t="shared" si="88"/>
        <v>0</v>
      </c>
      <c r="P768" s="3"/>
      <c r="Q768" s="6"/>
      <c r="R768" s="123">
        <f t="shared" si="89"/>
        <v>0</v>
      </c>
      <c r="S768" s="6"/>
      <c r="T768" s="123">
        <f t="shared" si="90"/>
        <v>0</v>
      </c>
      <c r="U768" s="122">
        <f t="shared" si="91"/>
        <v>0</v>
      </c>
      <c r="V768" s="8" t="str">
        <f>IF(COUNTBLANK(G768:H768)+COUNTBLANK(J768:K768)+COUNTBLANK(M768:M768)+COUNTBLANK(P768:Q768)+COUNTBLANK(S768:S768)=8,"",
IF(G768&lt;Limity!$C$5," Data gotowości zbyt wczesna lub nie uzupełniona.","")&amp;
IF(G768&gt;Limity!$D$5," Data gotowości zbyt późna lub wypełnona nieprawidłowo.","")&amp;
IF(OR(ROUND(K768,2)&lt;=0,ROUND(Q768,2)&lt;=0,ROUND(M768,2)&lt;=0,ROUND(S768,2)&lt;=0,ROUND(H768,2)&lt;=0)," Co najmniej jedna wartość nie jest większa od zera.","")&amp;
IF(K768&gt;Limity!$D$6," Abonament za Usługę TD w Wariancie A ponad limit.","")&amp;
IF(Q768&gt;Limity!$D$7," Abonament za Usługę TD w Wariancie B ponad limit.","")&amp;
IF(Q768-K768&gt;Limity!$D$8," Różnica wartości abonamentów za Usługę TD wariantów A i B ponad limit.","")&amp;
IF(M768&gt;Limity!$D$9," Abonament za zwiększenie przepustowości w Wariancie A ponad limit.","")&amp;
IF(S768&gt;Limity!$D$10," Abonament za zwiększenie przepustowości w Wariancie B ponad limit.","")&amp;
IF(H768&gt;Limity!$D$11," Opłata za zestawienie łącza ponad limit.","")&amp;
IF(J768=""," Nie wskazano PWR. ",IF(ISERROR(VLOOKUP(J768,'Listy punktów styku'!$B$11:$B$41,1,FALSE))," Nie wskazano PWR z listy.",""))&amp;
IF(P768=""," Nie wskazano FPS. ",IF(ISERROR(VLOOKUP(P768,'Listy punktów styku'!$B$44:$B$61,1,FALSE))," Nie wskazano FPS z listy.",""))
)</f>
        <v/>
      </c>
    </row>
    <row r="769" spans="1:22" ht="29" x14ac:dyDescent="0.35">
      <c r="A769" s="115">
        <v>755</v>
      </c>
      <c r="B769" s="124">
        <v>49628941</v>
      </c>
      <c r="C769" s="117" t="s">
        <v>4254</v>
      </c>
      <c r="D769" s="118" t="s">
        <v>4179</v>
      </c>
      <c r="E769" s="118" t="s">
        <v>4256</v>
      </c>
      <c r="F769" s="119" t="s">
        <v>4257</v>
      </c>
      <c r="G769" s="28"/>
      <c r="H769" s="4"/>
      <c r="I769" s="122">
        <f t="shared" si="85"/>
        <v>0</v>
      </c>
      <c r="J769" s="3"/>
      <c r="K769" s="6"/>
      <c r="L769" s="123">
        <f t="shared" si="86"/>
        <v>0</v>
      </c>
      <c r="M769" s="7"/>
      <c r="N769" s="123">
        <f t="shared" si="87"/>
        <v>0</v>
      </c>
      <c r="O769" s="123">
        <f t="shared" si="88"/>
        <v>0</v>
      </c>
      <c r="P769" s="3"/>
      <c r="Q769" s="6"/>
      <c r="R769" s="123">
        <f t="shared" si="89"/>
        <v>0</v>
      </c>
      <c r="S769" s="6"/>
      <c r="T769" s="123">
        <f t="shared" si="90"/>
        <v>0</v>
      </c>
      <c r="U769" s="122">
        <f t="shared" si="91"/>
        <v>0</v>
      </c>
      <c r="V769" s="8" t="str">
        <f>IF(COUNTBLANK(G769:H769)+COUNTBLANK(J769:K769)+COUNTBLANK(M769:M769)+COUNTBLANK(P769:Q769)+COUNTBLANK(S769:S769)=8,"",
IF(G769&lt;Limity!$C$5," Data gotowości zbyt wczesna lub nie uzupełniona.","")&amp;
IF(G769&gt;Limity!$D$5," Data gotowości zbyt późna lub wypełnona nieprawidłowo.","")&amp;
IF(OR(ROUND(K769,2)&lt;=0,ROUND(Q769,2)&lt;=0,ROUND(M769,2)&lt;=0,ROUND(S769,2)&lt;=0,ROUND(H769,2)&lt;=0)," Co najmniej jedna wartość nie jest większa od zera.","")&amp;
IF(K769&gt;Limity!$D$6," Abonament za Usługę TD w Wariancie A ponad limit.","")&amp;
IF(Q769&gt;Limity!$D$7," Abonament za Usługę TD w Wariancie B ponad limit.","")&amp;
IF(Q769-K769&gt;Limity!$D$8," Różnica wartości abonamentów za Usługę TD wariantów A i B ponad limit.","")&amp;
IF(M769&gt;Limity!$D$9," Abonament za zwiększenie przepustowości w Wariancie A ponad limit.","")&amp;
IF(S769&gt;Limity!$D$10," Abonament za zwiększenie przepustowości w Wariancie B ponad limit.","")&amp;
IF(H769&gt;Limity!$D$11," Opłata za zestawienie łącza ponad limit.","")&amp;
IF(J769=""," Nie wskazano PWR. ",IF(ISERROR(VLOOKUP(J769,'Listy punktów styku'!$B$11:$B$41,1,FALSE))," Nie wskazano PWR z listy.",""))&amp;
IF(P769=""," Nie wskazano FPS. ",IF(ISERROR(VLOOKUP(P769,'Listy punktów styku'!$B$44:$B$61,1,FALSE))," Nie wskazano FPS z listy.",""))
)</f>
        <v/>
      </c>
    </row>
    <row r="770" spans="1:22" x14ac:dyDescent="0.35">
      <c r="A770" s="115">
        <v>756</v>
      </c>
      <c r="B770" s="116">
        <v>4013481</v>
      </c>
      <c r="C770" s="117" t="s">
        <v>4259</v>
      </c>
      <c r="D770" s="118" t="s">
        <v>4179</v>
      </c>
      <c r="E770" s="118" t="s">
        <v>4261</v>
      </c>
      <c r="F770" s="119">
        <v>148</v>
      </c>
      <c r="G770" s="28"/>
      <c r="H770" s="4"/>
      <c r="I770" s="122">
        <f t="shared" si="85"/>
        <v>0</v>
      </c>
      <c r="J770" s="3"/>
      <c r="K770" s="6"/>
      <c r="L770" s="123">
        <f t="shared" si="86"/>
        <v>0</v>
      </c>
      <c r="M770" s="7"/>
      <c r="N770" s="123">
        <f t="shared" si="87"/>
        <v>0</v>
      </c>
      <c r="O770" s="123">
        <f t="shared" si="88"/>
        <v>0</v>
      </c>
      <c r="P770" s="3"/>
      <c r="Q770" s="6"/>
      <c r="R770" s="123">
        <f t="shared" si="89"/>
        <v>0</v>
      </c>
      <c r="S770" s="6"/>
      <c r="T770" s="123">
        <f t="shared" si="90"/>
        <v>0</v>
      </c>
      <c r="U770" s="122">
        <f t="shared" si="91"/>
        <v>0</v>
      </c>
      <c r="V770" s="8" t="str">
        <f>IF(COUNTBLANK(G770:H770)+COUNTBLANK(J770:K770)+COUNTBLANK(M770:M770)+COUNTBLANK(P770:Q770)+COUNTBLANK(S770:S770)=8,"",
IF(G770&lt;Limity!$C$5," Data gotowości zbyt wczesna lub nie uzupełniona.","")&amp;
IF(G770&gt;Limity!$D$5," Data gotowości zbyt późna lub wypełnona nieprawidłowo.","")&amp;
IF(OR(ROUND(K770,2)&lt;=0,ROUND(Q770,2)&lt;=0,ROUND(M770,2)&lt;=0,ROUND(S770,2)&lt;=0,ROUND(H770,2)&lt;=0)," Co najmniej jedna wartość nie jest większa od zera.","")&amp;
IF(K770&gt;Limity!$D$6," Abonament za Usługę TD w Wariancie A ponad limit.","")&amp;
IF(Q770&gt;Limity!$D$7," Abonament za Usługę TD w Wariancie B ponad limit.","")&amp;
IF(Q770-K770&gt;Limity!$D$8," Różnica wartości abonamentów za Usługę TD wariantów A i B ponad limit.","")&amp;
IF(M770&gt;Limity!$D$9," Abonament za zwiększenie przepustowości w Wariancie A ponad limit.","")&amp;
IF(S770&gt;Limity!$D$10," Abonament za zwiększenie przepustowości w Wariancie B ponad limit.","")&amp;
IF(H770&gt;Limity!$D$11," Opłata za zestawienie łącza ponad limit.","")&amp;
IF(J770=""," Nie wskazano PWR. ",IF(ISERROR(VLOOKUP(J770,'Listy punktów styku'!$B$11:$B$41,1,FALSE))," Nie wskazano PWR z listy.",""))&amp;
IF(P770=""," Nie wskazano FPS. ",IF(ISERROR(VLOOKUP(P770,'Listy punktów styku'!$B$44:$B$61,1,FALSE))," Nie wskazano FPS z listy.",""))
)</f>
        <v/>
      </c>
    </row>
    <row r="771" spans="1:22" x14ac:dyDescent="0.35">
      <c r="A771" s="115">
        <v>757</v>
      </c>
      <c r="B771" s="116">
        <v>4013526</v>
      </c>
      <c r="C771" s="117" t="s">
        <v>4263</v>
      </c>
      <c r="D771" s="118" t="s">
        <v>4179</v>
      </c>
      <c r="E771" s="118" t="s">
        <v>4261</v>
      </c>
      <c r="F771" s="119">
        <v>347</v>
      </c>
      <c r="G771" s="28"/>
      <c r="H771" s="4"/>
      <c r="I771" s="122">
        <f t="shared" si="85"/>
        <v>0</v>
      </c>
      <c r="J771" s="3"/>
      <c r="K771" s="6"/>
      <c r="L771" s="123">
        <f t="shared" si="86"/>
        <v>0</v>
      </c>
      <c r="M771" s="7"/>
      <c r="N771" s="123">
        <f t="shared" si="87"/>
        <v>0</v>
      </c>
      <c r="O771" s="123">
        <f t="shared" si="88"/>
        <v>0</v>
      </c>
      <c r="P771" s="3"/>
      <c r="Q771" s="6"/>
      <c r="R771" s="123">
        <f t="shared" si="89"/>
        <v>0</v>
      </c>
      <c r="S771" s="6"/>
      <c r="T771" s="123">
        <f t="shared" si="90"/>
        <v>0</v>
      </c>
      <c r="U771" s="122">
        <f t="shared" si="91"/>
        <v>0</v>
      </c>
      <c r="V771" s="8" t="str">
        <f>IF(COUNTBLANK(G771:H771)+COUNTBLANK(J771:K771)+COUNTBLANK(M771:M771)+COUNTBLANK(P771:Q771)+COUNTBLANK(S771:S771)=8,"",
IF(G771&lt;Limity!$C$5," Data gotowości zbyt wczesna lub nie uzupełniona.","")&amp;
IF(G771&gt;Limity!$D$5," Data gotowości zbyt późna lub wypełnona nieprawidłowo.","")&amp;
IF(OR(ROUND(K771,2)&lt;=0,ROUND(Q771,2)&lt;=0,ROUND(M771,2)&lt;=0,ROUND(S771,2)&lt;=0,ROUND(H771,2)&lt;=0)," Co najmniej jedna wartość nie jest większa od zera.","")&amp;
IF(K771&gt;Limity!$D$6," Abonament za Usługę TD w Wariancie A ponad limit.","")&amp;
IF(Q771&gt;Limity!$D$7," Abonament za Usługę TD w Wariancie B ponad limit.","")&amp;
IF(Q771-K771&gt;Limity!$D$8," Różnica wartości abonamentów za Usługę TD wariantów A i B ponad limit.","")&amp;
IF(M771&gt;Limity!$D$9," Abonament za zwiększenie przepustowości w Wariancie A ponad limit.","")&amp;
IF(S771&gt;Limity!$D$10," Abonament za zwiększenie przepustowości w Wariancie B ponad limit.","")&amp;
IF(H771&gt;Limity!$D$11," Opłata za zestawienie łącza ponad limit.","")&amp;
IF(J771=""," Nie wskazano PWR. ",IF(ISERROR(VLOOKUP(J771,'Listy punktów styku'!$B$11:$B$41,1,FALSE))," Nie wskazano PWR z listy.",""))&amp;
IF(P771=""," Nie wskazano FPS. ",IF(ISERROR(VLOOKUP(P771,'Listy punktów styku'!$B$44:$B$61,1,FALSE))," Nie wskazano FPS z listy.",""))
)</f>
        <v/>
      </c>
    </row>
    <row r="772" spans="1:22" x14ac:dyDescent="0.35">
      <c r="A772" s="115">
        <v>758</v>
      </c>
      <c r="B772" s="124">
        <v>25225985</v>
      </c>
      <c r="C772" s="117" t="s">
        <v>4264</v>
      </c>
      <c r="D772" s="118" t="s">
        <v>4179</v>
      </c>
      <c r="E772" s="118" t="s">
        <v>4266</v>
      </c>
      <c r="F772" s="119" t="s">
        <v>4240</v>
      </c>
      <c r="G772" s="28"/>
      <c r="H772" s="4"/>
      <c r="I772" s="122">
        <f t="shared" si="85"/>
        <v>0</v>
      </c>
      <c r="J772" s="3"/>
      <c r="K772" s="6"/>
      <c r="L772" s="123">
        <f t="shared" si="86"/>
        <v>0</v>
      </c>
      <c r="M772" s="7"/>
      <c r="N772" s="123">
        <f t="shared" si="87"/>
        <v>0</v>
      </c>
      <c r="O772" s="123">
        <f t="shared" si="88"/>
        <v>0</v>
      </c>
      <c r="P772" s="3"/>
      <c r="Q772" s="6"/>
      <c r="R772" s="123">
        <f t="shared" si="89"/>
        <v>0</v>
      </c>
      <c r="S772" s="6"/>
      <c r="T772" s="123">
        <f t="shared" si="90"/>
        <v>0</v>
      </c>
      <c r="U772" s="122">
        <f t="shared" si="91"/>
        <v>0</v>
      </c>
      <c r="V772" s="8" t="str">
        <f>IF(COUNTBLANK(G772:H772)+COUNTBLANK(J772:K772)+COUNTBLANK(M772:M772)+COUNTBLANK(P772:Q772)+COUNTBLANK(S772:S772)=8,"",
IF(G772&lt;Limity!$C$5," Data gotowości zbyt wczesna lub nie uzupełniona.","")&amp;
IF(G772&gt;Limity!$D$5," Data gotowości zbyt późna lub wypełnona nieprawidłowo.","")&amp;
IF(OR(ROUND(K772,2)&lt;=0,ROUND(Q772,2)&lt;=0,ROUND(M772,2)&lt;=0,ROUND(S772,2)&lt;=0,ROUND(H772,2)&lt;=0)," Co najmniej jedna wartość nie jest większa od zera.","")&amp;
IF(K772&gt;Limity!$D$6," Abonament za Usługę TD w Wariancie A ponad limit.","")&amp;
IF(Q772&gt;Limity!$D$7," Abonament za Usługę TD w Wariancie B ponad limit.","")&amp;
IF(Q772-K772&gt;Limity!$D$8," Różnica wartości abonamentów za Usługę TD wariantów A i B ponad limit.","")&amp;
IF(M772&gt;Limity!$D$9," Abonament za zwiększenie przepustowości w Wariancie A ponad limit.","")&amp;
IF(S772&gt;Limity!$D$10," Abonament za zwiększenie przepustowości w Wariancie B ponad limit.","")&amp;
IF(H772&gt;Limity!$D$11," Opłata za zestawienie łącza ponad limit.","")&amp;
IF(J772=""," Nie wskazano PWR. ",IF(ISERROR(VLOOKUP(J772,'Listy punktów styku'!$B$11:$B$41,1,FALSE))," Nie wskazano PWR z listy.",""))&amp;
IF(P772=""," Nie wskazano FPS. ",IF(ISERROR(VLOOKUP(P772,'Listy punktów styku'!$B$44:$B$61,1,FALSE))," Nie wskazano FPS z listy.",""))
)</f>
        <v/>
      </c>
    </row>
    <row r="773" spans="1:22" ht="29" x14ac:dyDescent="0.35">
      <c r="A773" s="115">
        <v>759</v>
      </c>
      <c r="B773" s="116">
        <v>3957588</v>
      </c>
      <c r="C773" s="117" t="s">
        <v>4268</v>
      </c>
      <c r="D773" s="118" t="s">
        <v>4179</v>
      </c>
      <c r="E773" s="118" t="s">
        <v>4271</v>
      </c>
      <c r="F773" s="119">
        <v>18</v>
      </c>
      <c r="G773" s="28"/>
      <c r="H773" s="4"/>
      <c r="I773" s="122">
        <f t="shared" si="85"/>
        <v>0</v>
      </c>
      <c r="J773" s="3"/>
      <c r="K773" s="6"/>
      <c r="L773" s="123">
        <f t="shared" si="86"/>
        <v>0</v>
      </c>
      <c r="M773" s="7"/>
      <c r="N773" s="123">
        <f t="shared" si="87"/>
        <v>0</v>
      </c>
      <c r="O773" s="123">
        <f t="shared" si="88"/>
        <v>0</v>
      </c>
      <c r="P773" s="3"/>
      <c r="Q773" s="6"/>
      <c r="R773" s="123">
        <f t="shared" si="89"/>
        <v>0</v>
      </c>
      <c r="S773" s="6"/>
      <c r="T773" s="123">
        <f t="shared" si="90"/>
        <v>0</v>
      </c>
      <c r="U773" s="122">
        <f t="shared" si="91"/>
        <v>0</v>
      </c>
      <c r="V773" s="8" t="str">
        <f>IF(COUNTBLANK(G773:H773)+COUNTBLANK(J773:K773)+COUNTBLANK(M773:M773)+COUNTBLANK(P773:Q773)+COUNTBLANK(S773:S773)=8,"",
IF(G773&lt;Limity!$C$5," Data gotowości zbyt wczesna lub nie uzupełniona.","")&amp;
IF(G773&gt;Limity!$D$5," Data gotowości zbyt późna lub wypełnona nieprawidłowo.","")&amp;
IF(OR(ROUND(K773,2)&lt;=0,ROUND(Q773,2)&lt;=0,ROUND(M773,2)&lt;=0,ROUND(S773,2)&lt;=0,ROUND(H773,2)&lt;=0)," Co najmniej jedna wartość nie jest większa od zera.","")&amp;
IF(K773&gt;Limity!$D$6," Abonament za Usługę TD w Wariancie A ponad limit.","")&amp;
IF(Q773&gt;Limity!$D$7," Abonament za Usługę TD w Wariancie B ponad limit.","")&amp;
IF(Q773-K773&gt;Limity!$D$8," Różnica wartości abonamentów za Usługę TD wariantów A i B ponad limit.","")&amp;
IF(M773&gt;Limity!$D$9," Abonament za zwiększenie przepustowości w Wariancie A ponad limit.","")&amp;
IF(S773&gt;Limity!$D$10," Abonament za zwiększenie przepustowości w Wariancie B ponad limit.","")&amp;
IF(H773&gt;Limity!$D$11," Opłata za zestawienie łącza ponad limit.","")&amp;
IF(J773=""," Nie wskazano PWR. ",IF(ISERROR(VLOOKUP(J773,'Listy punktów styku'!$B$11:$B$41,1,FALSE))," Nie wskazano PWR z listy.",""))&amp;
IF(P773=""," Nie wskazano FPS. ",IF(ISERROR(VLOOKUP(P773,'Listy punktów styku'!$B$44:$B$61,1,FALSE))," Nie wskazano FPS z listy.",""))
)</f>
        <v/>
      </c>
    </row>
    <row r="774" spans="1:22" ht="29" x14ac:dyDescent="0.35">
      <c r="A774" s="115">
        <v>760</v>
      </c>
      <c r="B774" s="116">
        <v>4006878</v>
      </c>
      <c r="C774" s="117" t="s">
        <v>4273</v>
      </c>
      <c r="D774" s="118" t="s">
        <v>4179</v>
      </c>
      <c r="E774" s="118" t="s">
        <v>4275</v>
      </c>
      <c r="F774" s="119">
        <v>4</v>
      </c>
      <c r="G774" s="28"/>
      <c r="H774" s="4"/>
      <c r="I774" s="122">
        <f t="shared" si="85"/>
        <v>0</v>
      </c>
      <c r="J774" s="3"/>
      <c r="K774" s="6"/>
      <c r="L774" s="123">
        <f t="shared" si="86"/>
        <v>0</v>
      </c>
      <c r="M774" s="7"/>
      <c r="N774" s="123">
        <f t="shared" si="87"/>
        <v>0</v>
      </c>
      <c r="O774" s="123">
        <f t="shared" si="88"/>
        <v>0</v>
      </c>
      <c r="P774" s="3"/>
      <c r="Q774" s="6"/>
      <c r="R774" s="123">
        <f t="shared" si="89"/>
        <v>0</v>
      </c>
      <c r="S774" s="6"/>
      <c r="T774" s="123">
        <f t="shared" si="90"/>
        <v>0</v>
      </c>
      <c r="U774" s="122">
        <f t="shared" si="91"/>
        <v>0</v>
      </c>
      <c r="V774" s="8" t="str">
        <f>IF(COUNTBLANK(G774:H774)+COUNTBLANK(J774:K774)+COUNTBLANK(M774:M774)+COUNTBLANK(P774:Q774)+COUNTBLANK(S774:S774)=8,"",
IF(G774&lt;Limity!$C$5," Data gotowości zbyt wczesna lub nie uzupełniona.","")&amp;
IF(G774&gt;Limity!$D$5," Data gotowości zbyt późna lub wypełnona nieprawidłowo.","")&amp;
IF(OR(ROUND(K774,2)&lt;=0,ROUND(Q774,2)&lt;=0,ROUND(M774,2)&lt;=0,ROUND(S774,2)&lt;=0,ROUND(H774,2)&lt;=0)," Co najmniej jedna wartość nie jest większa od zera.","")&amp;
IF(K774&gt;Limity!$D$6," Abonament za Usługę TD w Wariancie A ponad limit.","")&amp;
IF(Q774&gt;Limity!$D$7," Abonament za Usługę TD w Wariancie B ponad limit.","")&amp;
IF(Q774-K774&gt;Limity!$D$8," Różnica wartości abonamentów za Usługę TD wariantów A i B ponad limit.","")&amp;
IF(M774&gt;Limity!$D$9," Abonament za zwiększenie przepustowości w Wariancie A ponad limit.","")&amp;
IF(S774&gt;Limity!$D$10," Abonament za zwiększenie przepustowości w Wariancie B ponad limit.","")&amp;
IF(H774&gt;Limity!$D$11," Opłata za zestawienie łącza ponad limit.","")&amp;
IF(J774=""," Nie wskazano PWR. ",IF(ISERROR(VLOOKUP(J774,'Listy punktów styku'!$B$11:$B$41,1,FALSE))," Nie wskazano PWR z listy.",""))&amp;
IF(P774=""," Nie wskazano FPS. ",IF(ISERROR(VLOOKUP(P774,'Listy punktów styku'!$B$44:$B$61,1,FALSE))," Nie wskazano FPS z listy.",""))
)</f>
        <v/>
      </c>
    </row>
    <row r="775" spans="1:22" x14ac:dyDescent="0.35">
      <c r="A775" s="115">
        <v>761</v>
      </c>
      <c r="B775" s="116">
        <v>3968584</v>
      </c>
      <c r="C775" s="117" t="s">
        <v>4277</v>
      </c>
      <c r="D775" s="118" t="s">
        <v>4179</v>
      </c>
      <c r="E775" s="118" t="s">
        <v>4279</v>
      </c>
      <c r="F775" s="119">
        <v>11</v>
      </c>
      <c r="G775" s="28"/>
      <c r="H775" s="4"/>
      <c r="I775" s="122">
        <f t="shared" si="85"/>
        <v>0</v>
      </c>
      <c r="J775" s="3"/>
      <c r="K775" s="6"/>
      <c r="L775" s="123">
        <f t="shared" si="86"/>
        <v>0</v>
      </c>
      <c r="M775" s="7"/>
      <c r="N775" s="123">
        <f t="shared" si="87"/>
        <v>0</v>
      </c>
      <c r="O775" s="123">
        <f t="shared" si="88"/>
        <v>0</v>
      </c>
      <c r="P775" s="3"/>
      <c r="Q775" s="6"/>
      <c r="R775" s="123">
        <f t="shared" si="89"/>
        <v>0</v>
      </c>
      <c r="S775" s="6"/>
      <c r="T775" s="123">
        <f t="shared" si="90"/>
        <v>0</v>
      </c>
      <c r="U775" s="122">
        <f t="shared" si="91"/>
        <v>0</v>
      </c>
      <c r="V775" s="8" t="str">
        <f>IF(COUNTBLANK(G775:H775)+COUNTBLANK(J775:K775)+COUNTBLANK(M775:M775)+COUNTBLANK(P775:Q775)+COUNTBLANK(S775:S775)=8,"",
IF(G775&lt;Limity!$C$5," Data gotowości zbyt wczesna lub nie uzupełniona.","")&amp;
IF(G775&gt;Limity!$D$5," Data gotowości zbyt późna lub wypełnona nieprawidłowo.","")&amp;
IF(OR(ROUND(K775,2)&lt;=0,ROUND(Q775,2)&lt;=0,ROUND(M775,2)&lt;=0,ROUND(S775,2)&lt;=0,ROUND(H775,2)&lt;=0)," Co najmniej jedna wartość nie jest większa od zera.","")&amp;
IF(K775&gt;Limity!$D$6," Abonament za Usługę TD w Wariancie A ponad limit.","")&amp;
IF(Q775&gt;Limity!$D$7," Abonament za Usługę TD w Wariancie B ponad limit.","")&amp;
IF(Q775-K775&gt;Limity!$D$8," Różnica wartości abonamentów za Usługę TD wariantów A i B ponad limit.","")&amp;
IF(M775&gt;Limity!$D$9," Abonament za zwiększenie przepustowości w Wariancie A ponad limit.","")&amp;
IF(S775&gt;Limity!$D$10," Abonament za zwiększenie przepustowości w Wariancie B ponad limit.","")&amp;
IF(H775&gt;Limity!$D$11," Opłata za zestawienie łącza ponad limit.","")&amp;
IF(J775=""," Nie wskazano PWR. ",IF(ISERROR(VLOOKUP(J775,'Listy punktów styku'!$B$11:$B$41,1,FALSE))," Nie wskazano PWR z listy.",""))&amp;
IF(P775=""," Nie wskazano FPS. ",IF(ISERROR(VLOOKUP(P775,'Listy punktów styku'!$B$44:$B$61,1,FALSE))," Nie wskazano FPS z listy.",""))
)</f>
        <v/>
      </c>
    </row>
    <row r="776" spans="1:22" x14ac:dyDescent="0.35">
      <c r="A776" s="115">
        <v>762</v>
      </c>
      <c r="B776" s="116">
        <v>3949908</v>
      </c>
      <c r="C776" s="117" t="s">
        <v>4281</v>
      </c>
      <c r="D776" s="118" t="s">
        <v>4179</v>
      </c>
      <c r="E776" s="118" t="s">
        <v>4283</v>
      </c>
      <c r="F776" s="119">
        <v>19</v>
      </c>
      <c r="G776" s="28"/>
      <c r="H776" s="4"/>
      <c r="I776" s="122">
        <f t="shared" si="85"/>
        <v>0</v>
      </c>
      <c r="J776" s="3"/>
      <c r="K776" s="6"/>
      <c r="L776" s="123">
        <f t="shared" si="86"/>
        <v>0</v>
      </c>
      <c r="M776" s="7"/>
      <c r="N776" s="123">
        <f t="shared" si="87"/>
        <v>0</v>
      </c>
      <c r="O776" s="123">
        <f t="shared" si="88"/>
        <v>0</v>
      </c>
      <c r="P776" s="3"/>
      <c r="Q776" s="6"/>
      <c r="R776" s="123">
        <f t="shared" si="89"/>
        <v>0</v>
      </c>
      <c r="S776" s="6"/>
      <c r="T776" s="123">
        <f t="shared" si="90"/>
        <v>0</v>
      </c>
      <c r="U776" s="122">
        <f t="shared" si="91"/>
        <v>0</v>
      </c>
      <c r="V776" s="8" t="str">
        <f>IF(COUNTBLANK(G776:H776)+COUNTBLANK(J776:K776)+COUNTBLANK(M776:M776)+COUNTBLANK(P776:Q776)+COUNTBLANK(S776:S776)=8,"",
IF(G776&lt;Limity!$C$5," Data gotowości zbyt wczesna lub nie uzupełniona.","")&amp;
IF(G776&gt;Limity!$D$5," Data gotowości zbyt późna lub wypełnona nieprawidłowo.","")&amp;
IF(OR(ROUND(K776,2)&lt;=0,ROUND(Q776,2)&lt;=0,ROUND(M776,2)&lt;=0,ROUND(S776,2)&lt;=0,ROUND(H776,2)&lt;=0)," Co najmniej jedna wartość nie jest większa od zera.","")&amp;
IF(K776&gt;Limity!$D$6," Abonament za Usługę TD w Wariancie A ponad limit.","")&amp;
IF(Q776&gt;Limity!$D$7," Abonament za Usługę TD w Wariancie B ponad limit.","")&amp;
IF(Q776-K776&gt;Limity!$D$8," Różnica wartości abonamentów za Usługę TD wariantów A i B ponad limit.","")&amp;
IF(M776&gt;Limity!$D$9," Abonament za zwiększenie przepustowości w Wariancie A ponad limit.","")&amp;
IF(S776&gt;Limity!$D$10," Abonament za zwiększenie przepustowości w Wariancie B ponad limit.","")&amp;
IF(H776&gt;Limity!$D$11," Opłata za zestawienie łącza ponad limit.","")&amp;
IF(J776=""," Nie wskazano PWR. ",IF(ISERROR(VLOOKUP(J776,'Listy punktów styku'!$B$11:$B$41,1,FALSE))," Nie wskazano PWR z listy.",""))&amp;
IF(P776=""," Nie wskazano FPS. ",IF(ISERROR(VLOOKUP(P776,'Listy punktów styku'!$B$44:$B$61,1,FALSE))," Nie wskazano FPS z listy.",""))
)</f>
        <v/>
      </c>
    </row>
    <row r="777" spans="1:22" x14ac:dyDescent="0.35">
      <c r="A777" s="115">
        <v>763</v>
      </c>
      <c r="B777" s="124">
        <v>14455866</v>
      </c>
      <c r="C777" s="117" t="s">
        <v>4284</v>
      </c>
      <c r="D777" s="118" t="s">
        <v>4179</v>
      </c>
      <c r="E777" s="118" t="s">
        <v>4285</v>
      </c>
      <c r="F777" s="119" t="s">
        <v>3876</v>
      </c>
      <c r="G777" s="28"/>
      <c r="H777" s="4"/>
      <c r="I777" s="122">
        <f t="shared" si="85"/>
        <v>0</v>
      </c>
      <c r="J777" s="3"/>
      <c r="K777" s="6"/>
      <c r="L777" s="123">
        <f t="shared" si="86"/>
        <v>0</v>
      </c>
      <c r="M777" s="7"/>
      <c r="N777" s="123">
        <f t="shared" si="87"/>
        <v>0</v>
      </c>
      <c r="O777" s="123">
        <f t="shared" si="88"/>
        <v>0</v>
      </c>
      <c r="P777" s="3"/>
      <c r="Q777" s="6"/>
      <c r="R777" s="123">
        <f t="shared" si="89"/>
        <v>0</v>
      </c>
      <c r="S777" s="6"/>
      <c r="T777" s="123">
        <f t="shared" si="90"/>
        <v>0</v>
      </c>
      <c r="U777" s="122">
        <f t="shared" si="91"/>
        <v>0</v>
      </c>
      <c r="V777" s="8" t="str">
        <f>IF(COUNTBLANK(G777:H777)+COUNTBLANK(J777:K777)+COUNTBLANK(M777:M777)+COUNTBLANK(P777:Q777)+COUNTBLANK(S777:S777)=8,"",
IF(G777&lt;Limity!$C$5," Data gotowości zbyt wczesna lub nie uzupełniona.","")&amp;
IF(G777&gt;Limity!$D$5," Data gotowości zbyt późna lub wypełnona nieprawidłowo.","")&amp;
IF(OR(ROUND(K777,2)&lt;=0,ROUND(Q777,2)&lt;=0,ROUND(M777,2)&lt;=0,ROUND(S777,2)&lt;=0,ROUND(H777,2)&lt;=0)," Co najmniej jedna wartość nie jest większa od zera.","")&amp;
IF(K777&gt;Limity!$D$6," Abonament za Usługę TD w Wariancie A ponad limit.","")&amp;
IF(Q777&gt;Limity!$D$7," Abonament za Usługę TD w Wariancie B ponad limit.","")&amp;
IF(Q777-K777&gt;Limity!$D$8," Różnica wartości abonamentów za Usługę TD wariantów A i B ponad limit.","")&amp;
IF(M777&gt;Limity!$D$9," Abonament za zwiększenie przepustowości w Wariancie A ponad limit.","")&amp;
IF(S777&gt;Limity!$D$10," Abonament za zwiększenie przepustowości w Wariancie B ponad limit.","")&amp;
IF(H777&gt;Limity!$D$11," Opłata za zestawienie łącza ponad limit.","")&amp;
IF(J777=""," Nie wskazano PWR. ",IF(ISERROR(VLOOKUP(J777,'Listy punktów styku'!$B$11:$B$41,1,FALSE))," Nie wskazano PWR z listy.",""))&amp;
IF(P777=""," Nie wskazano FPS. ",IF(ISERROR(VLOOKUP(P777,'Listy punktów styku'!$B$44:$B$61,1,FALSE))," Nie wskazano FPS z listy.",""))
)</f>
        <v/>
      </c>
    </row>
    <row r="778" spans="1:22" x14ac:dyDescent="0.35">
      <c r="A778" s="115">
        <v>764</v>
      </c>
      <c r="B778" s="124">
        <v>76862797</v>
      </c>
      <c r="C778" s="117" t="s">
        <v>4286</v>
      </c>
      <c r="D778" s="118" t="s">
        <v>4179</v>
      </c>
      <c r="E778" s="118" t="s">
        <v>4288</v>
      </c>
      <c r="F778" s="119" t="s">
        <v>1407</v>
      </c>
      <c r="G778" s="28"/>
      <c r="H778" s="4"/>
      <c r="I778" s="122">
        <f t="shared" si="85"/>
        <v>0</v>
      </c>
      <c r="J778" s="3"/>
      <c r="K778" s="6"/>
      <c r="L778" s="123">
        <f t="shared" si="86"/>
        <v>0</v>
      </c>
      <c r="M778" s="7"/>
      <c r="N778" s="123">
        <f t="shared" si="87"/>
        <v>0</v>
      </c>
      <c r="O778" s="123">
        <f t="shared" si="88"/>
        <v>0</v>
      </c>
      <c r="P778" s="3"/>
      <c r="Q778" s="6"/>
      <c r="R778" s="123">
        <f t="shared" si="89"/>
        <v>0</v>
      </c>
      <c r="S778" s="6"/>
      <c r="T778" s="123">
        <f t="shared" si="90"/>
        <v>0</v>
      </c>
      <c r="U778" s="122">
        <f t="shared" si="91"/>
        <v>0</v>
      </c>
      <c r="V778" s="8" t="str">
        <f>IF(COUNTBLANK(G778:H778)+COUNTBLANK(J778:K778)+COUNTBLANK(M778:M778)+COUNTBLANK(P778:Q778)+COUNTBLANK(S778:S778)=8,"",
IF(G778&lt;Limity!$C$5," Data gotowości zbyt wczesna lub nie uzupełniona.","")&amp;
IF(G778&gt;Limity!$D$5," Data gotowości zbyt późna lub wypełnona nieprawidłowo.","")&amp;
IF(OR(ROUND(K778,2)&lt;=0,ROUND(Q778,2)&lt;=0,ROUND(M778,2)&lt;=0,ROUND(S778,2)&lt;=0,ROUND(H778,2)&lt;=0)," Co najmniej jedna wartość nie jest większa od zera.","")&amp;
IF(K778&gt;Limity!$D$6," Abonament za Usługę TD w Wariancie A ponad limit.","")&amp;
IF(Q778&gt;Limity!$D$7," Abonament za Usługę TD w Wariancie B ponad limit.","")&amp;
IF(Q778-K778&gt;Limity!$D$8," Różnica wartości abonamentów za Usługę TD wariantów A i B ponad limit.","")&amp;
IF(M778&gt;Limity!$D$9," Abonament za zwiększenie przepustowości w Wariancie A ponad limit.","")&amp;
IF(S778&gt;Limity!$D$10," Abonament za zwiększenie przepustowości w Wariancie B ponad limit.","")&amp;
IF(H778&gt;Limity!$D$11," Opłata za zestawienie łącza ponad limit.","")&amp;
IF(J778=""," Nie wskazano PWR. ",IF(ISERROR(VLOOKUP(J778,'Listy punktów styku'!$B$11:$B$41,1,FALSE))," Nie wskazano PWR z listy.",""))&amp;
IF(P778=""," Nie wskazano FPS. ",IF(ISERROR(VLOOKUP(P778,'Listy punktów styku'!$B$44:$B$61,1,FALSE))," Nie wskazano FPS z listy.",""))
)</f>
        <v/>
      </c>
    </row>
    <row r="779" spans="1:22" ht="29" x14ac:dyDescent="0.35">
      <c r="A779" s="115">
        <v>765</v>
      </c>
      <c r="B779" s="116">
        <v>4005121</v>
      </c>
      <c r="C779" s="117" t="s">
        <v>4291</v>
      </c>
      <c r="D779" s="118" t="s">
        <v>4179</v>
      </c>
      <c r="E779" s="118" t="s">
        <v>575</v>
      </c>
      <c r="F779" s="119">
        <v>1</v>
      </c>
      <c r="G779" s="28"/>
      <c r="H779" s="4"/>
      <c r="I779" s="122">
        <f t="shared" si="85"/>
        <v>0</v>
      </c>
      <c r="J779" s="3"/>
      <c r="K779" s="6"/>
      <c r="L779" s="123">
        <f t="shared" si="86"/>
        <v>0</v>
      </c>
      <c r="M779" s="7"/>
      <c r="N779" s="123">
        <f t="shared" si="87"/>
        <v>0</v>
      </c>
      <c r="O779" s="123">
        <f t="shared" si="88"/>
        <v>0</v>
      </c>
      <c r="P779" s="3"/>
      <c r="Q779" s="6"/>
      <c r="R779" s="123">
        <f t="shared" si="89"/>
        <v>0</v>
      </c>
      <c r="S779" s="6"/>
      <c r="T779" s="123">
        <f t="shared" si="90"/>
        <v>0</v>
      </c>
      <c r="U779" s="122">
        <f t="shared" si="91"/>
        <v>0</v>
      </c>
      <c r="V779" s="8" t="str">
        <f>IF(COUNTBLANK(G779:H779)+COUNTBLANK(J779:K779)+COUNTBLANK(M779:M779)+COUNTBLANK(P779:Q779)+COUNTBLANK(S779:S779)=8,"",
IF(G779&lt;Limity!$C$5," Data gotowości zbyt wczesna lub nie uzupełniona.","")&amp;
IF(G779&gt;Limity!$D$5," Data gotowości zbyt późna lub wypełnona nieprawidłowo.","")&amp;
IF(OR(ROUND(K779,2)&lt;=0,ROUND(Q779,2)&lt;=0,ROUND(M779,2)&lt;=0,ROUND(S779,2)&lt;=0,ROUND(H779,2)&lt;=0)," Co najmniej jedna wartość nie jest większa od zera.","")&amp;
IF(K779&gt;Limity!$D$6," Abonament za Usługę TD w Wariancie A ponad limit.","")&amp;
IF(Q779&gt;Limity!$D$7," Abonament za Usługę TD w Wariancie B ponad limit.","")&amp;
IF(Q779-K779&gt;Limity!$D$8," Różnica wartości abonamentów za Usługę TD wariantów A i B ponad limit.","")&amp;
IF(M779&gt;Limity!$D$9," Abonament za zwiększenie przepustowości w Wariancie A ponad limit.","")&amp;
IF(S779&gt;Limity!$D$10," Abonament za zwiększenie przepustowości w Wariancie B ponad limit.","")&amp;
IF(H779&gt;Limity!$D$11," Opłata za zestawienie łącza ponad limit.","")&amp;
IF(J779=""," Nie wskazano PWR. ",IF(ISERROR(VLOOKUP(J779,'Listy punktów styku'!$B$11:$B$41,1,FALSE))," Nie wskazano PWR z listy.",""))&amp;
IF(P779=""," Nie wskazano FPS. ",IF(ISERROR(VLOOKUP(P779,'Listy punktów styku'!$B$44:$B$61,1,FALSE))," Nie wskazano FPS z listy.",""))
)</f>
        <v/>
      </c>
    </row>
    <row r="780" spans="1:22" x14ac:dyDescent="0.35">
      <c r="A780" s="115">
        <v>766</v>
      </c>
      <c r="B780" s="124">
        <v>76408870</v>
      </c>
      <c r="C780" s="117" t="s">
        <v>4292</v>
      </c>
      <c r="D780" s="118" t="s">
        <v>4179</v>
      </c>
      <c r="E780" s="118" t="s">
        <v>4294</v>
      </c>
      <c r="F780" s="119" t="s">
        <v>3833</v>
      </c>
      <c r="G780" s="28"/>
      <c r="H780" s="4"/>
      <c r="I780" s="122">
        <f t="shared" si="85"/>
        <v>0</v>
      </c>
      <c r="J780" s="3"/>
      <c r="K780" s="6"/>
      <c r="L780" s="123">
        <f t="shared" si="86"/>
        <v>0</v>
      </c>
      <c r="M780" s="7"/>
      <c r="N780" s="123">
        <f t="shared" si="87"/>
        <v>0</v>
      </c>
      <c r="O780" s="123">
        <f t="shared" si="88"/>
        <v>0</v>
      </c>
      <c r="P780" s="3"/>
      <c r="Q780" s="6"/>
      <c r="R780" s="123">
        <f t="shared" si="89"/>
        <v>0</v>
      </c>
      <c r="S780" s="6"/>
      <c r="T780" s="123">
        <f t="shared" si="90"/>
        <v>0</v>
      </c>
      <c r="U780" s="122">
        <f t="shared" si="91"/>
        <v>0</v>
      </c>
      <c r="V780" s="8" t="str">
        <f>IF(COUNTBLANK(G780:H780)+COUNTBLANK(J780:K780)+COUNTBLANK(M780:M780)+COUNTBLANK(P780:Q780)+COUNTBLANK(S780:S780)=8,"",
IF(G780&lt;Limity!$C$5," Data gotowości zbyt wczesna lub nie uzupełniona.","")&amp;
IF(G780&gt;Limity!$D$5," Data gotowości zbyt późna lub wypełnona nieprawidłowo.","")&amp;
IF(OR(ROUND(K780,2)&lt;=0,ROUND(Q780,2)&lt;=0,ROUND(M780,2)&lt;=0,ROUND(S780,2)&lt;=0,ROUND(H780,2)&lt;=0)," Co najmniej jedna wartość nie jest większa od zera.","")&amp;
IF(K780&gt;Limity!$D$6," Abonament za Usługę TD w Wariancie A ponad limit.","")&amp;
IF(Q780&gt;Limity!$D$7," Abonament za Usługę TD w Wariancie B ponad limit.","")&amp;
IF(Q780-K780&gt;Limity!$D$8," Różnica wartości abonamentów za Usługę TD wariantów A i B ponad limit.","")&amp;
IF(M780&gt;Limity!$D$9," Abonament za zwiększenie przepustowości w Wariancie A ponad limit.","")&amp;
IF(S780&gt;Limity!$D$10," Abonament za zwiększenie przepustowości w Wariancie B ponad limit.","")&amp;
IF(H780&gt;Limity!$D$11," Opłata za zestawienie łącza ponad limit.","")&amp;
IF(J780=""," Nie wskazano PWR. ",IF(ISERROR(VLOOKUP(J780,'Listy punktów styku'!$B$11:$B$41,1,FALSE))," Nie wskazano PWR z listy.",""))&amp;
IF(P780=""," Nie wskazano FPS. ",IF(ISERROR(VLOOKUP(P780,'Listy punktów styku'!$B$44:$B$61,1,FALSE))," Nie wskazano FPS z listy.",""))
)</f>
        <v/>
      </c>
    </row>
    <row r="781" spans="1:22" x14ac:dyDescent="0.35">
      <c r="A781" s="115">
        <v>767</v>
      </c>
      <c r="B781" s="116">
        <v>3957902</v>
      </c>
      <c r="C781" s="117" t="s">
        <v>4296</v>
      </c>
      <c r="D781" s="118" t="s">
        <v>4179</v>
      </c>
      <c r="E781" s="118" t="s">
        <v>4298</v>
      </c>
      <c r="F781" s="119">
        <v>3</v>
      </c>
      <c r="G781" s="28"/>
      <c r="H781" s="4"/>
      <c r="I781" s="122">
        <f t="shared" si="85"/>
        <v>0</v>
      </c>
      <c r="J781" s="3"/>
      <c r="K781" s="6"/>
      <c r="L781" s="123">
        <f t="shared" si="86"/>
        <v>0</v>
      </c>
      <c r="M781" s="7"/>
      <c r="N781" s="123">
        <f t="shared" si="87"/>
        <v>0</v>
      </c>
      <c r="O781" s="123">
        <f t="shared" si="88"/>
        <v>0</v>
      </c>
      <c r="P781" s="3"/>
      <c r="Q781" s="6"/>
      <c r="R781" s="123">
        <f t="shared" si="89"/>
        <v>0</v>
      </c>
      <c r="S781" s="6"/>
      <c r="T781" s="123">
        <f t="shared" si="90"/>
        <v>0</v>
      </c>
      <c r="U781" s="122">
        <f t="shared" si="91"/>
        <v>0</v>
      </c>
      <c r="V781" s="8" t="str">
        <f>IF(COUNTBLANK(G781:H781)+COUNTBLANK(J781:K781)+COUNTBLANK(M781:M781)+COUNTBLANK(P781:Q781)+COUNTBLANK(S781:S781)=8,"",
IF(G781&lt;Limity!$C$5," Data gotowości zbyt wczesna lub nie uzupełniona.","")&amp;
IF(G781&gt;Limity!$D$5," Data gotowości zbyt późna lub wypełnona nieprawidłowo.","")&amp;
IF(OR(ROUND(K781,2)&lt;=0,ROUND(Q781,2)&lt;=0,ROUND(M781,2)&lt;=0,ROUND(S781,2)&lt;=0,ROUND(H781,2)&lt;=0)," Co najmniej jedna wartość nie jest większa od zera.","")&amp;
IF(K781&gt;Limity!$D$6," Abonament za Usługę TD w Wariancie A ponad limit.","")&amp;
IF(Q781&gt;Limity!$D$7," Abonament za Usługę TD w Wariancie B ponad limit.","")&amp;
IF(Q781-K781&gt;Limity!$D$8," Różnica wartości abonamentów za Usługę TD wariantów A i B ponad limit.","")&amp;
IF(M781&gt;Limity!$D$9," Abonament za zwiększenie przepustowości w Wariancie A ponad limit.","")&amp;
IF(S781&gt;Limity!$D$10," Abonament za zwiększenie przepustowości w Wariancie B ponad limit.","")&amp;
IF(H781&gt;Limity!$D$11," Opłata za zestawienie łącza ponad limit.","")&amp;
IF(J781=""," Nie wskazano PWR. ",IF(ISERROR(VLOOKUP(J781,'Listy punktów styku'!$B$11:$B$41,1,FALSE))," Nie wskazano PWR z listy.",""))&amp;
IF(P781=""," Nie wskazano FPS. ",IF(ISERROR(VLOOKUP(P781,'Listy punktów styku'!$B$44:$B$61,1,FALSE))," Nie wskazano FPS z listy.",""))
)</f>
        <v/>
      </c>
    </row>
    <row r="782" spans="1:22" x14ac:dyDescent="0.35">
      <c r="A782" s="115">
        <v>768</v>
      </c>
      <c r="B782" s="124">
        <v>52347898</v>
      </c>
      <c r="C782" s="117" t="s">
        <v>4201</v>
      </c>
      <c r="D782" s="118" t="s">
        <v>4179</v>
      </c>
      <c r="E782" s="118" t="s">
        <v>4300</v>
      </c>
      <c r="F782" s="119" t="s">
        <v>4301</v>
      </c>
      <c r="G782" s="28"/>
      <c r="H782" s="4"/>
      <c r="I782" s="122">
        <f t="shared" si="85"/>
        <v>0</v>
      </c>
      <c r="J782" s="3"/>
      <c r="K782" s="6"/>
      <c r="L782" s="123">
        <f t="shared" si="86"/>
        <v>0</v>
      </c>
      <c r="M782" s="7"/>
      <c r="N782" s="123">
        <f t="shared" si="87"/>
        <v>0</v>
      </c>
      <c r="O782" s="123">
        <f t="shared" si="88"/>
        <v>0</v>
      </c>
      <c r="P782" s="3"/>
      <c r="Q782" s="6"/>
      <c r="R782" s="123">
        <f t="shared" si="89"/>
        <v>0</v>
      </c>
      <c r="S782" s="6"/>
      <c r="T782" s="123">
        <f t="shared" si="90"/>
        <v>0</v>
      </c>
      <c r="U782" s="122">
        <f t="shared" si="91"/>
        <v>0</v>
      </c>
      <c r="V782" s="8" t="str">
        <f>IF(COUNTBLANK(G782:H782)+COUNTBLANK(J782:K782)+COUNTBLANK(M782:M782)+COUNTBLANK(P782:Q782)+COUNTBLANK(S782:S782)=8,"",
IF(G782&lt;Limity!$C$5," Data gotowości zbyt wczesna lub nie uzupełniona.","")&amp;
IF(G782&gt;Limity!$D$5," Data gotowości zbyt późna lub wypełnona nieprawidłowo.","")&amp;
IF(OR(ROUND(K782,2)&lt;=0,ROUND(Q782,2)&lt;=0,ROUND(M782,2)&lt;=0,ROUND(S782,2)&lt;=0,ROUND(H782,2)&lt;=0)," Co najmniej jedna wartość nie jest większa od zera.","")&amp;
IF(K782&gt;Limity!$D$6," Abonament za Usługę TD w Wariancie A ponad limit.","")&amp;
IF(Q782&gt;Limity!$D$7," Abonament za Usługę TD w Wariancie B ponad limit.","")&amp;
IF(Q782-K782&gt;Limity!$D$8," Różnica wartości abonamentów za Usługę TD wariantów A i B ponad limit.","")&amp;
IF(M782&gt;Limity!$D$9," Abonament za zwiększenie przepustowości w Wariancie A ponad limit.","")&amp;
IF(S782&gt;Limity!$D$10," Abonament za zwiększenie przepustowości w Wariancie B ponad limit.","")&amp;
IF(H782&gt;Limity!$D$11," Opłata za zestawienie łącza ponad limit.","")&amp;
IF(J782=""," Nie wskazano PWR. ",IF(ISERROR(VLOOKUP(J782,'Listy punktów styku'!$B$11:$B$41,1,FALSE))," Nie wskazano PWR z listy.",""))&amp;
IF(P782=""," Nie wskazano FPS. ",IF(ISERROR(VLOOKUP(P782,'Listy punktów styku'!$B$44:$B$61,1,FALSE))," Nie wskazano FPS z listy.",""))
)</f>
        <v/>
      </c>
    </row>
    <row r="783" spans="1:22" ht="43.5" x14ac:dyDescent="0.35">
      <c r="A783" s="115">
        <v>769</v>
      </c>
      <c r="B783" s="124">
        <v>94750841</v>
      </c>
      <c r="C783" s="117" t="s">
        <v>4302</v>
      </c>
      <c r="D783" s="118" t="s">
        <v>4179</v>
      </c>
      <c r="E783" s="118" t="s">
        <v>4304</v>
      </c>
      <c r="F783" s="119" t="s">
        <v>1531</v>
      </c>
      <c r="G783" s="28"/>
      <c r="H783" s="4"/>
      <c r="I783" s="122">
        <f t="shared" si="85"/>
        <v>0</v>
      </c>
      <c r="J783" s="3"/>
      <c r="K783" s="6"/>
      <c r="L783" s="123">
        <f t="shared" si="86"/>
        <v>0</v>
      </c>
      <c r="M783" s="7"/>
      <c r="N783" s="123">
        <f t="shared" si="87"/>
        <v>0</v>
      </c>
      <c r="O783" s="123">
        <f t="shared" si="88"/>
        <v>0</v>
      </c>
      <c r="P783" s="3"/>
      <c r="Q783" s="6"/>
      <c r="R783" s="123">
        <f t="shared" si="89"/>
        <v>0</v>
      </c>
      <c r="S783" s="6"/>
      <c r="T783" s="123">
        <f t="shared" si="90"/>
        <v>0</v>
      </c>
      <c r="U783" s="122">
        <f t="shared" si="91"/>
        <v>0</v>
      </c>
      <c r="V783" s="8" t="str">
        <f>IF(COUNTBLANK(G783:H783)+COUNTBLANK(J783:K783)+COUNTBLANK(M783:M783)+COUNTBLANK(P783:Q783)+COUNTBLANK(S783:S783)=8,"",
IF(G783&lt;Limity!$C$5," Data gotowości zbyt wczesna lub nie uzupełniona.","")&amp;
IF(G783&gt;Limity!$D$5," Data gotowości zbyt późna lub wypełnona nieprawidłowo.","")&amp;
IF(OR(ROUND(K783,2)&lt;=0,ROUND(Q783,2)&lt;=0,ROUND(M783,2)&lt;=0,ROUND(S783,2)&lt;=0,ROUND(H783,2)&lt;=0)," Co najmniej jedna wartość nie jest większa od zera.","")&amp;
IF(K783&gt;Limity!$D$6," Abonament za Usługę TD w Wariancie A ponad limit.","")&amp;
IF(Q783&gt;Limity!$D$7," Abonament za Usługę TD w Wariancie B ponad limit.","")&amp;
IF(Q783-K783&gt;Limity!$D$8," Różnica wartości abonamentów za Usługę TD wariantów A i B ponad limit.","")&amp;
IF(M783&gt;Limity!$D$9," Abonament za zwiększenie przepustowości w Wariancie A ponad limit.","")&amp;
IF(S783&gt;Limity!$D$10," Abonament za zwiększenie przepustowości w Wariancie B ponad limit.","")&amp;
IF(H783&gt;Limity!$D$11," Opłata za zestawienie łącza ponad limit.","")&amp;
IF(J783=""," Nie wskazano PWR. ",IF(ISERROR(VLOOKUP(J783,'Listy punktów styku'!$B$11:$B$41,1,FALSE))," Nie wskazano PWR z listy.",""))&amp;
IF(P783=""," Nie wskazano FPS. ",IF(ISERROR(VLOOKUP(P783,'Listy punktów styku'!$B$44:$B$61,1,FALSE))," Nie wskazano FPS z listy.",""))
)</f>
        <v/>
      </c>
    </row>
    <row r="784" spans="1:22" x14ac:dyDescent="0.35">
      <c r="A784" s="115">
        <v>770</v>
      </c>
      <c r="B784" s="116">
        <v>4019974</v>
      </c>
      <c r="C784" s="117" t="s">
        <v>4306</v>
      </c>
      <c r="D784" s="118" t="s">
        <v>4179</v>
      </c>
      <c r="E784" s="118" t="s">
        <v>4308</v>
      </c>
      <c r="F784" s="119">
        <v>18</v>
      </c>
      <c r="G784" s="28"/>
      <c r="H784" s="4"/>
      <c r="I784" s="122">
        <f t="shared" si="85"/>
        <v>0</v>
      </c>
      <c r="J784" s="3"/>
      <c r="K784" s="6"/>
      <c r="L784" s="123">
        <f t="shared" si="86"/>
        <v>0</v>
      </c>
      <c r="M784" s="7"/>
      <c r="N784" s="123">
        <f t="shared" si="87"/>
        <v>0</v>
      </c>
      <c r="O784" s="123">
        <f t="shared" si="88"/>
        <v>0</v>
      </c>
      <c r="P784" s="3"/>
      <c r="Q784" s="6"/>
      <c r="R784" s="123">
        <f t="shared" si="89"/>
        <v>0</v>
      </c>
      <c r="S784" s="6"/>
      <c r="T784" s="123">
        <f t="shared" si="90"/>
        <v>0</v>
      </c>
      <c r="U784" s="122">
        <f t="shared" si="91"/>
        <v>0</v>
      </c>
      <c r="V784" s="8" t="str">
        <f>IF(COUNTBLANK(G784:H784)+COUNTBLANK(J784:K784)+COUNTBLANK(M784:M784)+COUNTBLANK(P784:Q784)+COUNTBLANK(S784:S784)=8,"",
IF(G784&lt;Limity!$C$5," Data gotowości zbyt wczesna lub nie uzupełniona.","")&amp;
IF(G784&gt;Limity!$D$5," Data gotowości zbyt późna lub wypełnona nieprawidłowo.","")&amp;
IF(OR(ROUND(K784,2)&lt;=0,ROUND(Q784,2)&lt;=0,ROUND(M784,2)&lt;=0,ROUND(S784,2)&lt;=0,ROUND(H784,2)&lt;=0)," Co najmniej jedna wartość nie jest większa od zera.","")&amp;
IF(K784&gt;Limity!$D$6," Abonament za Usługę TD w Wariancie A ponad limit.","")&amp;
IF(Q784&gt;Limity!$D$7," Abonament za Usługę TD w Wariancie B ponad limit.","")&amp;
IF(Q784-K784&gt;Limity!$D$8," Różnica wartości abonamentów za Usługę TD wariantów A i B ponad limit.","")&amp;
IF(M784&gt;Limity!$D$9," Abonament za zwiększenie przepustowości w Wariancie A ponad limit.","")&amp;
IF(S784&gt;Limity!$D$10," Abonament za zwiększenie przepustowości w Wariancie B ponad limit.","")&amp;
IF(H784&gt;Limity!$D$11," Opłata za zestawienie łącza ponad limit.","")&amp;
IF(J784=""," Nie wskazano PWR. ",IF(ISERROR(VLOOKUP(J784,'Listy punktów styku'!$B$11:$B$41,1,FALSE))," Nie wskazano PWR z listy.",""))&amp;
IF(P784=""," Nie wskazano FPS. ",IF(ISERROR(VLOOKUP(P784,'Listy punktów styku'!$B$44:$B$61,1,FALSE))," Nie wskazano FPS z listy.",""))
)</f>
        <v/>
      </c>
    </row>
    <row r="785" spans="1:22" x14ac:dyDescent="0.35">
      <c r="A785" s="115">
        <v>771</v>
      </c>
      <c r="B785" s="116">
        <v>3974271</v>
      </c>
      <c r="C785" s="117" t="s">
        <v>4310</v>
      </c>
      <c r="D785" s="118" t="s">
        <v>4179</v>
      </c>
      <c r="E785" s="118" t="s">
        <v>4312</v>
      </c>
      <c r="F785" s="119">
        <v>9</v>
      </c>
      <c r="G785" s="28"/>
      <c r="H785" s="4"/>
      <c r="I785" s="122">
        <f t="shared" si="85"/>
        <v>0</v>
      </c>
      <c r="J785" s="3"/>
      <c r="K785" s="6"/>
      <c r="L785" s="123">
        <f t="shared" si="86"/>
        <v>0</v>
      </c>
      <c r="M785" s="7"/>
      <c r="N785" s="123">
        <f t="shared" si="87"/>
        <v>0</v>
      </c>
      <c r="O785" s="123">
        <f t="shared" si="88"/>
        <v>0</v>
      </c>
      <c r="P785" s="3"/>
      <c r="Q785" s="6"/>
      <c r="R785" s="123">
        <f t="shared" si="89"/>
        <v>0</v>
      </c>
      <c r="S785" s="6"/>
      <c r="T785" s="123">
        <f t="shared" si="90"/>
        <v>0</v>
      </c>
      <c r="U785" s="122">
        <f t="shared" si="91"/>
        <v>0</v>
      </c>
      <c r="V785" s="8" t="str">
        <f>IF(COUNTBLANK(G785:H785)+COUNTBLANK(J785:K785)+COUNTBLANK(M785:M785)+COUNTBLANK(P785:Q785)+COUNTBLANK(S785:S785)=8,"",
IF(G785&lt;Limity!$C$5," Data gotowości zbyt wczesna lub nie uzupełniona.","")&amp;
IF(G785&gt;Limity!$D$5," Data gotowości zbyt późna lub wypełnona nieprawidłowo.","")&amp;
IF(OR(ROUND(K785,2)&lt;=0,ROUND(Q785,2)&lt;=0,ROUND(M785,2)&lt;=0,ROUND(S785,2)&lt;=0,ROUND(H785,2)&lt;=0)," Co najmniej jedna wartość nie jest większa od zera.","")&amp;
IF(K785&gt;Limity!$D$6," Abonament za Usługę TD w Wariancie A ponad limit.","")&amp;
IF(Q785&gt;Limity!$D$7," Abonament za Usługę TD w Wariancie B ponad limit.","")&amp;
IF(Q785-K785&gt;Limity!$D$8," Różnica wartości abonamentów za Usługę TD wariantów A i B ponad limit.","")&amp;
IF(M785&gt;Limity!$D$9," Abonament za zwiększenie przepustowości w Wariancie A ponad limit.","")&amp;
IF(S785&gt;Limity!$D$10," Abonament za zwiększenie przepustowości w Wariancie B ponad limit.","")&amp;
IF(H785&gt;Limity!$D$11," Opłata za zestawienie łącza ponad limit.","")&amp;
IF(J785=""," Nie wskazano PWR. ",IF(ISERROR(VLOOKUP(J785,'Listy punktów styku'!$B$11:$B$41,1,FALSE))," Nie wskazano PWR z listy.",""))&amp;
IF(P785=""," Nie wskazano FPS. ",IF(ISERROR(VLOOKUP(P785,'Listy punktów styku'!$B$44:$B$61,1,FALSE))," Nie wskazano FPS z listy.",""))
)</f>
        <v/>
      </c>
    </row>
    <row r="786" spans="1:22" x14ac:dyDescent="0.35">
      <c r="A786" s="115">
        <v>772</v>
      </c>
      <c r="B786" s="124">
        <v>94918961</v>
      </c>
      <c r="C786" s="117" t="s">
        <v>4313</v>
      </c>
      <c r="D786" s="118" t="s">
        <v>4179</v>
      </c>
      <c r="E786" s="118" t="s">
        <v>4315</v>
      </c>
      <c r="F786" s="119" t="s">
        <v>2291</v>
      </c>
      <c r="G786" s="28"/>
      <c r="H786" s="4"/>
      <c r="I786" s="122">
        <f t="shared" si="85"/>
        <v>0</v>
      </c>
      <c r="J786" s="3"/>
      <c r="K786" s="6"/>
      <c r="L786" s="123">
        <f t="shared" si="86"/>
        <v>0</v>
      </c>
      <c r="M786" s="7"/>
      <c r="N786" s="123">
        <f t="shared" si="87"/>
        <v>0</v>
      </c>
      <c r="O786" s="123">
        <f t="shared" si="88"/>
        <v>0</v>
      </c>
      <c r="P786" s="3"/>
      <c r="Q786" s="6"/>
      <c r="R786" s="123">
        <f t="shared" si="89"/>
        <v>0</v>
      </c>
      <c r="S786" s="6"/>
      <c r="T786" s="123">
        <f t="shared" si="90"/>
        <v>0</v>
      </c>
      <c r="U786" s="122">
        <f t="shared" si="91"/>
        <v>0</v>
      </c>
      <c r="V786" s="8" t="str">
        <f>IF(COUNTBLANK(G786:H786)+COUNTBLANK(J786:K786)+COUNTBLANK(M786:M786)+COUNTBLANK(P786:Q786)+COUNTBLANK(S786:S786)=8,"",
IF(G786&lt;Limity!$C$5," Data gotowości zbyt wczesna lub nie uzupełniona.","")&amp;
IF(G786&gt;Limity!$D$5," Data gotowości zbyt późna lub wypełnona nieprawidłowo.","")&amp;
IF(OR(ROUND(K786,2)&lt;=0,ROUND(Q786,2)&lt;=0,ROUND(M786,2)&lt;=0,ROUND(S786,2)&lt;=0,ROUND(H786,2)&lt;=0)," Co najmniej jedna wartość nie jest większa od zera.","")&amp;
IF(K786&gt;Limity!$D$6," Abonament za Usługę TD w Wariancie A ponad limit.","")&amp;
IF(Q786&gt;Limity!$D$7," Abonament za Usługę TD w Wariancie B ponad limit.","")&amp;
IF(Q786-K786&gt;Limity!$D$8," Różnica wartości abonamentów za Usługę TD wariantów A i B ponad limit.","")&amp;
IF(M786&gt;Limity!$D$9," Abonament za zwiększenie przepustowości w Wariancie A ponad limit.","")&amp;
IF(S786&gt;Limity!$D$10," Abonament za zwiększenie przepustowości w Wariancie B ponad limit.","")&amp;
IF(H786&gt;Limity!$D$11," Opłata za zestawienie łącza ponad limit.","")&amp;
IF(J786=""," Nie wskazano PWR. ",IF(ISERROR(VLOOKUP(J786,'Listy punktów styku'!$B$11:$B$41,1,FALSE))," Nie wskazano PWR z listy.",""))&amp;
IF(P786=""," Nie wskazano FPS. ",IF(ISERROR(VLOOKUP(P786,'Listy punktów styku'!$B$44:$B$61,1,FALSE))," Nie wskazano FPS z listy.",""))
)</f>
        <v/>
      </c>
    </row>
    <row r="787" spans="1:22" ht="29" x14ac:dyDescent="0.35">
      <c r="A787" s="115">
        <v>773</v>
      </c>
      <c r="B787" s="124">
        <v>50155017</v>
      </c>
      <c r="C787" s="117" t="s">
        <v>4254</v>
      </c>
      <c r="D787" s="118" t="s">
        <v>4179</v>
      </c>
      <c r="E787" s="118" t="s">
        <v>4317</v>
      </c>
      <c r="F787" s="119" t="s">
        <v>4318</v>
      </c>
      <c r="G787" s="28"/>
      <c r="H787" s="4"/>
      <c r="I787" s="122">
        <f t="shared" si="85"/>
        <v>0</v>
      </c>
      <c r="J787" s="3"/>
      <c r="K787" s="6"/>
      <c r="L787" s="123">
        <f t="shared" si="86"/>
        <v>0</v>
      </c>
      <c r="M787" s="7"/>
      <c r="N787" s="123">
        <f t="shared" si="87"/>
        <v>0</v>
      </c>
      <c r="O787" s="123">
        <f t="shared" si="88"/>
        <v>0</v>
      </c>
      <c r="P787" s="3"/>
      <c r="Q787" s="6"/>
      <c r="R787" s="123">
        <f t="shared" si="89"/>
        <v>0</v>
      </c>
      <c r="S787" s="6"/>
      <c r="T787" s="123">
        <f t="shared" si="90"/>
        <v>0</v>
      </c>
      <c r="U787" s="122">
        <f t="shared" si="91"/>
        <v>0</v>
      </c>
      <c r="V787" s="8" t="str">
        <f>IF(COUNTBLANK(G787:H787)+COUNTBLANK(J787:K787)+COUNTBLANK(M787:M787)+COUNTBLANK(P787:Q787)+COUNTBLANK(S787:S787)=8,"",
IF(G787&lt;Limity!$C$5," Data gotowości zbyt wczesna lub nie uzupełniona.","")&amp;
IF(G787&gt;Limity!$D$5," Data gotowości zbyt późna lub wypełnona nieprawidłowo.","")&amp;
IF(OR(ROUND(K787,2)&lt;=0,ROUND(Q787,2)&lt;=0,ROUND(M787,2)&lt;=0,ROUND(S787,2)&lt;=0,ROUND(H787,2)&lt;=0)," Co najmniej jedna wartość nie jest większa od zera.","")&amp;
IF(K787&gt;Limity!$D$6," Abonament za Usługę TD w Wariancie A ponad limit.","")&amp;
IF(Q787&gt;Limity!$D$7," Abonament za Usługę TD w Wariancie B ponad limit.","")&amp;
IF(Q787-K787&gt;Limity!$D$8," Różnica wartości abonamentów za Usługę TD wariantów A i B ponad limit.","")&amp;
IF(M787&gt;Limity!$D$9," Abonament za zwiększenie przepustowości w Wariancie A ponad limit.","")&amp;
IF(S787&gt;Limity!$D$10," Abonament za zwiększenie przepustowości w Wariancie B ponad limit.","")&amp;
IF(H787&gt;Limity!$D$11," Opłata za zestawienie łącza ponad limit.","")&amp;
IF(J787=""," Nie wskazano PWR. ",IF(ISERROR(VLOOKUP(J787,'Listy punktów styku'!$B$11:$B$41,1,FALSE))," Nie wskazano PWR z listy.",""))&amp;
IF(P787=""," Nie wskazano FPS. ",IF(ISERROR(VLOOKUP(P787,'Listy punktów styku'!$B$44:$B$61,1,FALSE))," Nie wskazano FPS z listy.",""))
)</f>
        <v/>
      </c>
    </row>
    <row r="788" spans="1:22" ht="29" x14ac:dyDescent="0.35">
      <c r="A788" s="115">
        <v>774</v>
      </c>
      <c r="B788" s="116">
        <v>3945537</v>
      </c>
      <c r="C788" s="117" t="s">
        <v>4320</v>
      </c>
      <c r="D788" s="118" t="s">
        <v>4179</v>
      </c>
      <c r="E788" s="118" t="s">
        <v>4323</v>
      </c>
      <c r="F788" s="119">
        <v>49</v>
      </c>
      <c r="G788" s="28"/>
      <c r="H788" s="4"/>
      <c r="I788" s="122">
        <f t="shared" si="85"/>
        <v>0</v>
      </c>
      <c r="J788" s="3"/>
      <c r="K788" s="6"/>
      <c r="L788" s="123">
        <f t="shared" si="86"/>
        <v>0</v>
      </c>
      <c r="M788" s="7"/>
      <c r="N788" s="123">
        <f t="shared" si="87"/>
        <v>0</v>
      </c>
      <c r="O788" s="123">
        <f t="shared" si="88"/>
        <v>0</v>
      </c>
      <c r="P788" s="3"/>
      <c r="Q788" s="6"/>
      <c r="R788" s="123">
        <f t="shared" si="89"/>
        <v>0</v>
      </c>
      <c r="S788" s="6"/>
      <c r="T788" s="123">
        <f t="shared" si="90"/>
        <v>0</v>
      </c>
      <c r="U788" s="122">
        <f t="shared" si="91"/>
        <v>0</v>
      </c>
      <c r="V788" s="8" t="str">
        <f>IF(COUNTBLANK(G788:H788)+COUNTBLANK(J788:K788)+COUNTBLANK(M788:M788)+COUNTBLANK(P788:Q788)+COUNTBLANK(S788:S788)=8,"",
IF(G788&lt;Limity!$C$5," Data gotowości zbyt wczesna lub nie uzupełniona.","")&amp;
IF(G788&gt;Limity!$D$5," Data gotowości zbyt późna lub wypełnona nieprawidłowo.","")&amp;
IF(OR(ROUND(K788,2)&lt;=0,ROUND(Q788,2)&lt;=0,ROUND(M788,2)&lt;=0,ROUND(S788,2)&lt;=0,ROUND(H788,2)&lt;=0)," Co najmniej jedna wartość nie jest większa od zera.","")&amp;
IF(K788&gt;Limity!$D$6," Abonament za Usługę TD w Wariancie A ponad limit.","")&amp;
IF(Q788&gt;Limity!$D$7," Abonament za Usługę TD w Wariancie B ponad limit.","")&amp;
IF(Q788-K788&gt;Limity!$D$8," Różnica wartości abonamentów za Usługę TD wariantów A i B ponad limit.","")&amp;
IF(M788&gt;Limity!$D$9," Abonament za zwiększenie przepustowości w Wariancie A ponad limit.","")&amp;
IF(S788&gt;Limity!$D$10," Abonament za zwiększenie przepustowości w Wariancie B ponad limit.","")&amp;
IF(H788&gt;Limity!$D$11," Opłata za zestawienie łącza ponad limit.","")&amp;
IF(J788=""," Nie wskazano PWR. ",IF(ISERROR(VLOOKUP(J788,'Listy punktów styku'!$B$11:$B$41,1,FALSE))," Nie wskazano PWR z listy.",""))&amp;
IF(P788=""," Nie wskazano FPS. ",IF(ISERROR(VLOOKUP(P788,'Listy punktów styku'!$B$44:$B$61,1,FALSE))," Nie wskazano FPS z listy.",""))
)</f>
        <v/>
      </c>
    </row>
    <row r="789" spans="1:22" ht="29" x14ac:dyDescent="0.35">
      <c r="A789" s="115">
        <v>775</v>
      </c>
      <c r="B789" s="116">
        <v>3974532</v>
      </c>
      <c r="C789" s="117" t="s">
        <v>4325</v>
      </c>
      <c r="D789" s="118" t="s">
        <v>4179</v>
      </c>
      <c r="E789" s="118" t="s">
        <v>4327</v>
      </c>
      <c r="F789" s="119">
        <v>57</v>
      </c>
      <c r="G789" s="28"/>
      <c r="H789" s="4"/>
      <c r="I789" s="122">
        <f t="shared" si="85"/>
        <v>0</v>
      </c>
      <c r="J789" s="3"/>
      <c r="K789" s="6"/>
      <c r="L789" s="123">
        <f t="shared" si="86"/>
        <v>0</v>
      </c>
      <c r="M789" s="7"/>
      <c r="N789" s="123">
        <f t="shared" si="87"/>
        <v>0</v>
      </c>
      <c r="O789" s="123">
        <f t="shared" si="88"/>
        <v>0</v>
      </c>
      <c r="P789" s="3"/>
      <c r="Q789" s="6"/>
      <c r="R789" s="123">
        <f t="shared" si="89"/>
        <v>0</v>
      </c>
      <c r="S789" s="6"/>
      <c r="T789" s="123">
        <f t="shared" si="90"/>
        <v>0</v>
      </c>
      <c r="U789" s="122">
        <f t="shared" si="91"/>
        <v>0</v>
      </c>
      <c r="V789" s="8" t="str">
        <f>IF(COUNTBLANK(G789:H789)+COUNTBLANK(J789:K789)+COUNTBLANK(M789:M789)+COUNTBLANK(P789:Q789)+COUNTBLANK(S789:S789)=8,"",
IF(G789&lt;Limity!$C$5," Data gotowości zbyt wczesna lub nie uzupełniona.","")&amp;
IF(G789&gt;Limity!$D$5," Data gotowości zbyt późna lub wypełnona nieprawidłowo.","")&amp;
IF(OR(ROUND(K789,2)&lt;=0,ROUND(Q789,2)&lt;=0,ROUND(M789,2)&lt;=0,ROUND(S789,2)&lt;=0,ROUND(H789,2)&lt;=0)," Co najmniej jedna wartość nie jest większa od zera.","")&amp;
IF(K789&gt;Limity!$D$6," Abonament za Usługę TD w Wariancie A ponad limit.","")&amp;
IF(Q789&gt;Limity!$D$7," Abonament za Usługę TD w Wariancie B ponad limit.","")&amp;
IF(Q789-K789&gt;Limity!$D$8," Różnica wartości abonamentów za Usługę TD wariantów A i B ponad limit.","")&amp;
IF(M789&gt;Limity!$D$9," Abonament za zwiększenie przepustowości w Wariancie A ponad limit.","")&amp;
IF(S789&gt;Limity!$D$10," Abonament za zwiększenie przepustowości w Wariancie B ponad limit.","")&amp;
IF(H789&gt;Limity!$D$11," Opłata za zestawienie łącza ponad limit.","")&amp;
IF(J789=""," Nie wskazano PWR. ",IF(ISERROR(VLOOKUP(J789,'Listy punktów styku'!$B$11:$B$41,1,FALSE))," Nie wskazano PWR z listy.",""))&amp;
IF(P789=""," Nie wskazano FPS. ",IF(ISERROR(VLOOKUP(P789,'Listy punktów styku'!$B$44:$B$61,1,FALSE))," Nie wskazano FPS z listy.",""))
)</f>
        <v/>
      </c>
    </row>
    <row r="790" spans="1:22" x14ac:dyDescent="0.35">
      <c r="A790" s="115">
        <v>776</v>
      </c>
      <c r="B790" s="116">
        <v>4020063</v>
      </c>
      <c r="C790" s="117" t="s">
        <v>4329</v>
      </c>
      <c r="D790" s="118" t="s">
        <v>4179</v>
      </c>
      <c r="E790" s="118" t="s">
        <v>4331</v>
      </c>
      <c r="F790" s="119" t="s">
        <v>4332</v>
      </c>
      <c r="G790" s="28"/>
      <c r="H790" s="4"/>
      <c r="I790" s="122">
        <f t="shared" si="85"/>
        <v>0</v>
      </c>
      <c r="J790" s="3"/>
      <c r="K790" s="6"/>
      <c r="L790" s="123">
        <f t="shared" si="86"/>
        <v>0</v>
      </c>
      <c r="M790" s="7"/>
      <c r="N790" s="123">
        <f t="shared" si="87"/>
        <v>0</v>
      </c>
      <c r="O790" s="123">
        <f t="shared" si="88"/>
        <v>0</v>
      </c>
      <c r="P790" s="3"/>
      <c r="Q790" s="6"/>
      <c r="R790" s="123">
        <f t="shared" si="89"/>
        <v>0</v>
      </c>
      <c r="S790" s="6"/>
      <c r="T790" s="123">
        <f t="shared" si="90"/>
        <v>0</v>
      </c>
      <c r="U790" s="122">
        <f t="shared" si="91"/>
        <v>0</v>
      </c>
      <c r="V790" s="8" t="str">
        <f>IF(COUNTBLANK(G790:H790)+COUNTBLANK(J790:K790)+COUNTBLANK(M790:M790)+COUNTBLANK(P790:Q790)+COUNTBLANK(S790:S790)=8,"",
IF(G790&lt;Limity!$C$5," Data gotowości zbyt wczesna lub nie uzupełniona.","")&amp;
IF(G790&gt;Limity!$D$5," Data gotowości zbyt późna lub wypełnona nieprawidłowo.","")&amp;
IF(OR(ROUND(K790,2)&lt;=0,ROUND(Q790,2)&lt;=0,ROUND(M790,2)&lt;=0,ROUND(S790,2)&lt;=0,ROUND(H790,2)&lt;=0)," Co najmniej jedna wartość nie jest większa od zera.","")&amp;
IF(K790&gt;Limity!$D$6," Abonament za Usługę TD w Wariancie A ponad limit.","")&amp;
IF(Q790&gt;Limity!$D$7," Abonament za Usługę TD w Wariancie B ponad limit.","")&amp;
IF(Q790-K790&gt;Limity!$D$8," Różnica wartości abonamentów za Usługę TD wariantów A i B ponad limit.","")&amp;
IF(M790&gt;Limity!$D$9," Abonament za zwiększenie przepustowości w Wariancie A ponad limit.","")&amp;
IF(S790&gt;Limity!$D$10," Abonament za zwiększenie przepustowości w Wariancie B ponad limit.","")&amp;
IF(H790&gt;Limity!$D$11," Opłata za zestawienie łącza ponad limit.","")&amp;
IF(J790=""," Nie wskazano PWR. ",IF(ISERROR(VLOOKUP(J790,'Listy punktów styku'!$B$11:$B$41,1,FALSE))," Nie wskazano PWR z listy.",""))&amp;
IF(P790=""," Nie wskazano FPS. ",IF(ISERROR(VLOOKUP(P790,'Listy punktów styku'!$B$44:$B$61,1,FALSE))," Nie wskazano FPS z listy.",""))
)</f>
        <v/>
      </c>
    </row>
    <row r="791" spans="1:22" x14ac:dyDescent="0.35">
      <c r="A791" s="115">
        <v>777</v>
      </c>
      <c r="B791" s="116">
        <v>4014493</v>
      </c>
      <c r="C791" s="117" t="s">
        <v>4334</v>
      </c>
      <c r="D791" s="118" t="s">
        <v>4179</v>
      </c>
      <c r="E791" s="118" t="s">
        <v>4336</v>
      </c>
      <c r="F791" s="119">
        <v>141</v>
      </c>
      <c r="G791" s="28"/>
      <c r="H791" s="4"/>
      <c r="I791" s="122">
        <f t="shared" si="85"/>
        <v>0</v>
      </c>
      <c r="J791" s="3"/>
      <c r="K791" s="6"/>
      <c r="L791" s="123">
        <f t="shared" si="86"/>
        <v>0</v>
      </c>
      <c r="M791" s="7"/>
      <c r="N791" s="123">
        <f t="shared" si="87"/>
        <v>0</v>
      </c>
      <c r="O791" s="123">
        <f t="shared" si="88"/>
        <v>0</v>
      </c>
      <c r="P791" s="3"/>
      <c r="Q791" s="6"/>
      <c r="R791" s="123">
        <f t="shared" si="89"/>
        <v>0</v>
      </c>
      <c r="S791" s="6"/>
      <c r="T791" s="123">
        <f t="shared" si="90"/>
        <v>0</v>
      </c>
      <c r="U791" s="122">
        <f t="shared" si="91"/>
        <v>0</v>
      </c>
      <c r="V791" s="8" t="str">
        <f>IF(COUNTBLANK(G791:H791)+COUNTBLANK(J791:K791)+COUNTBLANK(M791:M791)+COUNTBLANK(P791:Q791)+COUNTBLANK(S791:S791)=8,"",
IF(G791&lt;Limity!$C$5," Data gotowości zbyt wczesna lub nie uzupełniona.","")&amp;
IF(G791&gt;Limity!$D$5," Data gotowości zbyt późna lub wypełnona nieprawidłowo.","")&amp;
IF(OR(ROUND(K791,2)&lt;=0,ROUND(Q791,2)&lt;=0,ROUND(M791,2)&lt;=0,ROUND(S791,2)&lt;=0,ROUND(H791,2)&lt;=0)," Co najmniej jedna wartość nie jest większa od zera.","")&amp;
IF(K791&gt;Limity!$D$6," Abonament za Usługę TD w Wariancie A ponad limit.","")&amp;
IF(Q791&gt;Limity!$D$7," Abonament za Usługę TD w Wariancie B ponad limit.","")&amp;
IF(Q791-K791&gt;Limity!$D$8," Różnica wartości abonamentów za Usługę TD wariantów A i B ponad limit.","")&amp;
IF(M791&gt;Limity!$D$9," Abonament za zwiększenie przepustowości w Wariancie A ponad limit.","")&amp;
IF(S791&gt;Limity!$D$10," Abonament za zwiększenie przepustowości w Wariancie B ponad limit.","")&amp;
IF(H791&gt;Limity!$D$11," Opłata za zestawienie łącza ponad limit.","")&amp;
IF(J791=""," Nie wskazano PWR. ",IF(ISERROR(VLOOKUP(J791,'Listy punktów styku'!$B$11:$B$41,1,FALSE))," Nie wskazano PWR z listy.",""))&amp;
IF(P791=""," Nie wskazano FPS. ",IF(ISERROR(VLOOKUP(P791,'Listy punktów styku'!$B$44:$B$61,1,FALSE))," Nie wskazano FPS z listy.",""))
)</f>
        <v/>
      </c>
    </row>
    <row r="792" spans="1:22" x14ac:dyDescent="0.35">
      <c r="A792" s="115">
        <v>778</v>
      </c>
      <c r="B792" s="124">
        <v>50097102</v>
      </c>
      <c r="C792" s="117" t="s">
        <v>4337</v>
      </c>
      <c r="D792" s="118" t="s">
        <v>4179</v>
      </c>
      <c r="E792" s="118" t="s">
        <v>4339</v>
      </c>
      <c r="F792" s="119" t="s">
        <v>1657</v>
      </c>
      <c r="G792" s="28"/>
      <c r="H792" s="4"/>
      <c r="I792" s="122">
        <f t="shared" si="85"/>
        <v>0</v>
      </c>
      <c r="J792" s="3"/>
      <c r="K792" s="6"/>
      <c r="L792" s="123">
        <f t="shared" si="86"/>
        <v>0</v>
      </c>
      <c r="M792" s="7"/>
      <c r="N792" s="123">
        <f t="shared" si="87"/>
        <v>0</v>
      </c>
      <c r="O792" s="123">
        <f t="shared" si="88"/>
        <v>0</v>
      </c>
      <c r="P792" s="3"/>
      <c r="Q792" s="6"/>
      <c r="R792" s="123">
        <f t="shared" si="89"/>
        <v>0</v>
      </c>
      <c r="S792" s="6"/>
      <c r="T792" s="123">
        <f t="shared" si="90"/>
        <v>0</v>
      </c>
      <c r="U792" s="122">
        <f t="shared" si="91"/>
        <v>0</v>
      </c>
      <c r="V792" s="8" t="str">
        <f>IF(COUNTBLANK(G792:H792)+COUNTBLANK(J792:K792)+COUNTBLANK(M792:M792)+COUNTBLANK(P792:Q792)+COUNTBLANK(S792:S792)=8,"",
IF(G792&lt;Limity!$C$5," Data gotowości zbyt wczesna lub nie uzupełniona.","")&amp;
IF(G792&gt;Limity!$D$5," Data gotowości zbyt późna lub wypełnona nieprawidłowo.","")&amp;
IF(OR(ROUND(K792,2)&lt;=0,ROUND(Q792,2)&lt;=0,ROUND(M792,2)&lt;=0,ROUND(S792,2)&lt;=0,ROUND(H792,2)&lt;=0)," Co najmniej jedna wartość nie jest większa od zera.","")&amp;
IF(K792&gt;Limity!$D$6," Abonament za Usługę TD w Wariancie A ponad limit.","")&amp;
IF(Q792&gt;Limity!$D$7," Abonament za Usługę TD w Wariancie B ponad limit.","")&amp;
IF(Q792-K792&gt;Limity!$D$8," Różnica wartości abonamentów za Usługę TD wariantów A i B ponad limit.","")&amp;
IF(M792&gt;Limity!$D$9," Abonament za zwiększenie przepustowości w Wariancie A ponad limit.","")&amp;
IF(S792&gt;Limity!$D$10," Abonament za zwiększenie przepustowości w Wariancie B ponad limit.","")&amp;
IF(H792&gt;Limity!$D$11," Opłata za zestawienie łącza ponad limit.","")&amp;
IF(J792=""," Nie wskazano PWR. ",IF(ISERROR(VLOOKUP(J792,'Listy punktów styku'!$B$11:$B$41,1,FALSE))," Nie wskazano PWR z listy.",""))&amp;
IF(P792=""," Nie wskazano FPS. ",IF(ISERROR(VLOOKUP(P792,'Listy punktów styku'!$B$44:$B$61,1,FALSE))," Nie wskazano FPS z listy.",""))
)</f>
        <v/>
      </c>
    </row>
    <row r="793" spans="1:22" ht="29" x14ac:dyDescent="0.35">
      <c r="A793" s="115">
        <v>779</v>
      </c>
      <c r="B793" s="116">
        <v>3664096</v>
      </c>
      <c r="C793" s="117" t="s">
        <v>254</v>
      </c>
      <c r="D793" s="118" t="s">
        <v>256</v>
      </c>
      <c r="E793" s="118" t="s">
        <v>259</v>
      </c>
      <c r="F793" s="119">
        <v>2</v>
      </c>
      <c r="G793" s="28"/>
      <c r="H793" s="4"/>
      <c r="I793" s="122">
        <f t="shared" si="85"/>
        <v>0</v>
      </c>
      <c r="J793" s="3"/>
      <c r="K793" s="6"/>
      <c r="L793" s="123">
        <f t="shared" si="86"/>
        <v>0</v>
      </c>
      <c r="M793" s="7"/>
      <c r="N793" s="123">
        <f t="shared" si="87"/>
        <v>0</v>
      </c>
      <c r="O793" s="123">
        <f t="shared" si="88"/>
        <v>0</v>
      </c>
      <c r="P793" s="3"/>
      <c r="Q793" s="6"/>
      <c r="R793" s="123">
        <f t="shared" si="89"/>
        <v>0</v>
      </c>
      <c r="S793" s="6"/>
      <c r="T793" s="123">
        <f t="shared" si="90"/>
        <v>0</v>
      </c>
      <c r="U793" s="122">
        <f t="shared" si="91"/>
        <v>0</v>
      </c>
      <c r="V793" s="8" t="str">
        <f>IF(COUNTBLANK(G793:H793)+COUNTBLANK(J793:K793)+COUNTBLANK(M793:M793)+COUNTBLANK(P793:Q793)+COUNTBLANK(S793:S793)=8,"",
IF(G793&lt;Limity!$C$5," Data gotowości zbyt wczesna lub nie uzupełniona.","")&amp;
IF(G793&gt;Limity!$D$5," Data gotowości zbyt późna lub wypełnona nieprawidłowo.","")&amp;
IF(OR(ROUND(K793,2)&lt;=0,ROUND(Q793,2)&lt;=0,ROUND(M793,2)&lt;=0,ROUND(S793,2)&lt;=0,ROUND(H793,2)&lt;=0)," Co najmniej jedna wartość nie jest większa od zera.","")&amp;
IF(K793&gt;Limity!$D$6," Abonament za Usługę TD w Wariancie A ponad limit.","")&amp;
IF(Q793&gt;Limity!$D$7," Abonament za Usługę TD w Wariancie B ponad limit.","")&amp;
IF(Q793-K793&gt;Limity!$D$8," Różnica wartości abonamentów za Usługę TD wariantów A i B ponad limit.","")&amp;
IF(M793&gt;Limity!$D$9," Abonament za zwiększenie przepustowości w Wariancie A ponad limit.","")&amp;
IF(S793&gt;Limity!$D$10," Abonament za zwiększenie przepustowości w Wariancie B ponad limit.","")&amp;
IF(H793&gt;Limity!$D$11," Opłata za zestawienie łącza ponad limit.","")&amp;
IF(J793=""," Nie wskazano PWR. ",IF(ISERROR(VLOOKUP(J793,'Listy punktów styku'!$B$11:$B$41,1,FALSE))," Nie wskazano PWR z listy.",""))&amp;
IF(P793=""," Nie wskazano FPS. ",IF(ISERROR(VLOOKUP(P793,'Listy punktów styku'!$B$44:$B$61,1,FALSE))," Nie wskazano FPS z listy.",""))
)</f>
        <v/>
      </c>
    </row>
    <row r="794" spans="1:22" x14ac:dyDescent="0.35">
      <c r="A794" s="115">
        <v>780</v>
      </c>
      <c r="B794" s="116">
        <v>3662881</v>
      </c>
      <c r="C794" s="117" t="s">
        <v>261</v>
      </c>
      <c r="D794" s="118" t="s">
        <v>256</v>
      </c>
      <c r="E794" s="118" t="s">
        <v>263</v>
      </c>
      <c r="F794" s="119">
        <v>21</v>
      </c>
      <c r="G794" s="28"/>
      <c r="H794" s="4"/>
      <c r="I794" s="122">
        <f t="shared" si="85"/>
        <v>0</v>
      </c>
      <c r="J794" s="3"/>
      <c r="K794" s="6"/>
      <c r="L794" s="123">
        <f t="shared" si="86"/>
        <v>0</v>
      </c>
      <c r="M794" s="7"/>
      <c r="N794" s="123">
        <f t="shared" si="87"/>
        <v>0</v>
      </c>
      <c r="O794" s="123">
        <f t="shared" si="88"/>
        <v>0</v>
      </c>
      <c r="P794" s="3"/>
      <c r="Q794" s="6"/>
      <c r="R794" s="123">
        <f t="shared" si="89"/>
        <v>0</v>
      </c>
      <c r="S794" s="6"/>
      <c r="T794" s="123">
        <f t="shared" si="90"/>
        <v>0</v>
      </c>
      <c r="U794" s="122">
        <f t="shared" si="91"/>
        <v>0</v>
      </c>
      <c r="V794" s="8" t="str">
        <f>IF(COUNTBLANK(G794:H794)+COUNTBLANK(J794:K794)+COUNTBLANK(M794:M794)+COUNTBLANK(P794:Q794)+COUNTBLANK(S794:S794)=8,"",
IF(G794&lt;Limity!$C$5," Data gotowości zbyt wczesna lub nie uzupełniona.","")&amp;
IF(G794&gt;Limity!$D$5," Data gotowości zbyt późna lub wypełnona nieprawidłowo.","")&amp;
IF(OR(ROUND(K794,2)&lt;=0,ROUND(Q794,2)&lt;=0,ROUND(M794,2)&lt;=0,ROUND(S794,2)&lt;=0,ROUND(H794,2)&lt;=0)," Co najmniej jedna wartość nie jest większa od zera.","")&amp;
IF(K794&gt;Limity!$D$6," Abonament za Usługę TD w Wariancie A ponad limit.","")&amp;
IF(Q794&gt;Limity!$D$7," Abonament za Usługę TD w Wariancie B ponad limit.","")&amp;
IF(Q794-K794&gt;Limity!$D$8," Różnica wartości abonamentów za Usługę TD wariantów A i B ponad limit.","")&amp;
IF(M794&gt;Limity!$D$9," Abonament za zwiększenie przepustowości w Wariancie A ponad limit.","")&amp;
IF(S794&gt;Limity!$D$10," Abonament za zwiększenie przepustowości w Wariancie B ponad limit.","")&amp;
IF(H794&gt;Limity!$D$11," Opłata za zestawienie łącza ponad limit.","")&amp;
IF(J794=""," Nie wskazano PWR. ",IF(ISERROR(VLOOKUP(J794,'Listy punktów styku'!$B$11:$B$41,1,FALSE))," Nie wskazano PWR z listy.",""))&amp;
IF(P794=""," Nie wskazano FPS. ",IF(ISERROR(VLOOKUP(P794,'Listy punktów styku'!$B$44:$B$61,1,FALSE))," Nie wskazano FPS z listy.",""))
)</f>
        <v/>
      </c>
    </row>
    <row r="795" spans="1:22" x14ac:dyDescent="0.35">
      <c r="A795" s="115">
        <v>781</v>
      </c>
      <c r="B795" s="116">
        <v>3664141</v>
      </c>
      <c r="C795" s="117" t="s">
        <v>265</v>
      </c>
      <c r="D795" s="118" t="s">
        <v>256</v>
      </c>
      <c r="E795" s="118" t="s">
        <v>263</v>
      </c>
      <c r="F795" s="119">
        <v>4</v>
      </c>
      <c r="G795" s="28"/>
      <c r="H795" s="4"/>
      <c r="I795" s="122">
        <f t="shared" si="85"/>
        <v>0</v>
      </c>
      <c r="J795" s="3"/>
      <c r="K795" s="6"/>
      <c r="L795" s="123">
        <f t="shared" si="86"/>
        <v>0</v>
      </c>
      <c r="M795" s="7"/>
      <c r="N795" s="123">
        <f t="shared" si="87"/>
        <v>0</v>
      </c>
      <c r="O795" s="123">
        <f t="shared" si="88"/>
        <v>0</v>
      </c>
      <c r="P795" s="3"/>
      <c r="Q795" s="6"/>
      <c r="R795" s="123">
        <f t="shared" si="89"/>
        <v>0</v>
      </c>
      <c r="S795" s="6"/>
      <c r="T795" s="123">
        <f t="shared" si="90"/>
        <v>0</v>
      </c>
      <c r="U795" s="122">
        <f t="shared" si="91"/>
        <v>0</v>
      </c>
      <c r="V795" s="8" t="str">
        <f>IF(COUNTBLANK(G795:H795)+COUNTBLANK(J795:K795)+COUNTBLANK(M795:M795)+COUNTBLANK(P795:Q795)+COUNTBLANK(S795:S795)=8,"",
IF(G795&lt;Limity!$C$5," Data gotowości zbyt wczesna lub nie uzupełniona.","")&amp;
IF(G795&gt;Limity!$D$5," Data gotowości zbyt późna lub wypełnona nieprawidłowo.","")&amp;
IF(OR(ROUND(K795,2)&lt;=0,ROUND(Q795,2)&lt;=0,ROUND(M795,2)&lt;=0,ROUND(S795,2)&lt;=0,ROUND(H795,2)&lt;=0)," Co najmniej jedna wartość nie jest większa od zera.","")&amp;
IF(K795&gt;Limity!$D$6," Abonament za Usługę TD w Wariancie A ponad limit.","")&amp;
IF(Q795&gt;Limity!$D$7," Abonament za Usługę TD w Wariancie B ponad limit.","")&amp;
IF(Q795-K795&gt;Limity!$D$8," Różnica wartości abonamentów za Usługę TD wariantów A i B ponad limit.","")&amp;
IF(M795&gt;Limity!$D$9," Abonament za zwiększenie przepustowości w Wariancie A ponad limit.","")&amp;
IF(S795&gt;Limity!$D$10," Abonament za zwiększenie przepustowości w Wariancie B ponad limit.","")&amp;
IF(H795&gt;Limity!$D$11," Opłata za zestawienie łącza ponad limit.","")&amp;
IF(J795=""," Nie wskazano PWR. ",IF(ISERROR(VLOOKUP(J795,'Listy punktów styku'!$B$11:$B$41,1,FALSE))," Nie wskazano PWR z listy.",""))&amp;
IF(P795=""," Nie wskazano FPS. ",IF(ISERROR(VLOOKUP(P795,'Listy punktów styku'!$B$44:$B$61,1,FALSE))," Nie wskazano FPS z listy.",""))
)</f>
        <v/>
      </c>
    </row>
    <row r="796" spans="1:22" x14ac:dyDescent="0.35">
      <c r="A796" s="115">
        <v>782</v>
      </c>
      <c r="B796" s="116">
        <v>3663419</v>
      </c>
      <c r="C796" s="117" t="s">
        <v>267</v>
      </c>
      <c r="D796" s="118" t="s">
        <v>256</v>
      </c>
      <c r="E796" s="118" t="s">
        <v>269</v>
      </c>
      <c r="F796" s="119">
        <v>3</v>
      </c>
      <c r="G796" s="28"/>
      <c r="H796" s="4"/>
      <c r="I796" s="122">
        <f t="shared" si="85"/>
        <v>0</v>
      </c>
      <c r="J796" s="3"/>
      <c r="K796" s="6"/>
      <c r="L796" s="123">
        <f t="shared" si="86"/>
        <v>0</v>
      </c>
      <c r="M796" s="7"/>
      <c r="N796" s="123">
        <f t="shared" si="87"/>
        <v>0</v>
      </c>
      <c r="O796" s="123">
        <f t="shared" si="88"/>
        <v>0</v>
      </c>
      <c r="P796" s="3"/>
      <c r="Q796" s="6"/>
      <c r="R796" s="123">
        <f t="shared" si="89"/>
        <v>0</v>
      </c>
      <c r="S796" s="6"/>
      <c r="T796" s="123">
        <f t="shared" si="90"/>
        <v>0</v>
      </c>
      <c r="U796" s="122">
        <f t="shared" si="91"/>
        <v>0</v>
      </c>
      <c r="V796" s="8" t="str">
        <f>IF(COUNTBLANK(G796:H796)+COUNTBLANK(J796:K796)+COUNTBLANK(M796:M796)+COUNTBLANK(P796:Q796)+COUNTBLANK(S796:S796)=8,"",
IF(G796&lt;Limity!$C$5," Data gotowości zbyt wczesna lub nie uzupełniona.","")&amp;
IF(G796&gt;Limity!$D$5," Data gotowości zbyt późna lub wypełnona nieprawidłowo.","")&amp;
IF(OR(ROUND(K796,2)&lt;=0,ROUND(Q796,2)&lt;=0,ROUND(M796,2)&lt;=0,ROUND(S796,2)&lt;=0,ROUND(H796,2)&lt;=0)," Co najmniej jedna wartość nie jest większa od zera.","")&amp;
IF(K796&gt;Limity!$D$6," Abonament za Usługę TD w Wariancie A ponad limit.","")&amp;
IF(Q796&gt;Limity!$D$7," Abonament za Usługę TD w Wariancie B ponad limit.","")&amp;
IF(Q796-K796&gt;Limity!$D$8," Różnica wartości abonamentów za Usługę TD wariantów A i B ponad limit.","")&amp;
IF(M796&gt;Limity!$D$9," Abonament za zwiększenie przepustowości w Wariancie A ponad limit.","")&amp;
IF(S796&gt;Limity!$D$10," Abonament za zwiększenie przepustowości w Wariancie B ponad limit.","")&amp;
IF(H796&gt;Limity!$D$11," Opłata za zestawienie łącza ponad limit.","")&amp;
IF(J796=""," Nie wskazano PWR. ",IF(ISERROR(VLOOKUP(J796,'Listy punktów styku'!$B$11:$B$41,1,FALSE))," Nie wskazano PWR z listy.",""))&amp;
IF(P796=""," Nie wskazano FPS. ",IF(ISERROR(VLOOKUP(P796,'Listy punktów styku'!$B$44:$B$61,1,FALSE))," Nie wskazano FPS z listy.",""))
)</f>
        <v/>
      </c>
    </row>
    <row r="797" spans="1:22" x14ac:dyDescent="0.35">
      <c r="A797" s="115">
        <v>783</v>
      </c>
      <c r="B797" s="116">
        <v>3664218</v>
      </c>
      <c r="C797" s="117" t="s">
        <v>271</v>
      </c>
      <c r="D797" s="118" t="s">
        <v>256</v>
      </c>
      <c r="E797" s="118" t="s">
        <v>273</v>
      </c>
      <c r="F797" s="119">
        <v>19</v>
      </c>
      <c r="G797" s="28"/>
      <c r="H797" s="4"/>
      <c r="I797" s="122">
        <f t="shared" si="85"/>
        <v>0</v>
      </c>
      <c r="J797" s="3"/>
      <c r="K797" s="6"/>
      <c r="L797" s="123">
        <f t="shared" si="86"/>
        <v>0</v>
      </c>
      <c r="M797" s="7"/>
      <c r="N797" s="123">
        <f t="shared" si="87"/>
        <v>0</v>
      </c>
      <c r="O797" s="123">
        <f t="shared" si="88"/>
        <v>0</v>
      </c>
      <c r="P797" s="3"/>
      <c r="Q797" s="6"/>
      <c r="R797" s="123">
        <f t="shared" si="89"/>
        <v>0</v>
      </c>
      <c r="S797" s="6"/>
      <c r="T797" s="123">
        <f t="shared" si="90"/>
        <v>0</v>
      </c>
      <c r="U797" s="122">
        <f t="shared" si="91"/>
        <v>0</v>
      </c>
      <c r="V797" s="8" t="str">
        <f>IF(COUNTBLANK(G797:H797)+COUNTBLANK(J797:K797)+COUNTBLANK(M797:M797)+COUNTBLANK(P797:Q797)+COUNTBLANK(S797:S797)=8,"",
IF(G797&lt;Limity!$C$5," Data gotowości zbyt wczesna lub nie uzupełniona.","")&amp;
IF(G797&gt;Limity!$D$5," Data gotowości zbyt późna lub wypełnona nieprawidłowo.","")&amp;
IF(OR(ROUND(K797,2)&lt;=0,ROUND(Q797,2)&lt;=0,ROUND(M797,2)&lt;=0,ROUND(S797,2)&lt;=0,ROUND(H797,2)&lt;=0)," Co najmniej jedna wartość nie jest większa od zera.","")&amp;
IF(K797&gt;Limity!$D$6," Abonament za Usługę TD w Wariancie A ponad limit.","")&amp;
IF(Q797&gt;Limity!$D$7," Abonament za Usługę TD w Wariancie B ponad limit.","")&amp;
IF(Q797-K797&gt;Limity!$D$8," Różnica wartości abonamentów za Usługę TD wariantów A i B ponad limit.","")&amp;
IF(M797&gt;Limity!$D$9," Abonament za zwiększenie przepustowości w Wariancie A ponad limit.","")&amp;
IF(S797&gt;Limity!$D$10," Abonament za zwiększenie przepustowości w Wariancie B ponad limit.","")&amp;
IF(H797&gt;Limity!$D$11," Opłata za zestawienie łącza ponad limit.","")&amp;
IF(J797=""," Nie wskazano PWR. ",IF(ISERROR(VLOOKUP(J797,'Listy punktów styku'!$B$11:$B$41,1,FALSE))," Nie wskazano PWR z listy.",""))&amp;
IF(P797=""," Nie wskazano FPS. ",IF(ISERROR(VLOOKUP(P797,'Listy punktów styku'!$B$44:$B$61,1,FALSE))," Nie wskazano FPS z listy.",""))
)</f>
        <v/>
      </c>
    </row>
    <row r="798" spans="1:22" x14ac:dyDescent="0.35">
      <c r="A798" s="115">
        <v>784</v>
      </c>
      <c r="B798" s="116">
        <v>3673535</v>
      </c>
      <c r="C798" s="117" t="s">
        <v>4343</v>
      </c>
      <c r="D798" s="118" t="s">
        <v>4345</v>
      </c>
      <c r="E798" s="118" t="s">
        <v>473</v>
      </c>
      <c r="F798" s="119">
        <v>13</v>
      </c>
      <c r="G798" s="28"/>
      <c r="H798" s="4"/>
      <c r="I798" s="122">
        <f t="shared" si="85"/>
        <v>0</v>
      </c>
      <c r="J798" s="3"/>
      <c r="K798" s="6"/>
      <c r="L798" s="123">
        <f t="shared" si="86"/>
        <v>0</v>
      </c>
      <c r="M798" s="7"/>
      <c r="N798" s="123">
        <f t="shared" si="87"/>
        <v>0</v>
      </c>
      <c r="O798" s="123">
        <f t="shared" si="88"/>
        <v>0</v>
      </c>
      <c r="P798" s="3"/>
      <c r="Q798" s="6"/>
      <c r="R798" s="123">
        <f t="shared" si="89"/>
        <v>0</v>
      </c>
      <c r="S798" s="6"/>
      <c r="T798" s="123">
        <f t="shared" si="90"/>
        <v>0</v>
      </c>
      <c r="U798" s="122">
        <f t="shared" si="91"/>
        <v>0</v>
      </c>
      <c r="V798" s="8" t="str">
        <f>IF(COUNTBLANK(G798:H798)+COUNTBLANK(J798:K798)+COUNTBLANK(M798:M798)+COUNTBLANK(P798:Q798)+COUNTBLANK(S798:S798)=8,"",
IF(G798&lt;Limity!$C$5," Data gotowości zbyt wczesna lub nie uzupełniona.","")&amp;
IF(G798&gt;Limity!$D$5," Data gotowości zbyt późna lub wypełnona nieprawidłowo.","")&amp;
IF(OR(ROUND(K798,2)&lt;=0,ROUND(Q798,2)&lt;=0,ROUND(M798,2)&lt;=0,ROUND(S798,2)&lt;=0,ROUND(H798,2)&lt;=0)," Co najmniej jedna wartość nie jest większa od zera.","")&amp;
IF(K798&gt;Limity!$D$6," Abonament za Usługę TD w Wariancie A ponad limit.","")&amp;
IF(Q798&gt;Limity!$D$7," Abonament za Usługę TD w Wariancie B ponad limit.","")&amp;
IF(Q798-K798&gt;Limity!$D$8," Różnica wartości abonamentów za Usługę TD wariantów A i B ponad limit.","")&amp;
IF(M798&gt;Limity!$D$9," Abonament za zwiększenie przepustowości w Wariancie A ponad limit.","")&amp;
IF(S798&gt;Limity!$D$10," Abonament za zwiększenie przepustowości w Wariancie B ponad limit.","")&amp;
IF(H798&gt;Limity!$D$11," Opłata za zestawienie łącza ponad limit.","")&amp;
IF(J798=""," Nie wskazano PWR. ",IF(ISERROR(VLOOKUP(J798,'Listy punktów styku'!$B$11:$B$41,1,FALSE))," Nie wskazano PWR z listy.",""))&amp;
IF(P798=""," Nie wskazano FPS. ",IF(ISERROR(VLOOKUP(P798,'Listy punktów styku'!$B$44:$B$61,1,FALSE))," Nie wskazano FPS z listy.",""))
)</f>
        <v/>
      </c>
    </row>
    <row r="799" spans="1:22" x14ac:dyDescent="0.35">
      <c r="A799" s="115">
        <v>785</v>
      </c>
      <c r="B799" s="116">
        <v>3682592</v>
      </c>
      <c r="C799" s="117" t="s">
        <v>4348</v>
      </c>
      <c r="D799" s="118" t="s">
        <v>4352</v>
      </c>
      <c r="E799" s="118" t="s">
        <v>674</v>
      </c>
      <c r="F799" s="119">
        <v>65</v>
      </c>
      <c r="G799" s="28"/>
      <c r="H799" s="4"/>
      <c r="I799" s="122">
        <f t="shared" si="85"/>
        <v>0</v>
      </c>
      <c r="J799" s="3"/>
      <c r="K799" s="6"/>
      <c r="L799" s="123">
        <f t="shared" si="86"/>
        <v>0</v>
      </c>
      <c r="M799" s="7"/>
      <c r="N799" s="123">
        <f t="shared" si="87"/>
        <v>0</v>
      </c>
      <c r="O799" s="123">
        <f t="shared" si="88"/>
        <v>0</v>
      </c>
      <c r="P799" s="3"/>
      <c r="Q799" s="6"/>
      <c r="R799" s="123">
        <f t="shared" si="89"/>
        <v>0</v>
      </c>
      <c r="S799" s="6"/>
      <c r="T799" s="123">
        <f t="shared" si="90"/>
        <v>0</v>
      </c>
      <c r="U799" s="122">
        <f t="shared" si="91"/>
        <v>0</v>
      </c>
      <c r="V799" s="8" t="str">
        <f>IF(COUNTBLANK(G799:H799)+COUNTBLANK(J799:K799)+COUNTBLANK(M799:M799)+COUNTBLANK(P799:Q799)+COUNTBLANK(S799:S799)=8,"",
IF(G799&lt;Limity!$C$5," Data gotowości zbyt wczesna lub nie uzupełniona.","")&amp;
IF(G799&gt;Limity!$D$5," Data gotowości zbyt późna lub wypełnona nieprawidłowo.","")&amp;
IF(OR(ROUND(K799,2)&lt;=0,ROUND(Q799,2)&lt;=0,ROUND(M799,2)&lt;=0,ROUND(S799,2)&lt;=0,ROUND(H799,2)&lt;=0)," Co najmniej jedna wartość nie jest większa od zera.","")&amp;
IF(K799&gt;Limity!$D$6," Abonament za Usługę TD w Wariancie A ponad limit.","")&amp;
IF(Q799&gt;Limity!$D$7," Abonament za Usługę TD w Wariancie B ponad limit.","")&amp;
IF(Q799-K799&gt;Limity!$D$8," Różnica wartości abonamentów za Usługę TD wariantów A i B ponad limit.","")&amp;
IF(M799&gt;Limity!$D$9," Abonament za zwiększenie przepustowości w Wariancie A ponad limit.","")&amp;
IF(S799&gt;Limity!$D$10," Abonament za zwiększenie przepustowości w Wariancie B ponad limit.","")&amp;
IF(H799&gt;Limity!$D$11," Opłata za zestawienie łącza ponad limit.","")&amp;
IF(J799=""," Nie wskazano PWR. ",IF(ISERROR(VLOOKUP(J799,'Listy punktów styku'!$B$11:$B$41,1,FALSE))," Nie wskazano PWR z listy.",""))&amp;
IF(P799=""," Nie wskazano FPS. ",IF(ISERROR(VLOOKUP(P799,'Listy punktów styku'!$B$44:$B$61,1,FALSE))," Nie wskazano FPS z listy.",""))
)</f>
        <v/>
      </c>
    </row>
    <row r="800" spans="1:22" x14ac:dyDescent="0.35">
      <c r="A800" s="115">
        <v>786</v>
      </c>
      <c r="B800" s="116">
        <v>3709067</v>
      </c>
      <c r="C800" s="117" t="s">
        <v>4354</v>
      </c>
      <c r="D800" s="118" t="s">
        <v>4357</v>
      </c>
      <c r="E800" s="118" t="s">
        <v>4360</v>
      </c>
      <c r="F800" s="119">
        <v>2</v>
      </c>
      <c r="G800" s="28"/>
      <c r="H800" s="4"/>
      <c r="I800" s="122">
        <f t="shared" si="85"/>
        <v>0</v>
      </c>
      <c r="J800" s="3"/>
      <c r="K800" s="6"/>
      <c r="L800" s="123">
        <f t="shared" si="86"/>
        <v>0</v>
      </c>
      <c r="M800" s="7"/>
      <c r="N800" s="123">
        <f t="shared" si="87"/>
        <v>0</v>
      </c>
      <c r="O800" s="123">
        <f t="shared" si="88"/>
        <v>0</v>
      </c>
      <c r="P800" s="3"/>
      <c r="Q800" s="6"/>
      <c r="R800" s="123">
        <f t="shared" si="89"/>
        <v>0</v>
      </c>
      <c r="S800" s="6"/>
      <c r="T800" s="123">
        <f t="shared" si="90"/>
        <v>0</v>
      </c>
      <c r="U800" s="122">
        <f t="shared" si="91"/>
        <v>0</v>
      </c>
      <c r="V800" s="8" t="str">
        <f>IF(COUNTBLANK(G800:H800)+COUNTBLANK(J800:K800)+COUNTBLANK(M800:M800)+COUNTBLANK(P800:Q800)+COUNTBLANK(S800:S800)=8,"",
IF(G800&lt;Limity!$C$5," Data gotowości zbyt wczesna lub nie uzupełniona.","")&amp;
IF(G800&gt;Limity!$D$5," Data gotowości zbyt późna lub wypełnona nieprawidłowo.","")&amp;
IF(OR(ROUND(K800,2)&lt;=0,ROUND(Q800,2)&lt;=0,ROUND(M800,2)&lt;=0,ROUND(S800,2)&lt;=0,ROUND(H800,2)&lt;=0)," Co najmniej jedna wartość nie jest większa od zera.","")&amp;
IF(K800&gt;Limity!$D$6," Abonament za Usługę TD w Wariancie A ponad limit.","")&amp;
IF(Q800&gt;Limity!$D$7," Abonament za Usługę TD w Wariancie B ponad limit.","")&amp;
IF(Q800-K800&gt;Limity!$D$8," Różnica wartości abonamentów za Usługę TD wariantów A i B ponad limit.","")&amp;
IF(M800&gt;Limity!$D$9," Abonament za zwiększenie przepustowości w Wariancie A ponad limit.","")&amp;
IF(S800&gt;Limity!$D$10," Abonament za zwiększenie przepustowości w Wariancie B ponad limit.","")&amp;
IF(H800&gt;Limity!$D$11," Opłata za zestawienie łącza ponad limit.","")&amp;
IF(J800=""," Nie wskazano PWR. ",IF(ISERROR(VLOOKUP(J800,'Listy punktów styku'!$B$11:$B$41,1,FALSE))," Nie wskazano PWR z listy.",""))&amp;
IF(P800=""," Nie wskazano FPS. ",IF(ISERROR(VLOOKUP(P800,'Listy punktów styku'!$B$44:$B$61,1,FALSE))," Nie wskazano FPS z listy.",""))
)</f>
        <v/>
      </c>
    </row>
    <row r="801" spans="1:22" x14ac:dyDescent="0.35">
      <c r="A801" s="115">
        <v>787</v>
      </c>
      <c r="B801" s="116">
        <v>3709903</v>
      </c>
      <c r="C801" s="117" t="s">
        <v>4362</v>
      </c>
      <c r="D801" s="118" t="s">
        <v>4364</v>
      </c>
      <c r="E801" s="118" t="s">
        <v>104</v>
      </c>
      <c r="F801" s="119">
        <v>73</v>
      </c>
      <c r="G801" s="28"/>
      <c r="H801" s="4"/>
      <c r="I801" s="122">
        <f t="shared" si="85"/>
        <v>0</v>
      </c>
      <c r="J801" s="3"/>
      <c r="K801" s="6"/>
      <c r="L801" s="123">
        <f t="shared" si="86"/>
        <v>0</v>
      </c>
      <c r="M801" s="7"/>
      <c r="N801" s="123">
        <f t="shared" si="87"/>
        <v>0</v>
      </c>
      <c r="O801" s="123">
        <f t="shared" si="88"/>
        <v>0</v>
      </c>
      <c r="P801" s="3"/>
      <c r="Q801" s="6"/>
      <c r="R801" s="123">
        <f t="shared" si="89"/>
        <v>0</v>
      </c>
      <c r="S801" s="6"/>
      <c r="T801" s="123">
        <f t="shared" si="90"/>
        <v>0</v>
      </c>
      <c r="U801" s="122">
        <f t="shared" si="91"/>
        <v>0</v>
      </c>
      <c r="V801" s="8" t="str">
        <f>IF(COUNTBLANK(G801:H801)+COUNTBLANK(J801:K801)+COUNTBLANK(M801:M801)+COUNTBLANK(P801:Q801)+COUNTBLANK(S801:S801)=8,"",
IF(G801&lt;Limity!$C$5," Data gotowości zbyt wczesna lub nie uzupełniona.","")&amp;
IF(G801&gt;Limity!$D$5," Data gotowości zbyt późna lub wypełnona nieprawidłowo.","")&amp;
IF(OR(ROUND(K801,2)&lt;=0,ROUND(Q801,2)&lt;=0,ROUND(M801,2)&lt;=0,ROUND(S801,2)&lt;=0,ROUND(H801,2)&lt;=0)," Co najmniej jedna wartość nie jest większa od zera.","")&amp;
IF(K801&gt;Limity!$D$6," Abonament za Usługę TD w Wariancie A ponad limit.","")&amp;
IF(Q801&gt;Limity!$D$7," Abonament za Usługę TD w Wariancie B ponad limit.","")&amp;
IF(Q801-K801&gt;Limity!$D$8," Różnica wartości abonamentów za Usługę TD wariantów A i B ponad limit.","")&amp;
IF(M801&gt;Limity!$D$9," Abonament za zwiększenie przepustowości w Wariancie A ponad limit.","")&amp;
IF(S801&gt;Limity!$D$10," Abonament za zwiększenie przepustowości w Wariancie B ponad limit.","")&amp;
IF(H801&gt;Limity!$D$11," Opłata za zestawienie łącza ponad limit.","")&amp;
IF(J801=""," Nie wskazano PWR. ",IF(ISERROR(VLOOKUP(J801,'Listy punktów styku'!$B$11:$B$41,1,FALSE))," Nie wskazano PWR z listy.",""))&amp;
IF(P801=""," Nie wskazano FPS. ",IF(ISERROR(VLOOKUP(P801,'Listy punktów styku'!$B$44:$B$61,1,FALSE))," Nie wskazano FPS z listy.",""))
)</f>
        <v/>
      </c>
    </row>
    <row r="802" spans="1:22" x14ac:dyDescent="0.35">
      <c r="A802" s="115">
        <v>788</v>
      </c>
      <c r="B802" s="116">
        <v>3709917</v>
      </c>
      <c r="C802" s="117" t="s">
        <v>4366</v>
      </c>
      <c r="D802" s="118" t="s">
        <v>4368</v>
      </c>
      <c r="E802" s="118" t="s">
        <v>95</v>
      </c>
      <c r="F802" s="119">
        <v>1</v>
      </c>
      <c r="G802" s="28"/>
      <c r="H802" s="4"/>
      <c r="I802" s="122">
        <f t="shared" si="85"/>
        <v>0</v>
      </c>
      <c r="J802" s="3"/>
      <c r="K802" s="6"/>
      <c r="L802" s="123">
        <f t="shared" si="86"/>
        <v>0</v>
      </c>
      <c r="M802" s="7"/>
      <c r="N802" s="123">
        <f t="shared" si="87"/>
        <v>0</v>
      </c>
      <c r="O802" s="123">
        <f t="shared" si="88"/>
        <v>0</v>
      </c>
      <c r="P802" s="3"/>
      <c r="Q802" s="6"/>
      <c r="R802" s="123">
        <f t="shared" si="89"/>
        <v>0</v>
      </c>
      <c r="S802" s="6"/>
      <c r="T802" s="123">
        <f t="shared" si="90"/>
        <v>0</v>
      </c>
      <c r="U802" s="122">
        <f t="shared" si="91"/>
        <v>0</v>
      </c>
      <c r="V802" s="8" t="str">
        <f>IF(COUNTBLANK(G802:H802)+COUNTBLANK(J802:K802)+COUNTBLANK(M802:M802)+COUNTBLANK(P802:Q802)+COUNTBLANK(S802:S802)=8,"",
IF(G802&lt;Limity!$C$5," Data gotowości zbyt wczesna lub nie uzupełniona.","")&amp;
IF(G802&gt;Limity!$D$5," Data gotowości zbyt późna lub wypełnona nieprawidłowo.","")&amp;
IF(OR(ROUND(K802,2)&lt;=0,ROUND(Q802,2)&lt;=0,ROUND(M802,2)&lt;=0,ROUND(S802,2)&lt;=0,ROUND(H802,2)&lt;=0)," Co najmniej jedna wartość nie jest większa od zera.","")&amp;
IF(K802&gt;Limity!$D$6," Abonament za Usługę TD w Wariancie A ponad limit.","")&amp;
IF(Q802&gt;Limity!$D$7," Abonament za Usługę TD w Wariancie B ponad limit.","")&amp;
IF(Q802-K802&gt;Limity!$D$8," Różnica wartości abonamentów za Usługę TD wariantów A i B ponad limit.","")&amp;
IF(M802&gt;Limity!$D$9," Abonament za zwiększenie przepustowości w Wariancie A ponad limit.","")&amp;
IF(S802&gt;Limity!$D$10," Abonament za zwiększenie przepustowości w Wariancie B ponad limit.","")&amp;
IF(H802&gt;Limity!$D$11," Opłata za zestawienie łącza ponad limit.","")&amp;
IF(J802=""," Nie wskazano PWR. ",IF(ISERROR(VLOOKUP(J802,'Listy punktów styku'!$B$11:$B$41,1,FALSE))," Nie wskazano PWR z listy.",""))&amp;
IF(P802=""," Nie wskazano FPS. ",IF(ISERROR(VLOOKUP(P802,'Listy punktów styku'!$B$44:$B$61,1,FALSE))," Nie wskazano FPS z listy.",""))
)</f>
        <v/>
      </c>
    </row>
    <row r="803" spans="1:22" x14ac:dyDescent="0.35">
      <c r="A803" s="115">
        <v>789</v>
      </c>
      <c r="B803" s="116">
        <v>3710575</v>
      </c>
      <c r="C803" s="117" t="s">
        <v>4370</v>
      </c>
      <c r="D803" s="118" t="s">
        <v>4372</v>
      </c>
      <c r="E803" s="118" t="s">
        <v>104</v>
      </c>
      <c r="F803" s="119" t="s">
        <v>4373</v>
      </c>
      <c r="G803" s="28"/>
      <c r="H803" s="4"/>
      <c r="I803" s="122">
        <f t="shared" si="85"/>
        <v>0</v>
      </c>
      <c r="J803" s="3"/>
      <c r="K803" s="6"/>
      <c r="L803" s="123">
        <f t="shared" si="86"/>
        <v>0</v>
      </c>
      <c r="M803" s="7"/>
      <c r="N803" s="123">
        <f t="shared" si="87"/>
        <v>0</v>
      </c>
      <c r="O803" s="123">
        <f t="shared" si="88"/>
        <v>0</v>
      </c>
      <c r="P803" s="3"/>
      <c r="Q803" s="6"/>
      <c r="R803" s="123">
        <f t="shared" si="89"/>
        <v>0</v>
      </c>
      <c r="S803" s="6"/>
      <c r="T803" s="123">
        <f t="shared" si="90"/>
        <v>0</v>
      </c>
      <c r="U803" s="122">
        <f t="shared" si="91"/>
        <v>0</v>
      </c>
      <c r="V803" s="8" t="str">
        <f>IF(COUNTBLANK(G803:H803)+COUNTBLANK(J803:K803)+COUNTBLANK(M803:M803)+COUNTBLANK(P803:Q803)+COUNTBLANK(S803:S803)=8,"",
IF(G803&lt;Limity!$C$5," Data gotowości zbyt wczesna lub nie uzupełniona.","")&amp;
IF(G803&gt;Limity!$D$5," Data gotowości zbyt późna lub wypełnona nieprawidłowo.","")&amp;
IF(OR(ROUND(K803,2)&lt;=0,ROUND(Q803,2)&lt;=0,ROUND(M803,2)&lt;=0,ROUND(S803,2)&lt;=0,ROUND(H803,2)&lt;=0)," Co najmniej jedna wartość nie jest większa od zera.","")&amp;
IF(K803&gt;Limity!$D$6," Abonament za Usługę TD w Wariancie A ponad limit.","")&amp;
IF(Q803&gt;Limity!$D$7," Abonament za Usługę TD w Wariancie B ponad limit.","")&amp;
IF(Q803-K803&gt;Limity!$D$8," Różnica wartości abonamentów za Usługę TD wariantów A i B ponad limit.","")&amp;
IF(M803&gt;Limity!$D$9," Abonament za zwiększenie przepustowości w Wariancie A ponad limit.","")&amp;
IF(S803&gt;Limity!$D$10," Abonament za zwiększenie przepustowości w Wariancie B ponad limit.","")&amp;
IF(H803&gt;Limity!$D$11," Opłata za zestawienie łącza ponad limit.","")&amp;
IF(J803=""," Nie wskazano PWR. ",IF(ISERROR(VLOOKUP(J803,'Listy punktów styku'!$B$11:$B$41,1,FALSE))," Nie wskazano PWR z listy.",""))&amp;
IF(P803=""," Nie wskazano FPS. ",IF(ISERROR(VLOOKUP(P803,'Listy punktów styku'!$B$44:$B$61,1,FALSE))," Nie wskazano FPS z listy.",""))
)</f>
        <v/>
      </c>
    </row>
    <row r="804" spans="1:22" x14ac:dyDescent="0.35">
      <c r="A804" s="115">
        <v>790</v>
      </c>
      <c r="B804" s="116">
        <v>3710738</v>
      </c>
      <c r="C804" s="117" t="s">
        <v>4375</v>
      </c>
      <c r="D804" s="118" t="s">
        <v>4377</v>
      </c>
      <c r="E804" s="118" t="s">
        <v>104</v>
      </c>
      <c r="F804" s="119">
        <v>41</v>
      </c>
      <c r="G804" s="28"/>
      <c r="H804" s="4"/>
      <c r="I804" s="122">
        <f t="shared" si="85"/>
        <v>0</v>
      </c>
      <c r="J804" s="3"/>
      <c r="K804" s="6"/>
      <c r="L804" s="123">
        <f t="shared" si="86"/>
        <v>0</v>
      </c>
      <c r="M804" s="7"/>
      <c r="N804" s="123">
        <f t="shared" si="87"/>
        <v>0</v>
      </c>
      <c r="O804" s="123">
        <f t="shared" si="88"/>
        <v>0</v>
      </c>
      <c r="P804" s="3"/>
      <c r="Q804" s="6"/>
      <c r="R804" s="123">
        <f t="shared" si="89"/>
        <v>0</v>
      </c>
      <c r="S804" s="6"/>
      <c r="T804" s="123">
        <f t="shared" si="90"/>
        <v>0</v>
      </c>
      <c r="U804" s="122">
        <f t="shared" si="91"/>
        <v>0</v>
      </c>
      <c r="V804" s="8" t="str">
        <f>IF(COUNTBLANK(G804:H804)+COUNTBLANK(J804:K804)+COUNTBLANK(M804:M804)+COUNTBLANK(P804:Q804)+COUNTBLANK(S804:S804)=8,"",
IF(G804&lt;Limity!$C$5," Data gotowości zbyt wczesna lub nie uzupełniona.","")&amp;
IF(G804&gt;Limity!$D$5," Data gotowości zbyt późna lub wypełnona nieprawidłowo.","")&amp;
IF(OR(ROUND(K804,2)&lt;=0,ROUND(Q804,2)&lt;=0,ROUND(M804,2)&lt;=0,ROUND(S804,2)&lt;=0,ROUND(H804,2)&lt;=0)," Co najmniej jedna wartość nie jest większa od zera.","")&amp;
IF(K804&gt;Limity!$D$6," Abonament za Usługę TD w Wariancie A ponad limit.","")&amp;
IF(Q804&gt;Limity!$D$7," Abonament za Usługę TD w Wariancie B ponad limit.","")&amp;
IF(Q804-K804&gt;Limity!$D$8," Różnica wartości abonamentów za Usługę TD wariantów A i B ponad limit.","")&amp;
IF(M804&gt;Limity!$D$9," Abonament za zwiększenie przepustowości w Wariancie A ponad limit.","")&amp;
IF(S804&gt;Limity!$D$10," Abonament za zwiększenie przepustowości w Wariancie B ponad limit.","")&amp;
IF(H804&gt;Limity!$D$11," Opłata za zestawienie łącza ponad limit.","")&amp;
IF(J804=""," Nie wskazano PWR. ",IF(ISERROR(VLOOKUP(J804,'Listy punktów styku'!$B$11:$B$41,1,FALSE))," Nie wskazano PWR z listy.",""))&amp;
IF(P804=""," Nie wskazano FPS. ",IF(ISERROR(VLOOKUP(P804,'Listy punktów styku'!$B$44:$B$61,1,FALSE))," Nie wskazano FPS z listy.",""))
)</f>
        <v/>
      </c>
    </row>
    <row r="805" spans="1:22" x14ac:dyDescent="0.35">
      <c r="A805" s="115">
        <v>791</v>
      </c>
      <c r="B805" s="116">
        <v>3712626</v>
      </c>
      <c r="C805" s="117" t="s">
        <v>4379</v>
      </c>
      <c r="D805" s="118" t="s">
        <v>4381</v>
      </c>
      <c r="E805" s="118" t="s">
        <v>310</v>
      </c>
      <c r="F805" s="119">
        <v>47</v>
      </c>
      <c r="G805" s="28"/>
      <c r="H805" s="4"/>
      <c r="I805" s="122">
        <f t="shared" si="85"/>
        <v>0</v>
      </c>
      <c r="J805" s="3"/>
      <c r="K805" s="6"/>
      <c r="L805" s="123">
        <f t="shared" si="86"/>
        <v>0</v>
      </c>
      <c r="M805" s="7"/>
      <c r="N805" s="123">
        <f t="shared" si="87"/>
        <v>0</v>
      </c>
      <c r="O805" s="123">
        <f t="shared" si="88"/>
        <v>0</v>
      </c>
      <c r="P805" s="3"/>
      <c r="Q805" s="6"/>
      <c r="R805" s="123">
        <f t="shared" si="89"/>
        <v>0</v>
      </c>
      <c r="S805" s="6"/>
      <c r="T805" s="123">
        <f t="shared" si="90"/>
        <v>0</v>
      </c>
      <c r="U805" s="122">
        <f t="shared" si="91"/>
        <v>0</v>
      </c>
      <c r="V805" s="8" t="str">
        <f>IF(COUNTBLANK(G805:H805)+COUNTBLANK(J805:K805)+COUNTBLANK(M805:M805)+COUNTBLANK(P805:Q805)+COUNTBLANK(S805:S805)=8,"",
IF(G805&lt;Limity!$C$5," Data gotowości zbyt wczesna lub nie uzupełniona.","")&amp;
IF(G805&gt;Limity!$D$5," Data gotowości zbyt późna lub wypełnona nieprawidłowo.","")&amp;
IF(OR(ROUND(K805,2)&lt;=0,ROUND(Q805,2)&lt;=0,ROUND(M805,2)&lt;=0,ROUND(S805,2)&lt;=0,ROUND(H805,2)&lt;=0)," Co najmniej jedna wartość nie jest większa od zera.","")&amp;
IF(K805&gt;Limity!$D$6," Abonament za Usługę TD w Wariancie A ponad limit.","")&amp;
IF(Q805&gt;Limity!$D$7," Abonament za Usługę TD w Wariancie B ponad limit.","")&amp;
IF(Q805-K805&gt;Limity!$D$8," Różnica wartości abonamentów za Usługę TD wariantów A i B ponad limit.","")&amp;
IF(M805&gt;Limity!$D$9," Abonament za zwiększenie przepustowości w Wariancie A ponad limit.","")&amp;
IF(S805&gt;Limity!$D$10," Abonament za zwiększenie przepustowości w Wariancie B ponad limit.","")&amp;
IF(H805&gt;Limity!$D$11," Opłata za zestawienie łącza ponad limit.","")&amp;
IF(J805=""," Nie wskazano PWR. ",IF(ISERROR(VLOOKUP(J805,'Listy punktów styku'!$B$11:$B$41,1,FALSE))," Nie wskazano PWR z listy.",""))&amp;
IF(P805=""," Nie wskazano FPS. ",IF(ISERROR(VLOOKUP(P805,'Listy punktów styku'!$B$44:$B$61,1,FALSE))," Nie wskazano FPS z listy.",""))
)</f>
        <v/>
      </c>
    </row>
    <row r="806" spans="1:22" x14ac:dyDescent="0.35">
      <c r="A806" s="115">
        <v>792</v>
      </c>
      <c r="B806" s="116">
        <v>3723297</v>
      </c>
      <c r="C806" s="117" t="s">
        <v>4384</v>
      </c>
      <c r="D806" s="118" t="s">
        <v>4388</v>
      </c>
      <c r="E806" s="118" t="s">
        <v>104</v>
      </c>
      <c r="F806" s="119">
        <v>60</v>
      </c>
      <c r="G806" s="28"/>
      <c r="H806" s="4"/>
      <c r="I806" s="122">
        <f t="shared" si="85"/>
        <v>0</v>
      </c>
      <c r="J806" s="3"/>
      <c r="K806" s="6"/>
      <c r="L806" s="123">
        <f t="shared" si="86"/>
        <v>0</v>
      </c>
      <c r="M806" s="7"/>
      <c r="N806" s="123">
        <f t="shared" si="87"/>
        <v>0</v>
      </c>
      <c r="O806" s="123">
        <f t="shared" si="88"/>
        <v>0</v>
      </c>
      <c r="P806" s="3"/>
      <c r="Q806" s="6"/>
      <c r="R806" s="123">
        <f t="shared" si="89"/>
        <v>0</v>
      </c>
      <c r="S806" s="6"/>
      <c r="T806" s="123">
        <f t="shared" si="90"/>
        <v>0</v>
      </c>
      <c r="U806" s="122">
        <f t="shared" si="91"/>
        <v>0</v>
      </c>
      <c r="V806" s="8" t="str">
        <f>IF(COUNTBLANK(G806:H806)+COUNTBLANK(J806:K806)+COUNTBLANK(M806:M806)+COUNTBLANK(P806:Q806)+COUNTBLANK(S806:S806)=8,"",
IF(G806&lt;Limity!$C$5," Data gotowości zbyt wczesna lub nie uzupełniona.","")&amp;
IF(G806&gt;Limity!$D$5," Data gotowości zbyt późna lub wypełnona nieprawidłowo.","")&amp;
IF(OR(ROUND(K806,2)&lt;=0,ROUND(Q806,2)&lt;=0,ROUND(M806,2)&lt;=0,ROUND(S806,2)&lt;=0,ROUND(H806,2)&lt;=0)," Co najmniej jedna wartość nie jest większa od zera.","")&amp;
IF(K806&gt;Limity!$D$6," Abonament za Usługę TD w Wariancie A ponad limit.","")&amp;
IF(Q806&gt;Limity!$D$7," Abonament za Usługę TD w Wariancie B ponad limit.","")&amp;
IF(Q806-K806&gt;Limity!$D$8," Różnica wartości abonamentów za Usługę TD wariantów A i B ponad limit.","")&amp;
IF(M806&gt;Limity!$D$9," Abonament za zwiększenie przepustowości w Wariancie A ponad limit.","")&amp;
IF(S806&gt;Limity!$D$10," Abonament za zwiększenie przepustowości w Wariancie B ponad limit.","")&amp;
IF(H806&gt;Limity!$D$11," Opłata za zestawienie łącza ponad limit.","")&amp;
IF(J806=""," Nie wskazano PWR. ",IF(ISERROR(VLOOKUP(J806,'Listy punktów styku'!$B$11:$B$41,1,FALSE))," Nie wskazano PWR z listy.",""))&amp;
IF(P806=""," Nie wskazano FPS. ",IF(ISERROR(VLOOKUP(P806,'Listy punktów styku'!$B$44:$B$61,1,FALSE))," Nie wskazano FPS z listy.",""))
)</f>
        <v/>
      </c>
    </row>
    <row r="807" spans="1:22" x14ac:dyDescent="0.35">
      <c r="A807" s="115">
        <v>793</v>
      </c>
      <c r="B807" s="116">
        <v>255033900</v>
      </c>
      <c r="C807" s="117">
        <v>265131</v>
      </c>
      <c r="D807" s="118" t="s">
        <v>4390</v>
      </c>
      <c r="E807" s="118" t="s">
        <v>4393</v>
      </c>
      <c r="F807" s="119">
        <v>21</v>
      </c>
      <c r="G807" s="28"/>
      <c r="H807" s="4"/>
      <c r="I807" s="122">
        <f t="shared" si="85"/>
        <v>0</v>
      </c>
      <c r="J807" s="3"/>
      <c r="K807" s="6"/>
      <c r="L807" s="123">
        <f t="shared" si="86"/>
        <v>0</v>
      </c>
      <c r="M807" s="7"/>
      <c r="N807" s="123">
        <f t="shared" si="87"/>
        <v>0</v>
      </c>
      <c r="O807" s="123">
        <f t="shared" si="88"/>
        <v>0</v>
      </c>
      <c r="P807" s="3"/>
      <c r="Q807" s="6"/>
      <c r="R807" s="123">
        <f t="shared" si="89"/>
        <v>0</v>
      </c>
      <c r="S807" s="6"/>
      <c r="T807" s="123">
        <f t="shared" si="90"/>
        <v>0</v>
      </c>
      <c r="U807" s="122">
        <f t="shared" si="91"/>
        <v>0</v>
      </c>
      <c r="V807" s="8" t="str">
        <f>IF(COUNTBLANK(G807:H807)+COUNTBLANK(J807:K807)+COUNTBLANK(M807:M807)+COUNTBLANK(P807:Q807)+COUNTBLANK(S807:S807)=8,"",
IF(G807&lt;Limity!$C$5," Data gotowości zbyt wczesna lub nie uzupełniona.","")&amp;
IF(G807&gt;Limity!$D$5," Data gotowości zbyt późna lub wypełnona nieprawidłowo.","")&amp;
IF(OR(ROUND(K807,2)&lt;=0,ROUND(Q807,2)&lt;=0,ROUND(M807,2)&lt;=0,ROUND(S807,2)&lt;=0,ROUND(H807,2)&lt;=0)," Co najmniej jedna wartość nie jest większa od zera.","")&amp;
IF(K807&gt;Limity!$D$6," Abonament za Usługę TD w Wariancie A ponad limit.","")&amp;
IF(Q807&gt;Limity!$D$7," Abonament za Usługę TD w Wariancie B ponad limit.","")&amp;
IF(Q807-K807&gt;Limity!$D$8," Różnica wartości abonamentów za Usługę TD wariantów A i B ponad limit.","")&amp;
IF(M807&gt;Limity!$D$9," Abonament za zwiększenie przepustowości w Wariancie A ponad limit.","")&amp;
IF(S807&gt;Limity!$D$10," Abonament za zwiększenie przepustowości w Wariancie B ponad limit.","")&amp;
IF(H807&gt;Limity!$D$11," Opłata za zestawienie łącza ponad limit.","")&amp;
IF(J807=""," Nie wskazano PWR. ",IF(ISERROR(VLOOKUP(J807,'Listy punktów styku'!$B$11:$B$41,1,FALSE))," Nie wskazano PWR z listy.",""))&amp;
IF(P807=""," Nie wskazano FPS. ",IF(ISERROR(VLOOKUP(P807,'Listy punktów styku'!$B$44:$B$61,1,FALSE))," Nie wskazano FPS z listy.",""))
)</f>
        <v/>
      </c>
    </row>
    <row r="808" spans="1:22" x14ac:dyDescent="0.35">
      <c r="A808" s="115">
        <v>794</v>
      </c>
      <c r="B808" s="116">
        <v>3733404</v>
      </c>
      <c r="C808" s="117" t="s">
        <v>4395</v>
      </c>
      <c r="D808" s="118" t="s">
        <v>4397</v>
      </c>
      <c r="E808" s="118" t="s">
        <v>4400</v>
      </c>
      <c r="F808" s="119" t="s">
        <v>4401</v>
      </c>
      <c r="G808" s="28"/>
      <c r="H808" s="4"/>
      <c r="I808" s="122">
        <f t="shared" si="85"/>
        <v>0</v>
      </c>
      <c r="J808" s="3"/>
      <c r="K808" s="6"/>
      <c r="L808" s="123">
        <f t="shared" si="86"/>
        <v>0</v>
      </c>
      <c r="M808" s="7"/>
      <c r="N808" s="123">
        <f t="shared" si="87"/>
        <v>0</v>
      </c>
      <c r="O808" s="123">
        <f t="shared" si="88"/>
        <v>0</v>
      </c>
      <c r="P808" s="3"/>
      <c r="Q808" s="6"/>
      <c r="R808" s="123">
        <f t="shared" si="89"/>
        <v>0</v>
      </c>
      <c r="S808" s="6"/>
      <c r="T808" s="123">
        <f t="shared" si="90"/>
        <v>0</v>
      </c>
      <c r="U808" s="122">
        <f t="shared" si="91"/>
        <v>0</v>
      </c>
      <c r="V808" s="8" t="str">
        <f>IF(COUNTBLANK(G808:H808)+COUNTBLANK(J808:K808)+COUNTBLANK(M808:M808)+COUNTBLANK(P808:Q808)+COUNTBLANK(S808:S808)=8,"",
IF(G808&lt;Limity!$C$5," Data gotowości zbyt wczesna lub nie uzupełniona.","")&amp;
IF(G808&gt;Limity!$D$5," Data gotowości zbyt późna lub wypełnona nieprawidłowo.","")&amp;
IF(OR(ROUND(K808,2)&lt;=0,ROUND(Q808,2)&lt;=0,ROUND(M808,2)&lt;=0,ROUND(S808,2)&lt;=0,ROUND(H808,2)&lt;=0)," Co najmniej jedna wartość nie jest większa od zera.","")&amp;
IF(K808&gt;Limity!$D$6," Abonament za Usługę TD w Wariancie A ponad limit.","")&amp;
IF(Q808&gt;Limity!$D$7," Abonament za Usługę TD w Wariancie B ponad limit.","")&amp;
IF(Q808-K808&gt;Limity!$D$8," Różnica wartości abonamentów za Usługę TD wariantów A i B ponad limit.","")&amp;
IF(M808&gt;Limity!$D$9," Abonament za zwiększenie przepustowości w Wariancie A ponad limit.","")&amp;
IF(S808&gt;Limity!$D$10," Abonament za zwiększenie przepustowości w Wariancie B ponad limit.","")&amp;
IF(H808&gt;Limity!$D$11," Opłata za zestawienie łącza ponad limit.","")&amp;
IF(J808=""," Nie wskazano PWR. ",IF(ISERROR(VLOOKUP(J808,'Listy punktów styku'!$B$11:$B$41,1,FALSE))," Nie wskazano PWR z listy.",""))&amp;
IF(P808=""," Nie wskazano FPS. ",IF(ISERROR(VLOOKUP(P808,'Listy punktów styku'!$B$44:$B$61,1,FALSE))," Nie wskazano FPS z listy.",""))
)</f>
        <v/>
      </c>
    </row>
    <row r="809" spans="1:22" x14ac:dyDescent="0.35">
      <c r="A809" s="115">
        <v>795</v>
      </c>
      <c r="B809" s="116">
        <v>349147512</v>
      </c>
      <c r="C809" s="117">
        <v>104696</v>
      </c>
      <c r="D809" s="118" t="s">
        <v>4403</v>
      </c>
      <c r="E809" s="118" t="s">
        <v>4406</v>
      </c>
      <c r="F809" s="119">
        <v>8</v>
      </c>
      <c r="G809" s="28"/>
      <c r="H809" s="4"/>
      <c r="I809" s="122">
        <f t="shared" si="85"/>
        <v>0</v>
      </c>
      <c r="J809" s="3"/>
      <c r="K809" s="6"/>
      <c r="L809" s="123">
        <f t="shared" si="86"/>
        <v>0</v>
      </c>
      <c r="M809" s="7"/>
      <c r="N809" s="123">
        <f t="shared" si="87"/>
        <v>0</v>
      </c>
      <c r="O809" s="123">
        <f t="shared" si="88"/>
        <v>0</v>
      </c>
      <c r="P809" s="3"/>
      <c r="Q809" s="6"/>
      <c r="R809" s="123">
        <f t="shared" si="89"/>
        <v>0</v>
      </c>
      <c r="S809" s="6"/>
      <c r="T809" s="123">
        <f t="shared" si="90"/>
        <v>0</v>
      </c>
      <c r="U809" s="122">
        <f t="shared" si="91"/>
        <v>0</v>
      </c>
      <c r="V809" s="8" t="str">
        <f>IF(COUNTBLANK(G809:H809)+COUNTBLANK(J809:K809)+COUNTBLANK(M809:M809)+COUNTBLANK(P809:Q809)+COUNTBLANK(S809:S809)=8,"",
IF(G809&lt;Limity!$C$5," Data gotowości zbyt wczesna lub nie uzupełniona.","")&amp;
IF(G809&gt;Limity!$D$5," Data gotowości zbyt późna lub wypełnona nieprawidłowo.","")&amp;
IF(OR(ROUND(K809,2)&lt;=0,ROUND(Q809,2)&lt;=0,ROUND(M809,2)&lt;=0,ROUND(S809,2)&lt;=0,ROUND(H809,2)&lt;=0)," Co najmniej jedna wartość nie jest większa od zera.","")&amp;
IF(K809&gt;Limity!$D$6," Abonament za Usługę TD w Wariancie A ponad limit.","")&amp;
IF(Q809&gt;Limity!$D$7," Abonament za Usługę TD w Wariancie B ponad limit.","")&amp;
IF(Q809-K809&gt;Limity!$D$8," Różnica wartości abonamentów za Usługę TD wariantów A i B ponad limit.","")&amp;
IF(M809&gt;Limity!$D$9," Abonament za zwiększenie przepustowości w Wariancie A ponad limit.","")&amp;
IF(S809&gt;Limity!$D$10," Abonament za zwiększenie przepustowości w Wariancie B ponad limit.","")&amp;
IF(H809&gt;Limity!$D$11," Opłata za zestawienie łącza ponad limit.","")&amp;
IF(J809=""," Nie wskazano PWR. ",IF(ISERROR(VLOOKUP(J809,'Listy punktów styku'!$B$11:$B$41,1,FALSE))," Nie wskazano PWR z listy.",""))&amp;
IF(P809=""," Nie wskazano FPS. ",IF(ISERROR(VLOOKUP(P809,'Listy punktów styku'!$B$44:$B$61,1,FALSE))," Nie wskazano FPS z listy.",""))
)</f>
        <v/>
      </c>
    </row>
    <row r="810" spans="1:22" x14ac:dyDescent="0.35">
      <c r="A810" s="115">
        <v>796</v>
      </c>
      <c r="B810" s="116">
        <v>3791152</v>
      </c>
      <c r="C810" s="117" t="s">
        <v>82</v>
      </c>
      <c r="D810" s="118" t="s">
        <v>87</v>
      </c>
      <c r="E810" s="118" t="s">
        <v>89</v>
      </c>
      <c r="F810" s="119">
        <v>148</v>
      </c>
      <c r="G810" s="28"/>
      <c r="H810" s="4"/>
      <c r="I810" s="122">
        <f t="shared" si="85"/>
        <v>0</v>
      </c>
      <c r="J810" s="3"/>
      <c r="K810" s="6"/>
      <c r="L810" s="123">
        <f t="shared" si="86"/>
        <v>0</v>
      </c>
      <c r="M810" s="7"/>
      <c r="N810" s="123">
        <f t="shared" si="87"/>
        <v>0</v>
      </c>
      <c r="O810" s="123">
        <f t="shared" si="88"/>
        <v>0</v>
      </c>
      <c r="P810" s="3"/>
      <c r="Q810" s="6"/>
      <c r="R810" s="123">
        <f t="shared" si="89"/>
        <v>0</v>
      </c>
      <c r="S810" s="6"/>
      <c r="T810" s="123">
        <f t="shared" si="90"/>
        <v>0</v>
      </c>
      <c r="U810" s="122">
        <f t="shared" si="91"/>
        <v>0</v>
      </c>
      <c r="V810" s="8" t="str">
        <f>IF(COUNTBLANK(G810:H810)+COUNTBLANK(J810:K810)+COUNTBLANK(M810:M810)+COUNTBLANK(P810:Q810)+COUNTBLANK(S810:S810)=8,"",
IF(G810&lt;Limity!$C$5," Data gotowości zbyt wczesna lub nie uzupełniona.","")&amp;
IF(G810&gt;Limity!$D$5," Data gotowości zbyt późna lub wypełnona nieprawidłowo.","")&amp;
IF(OR(ROUND(K810,2)&lt;=0,ROUND(Q810,2)&lt;=0,ROUND(M810,2)&lt;=0,ROUND(S810,2)&lt;=0,ROUND(H810,2)&lt;=0)," Co najmniej jedna wartość nie jest większa od zera.","")&amp;
IF(K810&gt;Limity!$D$6," Abonament za Usługę TD w Wariancie A ponad limit.","")&amp;
IF(Q810&gt;Limity!$D$7," Abonament za Usługę TD w Wariancie B ponad limit.","")&amp;
IF(Q810-K810&gt;Limity!$D$8," Różnica wartości abonamentów za Usługę TD wariantów A i B ponad limit.","")&amp;
IF(M810&gt;Limity!$D$9," Abonament za zwiększenie przepustowości w Wariancie A ponad limit.","")&amp;
IF(S810&gt;Limity!$D$10," Abonament za zwiększenie przepustowości w Wariancie B ponad limit.","")&amp;
IF(H810&gt;Limity!$D$11," Opłata za zestawienie łącza ponad limit.","")&amp;
IF(J810=""," Nie wskazano PWR. ",IF(ISERROR(VLOOKUP(J810,'Listy punktów styku'!$B$11:$B$41,1,FALSE))," Nie wskazano PWR z listy.",""))&amp;
IF(P810=""," Nie wskazano FPS. ",IF(ISERROR(VLOOKUP(P810,'Listy punktów styku'!$B$44:$B$61,1,FALSE))," Nie wskazano FPS z listy.",""))
)</f>
        <v/>
      </c>
    </row>
    <row r="811" spans="1:22" x14ac:dyDescent="0.35">
      <c r="A811" s="115">
        <v>797</v>
      </c>
      <c r="B811" s="116">
        <v>7755871</v>
      </c>
      <c r="C811" s="117" t="s">
        <v>320</v>
      </c>
      <c r="D811" s="118" t="s">
        <v>85</v>
      </c>
      <c r="E811" s="118" t="s">
        <v>322</v>
      </c>
      <c r="F811" s="119">
        <v>81</v>
      </c>
      <c r="G811" s="28"/>
      <c r="H811" s="4"/>
      <c r="I811" s="122">
        <f t="shared" si="85"/>
        <v>0</v>
      </c>
      <c r="J811" s="3"/>
      <c r="K811" s="6"/>
      <c r="L811" s="123">
        <f t="shared" si="86"/>
        <v>0</v>
      </c>
      <c r="M811" s="7"/>
      <c r="N811" s="123">
        <f t="shared" si="87"/>
        <v>0</v>
      </c>
      <c r="O811" s="123">
        <f t="shared" si="88"/>
        <v>0</v>
      </c>
      <c r="P811" s="3"/>
      <c r="Q811" s="6"/>
      <c r="R811" s="123">
        <f t="shared" si="89"/>
        <v>0</v>
      </c>
      <c r="S811" s="6"/>
      <c r="T811" s="123">
        <f t="shared" si="90"/>
        <v>0</v>
      </c>
      <c r="U811" s="122">
        <f t="shared" si="91"/>
        <v>0</v>
      </c>
      <c r="V811" s="8" t="str">
        <f>IF(COUNTBLANK(G811:H811)+COUNTBLANK(J811:K811)+COUNTBLANK(M811:M811)+COUNTBLANK(P811:Q811)+COUNTBLANK(S811:S811)=8,"",
IF(G811&lt;Limity!$C$5," Data gotowości zbyt wczesna lub nie uzupełniona.","")&amp;
IF(G811&gt;Limity!$D$5," Data gotowości zbyt późna lub wypełnona nieprawidłowo.","")&amp;
IF(OR(ROUND(K811,2)&lt;=0,ROUND(Q811,2)&lt;=0,ROUND(M811,2)&lt;=0,ROUND(S811,2)&lt;=0,ROUND(H811,2)&lt;=0)," Co najmniej jedna wartość nie jest większa od zera.","")&amp;
IF(K811&gt;Limity!$D$6," Abonament za Usługę TD w Wariancie A ponad limit.","")&amp;
IF(Q811&gt;Limity!$D$7," Abonament za Usługę TD w Wariancie B ponad limit.","")&amp;
IF(Q811-K811&gt;Limity!$D$8," Różnica wartości abonamentów za Usługę TD wariantów A i B ponad limit.","")&amp;
IF(M811&gt;Limity!$D$9," Abonament za zwiększenie przepustowości w Wariancie A ponad limit.","")&amp;
IF(S811&gt;Limity!$D$10," Abonament za zwiększenie przepustowości w Wariancie B ponad limit.","")&amp;
IF(H811&gt;Limity!$D$11," Opłata za zestawienie łącza ponad limit.","")&amp;
IF(J811=""," Nie wskazano PWR. ",IF(ISERROR(VLOOKUP(J811,'Listy punktów styku'!$B$11:$B$41,1,FALSE))," Nie wskazano PWR z listy.",""))&amp;
IF(P811=""," Nie wskazano FPS. ",IF(ISERROR(VLOOKUP(P811,'Listy punktów styku'!$B$44:$B$61,1,FALSE))," Nie wskazano FPS z listy.",""))
)</f>
        <v/>
      </c>
    </row>
    <row r="812" spans="1:22" x14ac:dyDescent="0.35">
      <c r="A812" s="115">
        <v>798</v>
      </c>
      <c r="B812" s="116">
        <v>15816281</v>
      </c>
      <c r="C812" s="117">
        <v>132526</v>
      </c>
      <c r="D812" s="118" t="s">
        <v>85</v>
      </c>
      <c r="E812" s="118" t="s">
        <v>322</v>
      </c>
      <c r="F812" s="119">
        <v>133</v>
      </c>
      <c r="G812" s="28"/>
      <c r="H812" s="4"/>
      <c r="I812" s="122">
        <f t="shared" si="85"/>
        <v>0</v>
      </c>
      <c r="J812" s="3"/>
      <c r="K812" s="6"/>
      <c r="L812" s="123">
        <f t="shared" si="86"/>
        <v>0</v>
      </c>
      <c r="M812" s="7"/>
      <c r="N812" s="123">
        <f t="shared" si="87"/>
        <v>0</v>
      </c>
      <c r="O812" s="123">
        <f t="shared" si="88"/>
        <v>0</v>
      </c>
      <c r="P812" s="3"/>
      <c r="Q812" s="6"/>
      <c r="R812" s="123">
        <f t="shared" si="89"/>
        <v>0</v>
      </c>
      <c r="S812" s="6"/>
      <c r="T812" s="123">
        <f t="shared" si="90"/>
        <v>0</v>
      </c>
      <c r="U812" s="122">
        <f t="shared" si="91"/>
        <v>0</v>
      </c>
      <c r="V812" s="8" t="str">
        <f>IF(COUNTBLANK(G812:H812)+COUNTBLANK(J812:K812)+COUNTBLANK(M812:M812)+COUNTBLANK(P812:Q812)+COUNTBLANK(S812:S812)=8,"",
IF(G812&lt;Limity!$C$5," Data gotowości zbyt wczesna lub nie uzupełniona.","")&amp;
IF(G812&gt;Limity!$D$5," Data gotowości zbyt późna lub wypełnona nieprawidłowo.","")&amp;
IF(OR(ROUND(K812,2)&lt;=0,ROUND(Q812,2)&lt;=0,ROUND(M812,2)&lt;=0,ROUND(S812,2)&lt;=0,ROUND(H812,2)&lt;=0)," Co najmniej jedna wartość nie jest większa od zera.","")&amp;
IF(K812&gt;Limity!$D$6," Abonament za Usługę TD w Wariancie A ponad limit.","")&amp;
IF(Q812&gt;Limity!$D$7," Abonament za Usługę TD w Wariancie B ponad limit.","")&amp;
IF(Q812-K812&gt;Limity!$D$8," Różnica wartości abonamentów za Usługę TD wariantów A i B ponad limit.","")&amp;
IF(M812&gt;Limity!$D$9," Abonament za zwiększenie przepustowości w Wariancie A ponad limit.","")&amp;
IF(S812&gt;Limity!$D$10," Abonament za zwiększenie przepustowości w Wariancie B ponad limit.","")&amp;
IF(H812&gt;Limity!$D$11," Opłata za zestawienie łącza ponad limit.","")&amp;
IF(J812=""," Nie wskazano PWR. ",IF(ISERROR(VLOOKUP(J812,'Listy punktów styku'!$B$11:$B$41,1,FALSE))," Nie wskazano PWR z listy.",""))&amp;
IF(P812=""," Nie wskazano FPS. ",IF(ISERROR(VLOOKUP(P812,'Listy punktów styku'!$B$44:$B$61,1,FALSE))," Nie wskazano FPS z listy.",""))
)</f>
        <v/>
      </c>
    </row>
    <row r="813" spans="1:22" x14ac:dyDescent="0.35">
      <c r="A813" s="115">
        <v>799</v>
      </c>
      <c r="B813" s="116">
        <v>3787652</v>
      </c>
      <c r="C813" s="117" t="s">
        <v>308</v>
      </c>
      <c r="D813" s="118" t="s">
        <v>85</v>
      </c>
      <c r="E813" s="118" t="s">
        <v>310</v>
      </c>
      <c r="F813" s="119">
        <v>19</v>
      </c>
      <c r="G813" s="28"/>
      <c r="H813" s="4"/>
      <c r="I813" s="122">
        <f t="shared" si="85"/>
        <v>0</v>
      </c>
      <c r="J813" s="3"/>
      <c r="K813" s="6"/>
      <c r="L813" s="123">
        <f t="shared" si="86"/>
        <v>0</v>
      </c>
      <c r="M813" s="7"/>
      <c r="N813" s="123">
        <f t="shared" si="87"/>
        <v>0</v>
      </c>
      <c r="O813" s="123">
        <f t="shared" si="88"/>
        <v>0</v>
      </c>
      <c r="P813" s="3"/>
      <c r="Q813" s="6"/>
      <c r="R813" s="123">
        <f t="shared" si="89"/>
        <v>0</v>
      </c>
      <c r="S813" s="6"/>
      <c r="T813" s="123">
        <f t="shared" si="90"/>
        <v>0</v>
      </c>
      <c r="U813" s="122">
        <f t="shared" si="91"/>
        <v>0</v>
      </c>
      <c r="V813" s="8" t="str">
        <f>IF(COUNTBLANK(G813:H813)+COUNTBLANK(J813:K813)+COUNTBLANK(M813:M813)+COUNTBLANK(P813:Q813)+COUNTBLANK(S813:S813)=8,"",
IF(G813&lt;Limity!$C$5," Data gotowości zbyt wczesna lub nie uzupełniona.","")&amp;
IF(G813&gt;Limity!$D$5," Data gotowości zbyt późna lub wypełnona nieprawidłowo.","")&amp;
IF(OR(ROUND(K813,2)&lt;=0,ROUND(Q813,2)&lt;=0,ROUND(M813,2)&lt;=0,ROUND(S813,2)&lt;=0,ROUND(H813,2)&lt;=0)," Co najmniej jedna wartość nie jest większa od zera.","")&amp;
IF(K813&gt;Limity!$D$6," Abonament za Usługę TD w Wariancie A ponad limit.","")&amp;
IF(Q813&gt;Limity!$D$7," Abonament za Usługę TD w Wariancie B ponad limit.","")&amp;
IF(Q813-K813&gt;Limity!$D$8," Różnica wartości abonamentów za Usługę TD wariantów A i B ponad limit.","")&amp;
IF(M813&gt;Limity!$D$9," Abonament za zwiększenie przepustowości w Wariancie A ponad limit.","")&amp;
IF(S813&gt;Limity!$D$10," Abonament za zwiększenie przepustowości w Wariancie B ponad limit.","")&amp;
IF(H813&gt;Limity!$D$11," Opłata za zestawienie łącza ponad limit.","")&amp;
IF(J813=""," Nie wskazano PWR. ",IF(ISERROR(VLOOKUP(J813,'Listy punktów styku'!$B$11:$B$41,1,FALSE))," Nie wskazano PWR z listy.",""))&amp;
IF(P813=""," Nie wskazano FPS. ",IF(ISERROR(VLOOKUP(P813,'Listy punktów styku'!$B$44:$B$61,1,FALSE))," Nie wskazano FPS z listy.",""))
)</f>
        <v/>
      </c>
    </row>
    <row r="814" spans="1:22" x14ac:dyDescent="0.35">
      <c r="A814" s="115">
        <v>800</v>
      </c>
      <c r="B814" s="116">
        <v>8489686</v>
      </c>
      <c r="C814" s="117" t="s">
        <v>299</v>
      </c>
      <c r="D814" s="118" t="s">
        <v>85</v>
      </c>
      <c r="E814" s="118" t="s">
        <v>302</v>
      </c>
      <c r="F814" s="119">
        <v>1</v>
      </c>
      <c r="G814" s="28"/>
      <c r="H814" s="4"/>
      <c r="I814" s="122">
        <f t="shared" ref="I814:I877" si="92">ROUND(H814*(1+$C$10),2)</f>
        <v>0</v>
      </c>
      <c r="J814" s="3"/>
      <c r="K814" s="6"/>
      <c r="L814" s="123">
        <f t="shared" ref="L814:L877" si="93">ROUND(K814*(1+$C$10),2)</f>
        <v>0</v>
      </c>
      <c r="M814" s="7"/>
      <c r="N814" s="123">
        <f t="shared" ref="N814:N877" si="94">ROUND(M814*(1+$C$10),2)</f>
        <v>0</v>
      </c>
      <c r="O814" s="123">
        <f t="shared" ref="O814:O877" si="95">60*ROUND(K814*(1+$C$10),2)</f>
        <v>0</v>
      </c>
      <c r="P814" s="3"/>
      <c r="Q814" s="6"/>
      <c r="R814" s="123">
        <f t="shared" ref="R814:R877" si="96">ROUND(Q814*(1+$C$10),2)</f>
        <v>0</v>
      </c>
      <c r="S814" s="6"/>
      <c r="T814" s="123">
        <f t="shared" ref="T814:T877" si="97">ROUND(S814*(1+$C$10),2)</f>
        <v>0</v>
      </c>
      <c r="U814" s="122">
        <f t="shared" ref="U814:U877" si="98">60*ROUND(Q814*(1+$C$10),2)</f>
        <v>0</v>
      </c>
      <c r="V814" s="8" t="str">
        <f>IF(COUNTBLANK(G814:H814)+COUNTBLANK(J814:K814)+COUNTBLANK(M814:M814)+COUNTBLANK(P814:Q814)+COUNTBLANK(S814:S814)=8,"",
IF(G814&lt;Limity!$C$5," Data gotowości zbyt wczesna lub nie uzupełniona.","")&amp;
IF(G814&gt;Limity!$D$5," Data gotowości zbyt późna lub wypełnona nieprawidłowo.","")&amp;
IF(OR(ROUND(K814,2)&lt;=0,ROUND(Q814,2)&lt;=0,ROUND(M814,2)&lt;=0,ROUND(S814,2)&lt;=0,ROUND(H814,2)&lt;=0)," Co najmniej jedna wartość nie jest większa od zera.","")&amp;
IF(K814&gt;Limity!$D$6," Abonament za Usługę TD w Wariancie A ponad limit.","")&amp;
IF(Q814&gt;Limity!$D$7," Abonament za Usługę TD w Wariancie B ponad limit.","")&amp;
IF(Q814-K814&gt;Limity!$D$8," Różnica wartości abonamentów za Usługę TD wariantów A i B ponad limit.","")&amp;
IF(M814&gt;Limity!$D$9," Abonament za zwiększenie przepustowości w Wariancie A ponad limit.","")&amp;
IF(S814&gt;Limity!$D$10," Abonament za zwiększenie przepustowości w Wariancie B ponad limit.","")&amp;
IF(H814&gt;Limity!$D$11," Opłata za zestawienie łącza ponad limit.","")&amp;
IF(J814=""," Nie wskazano PWR. ",IF(ISERROR(VLOOKUP(J814,'Listy punktów styku'!$B$11:$B$41,1,FALSE))," Nie wskazano PWR z listy.",""))&amp;
IF(P814=""," Nie wskazano FPS. ",IF(ISERROR(VLOOKUP(P814,'Listy punktów styku'!$B$44:$B$61,1,FALSE))," Nie wskazano FPS z listy.",""))
)</f>
        <v/>
      </c>
    </row>
    <row r="815" spans="1:22" x14ac:dyDescent="0.35">
      <c r="A815" s="115">
        <v>801</v>
      </c>
      <c r="B815" s="116">
        <v>3784534</v>
      </c>
      <c r="C815" s="117" t="s">
        <v>304</v>
      </c>
      <c r="D815" s="118" t="s">
        <v>85</v>
      </c>
      <c r="E815" s="118" t="s">
        <v>306</v>
      </c>
      <c r="F815" s="119">
        <v>16</v>
      </c>
      <c r="G815" s="28"/>
      <c r="H815" s="4"/>
      <c r="I815" s="122">
        <f t="shared" si="92"/>
        <v>0</v>
      </c>
      <c r="J815" s="3"/>
      <c r="K815" s="6"/>
      <c r="L815" s="123">
        <f t="shared" si="93"/>
        <v>0</v>
      </c>
      <c r="M815" s="7"/>
      <c r="N815" s="123">
        <f t="shared" si="94"/>
        <v>0</v>
      </c>
      <c r="O815" s="123">
        <f t="shared" si="95"/>
        <v>0</v>
      </c>
      <c r="P815" s="3"/>
      <c r="Q815" s="6"/>
      <c r="R815" s="123">
        <f t="shared" si="96"/>
        <v>0</v>
      </c>
      <c r="S815" s="6"/>
      <c r="T815" s="123">
        <f t="shared" si="97"/>
        <v>0</v>
      </c>
      <c r="U815" s="122">
        <f t="shared" si="98"/>
        <v>0</v>
      </c>
      <c r="V815" s="8" t="str">
        <f>IF(COUNTBLANK(G815:H815)+COUNTBLANK(J815:K815)+COUNTBLANK(M815:M815)+COUNTBLANK(P815:Q815)+COUNTBLANK(S815:S815)=8,"",
IF(G815&lt;Limity!$C$5," Data gotowości zbyt wczesna lub nie uzupełniona.","")&amp;
IF(G815&gt;Limity!$D$5," Data gotowości zbyt późna lub wypełnona nieprawidłowo.","")&amp;
IF(OR(ROUND(K815,2)&lt;=0,ROUND(Q815,2)&lt;=0,ROUND(M815,2)&lt;=0,ROUND(S815,2)&lt;=0,ROUND(H815,2)&lt;=0)," Co najmniej jedna wartość nie jest większa od zera.","")&amp;
IF(K815&gt;Limity!$D$6," Abonament za Usługę TD w Wariancie A ponad limit.","")&amp;
IF(Q815&gt;Limity!$D$7," Abonament za Usługę TD w Wariancie B ponad limit.","")&amp;
IF(Q815-K815&gt;Limity!$D$8," Różnica wartości abonamentów za Usługę TD wariantów A i B ponad limit.","")&amp;
IF(M815&gt;Limity!$D$9," Abonament za zwiększenie przepustowości w Wariancie A ponad limit.","")&amp;
IF(S815&gt;Limity!$D$10," Abonament za zwiększenie przepustowości w Wariancie B ponad limit.","")&amp;
IF(H815&gt;Limity!$D$11," Opłata za zestawienie łącza ponad limit.","")&amp;
IF(J815=""," Nie wskazano PWR. ",IF(ISERROR(VLOOKUP(J815,'Listy punktów styku'!$B$11:$B$41,1,FALSE))," Nie wskazano PWR z listy.",""))&amp;
IF(P815=""," Nie wskazano FPS. ",IF(ISERROR(VLOOKUP(P815,'Listy punktów styku'!$B$44:$B$61,1,FALSE))," Nie wskazano FPS z listy.",""))
)</f>
        <v/>
      </c>
    </row>
    <row r="816" spans="1:22" x14ac:dyDescent="0.35">
      <c r="A816" s="115">
        <v>802</v>
      </c>
      <c r="B816" s="116">
        <v>9794755</v>
      </c>
      <c r="C816" s="117">
        <v>262959</v>
      </c>
      <c r="D816" s="118" t="s">
        <v>85</v>
      </c>
      <c r="E816" s="118" t="s">
        <v>4409</v>
      </c>
      <c r="F816" s="119">
        <v>9</v>
      </c>
      <c r="G816" s="28"/>
      <c r="H816" s="4"/>
      <c r="I816" s="122">
        <f t="shared" si="92"/>
        <v>0</v>
      </c>
      <c r="J816" s="3"/>
      <c r="K816" s="6"/>
      <c r="L816" s="123">
        <f t="shared" si="93"/>
        <v>0</v>
      </c>
      <c r="M816" s="7"/>
      <c r="N816" s="123">
        <f t="shared" si="94"/>
        <v>0</v>
      </c>
      <c r="O816" s="123">
        <f t="shared" si="95"/>
        <v>0</v>
      </c>
      <c r="P816" s="3"/>
      <c r="Q816" s="6"/>
      <c r="R816" s="123">
        <f t="shared" si="96"/>
        <v>0</v>
      </c>
      <c r="S816" s="6"/>
      <c r="T816" s="123">
        <f t="shared" si="97"/>
        <v>0</v>
      </c>
      <c r="U816" s="122">
        <f t="shared" si="98"/>
        <v>0</v>
      </c>
      <c r="V816" s="8" t="str">
        <f>IF(COUNTBLANK(G816:H816)+COUNTBLANK(J816:K816)+COUNTBLANK(M816:M816)+COUNTBLANK(P816:Q816)+COUNTBLANK(S816:S816)=8,"",
IF(G816&lt;Limity!$C$5," Data gotowości zbyt wczesna lub nie uzupełniona.","")&amp;
IF(G816&gt;Limity!$D$5," Data gotowości zbyt późna lub wypełnona nieprawidłowo.","")&amp;
IF(OR(ROUND(K816,2)&lt;=0,ROUND(Q816,2)&lt;=0,ROUND(M816,2)&lt;=0,ROUND(S816,2)&lt;=0,ROUND(H816,2)&lt;=0)," Co najmniej jedna wartość nie jest większa od zera.","")&amp;
IF(K816&gt;Limity!$D$6," Abonament za Usługę TD w Wariancie A ponad limit.","")&amp;
IF(Q816&gt;Limity!$D$7," Abonament za Usługę TD w Wariancie B ponad limit.","")&amp;
IF(Q816-K816&gt;Limity!$D$8," Różnica wartości abonamentów za Usługę TD wariantów A i B ponad limit.","")&amp;
IF(M816&gt;Limity!$D$9," Abonament za zwiększenie przepustowości w Wariancie A ponad limit.","")&amp;
IF(S816&gt;Limity!$D$10," Abonament za zwiększenie przepustowości w Wariancie B ponad limit.","")&amp;
IF(H816&gt;Limity!$D$11," Opłata za zestawienie łącza ponad limit.","")&amp;
IF(J816=""," Nie wskazano PWR. ",IF(ISERROR(VLOOKUP(J816,'Listy punktów styku'!$B$11:$B$41,1,FALSE))," Nie wskazano PWR z listy.",""))&amp;
IF(P816=""," Nie wskazano FPS. ",IF(ISERROR(VLOOKUP(P816,'Listy punktów styku'!$B$44:$B$61,1,FALSE))," Nie wskazano FPS z listy.",""))
)</f>
        <v/>
      </c>
    </row>
    <row r="817" spans="1:22" x14ac:dyDescent="0.35">
      <c r="A817" s="115">
        <v>803</v>
      </c>
      <c r="B817" s="116">
        <v>3787769</v>
      </c>
      <c r="C817" s="117" t="s">
        <v>312</v>
      </c>
      <c r="D817" s="118" t="s">
        <v>85</v>
      </c>
      <c r="E817" s="118" t="s">
        <v>314</v>
      </c>
      <c r="F817" s="119">
        <v>6</v>
      </c>
      <c r="G817" s="28"/>
      <c r="H817" s="4"/>
      <c r="I817" s="122">
        <f t="shared" si="92"/>
        <v>0</v>
      </c>
      <c r="J817" s="3"/>
      <c r="K817" s="6"/>
      <c r="L817" s="123">
        <f t="shared" si="93"/>
        <v>0</v>
      </c>
      <c r="M817" s="7"/>
      <c r="N817" s="123">
        <f t="shared" si="94"/>
        <v>0</v>
      </c>
      <c r="O817" s="123">
        <f t="shared" si="95"/>
        <v>0</v>
      </c>
      <c r="P817" s="3"/>
      <c r="Q817" s="6"/>
      <c r="R817" s="123">
        <f t="shared" si="96"/>
        <v>0</v>
      </c>
      <c r="S817" s="6"/>
      <c r="T817" s="123">
        <f t="shared" si="97"/>
        <v>0</v>
      </c>
      <c r="U817" s="122">
        <f t="shared" si="98"/>
        <v>0</v>
      </c>
      <c r="V817" s="8" t="str">
        <f>IF(COUNTBLANK(G817:H817)+COUNTBLANK(J817:K817)+COUNTBLANK(M817:M817)+COUNTBLANK(P817:Q817)+COUNTBLANK(S817:S817)=8,"",
IF(G817&lt;Limity!$C$5," Data gotowości zbyt wczesna lub nie uzupełniona.","")&amp;
IF(G817&gt;Limity!$D$5," Data gotowości zbyt późna lub wypełnona nieprawidłowo.","")&amp;
IF(OR(ROUND(K817,2)&lt;=0,ROUND(Q817,2)&lt;=0,ROUND(M817,2)&lt;=0,ROUND(S817,2)&lt;=0,ROUND(H817,2)&lt;=0)," Co najmniej jedna wartość nie jest większa od zera.","")&amp;
IF(K817&gt;Limity!$D$6," Abonament za Usługę TD w Wariancie A ponad limit.","")&amp;
IF(Q817&gt;Limity!$D$7," Abonament za Usługę TD w Wariancie B ponad limit.","")&amp;
IF(Q817-K817&gt;Limity!$D$8," Różnica wartości abonamentów za Usługę TD wariantów A i B ponad limit.","")&amp;
IF(M817&gt;Limity!$D$9," Abonament za zwiększenie przepustowości w Wariancie A ponad limit.","")&amp;
IF(S817&gt;Limity!$D$10," Abonament za zwiększenie przepustowości w Wariancie B ponad limit.","")&amp;
IF(H817&gt;Limity!$D$11," Opłata za zestawienie łącza ponad limit.","")&amp;
IF(J817=""," Nie wskazano PWR. ",IF(ISERROR(VLOOKUP(J817,'Listy punktów styku'!$B$11:$B$41,1,FALSE))," Nie wskazano PWR z listy.",""))&amp;
IF(P817=""," Nie wskazano FPS. ",IF(ISERROR(VLOOKUP(P817,'Listy punktów styku'!$B$44:$B$61,1,FALSE))," Nie wskazano FPS z listy.",""))
)</f>
        <v/>
      </c>
    </row>
    <row r="818" spans="1:22" x14ac:dyDescent="0.35">
      <c r="A818" s="115">
        <v>804</v>
      </c>
      <c r="B818" s="116">
        <v>7868026</v>
      </c>
      <c r="C818" s="117" t="s">
        <v>316</v>
      </c>
      <c r="D818" s="118" t="s">
        <v>85</v>
      </c>
      <c r="E818" s="118" t="s">
        <v>318</v>
      </c>
      <c r="F818" s="119">
        <v>33</v>
      </c>
      <c r="G818" s="28"/>
      <c r="H818" s="4"/>
      <c r="I818" s="122">
        <f t="shared" si="92"/>
        <v>0</v>
      </c>
      <c r="J818" s="3"/>
      <c r="K818" s="6"/>
      <c r="L818" s="123">
        <f t="shared" si="93"/>
        <v>0</v>
      </c>
      <c r="M818" s="7"/>
      <c r="N818" s="123">
        <f t="shared" si="94"/>
        <v>0</v>
      </c>
      <c r="O818" s="123">
        <f t="shared" si="95"/>
        <v>0</v>
      </c>
      <c r="P818" s="3"/>
      <c r="Q818" s="6"/>
      <c r="R818" s="123">
        <f t="shared" si="96"/>
        <v>0</v>
      </c>
      <c r="S818" s="6"/>
      <c r="T818" s="123">
        <f t="shared" si="97"/>
        <v>0</v>
      </c>
      <c r="U818" s="122">
        <f t="shared" si="98"/>
        <v>0</v>
      </c>
      <c r="V818" s="8" t="str">
        <f>IF(COUNTBLANK(G818:H818)+COUNTBLANK(J818:K818)+COUNTBLANK(M818:M818)+COUNTBLANK(P818:Q818)+COUNTBLANK(S818:S818)=8,"",
IF(G818&lt;Limity!$C$5," Data gotowości zbyt wczesna lub nie uzupełniona.","")&amp;
IF(G818&gt;Limity!$D$5," Data gotowości zbyt późna lub wypełnona nieprawidłowo.","")&amp;
IF(OR(ROUND(K818,2)&lt;=0,ROUND(Q818,2)&lt;=0,ROUND(M818,2)&lt;=0,ROUND(S818,2)&lt;=0,ROUND(H818,2)&lt;=0)," Co najmniej jedna wartość nie jest większa od zera.","")&amp;
IF(K818&gt;Limity!$D$6," Abonament za Usługę TD w Wariancie A ponad limit.","")&amp;
IF(Q818&gt;Limity!$D$7," Abonament za Usługę TD w Wariancie B ponad limit.","")&amp;
IF(Q818-K818&gt;Limity!$D$8," Różnica wartości abonamentów za Usługę TD wariantów A i B ponad limit.","")&amp;
IF(M818&gt;Limity!$D$9," Abonament za zwiększenie przepustowości w Wariancie A ponad limit.","")&amp;
IF(S818&gt;Limity!$D$10," Abonament za zwiększenie przepustowości w Wariancie B ponad limit.","")&amp;
IF(H818&gt;Limity!$D$11," Opłata za zestawienie łącza ponad limit.","")&amp;
IF(J818=""," Nie wskazano PWR. ",IF(ISERROR(VLOOKUP(J818,'Listy punktów styku'!$B$11:$B$41,1,FALSE))," Nie wskazano PWR z listy.",""))&amp;
IF(P818=""," Nie wskazano FPS. ",IF(ISERROR(VLOOKUP(P818,'Listy punktów styku'!$B$44:$B$61,1,FALSE))," Nie wskazano FPS z listy.",""))
)</f>
        <v/>
      </c>
    </row>
    <row r="819" spans="1:22" x14ac:dyDescent="0.35">
      <c r="A819" s="115">
        <v>805</v>
      </c>
      <c r="B819" s="116">
        <v>8649889</v>
      </c>
      <c r="C819" s="117" t="s">
        <v>91</v>
      </c>
      <c r="D819" s="118" t="s">
        <v>93</v>
      </c>
      <c r="E819" s="118" t="s">
        <v>95</v>
      </c>
      <c r="F819" s="119">
        <v>1</v>
      </c>
      <c r="G819" s="28"/>
      <c r="H819" s="4"/>
      <c r="I819" s="122">
        <f t="shared" si="92"/>
        <v>0</v>
      </c>
      <c r="J819" s="3"/>
      <c r="K819" s="6"/>
      <c r="L819" s="123">
        <f t="shared" si="93"/>
        <v>0</v>
      </c>
      <c r="M819" s="7"/>
      <c r="N819" s="123">
        <f t="shared" si="94"/>
        <v>0</v>
      </c>
      <c r="O819" s="123">
        <f t="shared" si="95"/>
        <v>0</v>
      </c>
      <c r="P819" s="3"/>
      <c r="Q819" s="6"/>
      <c r="R819" s="123">
        <f t="shared" si="96"/>
        <v>0</v>
      </c>
      <c r="S819" s="6"/>
      <c r="T819" s="123">
        <f t="shared" si="97"/>
        <v>0</v>
      </c>
      <c r="U819" s="122">
        <f t="shared" si="98"/>
        <v>0</v>
      </c>
      <c r="V819" s="8" t="str">
        <f>IF(COUNTBLANK(G819:H819)+COUNTBLANK(J819:K819)+COUNTBLANK(M819:M819)+COUNTBLANK(P819:Q819)+COUNTBLANK(S819:S819)=8,"",
IF(G819&lt;Limity!$C$5," Data gotowości zbyt wczesna lub nie uzupełniona.","")&amp;
IF(G819&gt;Limity!$D$5," Data gotowości zbyt późna lub wypełnona nieprawidłowo.","")&amp;
IF(OR(ROUND(K819,2)&lt;=0,ROUND(Q819,2)&lt;=0,ROUND(M819,2)&lt;=0,ROUND(S819,2)&lt;=0,ROUND(H819,2)&lt;=0)," Co najmniej jedna wartość nie jest większa od zera.","")&amp;
IF(K819&gt;Limity!$D$6," Abonament za Usługę TD w Wariancie A ponad limit.","")&amp;
IF(Q819&gt;Limity!$D$7," Abonament za Usługę TD w Wariancie B ponad limit.","")&amp;
IF(Q819-K819&gt;Limity!$D$8," Różnica wartości abonamentów za Usługę TD wariantów A i B ponad limit.","")&amp;
IF(M819&gt;Limity!$D$9," Abonament za zwiększenie przepustowości w Wariancie A ponad limit.","")&amp;
IF(S819&gt;Limity!$D$10," Abonament za zwiększenie przepustowości w Wariancie B ponad limit.","")&amp;
IF(H819&gt;Limity!$D$11," Opłata za zestawienie łącza ponad limit.","")&amp;
IF(J819=""," Nie wskazano PWR. ",IF(ISERROR(VLOOKUP(J819,'Listy punktów styku'!$B$11:$B$41,1,FALSE))," Nie wskazano PWR z listy.",""))&amp;
IF(P819=""," Nie wskazano FPS. ",IF(ISERROR(VLOOKUP(P819,'Listy punktów styku'!$B$44:$B$61,1,FALSE))," Nie wskazano FPS z listy.",""))
)</f>
        <v/>
      </c>
    </row>
    <row r="820" spans="1:22" x14ac:dyDescent="0.35">
      <c r="A820" s="115">
        <v>806</v>
      </c>
      <c r="B820" s="116">
        <v>812903645</v>
      </c>
      <c r="C820" s="117">
        <v>21109</v>
      </c>
      <c r="D820" s="118" t="s">
        <v>4411</v>
      </c>
      <c r="E820" s="118" t="s">
        <v>4414</v>
      </c>
      <c r="F820" s="119" t="s">
        <v>4415</v>
      </c>
      <c r="G820" s="28"/>
      <c r="H820" s="4"/>
      <c r="I820" s="122">
        <f t="shared" si="92"/>
        <v>0</v>
      </c>
      <c r="J820" s="3"/>
      <c r="K820" s="6"/>
      <c r="L820" s="123">
        <f t="shared" si="93"/>
        <v>0</v>
      </c>
      <c r="M820" s="7"/>
      <c r="N820" s="123">
        <f t="shared" si="94"/>
        <v>0</v>
      </c>
      <c r="O820" s="123">
        <f t="shared" si="95"/>
        <v>0</v>
      </c>
      <c r="P820" s="3"/>
      <c r="Q820" s="6"/>
      <c r="R820" s="123">
        <f t="shared" si="96"/>
        <v>0</v>
      </c>
      <c r="S820" s="6"/>
      <c r="T820" s="123">
        <f t="shared" si="97"/>
        <v>0</v>
      </c>
      <c r="U820" s="122">
        <f t="shared" si="98"/>
        <v>0</v>
      </c>
      <c r="V820" s="8" t="str">
        <f>IF(COUNTBLANK(G820:H820)+COUNTBLANK(J820:K820)+COUNTBLANK(M820:M820)+COUNTBLANK(P820:Q820)+COUNTBLANK(S820:S820)=8,"",
IF(G820&lt;Limity!$C$5," Data gotowości zbyt wczesna lub nie uzupełniona.","")&amp;
IF(G820&gt;Limity!$D$5," Data gotowości zbyt późna lub wypełnona nieprawidłowo.","")&amp;
IF(OR(ROUND(K820,2)&lt;=0,ROUND(Q820,2)&lt;=0,ROUND(M820,2)&lt;=0,ROUND(S820,2)&lt;=0,ROUND(H820,2)&lt;=0)," Co najmniej jedna wartość nie jest większa od zera.","")&amp;
IF(K820&gt;Limity!$D$6," Abonament za Usługę TD w Wariancie A ponad limit.","")&amp;
IF(Q820&gt;Limity!$D$7," Abonament za Usługę TD w Wariancie B ponad limit.","")&amp;
IF(Q820-K820&gt;Limity!$D$8," Różnica wartości abonamentów za Usługę TD wariantów A i B ponad limit.","")&amp;
IF(M820&gt;Limity!$D$9," Abonament za zwiększenie przepustowości w Wariancie A ponad limit.","")&amp;
IF(S820&gt;Limity!$D$10," Abonament za zwiększenie przepustowości w Wariancie B ponad limit.","")&amp;
IF(H820&gt;Limity!$D$11," Opłata za zestawienie łącza ponad limit.","")&amp;
IF(J820=""," Nie wskazano PWR. ",IF(ISERROR(VLOOKUP(J820,'Listy punktów styku'!$B$11:$B$41,1,FALSE))," Nie wskazano PWR z listy.",""))&amp;
IF(P820=""," Nie wskazano FPS. ",IF(ISERROR(VLOOKUP(P820,'Listy punktów styku'!$B$44:$B$61,1,FALSE))," Nie wskazano FPS z listy.",""))
)</f>
        <v/>
      </c>
    </row>
    <row r="821" spans="1:22" x14ac:dyDescent="0.35">
      <c r="A821" s="115">
        <v>807</v>
      </c>
      <c r="B821" s="116">
        <v>3798771</v>
      </c>
      <c r="C821" s="117" t="s">
        <v>4417</v>
      </c>
      <c r="D821" s="118" t="s">
        <v>4422</v>
      </c>
      <c r="E821" s="118" t="s">
        <v>104</v>
      </c>
      <c r="F821" s="119" t="s">
        <v>793</v>
      </c>
      <c r="G821" s="28"/>
      <c r="H821" s="4"/>
      <c r="I821" s="122">
        <f t="shared" si="92"/>
        <v>0</v>
      </c>
      <c r="J821" s="3"/>
      <c r="K821" s="6"/>
      <c r="L821" s="123">
        <f t="shared" si="93"/>
        <v>0</v>
      </c>
      <c r="M821" s="7"/>
      <c r="N821" s="123">
        <f t="shared" si="94"/>
        <v>0</v>
      </c>
      <c r="O821" s="123">
        <f t="shared" si="95"/>
        <v>0</v>
      </c>
      <c r="P821" s="3"/>
      <c r="Q821" s="6"/>
      <c r="R821" s="123">
        <f t="shared" si="96"/>
        <v>0</v>
      </c>
      <c r="S821" s="6"/>
      <c r="T821" s="123">
        <f t="shared" si="97"/>
        <v>0</v>
      </c>
      <c r="U821" s="122">
        <f t="shared" si="98"/>
        <v>0</v>
      </c>
      <c r="V821" s="8" t="str">
        <f>IF(COUNTBLANK(G821:H821)+COUNTBLANK(J821:K821)+COUNTBLANK(M821:M821)+COUNTBLANK(P821:Q821)+COUNTBLANK(S821:S821)=8,"",
IF(G821&lt;Limity!$C$5," Data gotowości zbyt wczesna lub nie uzupełniona.","")&amp;
IF(G821&gt;Limity!$D$5," Data gotowości zbyt późna lub wypełnona nieprawidłowo.","")&amp;
IF(OR(ROUND(K821,2)&lt;=0,ROUND(Q821,2)&lt;=0,ROUND(M821,2)&lt;=0,ROUND(S821,2)&lt;=0,ROUND(H821,2)&lt;=0)," Co najmniej jedna wartość nie jest większa od zera.","")&amp;
IF(K821&gt;Limity!$D$6," Abonament za Usługę TD w Wariancie A ponad limit.","")&amp;
IF(Q821&gt;Limity!$D$7," Abonament za Usługę TD w Wariancie B ponad limit.","")&amp;
IF(Q821-K821&gt;Limity!$D$8," Różnica wartości abonamentów za Usługę TD wariantów A i B ponad limit.","")&amp;
IF(M821&gt;Limity!$D$9," Abonament za zwiększenie przepustowości w Wariancie A ponad limit.","")&amp;
IF(S821&gt;Limity!$D$10," Abonament za zwiększenie przepustowości w Wariancie B ponad limit.","")&amp;
IF(H821&gt;Limity!$D$11," Opłata za zestawienie łącza ponad limit.","")&amp;
IF(J821=""," Nie wskazano PWR. ",IF(ISERROR(VLOOKUP(J821,'Listy punktów styku'!$B$11:$B$41,1,FALSE))," Nie wskazano PWR z listy.",""))&amp;
IF(P821=""," Nie wskazano FPS. ",IF(ISERROR(VLOOKUP(P821,'Listy punktów styku'!$B$44:$B$61,1,FALSE))," Nie wskazano FPS z listy.",""))
)</f>
        <v/>
      </c>
    </row>
    <row r="822" spans="1:22" x14ac:dyDescent="0.35">
      <c r="A822" s="115">
        <v>808</v>
      </c>
      <c r="B822" s="116">
        <v>3798892</v>
      </c>
      <c r="C822" s="117" t="s">
        <v>4424</v>
      </c>
      <c r="D822" s="118" t="s">
        <v>1949</v>
      </c>
      <c r="E822" s="118" t="s">
        <v>104</v>
      </c>
      <c r="F822" s="119">
        <v>40</v>
      </c>
      <c r="G822" s="28"/>
      <c r="H822" s="4"/>
      <c r="I822" s="122">
        <f t="shared" si="92"/>
        <v>0</v>
      </c>
      <c r="J822" s="3"/>
      <c r="K822" s="6"/>
      <c r="L822" s="123">
        <f t="shared" si="93"/>
        <v>0</v>
      </c>
      <c r="M822" s="7"/>
      <c r="N822" s="123">
        <f t="shared" si="94"/>
        <v>0</v>
      </c>
      <c r="O822" s="123">
        <f t="shared" si="95"/>
        <v>0</v>
      </c>
      <c r="P822" s="3"/>
      <c r="Q822" s="6"/>
      <c r="R822" s="123">
        <f t="shared" si="96"/>
        <v>0</v>
      </c>
      <c r="S822" s="6"/>
      <c r="T822" s="123">
        <f t="shared" si="97"/>
        <v>0</v>
      </c>
      <c r="U822" s="122">
        <f t="shared" si="98"/>
        <v>0</v>
      </c>
      <c r="V822" s="8" t="str">
        <f>IF(COUNTBLANK(G822:H822)+COUNTBLANK(J822:K822)+COUNTBLANK(M822:M822)+COUNTBLANK(P822:Q822)+COUNTBLANK(S822:S822)=8,"",
IF(G822&lt;Limity!$C$5," Data gotowości zbyt wczesna lub nie uzupełniona.","")&amp;
IF(G822&gt;Limity!$D$5," Data gotowości zbyt późna lub wypełnona nieprawidłowo.","")&amp;
IF(OR(ROUND(K822,2)&lt;=0,ROUND(Q822,2)&lt;=0,ROUND(M822,2)&lt;=0,ROUND(S822,2)&lt;=0,ROUND(H822,2)&lt;=0)," Co najmniej jedna wartość nie jest większa od zera.","")&amp;
IF(K822&gt;Limity!$D$6," Abonament za Usługę TD w Wariancie A ponad limit.","")&amp;
IF(Q822&gt;Limity!$D$7," Abonament za Usługę TD w Wariancie B ponad limit.","")&amp;
IF(Q822-K822&gt;Limity!$D$8," Różnica wartości abonamentów za Usługę TD wariantów A i B ponad limit.","")&amp;
IF(M822&gt;Limity!$D$9," Abonament za zwiększenie przepustowości w Wariancie A ponad limit.","")&amp;
IF(S822&gt;Limity!$D$10," Abonament za zwiększenie przepustowości w Wariancie B ponad limit.","")&amp;
IF(H822&gt;Limity!$D$11," Opłata za zestawienie łącza ponad limit.","")&amp;
IF(J822=""," Nie wskazano PWR. ",IF(ISERROR(VLOOKUP(J822,'Listy punktów styku'!$B$11:$B$41,1,FALSE))," Nie wskazano PWR z listy.",""))&amp;
IF(P822=""," Nie wskazano FPS. ",IF(ISERROR(VLOOKUP(P822,'Listy punktów styku'!$B$44:$B$61,1,FALSE))," Nie wskazano FPS z listy.",""))
)</f>
        <v/>
      </c>
    </row>
    <row r="823" spans="1:22" x14ac:dyDescent="0.35">
      <c r="A823" s="115">
        <v>809</v>
      </c>
      <c r="B823" s="116">
        <v>8551335</v>
      </c>
      <c r="C823" s="117" t="s">
        <v>4427</v>
      </c>
      <c r="D823" s="118" t="s">
        <v>4429</v>
      </c>
      <c r="E823" s="118" t="s">
        <v>104</v>
      </c>
      <c r="F823" s="119">
        <v>34</v>
      </c>
      <c r="G823" s="28"/>
      <c r="H823" s="4"/>
      <c r="I823" s="122">
        <f t="shared" si="92"/>
        <v>0</v>
      </c>
      <c r="J823" s="3"/>
      <c r="K823" s="6"/>
      <c r="L823" s="123">
        <f t="shared" si="93"/>
        <v>0</v>
      </c>
      <c r="M823" s="7"/>
      <c r="N823" s="123">
        <f t="shared" si="94"/>
        <v>0</v>
      </c>
      <c r="O823" s="123">
        <f t="shared" si="95"/>
        <v>0</v>
      </c>
      <c r="P823" s="3"/>
      <c r="Q823" s="6"/>
      <c r="R823" s="123">
        <f t="shared" si="96"/>
        <v>0</v>
      </c>
      <c r="S823" s="6"/>
      <c r="T823" s="123">
        <f t="shared" si="97"/>
        <v>0</v>
      </c>
      <c r="U823" s="122">
        <f t="shared" si="98"/>
        <v>0</v>
      </c>
      <c r="V823" s="8" t="str">
        <f>IF(COUNTBLANK(G823:H823)+COUNTBLANK(J823:K823)+COUNTBLANK(M823:M823)+COUNTBLANK(P823:Q823)+COUNTBLANK(S823:S823)=8,"",
IF(G823&lt;Limity!$C$5," Data gotowości zbyt wczesna lub nie uzupełniona.","")&amp;
IF(G823&gt;Limity!$D$5," Data gotowości zbyt późna lub wypełnona nieprawidłowo.","")&amp;
IF(OR(ROUND(K823,2)&lt;=0,ROUND(Q823,2)&lt;=0,ROUND(M823,2)&lt;=0,ROUND(S823,2)&lt;=0,ROUND(H823,2)&lt;=0)," Co najmniej jedna wartość nie jest większa od zera.","")&amp;
IF(K823&gt;Limity!$D$6," Abonament za Usługę TD w Wariancie A ponad limit.","")&amp;
IF(Q823&gt;Limity!$D$7," Abonament za Usługę TD w Wariancie B ponad limit.","")&amp;
IF(Q823-K823&gt;Limity!$D$8," Różnica wartości abonamentów za Usługę TD wariantów A i B ponad limit.","")&amp;
IF(M823&gt;Limity!$D$9," Abonament za zwiększenie przepustowości w Wariancie A ponad limit.","")&amp;
IF(S823&gt;Limity!$D$10," Abonament za zwiększenie przepustowości w Wariancie B ponad limit.","")&amp;
IF(H823&gt;Limity!$D$11," Opłata za zestawienie łącza ponad limit.","")&amp;
IF(J823=""," Nie wskazano PWR. ",IF(ISERROR(VLOOKUP(J823,'Listy punktów styku'!$B$11:$B$41,1,FALSE))," Nie wskazano PWR z listy.",""))&amp;
IF(P823=""," Nie wskazano FPS. ",IF(ISERROR(VLOOKUP(P823,'Listy punktów styku'!$B$44:$B$61,1,FALSE))," Nie wskazano FPS z listy.",""))
)</f>
        <v/>
      </c>
    </row>
    <row r="824" spans="1:22" x14ac:dyDescent="0.35">
      <c r="A824" s="115">
        <v>810</v>
      </c>
      <c r="B824" s="116">
        <v>3799913</v>
      </c>
      <c r="C824" s="117" t="s">
        <v>4431</v>
      </c>
      <c r="D824" s="118" t="s">
        <v>4433</v>
      </c>
      <c r="E824" s="118" t="s">
        <v>104</v>
      </c>
      <c r="F824" s="119">
        <v>93</v>
      </c>
      <c r="G824" s="28"/>
      <c r="H824" s="4"/>
      <c r="I824" s="122">
        <f t="shared" si="92"/>
        <v>0</v>
      </c>
      <c r="J824" s="3"/>
      <c r="K824" s="6"/>
      <c r="L824" s="123">
        <f t="shared" si="93"/>
        <v>0</v>
      </c>
      <c r="M824" s="7"/>
      <c r="N824" s="123">
        <f t="shared" si="94"/>
        <v>0</v>
      </c>
      <c r="O824" s="123">
        <f t="shared" si="95"/>
        <v>0</v>
      </c>
      <c r="P824" s="3"/>
      <c r="Q824" s="6"/>
      <c r="R824" s="123">
        <f t="shared" si="96"/>
        <v>0</v>
      </c>
      <c r="S824" s="6"/>
      <c r="T824" s="123">
        <f t="shared" si="97"/>
        <v>0</v>
      </c>
      <c r="U824" s="122">
        <f t="shared" si="98"/>
        <v>0</v>
      </c>
      <c r="V824" s="8" t="str">
        <f>IF(COUNTBLANK(G824:H824)+COUNTBLANK(J824:K824)+COUNTBLANK(M824:M824)+COUNTBLANK(P824:Q824)+COUNTBLANK(S824:S824)=8,"",
IF(G824&lt;Limity!$C$5," Data gotowości zbyt wczesna lub nie uzupełniona.","")&amp;
IF(G824&gt;Limity!$D$5," Data gotowości zbyt późna lub wypełnona nieprawidłowo.","")&amp;
IF(OR(ROUND(K824,2)&lt;=0,ROUND(Q824,2)&lt;=0,ROUND(M824,2)&lt;=0,ROUND(S824,2)&lt;=0,ROUND(H824,2)&lt;=0)," Co najmniej jedna wartość nie jest większa od zera.","")&amp;
IF(K824&gt;Limity!$D$6," Abonament za Usługę TD w Wariancie A ponad limit.","")&amp;
IF(Q824&gt;Limity!$D$7," Abonament za Usługę TD w Wariancie B ponad limit.","")&amp;
IF(Q824-K824&gt;Limity!$D$8," Różnica wartości abonamentów za Usługę TD wariantów A i B ponad limit.","")&amp;
IF(M824&gt;Limity!$D$9," Abonament za zwiększenie przepustowości w Wariancie A ponad limit.","")&amp;
IF(S824&gt;Limity!$D$10," Abonament za zwiększenie przepustowości w Wariancie B ponad limit.","")&amp;
IF(H824&gt;Limity!$D$11," Opłata za zestawienie łącza ponad limit.","")&amp;
IF(J824=""," Nie wskazano PWR. ",IF(ISERROR(VLOOKUP(J824,'Listy punktów styku'!$B$11:$B$41,1,FALSE))," Nie wskazano PWR z listy.",""))&amp;
IF(P824=""," Nie wskazano FPS. ",IF(ISERROR(VLOOKUP(P824,'Listy punktów styku'!$B$44:$B$61,1,FALSE))," Nie wskazano FPS z listy.",""))
)</f>
        <v/>
      </c>
    </row>
    <row r="825" spans="1:22" x14ac:dyDescent="0.35">
      <c r="A825" s="115">
        <v>811</v>
      </c>
      <c r="B825" s="116">
        <v>3800376</v>
      </c>
      <c r="C825" s="117" t="s">
        <v>4435</v>
      </c>
      <c r="D825" s="118" t="s">
        <v>4420</v>
      </c>
      <c r="E825" s="118" t="s">
        <v>4438</v>
      </c>
      <c r="F825" s="119" t="s">
        <v>4439</v>
      </c>
      <c r="G825" s="28"/>
      <c r="H825" s="4"/>
      <c r="I825" s="122">
        <f t="shared" si="92"/>
        <v>0</v>
      </c>
      <c r="J825" s="3"/>
      <c r="K825" s="6"/>
      <c r="L825" s="123">
        <f t="shared" si="93"/>
        <v>0</v>
      </c>
      <c r="M825" s="7"/>
      <c r="N825" s="123">
        <f t="shared" si="94"/>
        <v>0</v>
      </c>
      <c r="O825" s="123">
        <f t="shared" si="95"/>
        <v>0</v>
      </c>
      <c r="P825" s="3"/>
      <c r="Q825" s="6"/>
      <c r="R825" s="123">
        <f t="shared" si="96"/>
        <v>0</v>
      </c>
      <c r="S825" s="6"/>
      <c r="T825" s="123">
        <f t="shared" si="97"/>
        <v>0</v>
      </c>
      <c r="U825" s="122">
        <f t="shared" si="98"/>
        <v>0</v>
      </c>
      <c r="V825" s="8" t="str">
        <f>IF(COUNTBLANK(G825:H825)+COUNTBLANK(J825:K825)+COUNTBLANK(M825:M825)+COUNTBLANK(P825:Q825)+COUNTBLANK(S825:S825)=8,"",
IF(G825&lt;Limity!$C$5," Data gotowości zbyt wczesna lub nie uzupełniona.","")&amp;
IF(G825&gt;Limity!$D$5," Data gotowości zbyt późna lub wypełnona nieprawidłowo.","")&amp;
IF(OR(ROUND(K825,2)&lt;=0,ROUND(Q825,2)&lt;=0,ROUND(M825,2)&lt;=0,ROUND(S825,2)&lt;=0,ROUND(H825,2)&lt;=0)," Co najmniej jedna wartość nie jest większa od zera.","")&amp;
IF(K825&gt;Limity!$D$6," Abonament za Usługę TD w Wariancie A ponad limit.","")&amp;
IF(Q825&gt;Limity!$D$7," Abonament za Usługę TD w Wariancie B ponad limit.","")&amp;
IF(Q825-K825&gt;Limity!$D$8," Różnica wartości abonamentów za Usługę TD wariantów A i B ponad limit.","")&amp;
IF(M825&gt;Limity!$D$9," Abonament za zwiększenie przepustowości w Wariancie A ponad limit.","")&amp;
IF(S825&gt;Limity!$D$10," Abonament za zwiększenie przepustowości w Wariancie B ponad limit.","")&amp;
IF(H825&gt;Limity!$D$11," Opłata za zestawienie łącza ponad limit.","")&amp;
IF(J825=""," Nie wskazano PWR. ",IF(ISERROR(VLOOKUP(J825,'Listy punktów styku'!$B$11:$B$41,1,FALSE))," Nie wskazano PWR z listy.",""))&amp;
IF(P825=""," Nie wskazano FPS. ",IF(ISERROR(VLOOKUP(P825,'Listy punktów styku'!$B$44:$B$61,1,FALSE))," Nie wskazano FPS z listy.",""))
)</f>
        <v/>
      </c>
    </row>
    <row r="826" spans="1:22" x14ac:dyDescent="0.35">
      <c r="A826" s="115">
        <v>812</v>
      </c>
      <c r="B826" s="116">
        <v>3800421</v>
      </c>
      <c r="C826" s="117" t="s">
        <v>4441</v>
      </c>
      <c r="D826" s="118" t="s">
        <v>4443</v>
      </c>
      <c r="E826" s="118" t="s">
        <v>104</v>
      </c>
      <c r="F826" s="119" t="s">
        <v>694</v>
      </c>
      <c r="G826" s="28"/>
      <c r="H826" s="4"/>
      <c r="I826" s="122">
        <f t="shared" si="92"/>
        <v>0</v>
      </c>
      <c r="J826" s="3"/>
      <c r="K826" s="6"/>
      <c r="L826" s="123">
        <f t="shared" si="93"/>
        <v>0</v>
      </c>
      <c r="M826" s="7"/>
      <c r="N826" s="123">
        <f t="shared" si="94"/>
        <v>0</v>
      </c>
      <c r="O826" s="123">
        <f t="shared" si="95"/>
        <v>0</v>
      </c>
      <c r="P826" s="3"/>
      <c r="Q826" s="6"/>
      <c r="R826" s="123">
        <f t="shared" si="96"/>
        <v>0</v>
      </c>
      <c r="S826" s="6"/>
      <c r="T826" s="123">
        <f t="shared" si="97"/>
        <v>0</v>
      </c>
      <c r="U826" s="122">
        <f t="shared" si="98"/>
        <v>0</v>
      </c>
      <c r="V826" s="8" t="str">
        <f>IF(COUNTBLANK(G826:H826)+COUNTBLANK(J826:K826)+COUNTBLANK(M826:M826)+COUNTBLANK(P826:Q826)+COUNTBLANK(S826:S826)=8,"",
IF(G826&lt;Limity!$C$5," Data gotowości zbyt wczesna lub nie uzupełniona.","")&amp;
IF(G826&gt;Limity!$D$5," Data gotowości zbyt późna lub wypełnona nieprawidłowo.","")&amp;
IF(OR(ROUND(K826,2)&lt;=0,ROUND(Q826,2)&lt;=0,ROUND(M826,2)&lt;=0,ROUND(S826,2)&lt;=0,ROUND(H826,2)&lt;=0)," Co najmniej jedna wartość nie jest większa od zera.","")&amp;
IF(K826&gt;Limity!$D$6," Abonament za Usługę TD w Wariancie A ponad limit.","")&amp;
IF(Q826&gt;Limity!$D$7," Abonament za Usługę TD w Wariancie B ponad limit.","")&amp;
IF(Q826-K826&gt;Limity!$D$8," Różnica wartości abonamentów za Usługę TD wariantów A i B ponad limit.","")&amp;
IF(M826&gt;Limity!$D$9," Abonament za zwiększenie przepustowości w Wariancie A ponad limit.","")&amp;
IF(S826&gt;Limity!$D$10," Abonament za zwiększenie przepustowości w Wariancie B ponad limit.","")&amp;
IF(H826&gt;Limity!$D$11," Opłata za zestawienie łącza ponad limit.","")&amp;
IF(J826=""," Nie wskazano PWR. ",IF(ISERROR(VLOOKUP(J826,'Listy punktów styku'!$B$11:$B$41,1,FALSE))," Nie wskazano PWR z listy.",""))&amp;
IF(P826=""," Nie wskazano FPS. ",IF(ISERROR(VLOOKUP(P826,'Listy punktów styku'!$B$44:$B$61,1,FALSE))," Nie wskazano FPS z listy.",""))
)</f>
        <v/>
      </c>
    </row>
    <row r="827" spans="1:22" x14ac:dyDescent="0.35">
      <c r="A827" s="115">
        <v>813</v>
      </c>
      <c r="B827" s="116">
        <v>3809780</v>
      </c>
      <c r="C827" s="117" t="s">
        <v>4446</v>
      </c>
      <c r="D827" s="118" t="s">
        <v>4448</v>
      </c>
      <c r="E827" s="118" t="s">
        <v>95</v>
      </c>
      <c r="F827" s="119">
        <v>26</v>
      </c>
      <c r="G827" s="28"/>
      <c r="H827" s="4"/>
      <c r="I827" s="122">
        <f t="shared" si="92"/>
        <v>0</v>
      </c>
      <c r="J827" s="3"/>
      <c r="K827" s="6"/>
      <c r="L827" s="123">
        <f t="shared" si="93"/>
        <v>0</v>
      </c>
      <c r="M827" s="7"/>
      <c r="N827" s="123">
        <f t="shared" si="94"/>
        <v>0</v>
      </c>
      <c r="O827" s="123">
        <f t="shared" si="95"/>
        <v>0</v>
      </c>
      <c r="P827" s="3"/>
      <c r="Q827" s="6"/>
      <c r="R827" s="123">
        <f t="shared" si="96"/>
        <v>0</v>
      </c>
      <c r="S827" s="6"/>
      <c r="T827" s="123">
        <f t="shared" si="97"/>
        <v>0</v>
      </c>
      <c r="U827" s="122">
        <f t="shared" si="98"/>
        <v>0</v>
      </c>
      <c r="V827" s="8" t="str">
        <f>IF(COUNTBLANK(G827:H827)+COUNTBLANK(J827:K827)+COUNTBLANK(M827:M827)+COUNTBLANK(P827:Q827)+COUNTBLANK(S827:S827)=8,"",
IF(G827&lt;Limity!$C$5," Data gotowości zbyt wczesna lub nie uzupełniona.","")&amp;
IF(G827&gt;Limity!$D$5," Data gotowości zbyt późna lub wypełnona nieprawidłowo.","")&amp;
IF(OR(ROUND(K827,2)&lt;=0,ROUND(Q827,2)&lt;=0,ROUND(M827,2)&lt;=0,ROUND(S827,2)&lt;=0,ROUND(H827,2)&lt;=0)," Co najmniej jedna wartość nie jest większa od zera.","")&amp;
IF(K827&gt;Limity!$D$6," Abonament za Usługę TD w Wariancie A ponad limit.","")&amp;
IF(Q827&gt;Limity!$D$7," Abonament za Usługę TD w Wariancie B ponad limit.","")&amp;
IF(Q827-K827&gt;Limity!$D$8," Różnica wartości abonamentów za Usługę TD wariantów A i B ponad limit.","")&amp;
IF(M827&gt;Limity!$D$9," Abonament za zwiększenie przepustowości w Wariancie A ponad limit.","")&amp;
IF(S827&gt;Limity!$D$10," Abonament za zwiększenie przepustowości w Wariancie B ponad limit.","")&amp;
IF(H827&gt;Limity!$D$11," Opłata za zestawienie łącza ponad limit.","")&amp;
IF(J827=""," Nie wskazano PWR. ",IF(ISERROR(VLOOKUP(J827,'Listy punktów styku'!$B$11:$B$41,1,FALSE))," Nie wskazano PWR z listy.",""))&amp;
IF(P827=""," Nie wskazano FPS. ",IF(ISERROR(VLOOKUP(P827,'Listy punktów styku'!$B$44:$B$61,1,FALSE))," Nie wskazano FPS z listy.",""))
)</f>
        <v/>
      </c>
    </row>
    <row r="828" spans="1:22" x14ac:dyDescent="0.35">
      <c r="A828" s="115">
        <v>814</v>
      </c>
      <c r="B828" s="116">
        <v>3812355</v>
      </c>
      <c r="C828" s="117" t="s">
        <v>4450</v>
      </c>
      <c r="D828" s="118" t="s">
        <v>4452</v>
      </c>
      <c r="E828" s="118" t="s">
        <v>4438</v>
      </c>
      <c r="F828" s="119">
        <v>87</v>
      </c>
      <c r="G828" s="28"/>
      <c r="H828" s="4"/>
      <c r="I828" s="122">
        <f t="shared" si="92"/>
        <v>0</v>
      </c>
      <c r="J828" s="3"/>
      <c r="K828" s="6"/>
      <c r="L828" s="123">
        <f t="shared" si="93"/>
        <v>0</v>
      </c>
      <c r="M828" s="7"/>
      <c r="N828" s="123">
        <f t="shared" si="94"/>
        <v>0</v>
      </c>
      <c r="O828" s="123">
        <f t="shared" si="95"/>
        <v>0</v>
      </c>
      <c r="P828" s="3"/>
      <c r="Q828" s="6"/>
      <c r="R828" s="123">
        <f t="shared" si="96"/>
        <v>0</v>
      </c>
      <c r="S828" s="6"/>
      <c r="T828" s="123">
        <f t="shared" si="97"/>
        <v>0</v>
      </c>
      <c r="U828" s="122">
        <f t="shared" si="98"/>
        <v>0</v>
      </c>
      <c r="V828" s="8" t="str">
        <f>IF(COUNTBLANK(G828:H828)+COUNTBLANK(J828:K828)+COUNTBLANK(M828:M828)+COUNTBLANK(P828:Q828)+COUNTBLANK(S828:S828)=8,"",
IF(G828&lt;Limity!$C$5," Data gotowości zbyt wczesna lub nie uzupełniona.","")&amp;
IF(G828&gt;Limity!$D$5," Data gotowości zbyt późna lub wypełnona nieprawidłowo.","")&amp;
IF(OR(ROUND(K828,2)&lt;=0,ROUND(Q828,2)&lt;=0,ROUND(M828,2)&lt;=0,ROUND(S828,2)&lt;=0,ROUND(H828,2)&lt;=0)," Co najmniej jedna wartość nie jest większa od zera.","")&amp;
IF(K828&gt;Limity!$D$6," Abonament za Usługę TD w Wariancie A ponad limit.","")&amp;
IF(Q828&gt;Limity!$D$7," Abonament za Usługę TD w Wariancie B ponad limit.","")&amp;
IF(Q828-K828&gt;Limity!$D$8," Różnica wartości abonamentów za Usługę TD wariantów A i B ponad limit.","")&amp;
IF(M828&gt;Limity!$D$9," Abonament za zwiększenie przepustowości w Wariancie A ponad limit.","")&amp;
IF(S828&gt;Limity!$D$10," Abonament za zwiększenie przepustowości w Wariancie B ponad limit.","")&amp;
IF(H828&gt;Limity!$D$11," Opłata za zestawienie łącza ponad limit.","")&amp;
IF(J828=""," Nie wskazano PWR. ",IF(ISERROR(VLOOKUP(J828,'Listy punktów styku'!$B$11:$B$41,1,FALSE))," Nie wskazano PWR z listy.",""))&amp;
IF(P828=""," Nie wskazano FPS. ",IF(ISERROR(VLOOKUP(P828,'Listy punktów styku'!$B$44:$B$61,1,FALSE))," Nie wskazano FPS z listy.",""))
)</f>
        <v/>
      </c>
    </row>
    <row r="829" spans="1:22" x14ac:dyDescent="0.35">
      <c r="A829" s="115">
        <v>815</v>
      </c>
      <c r="B829" s="116">
        <v>3812689</v>
      </c>
      <c r="C829" s="117" t="s">
        <v>4454</v>
      </c>
      <c r="D829" s="118" t="s">
        <v>4456</v>
      </c>
      <c r="E829" s="118" t="s">
        <v>4458</v>
      </c>
      <c r="F829" s="119">
        <v>81</v>
      </c>
      <c r="G829" s="28"/>
      <c r="H829" s="4"/>
      <c r="I829" s="122">
        <f t="shared" si="92"/>
        <v>0</v>
      </c>
      <c r="J829" s="3"/>
      <c r="K829" s="6"/>
      <c r="L829" s="123">
        <f t="shared" si="93"/>
        <v>0</v>
      </c>
      <c r="M829" s="7"/>
      <c r="N829" s="123">
        <f t="shared" si="94"/>
        <v>0</v>
      </c>
      <c r="O829" s="123">
        <f t="shared" si="95"/>
        <v>0</v>
      </c>
      <c r="P829" s="3"/>
      <c r="Q829" s="6"/>
      <c r="R829" s="123">
        <f t="shared" si="96"/>
        <v>0</v>
      </c>
      <c r="S829" s="6"/>
      <c r="T829" s="123">
        <f t="shared" si="97"/>
        <v>0</v>
      </c>
      <c r="U829" s="122">
        <f t="shared" si="98"/>
        <v>0</v>
      </c>
      <c r="V829" s="8" t="str">
        <f>IF(COUNTBLANK(G829:H829)+COUNTBLANK(J829:K829)+COUNTBLANK(M829:M829)+COUNTBLANK(P829:Q829)+COUNTBLANK(S829:S829)=8,"",
IF(G829&lt;Limity!$C$5," Data gotowości zbyt wczesna lub nie uzupełniona.","")&amp;
IF(G829&gt;Limity!$D$5," Data gotowości zbyt późna lub wypełnona nieprawidłowo.","")&amp;
IF(OR(ROUND(K829,2)&lt;=0,ROUND(Q829,2)&lt;=0,ROUND(M829,2)&lt;=0,ROUND(S829,2)&lt;=0,ROUND(H829,2)&lt;=0)," Co najmniej jedna wartość nie jest większa od zera.","")&amp;
IF(K829&gt;Limity!$D$6," Abonament za Usługę TD w Wariancie A ponad limit.","")&amp;
IF(Q829&gt;Limity!$D$7," Abonament za Usługę TD w Wariancie B ponad limit.","")&amp;
IF(Q829-K829&gt;Limity!$D$8," Różnica wartości abonamentów za Usługę TD wariantów A i B ponad limit.","")&amp;
IF(M829&gt;Limity!$D$9," Abonament za zwiększenie przepustowości w Wariancie A ponad limit.","")&amp;
IF(S829&gt;Limity!$D$10," Abonament za zwiększenie przepustowości w Wariancie B ponad limit.","")&amp;
IF(H829&gt;Limity!$D$11," Opłata za zestawienie łącza ponad limit.","")&amp;
IF(J829=""," Nie wskazano PWR. ",IF(ISERROR(VLOOKUP(J829,'Listy punktów styku'!$B$11:$B$41,1,FALSE))," Nie wskazano PWR z listy.",""))&amp;
IF(P829=""," Nie wskazano FPS. ",IF(ISERROR(VLOOKUP(P829,'Listy punktów styku'!$B$44:$B$61,1,FALSE))," Nie wskazano FPS z listy.",""))
)</f>
        <v/>
      </c>
    </row>
    <row r="830" spans="1:22" ht="29" x14ac:dyDescent="0.35">
      <c r="A830" s="115">
        <v>816</v>
      </c>
      <c r="B830" s="116">
        <v>3807126</v>
      </c>
      <c r="C830" s="117" t="s">
        <v>4460</v>
      </c>
      <c r="D830" s="118" t="s">
        <v>4372</v>
      </c>
      <c r="E830" s="118" t="s">
        <v>4463</v>
      </c>
      <c r="F830" s="119" t="s">
        <v>4464</v>
      </c>
      <c r="G830" s="28"/>
      <c r="H830" s="4"/>
      <c r="I830" s="122">
        <f t="shared" si="92"/>
        <v>0</v>
      </c>
      <c r="J830" s="3"/>
      <c r="K830" s="6"/>
      <c r="L830" s="123">
        <f t="shared" si="93"/>
        <v>0</v>
      </c>
      <c r="M830" s="7"/>
      <c r="N830" s="123">
        <f t="shared" si="94"/>
        <v>0</v>
      </c>
      <c r="O830" s="123">
        <f t="shared" si="95"/>
        <v>0</v>
      </c>
      <c r="P830" s="3"/>
      <c r="Q830" s="6"/>
      <c r="R830" s="123">
        <f t="shared" si="96"/>
        <v>0</v>
      </c>
      <c r="S830" s="6"/>
      <c r="T830" s="123">
        <f t="shared" si="97"/>
        <v>0</v>
      </c>
      <c r="U830" s="122">
        <f t="shared" si="98"/>
        <v>0</v>
      </c>
      <c r="V830" s="8" t="str">
        <f>IF(COUNTBLANK(G830:H830)+COUNTBLANK(J830:K830)+COUNTBLANK(M830:M830)+COUNTBLANK(P830:Q830)+COUNTBLANK(S830:S830)=8,"",
IF(G830&lt;Limity!$C$5," Data gotowości zbyt wczesna lub nie uzupełniona.","")&amp;
IF(G830&gt;Limity!$D$5," Data gotowości zbyt późna lub wypełnona nieprawidłowo.","")&amp;
IF(OR(ROUND(K830,2)&lt;=0,ROUND(Q830,2)&lt;=0,ROUND(M830,2)&lt;=0,ROUND(S830,2)&lt;=0,ROUND(H830,2)&lt;=0)," Co najmniej jedna wartość nie jest większa od zera.","")&amp;
IF(K830&gt;Limity!$D$6," Abonament za Usługę TD w Wariancie A ponad limit.","")&amp;
IF(Q830&gt;Limity!$D$7," Abonament za Usługę TD w Wariancie B ponad limit.","")&amp;
IF(Q830-K830&gt;Limity!$D$8," Różnica wartości abonamentów za Usługę TD wariantów A i B ponad limit.","")&amp;
IF(M830&gt;Limity!$D$9," Abonament za zwiększenie przepustowości w Wariancie A ponad limit.","")&amp;
IF(S830&gt;Limity!$D$10," Abonament za zwiększenie przepustowości w Wariancie B ponad limit.","")&amp;
IF(H830&gt;Limity!$D$11," Opłata za zestawienie łącza ponad limit.","")&amp;
IF(J830=""," Nie wskazano PWR. ",IF(ISERROR(VLOOKUP(J830,'Listy punktów styku'!$B$11:$B$41,1,FALSE))," Nie wskazano PWR z listy.",""))&amp;
IF(P830=""," Nie wskazano FPS. ",IF(ISERROR(VLOOKUP(P830,'Listy punktów styku'!$B$44:$B$61,1,FALSE))," Nie wskazano FPS z listy.",""))
)</f>
        <v/>
      </c>
    </row>
    <row r="831" spans="1:22" x14ac:dyDescent="0.35">
      <c r="A831" s="115">
        <v>817</v>
      </c>
      <c r="B831" s="116">
        <v>3807065</v>
      </c>
      <c r="C831" s="117" t="s">
        <v>4466</v>
      </c>
      <c r="D831" s="118" t="s">
        <v>4372</v>
      </c>
      <c r="E831" s="118" t="s">
        <v>587</v>
      </c>
      <c r="F831" s="119">
        <v>6</v>
      </c>
      <c r="G831" s="28"/>
      <c r="H831" s="4"/>
      <c r="I831" s="122">
        <f t="shared" si="92"/>
        <v>0</v>
      </c>
      <c r="J831" s="3"/>
      <c r="K831" s="6"/>
      <c r="L831" s="123">
        <f t="shared" si="93"/>
        <v>0</v>
      </c>
      <c r="M831" s="7"/>
      <c r="N831" s="123">
        <f t="shared" si="94"/>
        <v>0</v>
      </c>
      <c r="O831" s="123">
        <f t="shared" si="95"/>
        <v>0</v>
      </c>
      <c r="P831" s="3"/>
      <c r="Q831" s="6"/>
      <c r="R831" s="123">
        <f t="shared" si="96"/>
        <v>0</v>
      </c>
      <c r="S831" s="6"/>
      <c r="T831" s="123">
        <f t="shared" si="97"/>
        <v>0</v>
      </c>
      <c r="U831" s="122">
        <f t="shared" si="98"/>
        <v>0</v>
      </c>
      <c r="V831" s="8" t="str">
        <f>IF(COUNTBLANK(G831:H831)+COUNTBLANK(J831:K831)+COUNTBLANK(M831:M831)+COUNTBLANK(P831:Q831)+COUNTBLANK(S831:S831)=8,"",
IF(G831&lt;Limity!$C$5," Data gotowości zbyt wczesna lub nie uzupełniona.","")&amp;
IF(G831&gt;Limity!$D$5," Data gotowości zbyt późna lub wypełnona nieprawidłowo.","")&amp;
IF(OR(ROUND(K831,2)&lt;=0,ROUND(Q831,2)&lt;=0,ROUND(M831,2)&lt;=0,ROUND(S831,2)&lt;=0,ROUND(H831,2)&lt;=0)," Co najmniej jedna wartość nie jest większa od zera.","")&amp;
IF(K831&gt;Limity!$D$6," Abonament za Usługę TD w Wariancie A ponad limit.","")&amp;
IF(Q831&gt;Limity!$D$7," Abonament za Usługę TD w Wariancie B ponad limit.","")&amp;
IF(Q831-K831&gt;Limity!$D$8," Różnica wartości abonamentów za Usługę TD wariantów A i B ponad limit.","")&amp;
IF(M831&gt;Limity!$D$9," Abonament za zwiększenie przepustowości w Wariancie A ponad limit.","")&amp;
IF(S831&gt;Limity!$D$10," Abonament za zwiększenie przepustowości w Wariancie B ponad limit.","")&amp;
IF(H831&gt;Limity!$D$11," Opłata za zestawienie łącza ponad limit.","")&amp;
IF(J831=""," Nie wskazano PWR. ",IF(ISERROR(VLOOKUP(J831,'Listy punktów styku'!$B$11:$B$41,1,FALSE))," Nie wskazano PWR z listy.",""))&amp;
IF(P831=""," Nie wskazano FPS. ",IF(ISERROR(VLOOKUP(P831,'Listy punktów styku'!$B$44:$B$61,1,FALSE))," Nie wskazano FPS z listy.",""))
)</f>
        <v/>
      </c>
    </row>
    <row r="832" spans="1:22" ht="58" x14ac:dyDescent="0.35">
      <c r="A832" s="115">
        <v>818</v>
      </c>
      <c r="B832" s="116">
        <v>3824179</v>
      </c>
      <c r="C832" s="117" t="s">
        <v>4468</v>
      </c>
      <c r="D832" s="118" t="s">
        <v>4471</v>
      </c>
      <c r="E832" s="118" t="s">
        <v>659</v>
      </c>
      <c r="F832" s="119">
        <v>78</v>
      </c>
      <c r="G832" s="28"/>
      <c r="H832" s="4"/>
      <c r="I832" s="122">
        <f t="shared" si="92"/>
        <v>0</v>
      </c>
      <c r="J832" s="3"/>
      <c r="K832" s="6"/>
      <c r="L832" s="123">
        <f t="shared" si="93"/>
        <v>0</v>
      </c>
      <c r="M832" s="7"/>
      <c r="N832" s="123">
        <f t="shared" si="94"/>
        <v>0</v>
      </c>
      <c r="O832" s="123">
        <f t="shared" si="95"/>
        <v>0</v>
      </c>
      <c r="P832" s="3"/>
      <c r="Q832" s="6"/>
      <c r="R832" s="123">
        <f t="shared" si="96"/>
        <v>0</v>
      </c>
      <c r="S832" s="6"/>
      <c r="T832" s="123">
        <f t="shared" si="97"/>
        <v>0</v>
      </c>
      <c r="U832" s="122">
        <f t="shared" si="98"/>
        <v>0</v>
      </c>
      <c r="V832" s="8" t="str">
        <f>IF(COUNTBLANK(G832:H832)+COUNTBLANK(J832:K832)+COUNTBLANK(M832:M832)+COUNTBLANK(P832:Q832)+COUNTBLANK(S832:S832)=8,"",
IF(G832&lt;Limity!$C$5," Data gotowości zbyt wczesna lub nie uzupełniona.","")&amp;
IF(G832&gt;Limity!$D$5," Data gotowości zbyt późna lub wypełnona nieprawidłowo.","")&amp;
IF(OR(ROUND(K832,2)&lt;=0,ROUND(Q832,2)&lt;=0,ROUND(M832,2)&lt;=0,ROUND(S832,2)&lt;=0,ROUND(H832,2)&lt;=0)," Co najmniej jedna wartość nie jest większa od zera.","")&amp;
IF(K832&gt;Limity!$D$6," Abonament za Usługę TD w Wariancie A ponad limit.","")&amp;
IF(Q832&gt;Limity!$D$7," Abonament za Usługę TD w Wariancie B ponad limit.","")&amp;
IF(Q832-K832&gt;Limity!$D$8," Różnica wartości abonamentów za Usługę TD wariantów A i B ponad limit.","")&amp;
IF(M832&gt;Limity!$D$9," Abonament za zwiększenie przepustowości w Wariancie A ponad limit.","")&amp;
IF(S832&gt;Limity!$D$10," Abonament za zwiększenie przepustowości w Wariancie B ponad limit.","")&amp;
IF(H832&gt;Limity!$D$11," Opłata za zestawienie łącza ponad limit.","")&amp;
IF(J832=""," Nie wskazano PWR. ",IF(ISERROR(VLOOKUP(J832,'Listy punktów styku'!$B$11:$B$41,1,FALSE))," Nie wskazano PWR z listy.",""))&amp;
IF(P832=""," Nie wskazano FPS. ",IF(ISERROR(VLOOKUP(P832,'Listy punktów styku'!$B$44:$B$61,1,FALSE))," Nie wskazano FPS z listy.",""))
)</f>
        <v/>
      </c>
    </row>
    <row r="833" spans="1:22" x14ac:dyDescent="0.35">
      <c r="A833" s="115">
        <v>819</v>
      </c>
      <c r="B833" s="116">
        <v>9703380</v>
      </c>
      <c r="C833" s="117">
        <v>264325</v>
      </c>
      <c r="D833" s="118" t="s">
        <v>995</v>
      </c>
      <c r="E833" s="118" t="s">
        <v>527</v>
      </c>
      <c r="F833" s="119" t="s">
        <v>4474</v>
      </c>
      <c r="G833" s="28"/>
      <c r="H833" s="4"/>
      <c r="I833" s="122">
        <f t="shared" si="92"/>
        <v>0</v>
      </c>
      <c r="J833" s="3"/>
      <c r="K833" s="6"/>
      <c r="L833" s="123">
        <f t="shared" si="93"/>
        <v>0</v>
      </c>
      <c r="M833" s="7"/>
      <c r="N833" s="123">
        <f t="shared" si="94"/>
        <v>0</v>
      </c>
      <c r="O833" s="123">
        <f t="shared" si="95"/>
        <v>0</v>
      </c>
      <c r="P833" s="3"/>
      <c r="Q833" s="6"/>
      <c r="R833" s="123">
        <f t="shared" si="96"/>
        <v>0</v>
      </c>
      <c r="S833" s="6"/>
      <c r="T833" s="123">
        <f t="shared" si="97"/>
        <v>0</v>
      </c>
      <c r="U833" s="122">
        <f t="shared" si="98"/>
        <v>0</v>
      </c>
      <c r="V833" s="8" t="str">
        <f>IF(COUNTBLANK(G833:H833)+COUNTBLANK(J833:K833)+COUNTBLANK(M833:M833)+COUNTBLANK(P833:Q833)+COUNTBLANK(S833:S833)=8,"",
IF(G833&lt;Limity!$C$5," Data gotowości zbyt wczesna lub nie uzupełniona.","")&amp;
IF(G833&gt;Limity!$D$5," Data gotowości zbyt późna lub wypełnona nieprawidłowo.","")&amp;
IF(OR(ROUND(K833,2)&lt;=0,ROUND(Q833,2)&lt;=0,ROUND(M833,2)&lt;=0,ROUND(S833,2)&lt;=0,ROUND(H833,2)&lt;=0)," Co najmniej jedna wartość nie jest większa od zera.","")&amp;
IF(K833&gt;Limity!$D$6," Abonament za Usługę TD w Wariancie A ponad limit.","")&amp;
IF(Q833&gt;Limity!$D$7," Abonament za Usługę TD w Wariancie B ponad limit.","")&amp;
IF(Q833-K833&gt;Limity!$D$8," Różnica wartości abonamentów za Usługę TD wariantów A i B ponad limit.","")&amp;
IF(M833&gt;Limity!$D$9," Abonament za zwiększenie przepustowości w Wariancie A ponad limit.","")&amp;
IF(S833&gt;Limity!$D$10," Abonament za zwiększenie przepustowości w Wariancie B ponad limit.","")&amp;
IF(H833&gt;Limity!$D$11," Opłata za zestawienie łącza ponad limit.","")&amp;
IF(J833=""," Nie wskazano PWR. ",IF(ISERROR(VLOOKUP(J833,'Listy punktów styku'!$B$11:$B$41,1,FALSE))," Nie wskazano PWR z listy.",""))&amp;
IF(P833=""," Nie wskazano FPS. ",IF(ISERROR(VLOOKUP(P833,'Listy punktów styku'!$B$44:$B$61,1,FALSE))," Nie wskazano FPS z listy.",""))
)</f>
        <v/>
      </c>
    </row>
    <row r="834" spans="1:22" x14ac:dyDescent="0.35">
      <c r="A834" s="115">
        <v>820</v>
      </c>
      <c r="B834" s="116">
        <v>3843199</v>
      </c>
      <c r="C834" s="117" t="s">
        <v>993</v>
      </c>
      <c r="D834" s="118" t="s">
        <v>995</v>
      </c>
      <c r="E834" s="118" t="s">
        <v>691</v>
      </c>
      <c r="F834" s="119">
        <v>11</v>
      </c>
      <c r="G834" s="28"/>
      <c r="H834" s="4"/>
      <c r="I834" s="122">
        <f t="shared" si="92"/>
        <v>0</v>
      </c>
      <c r="J834" s="3"/>
      <c r="K834" s="6"/>
      <c r="L834" s="123">
        <f t="shared" si="93"/>
        <v>0</v>
      </c>
      <c r="M834" s="7"/>
      <c r="N834" s="123">
        <f t="shared" si="94"/>
        <v>0</v>
      </c>
      <c r="O834" s="123">
        <f t="shared" si="95"/>
        <v>0</v>
      </c>
      <c r="P834" s="3"/>
      <c r="Q834" s="6"/>
      <c r="R834" s="123">
        <f t="shared" si="96"/>
        <v>0</v>
      </c>
      <c r="S834" s="6"/>
      <c r="T834" s="123">
        <f t="shared" si="97"/>
        <v>0</v>
      </c>
      <c r="U834" s="122">
        <f t="shared" si="98"/>
        <v>0</v>
      </c>
      <c r="V834" s="8" t="str">
        <f>IF(COUNTBLANK(G834:H834)+COUNTBLANK(J834:K834)+COUNTBLANK(M834:M834)+COUNTBLANK(P834:Q834)+COUNTBLANK(S834:S834)=8,"",
IF(G834&lt;Limity!$C$5," Data gotowości zbyt wczesna lub nie uzupełniona.","")&amp;
IF(G834&gt;Limity!$D$5," Data gotowości zbyt późna lub wypełnona nieprawidłowo.","")&amp;
IF(OR(ROUND(K834,2)&lt;=0,ROUND(Q834,2)&lt;=0,ROUND(M834,2)&lt;=0,ROUND(S834,2)&lt;=0,ROUND(H834,2)&lt;=0)," Co najmniej jedna wartość nie jest większa od zera.","")&amp;
IF(K834&gt;Limity!$D$6," Abonament za Usługę TD w Wariancie A ponad limit.","")&amp;
IF(Q834&gt;Limity!$D$7," Abonament za Usługę TD w Wariancie B ponad limit.","")&amp;
IF(Q834-K834&gt;Limity!$D$8," Różnica wartości abonamentów za Usługę TD wariantów A i B ponad limit.","")&amp;
IF(M834&gt;Limity!$D$9," Abonament za zwiększenie przepustowości w Wariancie A ponad limit.","")&amp;
IF(S834&gt;Limity!$D$10," Abonament za zwiększenie przepustowości w Wariancie B ponad limit.","")&amp;
IF(H834&gt;Limity!$D$11," Opłata za zestawienie łącza ponad limit.","")&amp;
IF(J834=""," Nie wskazano PWR. ",IF(ISERROR(VLOOKUP(J834,'Listy punktów styku'!$B$11:$B$41,1,FALSE))," Nie wskazano PWR z listy.",""))&amp;
IF(P834=""," Nie wskazano FPS. ",IF(ISERROR(VLOOKUP(P834,'Listy punktów styku'!$B$44:$B$61,1,FALSE))," Nie wskazano FPS z listy.",""))
)</f>
        <v/>
      </c>
    </row>
    <row r="835" spans="1:22" x14ac:dyDescent="0.35">
      <c r="A835" s="115">
        <v>821</v>
      </c>
      <c r="B835" s="124">
        <v>50439628</v>
      </c>
      <c r="C835" s="117" t="s">
        <v>4475</v>
      </c>
      <c r="D835" s="118" t="s">
        <v>4477</v>
      </c>
      <c r="E835" s="118" t="s">
        <v>494</v>
      </c>
      <c r="F835" s="119" t="s">
        <v>2291</v>
      </c>
      <c r="G835" s="28"/>
      <c r="H835" s="4"/>
      <c r="I835" s="122">
        <f t="shared" si="92"/>
        <v>0</v>
      </c>
      <c r="J835" s="3"/>
      <c r="K835" s="6"/>
      <c r="L835" s="123">
        <f t="shared" si="93"/>
        <v>0</v>
      </c>
      <c r="M835" s="7"/>
      <c r="N835" s="123">
        <f t="shared" si="94"/>
        <v>0</v>
      </c>
      <c r="O835" s="123">
        <f t="shared" si="95"/>
        <v>0</v>
      </c>
      <c r="P835" s="3"/>
      <c r="Q835" s="6"/>
      <c r="R835" s="123">
        <f t="shared" si="96"/>
        <v>0</v>
      </c>
      <c r="S835" s="6"/>
      <c r="T835" s="123">
        <f t="shared" si="97"/>
        <v>0</v>
      </c>
      <c r="U835" s="122">
        <f t="shared" si="98"/>
        <v>0</v>
      </c>
      <c r="V835" s="8" t="str">
        <f>IF(COUNTBLANK(G835:H835)+COUNTBLANK(J835:K835)+COUNTBLANK(M835:M835)+COUNTBLANK(P835:Q835)+COUNTBLANK(S835:S835)=8,"",
IF(G835&lt;Limity!$C$5," Data gotowości zbyt wczesna lub nie uzupełniona.","")&amp;
IF(G835&gt;Limity!$D$5," Data gotowości zbyt późna lub wypełnona nieprawidłowo.","")&amp;
IF(OR(ROUND(K835,2)&lt;=0,ROUND(Q835,2)&lt;=0,ROUND(M835,2)&lt;=0,ROUND(S835,2)&lt;=0,ROUND(H835,2)&lt;=0)," Co najmniej jedna wartość nie jest większa od zera.","")&amp;
IF(K835&gt;Limity!$D$6," Abonament za Usługę TD w Wariancie A ponad limit.","")&amp;
IF(Q835&gt;Limity!$D$7," Abonament za Usługę TD w Wariancie B ponad limit.","")&amp;
IF(Q835-K835&gt;Limity!$D$8," Różnica wartości abonamentów za Usługę TD wariantów A i B ponad limit.","")&amp;
IF(M835&gt;Limity!$D$9," Abonament za zwiększenie przepustowości w Wariancie A ponad limit.","")&amp;
IF(S835&gt;Limity!$D$10," Abonament za zwiększenie przepustowości w Wariancie B ponad limit.","")&amp;
IF(H835&gt;Limity!$D$11," Opłata za zestawienie łącza ponad limit.","")&amp;
IF(J835=""," Nie wskazano PWR. ",IF(ISERROR(VLOOKUP(J835,'Listy punktów styku'!$B$11:$B$41,1,FALSE))," Nie wskazano PWR z listy.",""))&amp;
IF(P835=""," Nie wskazano FPS. ",IF(ISERROR(VLOOKUP(P835,'Listy punktów styku'!$B$44:$B$61,1,FALSE))," Nie wskazano FPS z listy.",""))
)</f>
        <v/>
      </c>
    </row>
    <row r="836" spans="1:22" x14ac:dyDescent="0.35">
      <c r="A836" s="115">
        <v>822</v>
      </c>
      <c r="B836" s="124">
        <v>17453805</v>
      </c>
      <c r="C836" s="117" t="s">
        <v>4479</v>
      </c>
      <c r="D836" s="118" t="s">
        <v>4477</v>
      </c>
      <c r="E836" s="118" t="s">
        <v>1096</v>
      </c>
      <c r="F836" s="119" t="s">
        <v>1903</v>
      </c>
      <c r="G836" s="28"/>
      <c r="H836" s="4"/>
      <c r="I836" s="122">
        <f t="shared" si="92"/>
        <v>0</v>
      </c>
      <c r="J836" s="3"/>
      <c r="K836" s="6"/>
      <c r="L836" s="123">
        <f t="shared" si="93"/>
        <v>0</v>
      </c>
      <c r="M836" s="7"/>
      <c r="N836" s="123">
        <f t="shared" si="94"/>
        <v>0</v>
      </c>
      <c r="O836" s="123">
        <f t="shared" si="95"/>
        <v>0</v>
      </c>
      <c r="P836" s="3"/>
      <c r="Q836" s="6"/>
      <c r="R836" s="123">
        <f t="shared" si="96"/>
        <v>0</v>
      </c>
      <c r="S836" s="6"/>
      <c r="T836" s="123">
        <f t="shared" si="97"/>
        <v>0</v>
      </c>
      <c r="U836" s="122">
        <f t="shared" si="98"/>
        <v>0</v>
      </c>
      <c r="V836" s="8" t="str">
        <f>IF(COUNTBLANK(G836:H836)+COUNTBLANK(J836:K836)+COUNTBLANK(M836:M836)+COUNTBLANK(P836:Q836)+COUNTBLANK(S836:S836)=8,"",
IF(G836&lt;Limity!$C$5," Data gotowości zbyt wczesna lub nie uzupełniona.","")&amp;
IF(G836&gt;Limity!$D$5," Data gotowości zbyt późna lub wypełnona nieprawidłowo.","")&amp;
IF(OR(ROUND(K836,2)&lt;=0,ROUND(Q836,2)&lt;=0,ROUND(M836,2)&lt;=0,ROUND(S836,2)&lt;=0,ROUND(H836,2)&lt;=0)," Co najmniej jedna wartość nie jest większa od zera.","")&amp;
IF(K836&gt;Limity!$D$6," Abonament za Usługę TD w Wariancie A ponad limit.","")&amp;
IF(Q836&gt;Limity!$D$7," Abonament za Usługę TD w Wariancie B ponad limit.","")&amp;
IF(Q836-K836&gt;Limity!$D$8," Różnica wartości abonamentów za Usługę TD wariantów A i B ponad limit.","")&amp;
IF(M836&gt;Limity!$D$9," Abonament za zwiększenie przepustowości w Wariancie A ponad limit.","")&amp;
IF(S836&gt;Limity!$D$10," Abonament za zwiększenie przepustowości w Wariancie B ponad limit.","")&amp;
IF(H836&gt;Limity!$D$11," Opłata za zestawienie łącza ponad limit.","")&amp;
IF(J836=""," Nie wskazano PWR. ",IF(ISERROR(VLOOKUP(J836,'Listy punktów styku'!$B$11:$B$41,1,FALSE))," Nie wskazano PWR z listy.",""))&amp;
IF(P836=""," Nie wskazano FPS. ",IF(ISERROR(VLOOKUP(P836,'Listy punktów styku'!$B$44:$B$61,1,FALSE))," Nie wskazano FPS z listy.",""))
)</f>
        <v/>
      </c>
    </row>
    <row r="837" spans="1:22" x14ac:dyDescent="0.35">
      <c r="A837" s="115">
        <v>823</v>
      </c>
      <c r="B837" s="124">
        <v>33332162</v>
      </c>
      <c r="C837" s="117" t="s">
        <v>4481</v>
      </c>
      <c r="D837" s="118" t="s">
        <v>4477</v>
      </c>
      <c r="E837" s="118" t="s">
        <v>314</v>
      </c>
      <c r="F837" s="119" t="s">
        <v>1903</v>
      </c>
      <c r="G837" s="28"/>
      <c r="H837" s="4"/>
      <c r="I837" s="122">
        <f t="shared" si="92"/>
        <v>0</v>
      </c>
      <c r="J837" s="3"/>
      <c r="K837" s="6"/>
      <c r="L837" s="123">
        <f t="shared" si="93"/>
        <v>0</v>
      </c>
      <c r="M837" s="7"/>
      <c r="N837" s="123">
        <f t="shared" si="94"/>
        <v>0</v>
      </c>
      <c r="O837" s="123">
        <f t="shared" si="95"/>
        <v>0</v>
      </c>
      <c r="P837" s="3"/>
      <c r="Q837" s="6"/>
      <c r="R837" s="123">
        <f t="shared" si="96"/>
        <v>0</v>
      </c>
      <c r="S837" s="6"/>
      <c r="T837" s="123">
        <f t="shared" si="97"/>
        <v>0</v>
      </c>
      <c r="U837" s="122">
        <f t="shared" si="98"/>
        <v>0</v>
      </c>
      <c r="V837" s="8" t="str">
        <f>IF(COUNTBLANK(G837:H837)+COUNTBLANK(J837:K837)+COUNTBLANK(M837:M837)+COUNTBLANK(P837:Q837)+COUNTBLANK(S837:S837)=8,"",
IF(G837&lt;Limity!$C$5," Data gotowości zbyt wczesna lub nie uzupełniona.","")&amp;
IF(G837&gt;Limity!$D$5," Data gotowości zbyt późna lub wypełnona nieprawidłowo.","")&amp;
IF(OR(ROUND(K837,2)&lt;=0,ROUND(Q837,2)&lt;=0,ROUND(M837,2)&lt;=0,ROUND(S837,2)&lt;=0,ROUND(H837,2)&lt;=0)," Co najmniej jedna wartość nie jest większa od zera.","")&amp;
IF(K837&gt;Limity!$D$6," Abonament za Usługę TD w Wariancie A ponad limit.","")&amp;
IF(Q837&gt;Limity!$D$7," Abonament za Usługę TD w Wariancie B ponad limit.","")&amp;
IF(Q837-K837&gt;Limity!$D$8," Różnica wartości abonamentów za Usługę TD wariantów A i B ponad limit.","")&amp;
IF(M837&gt;Limity!$D$9," Abonament za zwiększenie przepustowości w Wariancie A ponad limit.","")&amp;
IF(S837&gt;Limity!$D$10," Abonament za zwiększenie przepustowości w Wariancie B ponad limit.","")&amp;
IF(H837&gt;Limity!$D$11," Opłata za zestawienie łącza ponad limit.","")&amp;
IF(J837=""," Nie wskazano PWR. ",IF(ISERROR(VLOOKUP(J837,'Listy punktów styku'!$B$11:$B$41,1,FALSE))," Nie wskazano PWR z listy.",""))&amp;
IF(P837=""," Nie wskazano FPS. ",IF(ISERROR(VLOOKUP(P837,'Listy punktów styku'!$B$44:$B$61,1,FALSE))," Nie wskazano FPS z listy.",""))
)</f>
        <v/>
      </c>
    </row>
    <row r="838" spans="1:22" x14ac:dyDescent="0.35">
      <c r="A838" s="115">
        <v>824</v>
      </c>
      <c r="B838" s="124">
        <v>14188475</v>
      </c>
      <c r="C838" s="117" t="s">
        <v>4482</v>
      </c>
      <c r="D838" s="118" t="s">
        <v>4485</v>
      </c>
      <c r="E838" s="118" t="s">
        <v>4488</v>
      </c>
      <c r="F838" s="119" t="s">
        <v>3783</v>
      </c>
      <c r="G838" s="28"/>
      <c r="H838" s="4"/>
      <c r="I838" s="122">
        <f t="shared" si="92"/>
        <v>0</v>
      </c>
      <c r="J838" s="3"/>
      <c r="K838" s="6"/>
      <c r="L838" s="123">
        <f t="shared" si="93"/>
        <v>0</v>
      </c>
      <c r="M838" s="7"/>
      <c r="N838" s="123">
        <f t="shared" si="94"/>
        <v>0</v>
      </c>
      <c r="O838" s="123">
        <f t="shared" si="95"/>
        <v>0</v>
      </c>
      <c r="P838" s="3"/>
      <c r="Q838" s="6"/>
      <c r="R838" s="123">
        <f t="shared" si="96"/>
        <v>0</v>
      </c>
      <c r="S838" s="6"/>
      <c r="T838" s="123">
        <f t="shared" si="97"/>
        <v>0</v>
      </c>
      <c r="U838" s="122">
        <f t="shared" si="98"/>
        <v>0</v>
      </c>
      <c r="V838" s="8" t="str">
        <f>IF(COUNTBLANK(G838:H838)+COUNTBLANK(J838:K838)+COUNTBLANK(M838:M838)+COUNTBLANK(P838:Q838)+COUNTBLANK(S838:S838)=8,"",
IF(G838&lt;Limity!$C$5," Data gotowości zbyt wczesna lub nie uzupełniona.","")&amp;
IF(G838&gt;Limity!$D$5," Data gotowości zbyt późna lub wypełnona nieprawidłowo.","")&amp;
IF(OR(ROUND(K838,2)&lt;=0,ROUND(Q838,2)&lt;=0,ROUND(M838,2)&lt;=0,ROUND(S838,2)&lt;=0,ROUND(H838,2)&lt;=0)," Co najmniej jedna wartość nie jest większa od zera.","")&amp;
IF(K838&gt;Limity!$D$6," Abonament za Usługę TD w Wariancie A ponad limit.","")&amp;
IF(Q838&gt;Limity!$D$7," Abonament za Usługę TD w Wariancie B ponad limit.","")&amp;
IF(Q838-K838&gt;Limity!$D$8," Różnica wartości abonamentów za Usługę TD wariantów A i B ponad limit.","")&amp;
IF(M838&gt;Limity!$D$9," Abonament za zwiększenie przepustowości w Wariancie A ponad limit.","")&amp;
IF(S838&gt;Limity!$D$10," Abonament za zwiększenie przepustowości w Wariancie B ponad limit.","")&amp;
IF(H838&gt;Limity!$D$11," Opłata za zestawienie łącza ponad limit.","")&amp;
IF(J838=""," Nie wskazano PWR. ",IF(ISERROR(VLOOKUP(J838,'Listy punktów styku'!$B$11:$B$41,1,FALSE))," Nie wskazano PWR z listy.",""))&amp;
IF(P838=""," Nie wskazano FPS. ",IF(ISERROR(VLOOKUP(P838,'Listy punktów styku'!$B$44:$B$61,1,FALSE))," Nie wskazano FPS z listy.",""))
)</f>
        <v/>
      </c>
    </row>
    <row r="839" spans="1:22" x14ac:dyDescent="0.35">
      <c r="A839" s="115">
        <v>825</v>
      </c>
      <c r="B839" s="124">
        <v>73221388</v>
      </c>
      <c r="C839" s="117" t="s">
        <v>4489</v>
      </c>
      <c r="D839" s="118" t="s">
        <v>4493</v>
      </c>
      <c r="E839" s="118" t="s">
        <v>143</v>
      </c>
      <c r="F839" s="119" t="s">
        <v>680</v>
      </c>
      <c r="G839" s="28"/>
      <c r="H839" s="4"/>
      <c r="I839" s="122">
        <f t="shared" si="92"/>
        <v>0</v>
      </c>
      <c r="J839" s="3"/>
      <c r="K839" s="6"/>
      <c r="L839" s="123">
        <f t="shared" si="93"/>
        <v>0</v>
      </c>
      <c r="M839" s="7"/>
      <c r="N839" s="123">
        <f t="shared" si="94"/>
        <v>0</v>
      </c>
      <c r="O839" s="123">
        <f t="shared" si="95"/>
        <v>0</v>
      </c>
      <c r="P839" s="3"/>
      <c r="Q839" s="6"/>
      <c r="R839" s="123">
        <f t="shared" si="96"/>
        <v>0</v>
      </c>
      <c r="S839" s="6"/>
      <c r="T839" s="123">
        <f t="shared" si="97"/>
        <v>0</v>
      </c>
      <c r="U839" s="122">
        <f t="shared" si="98"/>
        <v>0</v>
      </c>
      <c r="V839" s="8" t="str">
        <f>IF(COUNTBLANK(G839:H839)+COUNTBLANK(J839:K839)+COUNTBLANK(M839:M839)+COUNTBLANK(P839:Q839)+COUNTBLANK(S839:S839)=8,"",
IF(G839&lt;Limity!$C$5," Data gotowości zbyt wczesna lub nie uzupełniona.","")&amp;
IF(G839&gt;Limity!$D$5," Data gotowości zbyt późna lub wypełnona nieprawidłowo.","")&amp;
IF(OR(ROUND(K839,2)&lt;=0,ROUND(Q839,2)&lt;=0,ROUND(M839,2)&lt;=0,ROUND(S839,2)&lt;=0,ROUND(H839,2)&lt;=0)," Co najmniej jedna wartość nie jest większa od zera.","")&amp;
IF(K839&gt;Limity!$D$6," Abonament za Usługę TD w Wariancie A ponad limit.","")&amp;
IF(Q839&gt;Limity!$D$7," Abonament za Usługę TD w Wariancie B ponad limit.","")&amp;
IF(Q839-K839&gt;Limity!$D$8," Różnica wartości abonamentów za Usługę TD wariantów A i B ponad limit.","")&amp;
IF(M839&gt;Limity!$D$9," Abonament za zwiększenie przepustowości w Wariancie A ponad limit.","")&amp;
IF(S839&gt;Limity!$D$10," Abonament za zwiększenie przepustowości w Wariancie B ponad limit.","")&amp;
IF(H839&gt;Limity!$D$11," Opłata za zestawienie łącza ponad limit.","")&amp;
IF(J839=""," Nie wskazano PWR. ",IF(ISERROR(VLOOKUP(J839,'Listy punktów styku'!$B$11:$B$41,1,FALSE))," Nie wskazano PWR z listy.",""))&amp;
IF(P839=""," Nie wskazano FPS. ",IF(ISERROR(VLOOKUP(P839,'Listy punktów styku'!$B$44:$B$61,1,FALSE))," Nie wskazano FPS z listy.",""))
)</f>
        <v/>
      </c>
    </row>
    <row r="840" spans="1:22" x14ac:dyDescent="0.35">
      <c r="A840" s="115">
        <v>826</v>
      </c>
      <c r="B840" s="116">
        <v>4080480</v>
      </c>
      <c r="C840" s="117" t="s">
        <v>886</v>
      </c>
      <c r="D840" s="118" t="s">
        <v>195</v>
      </c>
      <c r="E840" s="118" t="s">
        <v>889</v>
      </c>
      <c r="F840" s="119">
        <v>20</v>
      </c>
      <c r="G840" s="28"/>
      <c r="H840" s="4"/>
      <c r="I840" s="122">
        <f t="shared" si="92"/>
        <v>0</v>
      </c>
      <c r="J840" s="3"/>
      <c r="K840" s="6"/>
      <c r="L840" s="123">
        <f t="shared" si="93"/>
        <v>0</v>
      </c>
      <c r="M840" s="7"/>
      <c r="N840" s="123">
        <f t="shared" si="94"/>
        <v>0</v>
      </c>
      <c r="O840" s="123">
        <f t="shared" si="95"/>
        <v>0</v>
      </c>
      <c r="P840" s="3"/>
      <c r="Q840" s="6"/>
      <c r="R840" s="123">
        <f t="shared" si="96"/>
        <v>0</v>
      </c>
      <c r="S840" s="6"/>
      <c r="T840" s="123">
        <f t="shared" si="97"/>
        <v>0</v>
      </c>
      <c r="U840" s="122">
        <f t="shared" si="98"/>
        <v>0</v>
      </c>
      <c r="V840" s="8" t="str">
        <f>IF(COUNTBLANK(G840:H840)+COUNTBLANK(J840:K840)+COUNTBLANK(M840:M840)+COUNTBLANK(P840:Q840)+COUNTBLANK(S840:S840)=8,"",
IF(G840&lt;Limity!$C$5," Data gotowości zbyt wczesna lub nie uzupełniona.","")&amp;
IF(G840&gt;Limity!$D$5," Data gotowości zbyt późna lub wypełnona nieprawidłowo.","")&amp;
IF(OR(ROUND(K840,2)&lt;=0,ROUND(Q840,2)&lt;=0,ROUND(M840,2)&lt;=0,ROUND(S840,2)&lt;=0,ROUND(H840,2)&lt;=0)," Co najmniej jedna wartość nie jest większa od zera.","")&amp;
IF(K840&gt;Limity!$D$6," Abonament za Usługę TD w Wariancie A ponad limit.","")&amp;
IF(Q840&gt;Limity!$D$7," Abonament za Usługę TD w Wariancie B ponad limit.","")&amp;
IF(Q840-K840&gt;Limity!$D$8," Różnica wartości abonamentów za Usługę TD wariantów A i B ponad limit.","")&amp;
IF(M840&gt;Limity!$D$9," Abonament za zwiększenie przepustowości w Wariancie A ponad limit.","")&amp;
IF(S840&gt;Limity!$D$10," Abonament za zwiększenie przepustowości w Wariancie B ponad limit.","")&amp;
IF(H840&gt;Limity!$D$11," Opłata za zestawienie łącza ponad limit.","")&amp;
IF(J840=""," Nie wskazano PWR. ",IF(ISERROR(VLOOKUP(J840,'Listy punktów styku'!$B$11:$B$41,1,FALSE))," Nie wskazano PWR z listy.",""))&amp;
IF(P840=""," Nie wskazano FPS. ",IF(ISERROR(VLOOKUP(P840,'Listy punktów styku'!$B$44:$B$61,1,FALSE))," Nie wskazano FPS z listy.",""))
)</f>
        <v/>
      </c>
    </row>
    <row r="841" spans="1:22" x14ac:dyDescent="0.35">
      <c r="A841" s="115">
        <v>827</v>
      </c>
      <c r="B841" s="124">
        <v>88198244</v>
      </c>
      <c r="C841" s="117" t="s">
        <v>890</v>
      </c>
      <c r="D841" s="118" t="s">
        <v>195</v>
      </c>
      <c r="E841" s="118" t="s">
        <v>598</v>
      </c>
      <c r="F841" s="119" t="s">
        <v>4496</v>
      </c>
      <c r="G841" s="28"/>
      <c r="H841" s="4"/>
      <c r="I841" s="122">
        <f t="shared" si="92"/>
        <v>0</v>
      </c>
      <c r="J841" s="3"/>
      <c r="K841" s="6"/>
      <c r="L841" s="123">
        <f t="shared" si="93"/>
        <v>0</v>
      </c>
      <c r="M841" s="7"/>
      <c r="N841" s="123">
        <f t="shared" si="94"/>
        <v>0</v>
      </c>
      <c r="O841" s="123">
        <f t="shared" si="95"/>
        <v>0</v>
      </c>
      <c r="P841" s="3"/>
      <c r="Q841" s="6"/>
      <c r="R841" s="123">
        <f t="shared" si="96"/>
        <v>0</v>
      </c>
      <c r="S841" s="6"/>
      <c r="T841" s="123">
        <f t="shared" si="97"/>
        <v>0</v>
      </c>
      <c r="U841" s="122">
        <f t="shared" si="98"/>
        <v>0</v>
      </c>
      <c r="V841" s="8" t="str">
        <f>IF(COUNTBLANK(G841:H841)+COUNTBLANK(J841:K841)+COUNTBLANK(M841:M841)+COUNTBLANK(P841:Q841)+COUNTBLANK(S841:S841)=8,"",
IF(G841&lt;Limity!$C$5," Data gotowości zbyt wczesna lub nie uzupełniona.","")&amp;
IF(G841&gt;Limity!$D$5," Data gotowości zbyt późna lub wypełnona nieprawidłowo.","")&amp;
IF(OR(ROUND(K841,2)&lt;=0,ROUND(Q841,2)&lt;=0,ROUND(M841,2)&lt;=0,ROUND(S841,2)&lt;=0,ROUND(H841,2)&lt;=0)," Co najmniej jedna wartość nie jest większa od zera.","")&amp;
IF(K841&gt;Limity!$D$6," Abonament za Usługę TD w Wariancie A ponad limit.","")&amp;
IF(Q841&gt;Limity!$D$7," Abonament za Usługę TD w Wariancie B ponad limit.","")&amp;
IF(Q841-K841&gt;Limity!$D$8," Różnica wartości abonamentów za Usługę TD wariantów A i B ponad limit.","")&amp;
IF(M841&gt;Limity!$D$9," Abonament za zwiększenie przepustowości w Wariancie A ponad limit.","")&amp;
IF(S841&gt;Limity!$D$10," Abonament za zwiększenie przepustowości w Wariancie B ponad limit.","")&amp;
IF(H841&gt;Limity!$D$11," Opłata za zestawienie łącza ponad limit.","")&amp;
IF(J841=""," Nie wskazano PWR. ",IF(ISERROR(VLOOKUP(J841,'Listy punktów styku'!$B$11:$B$41,1,FALSE))," Nie wskazano PWR z listy.",""))&amp;
IF(P841=""," Nie wskazano FPS. ",IF(ISERROR(VLOOKUP(P841,'Listy punktów styku'!$B$44:$B$61,1,FALSE))," Nie wskazano FPS z listy.",""))
)</f>
        <v/>
      </c>
    </row>
    <row r="842" spans="1:22" x14ac:dyDescent="0.35">
      <c r="A842" s="115">
        <v>828</v>
      </c>
      <c r="B842" s="124">
        <v>33353915</v>
      </c>
      <c r="C842" s="117" t="s">
        <v>4498</v>
      </c>
      <c r="D842" s="118" t="s">
        <v>4500</v>
      </c>
      <c r="E842" s="118" t="s">
        <v>4503</v>
      </c>
      <c r="F842" s="119" t="s">
        <v>680</v>
      </c>
      <c r="G842" s="28"/>
      <c r="H842" s="4"/>
      <c r="I842" s="122">
        <f t="shared" si="92"/>
        <v>0</v>
      </c>
      <c r="J842" s="3"/>
      <c r="K842" s="6"/>
      <c r="L842" s="123">
        <f t="shared" si="93"/>
        <v>0</v>
      </c>
      <c r="M842" s="7"/>
      <c r="N842" s="123">
        <f t="shared" si="94"/>
        <v>0</v>
      </c>
      <c r="O842" s="123">
        <f t="shared" si="95"/>
        <v>0</v>
      </c>
      <c r="P842" s="3"/>
      <c r="Q842" s="6"/>
      <c r="R842" s="123">
        <f t="shared" si="96"/>
        <v>0</v>
      </c>
      <c r="S842" s="6"/>
      <c r="T842" s="123">
        <f t="shared" si="97"/>
        <v>0</v>
      </c>
      <c r="U842" s="122">
        <f t="shared" si="98"/>
        <v>0</v>
      </c>
      <c r="V842" s="8" t="str">
        <f>IF(COUNTBLANK(G842:H842)+COUNTBLANK(J842:K842)+COUNTBLANK(M842:M842)+COUNTBLANK(P842:Q842)+COUNTBLANK(S842:S842)=8,"",
IF(G842&lt;Limity!$C$5," Data gotowości zbyt wczesna lub nie uzupełniona.","")&amp;
IF(G842&gt;Limity!$D$5," Data gotowości zbyt późna lub wypełnona nieprawidłowo.","")&amp;
IF(OR(ROUND(K842,2)&lt;=0,ROUND(Q842,2)&lt;=0,ROUND(M842,2)&lt;=0,ROUND(S842,2)&lt;=0,ROUND(H842,2)&lt;=0)," Co najmniej jedna wartość nie jest większa od zera.","")&amp;
IF(K842&gt;Limity!$D$6," Abonament za Usługę TD w Wariancie A ponad limit.","")&amp;
IF(Q842&gt;Limity!$D$7," Abonament za Usługę TD w Wariancie B ponad limit.","")&amp;
IF(Q842-K842&gt;Limity!$D$8," Różnica wartości abonamentów za Usługę TD wariantów A i B ponad limit.","")&amp;
IF(M842&gt;Limity!$D$9," Abonament za zwiększenie przepustowości w Wariancie A ponad limit.","")&amp;
IF(S842&gt;Limity!$D$10," Abonament za zwiększenie przepustowości w Wariancie B ponad limit.","")&amp;
IF(H842&gt;Limity!$D$11," Opłata za zestawienie łącza ponad limit.","")&amp;
IF(J842=""," Nie wskazano PWR. ",IF(ISERROR(VLOOKUP(J842,'Listy punktów styku'!$B$11:$B$41,1,FALSE))," Nie wskazano PWR z listy.",""))&amp;
IF(P842=""," Nie wskazano FPS. ",IF(ISERROR(VLOOKUP(P842,'Listy punktów styku'!$B$44:$B$61,1,FALSE))," Nie wskazano FPS z listy.",""))
)</f>
        <v/>
      </c>
    </row>
    <row r="843" spans="1:22" x14ac:dyDescent="0.35">
      <c r="A843" s="115">
        <v>829</v>
      </c>
      <c r="B843" s="124">
        <v>20844714</v>
      </c>
      <c r="C843" s="117" t="s">
        <v>4504</v>
      </c>
      <c r="D843" s="118" t="s">
        <v>4507</v>
      </c>
      <c r="E843" s="118" t="s">
        <v>4509</v>
      </c>
      <c r="F843" s="119" t="s">
        <v>2214</v>
      </c>
      <c r="G843" s="28"/>
      <c r="H843" s="4"/>
      <c r="I843" s="122">
        <f t="shared" si="92"/>
        <v>0</v>
      </c>
      <c r="J843" s="3"/>
      <c r="K843" s="6"/>
      <c r="L843" s="123">
        <f t="shared" si="93"/>
        <v>0</v>
      </c>
      <c r="M843" s="7"/>
      <c r="N843" s="123">
        <f t="shared" si="94"/>
        <v>0</v>
      </c>
      <c r="O843" s="123">
        <f t="shared" si="95"/>
        <v>0</v>
      </c>
      <c r="P843" s="3"/>
      <c r="Q843" s="6"/>
      <c r="R843" s="123">
        <f t="shared" si="96"/>
        <v>0</v>
      </c>
      <c r="S843" s="6"/>
      <c r="T843" s="123">
        <f t="shared" si="97"/>
        <v>0</v>
      </c>
      <c r="U843" s="122">
        <f t="shared" si="98"/>
        <v>0</v>
      </c>
      <c r="V843" s="8" t="str">
        <f>IF(COUNTBLANK(G843:H843)+COUNTBLANK(J843:K843)+COUNTBLANK(M843:M843)+COUNTBLANK(P843:Q843)+COUNTBLANK(S843:S843)=8,"",
IF(G843&lt;Limity!$C$5," Data gotowości zbyt wczesna lub nie uzupełniona.","")&amp;
IF(G843&gt;Limity!$D$5," Data gotowości zbyt późna lub wypełnona nieprawidłowo.","")&amp;
IF(OR(ROUND(K843,2)&lt;=0,ROUND(Q843,2)&lt;=0,ROUND(M843,2)&lt;=0,ROUND(S843,2)&lt;=0,ROUND(H843,2)&lt;=0)," Co najmniej jedna wartość nie jest większa od zera.","")&amp;
IF(K843&gt;Limity!$D$6," Abonament za Usługę TD w Wariancie A ponad limit.","")&amp;
IF(Q843&gt;Limity!$D$7," Abonament za Usługę TD w Wariancie B ponad limit.","")&amp;
IF(Q843-K843&gt;Limity!$D$8," Różnica wartości abonamentów za Usługę TD wariantów A i B ponad limit.","")&amp;
IF(M843&gt;Limity!$D$9," Abonament za zwiększenie przepustowości w Wariancie A ponad limit.","")&amp;
IF(S843&gt;Limity!$D$10," Abonament za zwiększenie przepustowości w Wariancie B ponad limit.","")&amp;
IF(H843&gt;Limity!$D$11," Opłata za zestawienie łącza ponad limit.","")&amp;
IF(J843=""," Nie wskazano PWR. ",IF(ISERROR(VLOOKUP(J843,'Listy punktów styku'!$B$11:$B$41,1,FALSE))," Nie wskazano PWR z listy.",""))&amp;
IF(P843=""," Nie wskazano FPS. ",IF(ISERROR(VLOOKUP(P843,'Listy punktów styku'!$B$44:$B$61,1,FALSE))," Nie wskazano FPS z listy.",""))
)</f>
        <v/>
      </c>
    </row>
    <row r="844" spans="1:22" x14ac:dyDescent="0.35">
      <c r="A844" s="115">
        <v>830</v>
      </c>
      <c r="B844" s="116">
        <v>330862188</v>
      </c>
      <c r="C844" s="117">
        <v>268218</v>
      </c>
      <c r="D844" s="118" t="s">
        <v>4513</v>
      </c>
      <c r="E844" s="118" t="s">
        <v>4515</v>
      </c>
      <c r="F844" s="119">
        <v>1</v>
      </c>
      <c r="G844" s="28"/>
      <c r="H844" s="4"/>
      <c r="I844" s="122">
        <f t="shared" si="92"/>
        <v>0</v>
      </c>
      <c r="J844" s="3"/>
      <c r="K844" s="6"/>
      <c r="L844" s="123">
        <f t="shared" si="93"/>
        <v>0</v>
      </c>
      <c r="M844" s="7"/>
      <c r="N844" s="123">
        <f t="shared" si="94"/>
        <v>0</v>
      </c>
      <c r="O844" s="123">
        <f t="shared" si="95"/>
        <v>0</v>
      </c>
      <c r="P844" s="3"/>
      <c r="Q844" s="6"/>
      <c r="R844" s="123">
        <f t="shared" si="96"/>
        <v>0</v>
      </c>
      <c r="S844" s="6"/>
      <c r="T844" s="123">
        <f t="shared" si="97"/>
        <v>0</v>
      </c>
      <c r="U844" s="122">
        <f t="shared" si="98"/>
        <v>0</v>
      </c>
      <c r="V844" s="8" t="str">
        <f>IF(COUNTBLANK(G844:H844)+COUNTBLANK(J844:K844)+COUNTBLANK(M844:M844)+COUNTBLANK(P844:Q844)+COUNTBLANK(S844:S844)=8,"",
IF(G844&lt;Limity!$C$5," Data gotowości zbyt wczesna lub nie uzupełniona.","")&amp;
IF(G844&gt;Limity!$D$5," Data gotowości zbyt późna lub wypełnona nieprawidłowo.","")&amp;
IF(OR(ROUND(K844,2)&lt;=0,ROUND(Q844,2)&lt;=0,ROUND(M844,2)&lt;=0,ROUND(S844,2)&lt;=0,ROUND(H844,2)&lt;=0)," Co najmniej jedna wartość nie jest większa od zera.","")&amp;
IF(K844&gt;Limity!$D$6," Abonament za Usługę TD w Wariancie A ponad limit.","")&amp;
IF(Q844&gt;Limity!$D$7," Abonament za Usługę TD w Wariancie B ponad limit.","")&amp;
IF(Q844-K844&gt;Limity!$D$8," Różnica wartości abonamentów za Usługę TD wariantów A i B ponad limit.","")&amp;
IF(M844&gt;Limity!$D$9," Abonament za zwiększenie przepustowości w Wariancie A ponad limit.","")&amp;
IF(S844&gt;Limity!$D$10," Abonament za zwiększenie przepustowości w Wariancie B ponad limit.","")&amp;
IF(H844&gt;Limity!$D$11," Opłata za zestawienie łącza ponad limit.","")&amp;
IF(J844=""," Nie wskazano PWR. ",IF(ISERROR(VLOOKUP(J844,'Listy punktów styku'!$B$11:$B$41,1,FALSE))," Nie wskazano PWR z listy.",""))&amp;
IF(P844=""," Nie wskazano FPS. ",IF(ISERROR(VLOOKUP(P844,'Listy punktów styku'!$B$44:$B$61,1,FALSE))," Nie wskazano FPS z listy.",""))
)</f>
        <v/>
      </c>
    </row>
    <row r="845" spans="1:22" x14ac:dyDescent="0.35">
      <c r="A845" s="115">
        <v>831</v>
      </c>
      <c r="B845" s="124">
        <v>90069283</v>
      </c>
      <c r="C845" s="117" t="s">
        <v>4516</v>
      </c>
      <c r="D845" s="118" t="s">
        <v>4518</v>
      </c>
      <c r="E845" s="118" t="s">
        <v>95</v>
      </c>
      <c r="F845" s="119" t="s">
        <v>1903</v>
      </c>
      <c r="G845" s="28"/>
      <c r="H845" s="4"/>
      <c r="I845" s="122">
        <f t="shared" si="92"/>
        <v>0</v>
      </c>
      <c r="J845" s="3"/>
      <c r="K845" s="6"/>
      <c r="L845" s="123">
        <f t="shared" si="93"/>
        <v>0</v>
      </c>
      <c r="M845" s="7"/>
      <c r="N845" s="123">
        <f t="shared" si="94"/>
        <v>0</v>
      </c>
      <c r="O845" s="123">
        <f t="shared" si="95"/>
        <v>0</v>
      </c>
      <c r="P845" s="3"/>
      <c r="Q845" s="6"/>
      <c r="R845" s="123">
        <f t="shared" si="96"/>
        <v>0</v>
      </c>
      <c r="S845" s="6"/>
      <c r="T845" s="123">
        <f t="shared" si="97"/>
        <v>0</v>
      </c>
      <c r="U845" s="122">
        <f t="shared" si="98"/>
        <v>0</v>
      </c>
      <c r="V845" s="8" t="str">
        <f>IF(COUNTBLANK(G845:H845)+COUNTBLANK(J845:K845)+COUNTBLANK(M845:M845)+COUNTBLANK(P845:Q845)+COUNTBLANK(S845:S845)=8,"",
IF(G845&lt;Limity!$C$5," Data gotowości zbyt wczesna lub nie uzupełniona.","")&amp;
IF(G845&gt;Limity!$D$5," Data gotowości zbyt późna lub wypełnona nieprawidłowo.","")&amp;
IF(OR(ROUND(K845,2)&lt;=0,ROUND(Q845,2)&lt;=0,ROUND(M845,2)&lt;=0,ROUND(S845,2)&lt;=0,ROUND(H845,2)&lt;=0)," Co najmniej jedna wartość nie jest większa od zera.","")&amp;
IF(K845&gt;Limity!$D$6," Abonament za Usługę TD w Wariancie A ponad limit.","")&amp;
IF(Q845&gt;Limity!$D$7," Abonament za Usługę TD w Wariancie B ponad limit.","")&amp;
IF(Q845-K845&gt;Limity!$D$8," Różnica wartości abonamentów za Usługę TD wariantów A i B ponad limit.","")&amp;
IF(M845&gt;Limity!$D$9," Abonament za zwiększenie przepustowości w Wariancie A ponad limit.","")&amp;
IF(S845&gt;Limity!$D$10," Abonament za zwiększenie przepustowości w Wariancie B ponad limit.","")&amp;
IF(H845&gt;Limity!$D$11," Opłata za zestawienie łącza ponad limit.","")&amp;
IF(J845=""," Nie wskazano PWR. ",IF(ISERROR(VLOOKUP(J845,'Listy punktów styku'!$B$11:$B$41,1,FALSE))," Nie wskazano PWR z listy.",""))&amp;
IF(P845=""," Nie wskazano FPS. ",IF(ISERROR(VLOOKUP(P845,'Listy punktów styku'!$B$44:$B$61,1,FALSE))," Nie wskazano FPS z listy.",""))
)</f>
        <v/>
      </c>
    </row>
    <row r="846" spans="1:22" x14ac:dyDescent="0.35">
      <c r="A846" s="115">
        <v>832</v>
      </c>
      <c r="B846" s="116">
        <v>4145649</v>
      </c>
      <c r="C846" s="117" t="s">
        <v>4521</v>
      </c>
      <c r="D846" s="118" t="s">
        <v>4525</v>
      </c>
      <c r="E846" s="118" t="s">
        <v>4527</v>
      </c>
      <c r="F846" s="119">
        <v>1</v>
      </c>
      <c r="G846" s="28"/>
      <c r="H846" s="4"/>
      <c r="I846" s="122">
        <f t="shared" si="92"/>
        <v>0</v>
      </c>
      <c r="J846" s="3"/>
      <c r="K846" s="6"/>
      <c r="L846" s="123">
        <f t="shared" si="93"/>
        <v>0</v>
      </c>
      <c r="M846" s="7"/>
      <c r="N846" s="123">
        <f t="shared" si="94"/>
        <v>0</v>
      </c>
      <c r="O846" s="123">
        <f t="shared" si="95"/>
        <v>0</v>
      </c>
      <c r="P846" s="3"/>
      <c r="Q846" s="6"/>
      <c r="R846" s="123">
        <f t="shared" si="96"/>
        <v>0</v>
      </c>
      <c r="S846" s="6"/>
      <c r="T846" s="123">
        <f t="shared" si="97"/>
        <v>0</v>
      </c>
      <c r="U846" s="122">
        <f t="shared" si="98"/>
        <v>0</v>
      </c>
      <c r="V846" s="8" t="str">
        <f>IF(COUNTBLANK(G846:H846)+COUNTBLANK(J846:K846)+COUNTBLANK(M846:M846)+COUNTBLANK(P846:Q846)+COUNTBLANK(S846:S846)=8,"",
IF(G846&lt;Limity!$C$5," Data gotowości zbyt wczesna lub nie uzupełniona.","")&amp;
IF(G846&gt;Limity!$D$5," Data gotowości zbyt późna lub wypełnona nieprawidłowo.","")&amp;
IF(OR(ROUND(K846,2)&lt;=0,ROUND(Q846,2)&lt;=0,ROUND(M846,2)&lt;=0,ROUND(S846,2)&lt;=0,ROUND(H846,2)&lt;=0)," Co najmniej jedna wartość nie jest większa od zera.","")&amp;
IF(K846&gt;Limity!$D$6," Abonament za Usługę TD w Wariancie A ponad limit.","")&amp;
IF(Q846&gt;Limity!$D$7," Abonament za Usługę TD w Wariancie B ponad limit.","")&amp;
IF(Q846-K846&gt;Limity!$D$8," Różnica wartości abonamentów za Usługę TD wariantów A i B ponad limit.","")&amp;
IF(M846&gt;Limity!$D$9," Abonament za zwiększenie przepustowości w Wariancie A ponad limit.","")&amp;
IF(S846&gt;Limity!$D$10," Abonament za zwiększenie przepustowości w Wariancie B ponad limit.","")&amp;
IF(H846&gt;Limity!$D$11," Opłata za zestawienie łącza ponad limit.","")&amp;
IF(J846=""," Nie wskazano PWR. ",IF(ISERROR(VLOOKUP(J846,'Listy punktów styku'!$B$11:$B$41,1,FALSE))," Nie wskazano PWR z listy.",""))&amp;
IF(P846=""," Nie wskazano FPS. ",IF(ISERROR(VLOOKUP(P846,'Listy punktów styku'!$B$44:$B$61,1,FALSE))," Nie wskazano FPS z listy.",""))
)</f>
        <v/>
      </c>
    </row>
    <row r="847" spans="1:22" x14ac:dyDescent="0.35">
      <c r="A847" s="115">
        <v>833</v>
      </c>
      <c r="B847" s="124">
        <v>77343082</v>
      </c>
      <c r="C847" s="117" t="s">
        <v>4529</v>
      </c>
      <c r="D847" s="118" t="s">
        <v>881</v>
      </c>
      <c r="E847" s="118" t="s">
        <v>558</v>
      </c>
      <c r="F847" s="119" t="s">
        <v>1380</v>
      </c>
      <c r="G847" s="28"/>
      <c r="H847" s="4"/>
      <c r="I847" s="122">
        <f t="shared" si="92"/>
        <v>0</v>
      </c>
      <c r="J847" s="3"/>
      <c r="K847" s="6"/>
      <c r="L847" s="123">
        <f t="shared" si="93"/>
        <v>0</v>
      </c>
      <c r="M847" s="7"/>
      <c r="N847" s="123">
        <f t="shared" si="94"/>
        <v>0</v>
      </c>
      <c r="O847" s="123">
        <f t="shared" si="95"/>
        <v>0</v>
      </c>
      <c r="P847" s="3"/>
      <c r="Q847" s="6"/>
      <c r="R847" s="123">
        <f t="shared" si="96"/>
        <v>0</v>
      </c>
      <c r="S847" s="6"/>
      <c r="T847" s="123">
        <f t="shared" si="97"/>
        <v>0</v>
      </c>
      <c r="U847" s="122">
        <f t="shared" si="98"/>
        <v>0</v>
      </c>
      <c r="V847" s="8" t="str">
        <f>IF(COUNTBLANK(G847:H847)+COUNTBLANK(J847:K847)+COUNTBLANK(M847:M847)+COUNTBLANK(P847:Q847)+COUNTBLANK(S847:S847)=8,"",
IF(G847&lt;Limity!$C$5," Data gotowości zbyt wczesna lub nie uzupełniona.","")&amp;
IF(G847&gt;Limity!$D$5," Data gotowości zbyt późna lub wypełnona nieprawidłowo.","")&amp;
IF(OR(ROUND(K847,2)&lt;=0,ROUND(Q847,2)&lt;=0,ROUND(M847,2)&lt;=0,ROUND(S847,2)&lt;=0,ROUND(H847,2)&lt;=0)," Co najmniej jedna wartość nie jest większa od zera.","")&amp;
IF(K847&gt;Limity!$D$6," Abonament za Usługę TD w Wariancie A ponad limit.","")&amp;
IF(Q847&gt;Limity!$D$7," Abonament za Usługę TD w Wariancie B ponad limit.","")&amp;
IF(Q847-K847&gt;Limity!$D$8," Różnica wartości abonamentów za Usługę TD wariantów A i B ponad limit.","")&amp;
IF(M847&gt;Limity!$D$9," Abonament za zwiększenie przepustowości w Wariancie A ponad limit.","")&amp;
IF(S847&gt;Limity!$D$10," Abonament za zwiększenie przepustowości w Wariancie B ponad limit.","")&amp;
IF(H847&gt;Limity!$D$11," Opłata za zestawienie łącza ponad limit.","")&amp;
IF(J847=""," Nie wskazano PWR. ",IF(ISERROR(VLOOKUP(J847,'Listy punktów styku'!$B$11:$B$41,1,FALSE))," Nie wskazano PWR z listy.",""))&amp;
IF(P847=""," Nie wskazano FPS. ",IF(ISERROR(VLOOKUP(P847,'Listy punktów styku'!$B$44:$B$61,1,FALSE))," Nie wskazano FPS z listy.",""))
)</f>
        <v/>
      </c>
    </row>
    <row r="848" spans="1:22" x14ac:dyDescent="0.35">
      <c r="A848" s="115">
        <v>834</v>
      </c>
      <c r="B848" s="116">
        <v>4243383</v>
      </c>
      <c r="C848" s="117" t="s">
        <v>884</v>
      </c>
      <c r="D848" s="118" t="s">
        <v>881</v>
      </c>
      <c r="E848" s="118" t="s">
        <v>654</v>
      </c>
      <c r="F848" s="119">
        <v>43</v>
      </c>
      <c r="G848" s="28"/>
      <c r="H848" s="4"/>
      <c r="I848" s="122">
        <f t="shared" si="92"/>
        <v>0</v>
      </c>
      <c r="J848" s="3"/>
      <c r="K848" s="6"/>
      <c r="L848" s="123">
        <f t="shared" si="93"/>
        <v>0</v>
      </c>
      <c r="M848" s="7"/>
      <c r="N848" s="123">
        <f t="shared" si="94"/>
        <v>0</v>
      </c>
      <c r="O848" s="123">
        <f t="shared" si="95"/>
        <v>0</v>
      </c>
      <c r="P848" s="3"/>
      <c r="Q848" s="6"/>
      <c r="R848" s="123">
        <f t="shared" si="96"/>
        <v>0</v>
      </c>
      <c r="S848" s="6"/>
      <c r="T848" s="123">
        <f t="shared" si="97"/>
        <v>0</v>
      </c>
      <c r="U848" s="122">
        <f t="shared" si="98"/>
        <v>0</v>
      </c>
      <c r="V848" s="8" t="str">
        <f>IF(COUNTBLANK(G848:H848)+COUNTBLANK(J848:K848)+COUNTBLANK(M848:M848)+COUNTBLANK(P848:Q848)+COUNTBLANK(S848:S848)=8,"",
IF(G848&lt;Limity!$C$5," Data gotowości zbyt wczesna lub nie uzupełniona.","")&amp;
IF(G848&gt;Limity!$D$5," Data gotowości zbyt późna lub wypełnona nieprawidłowo.","")&amp;
IF(OR(ROUND(K848,2)&lt;=0,ROUND(Q848,2)&lt;=0,ROUND(M848,2)&lt;=0,ROUND(S848,2)&lt;=0,ROUND(H848,2)&lt;=0)," Co najmniej jedna wartość nie jest większa od zera.","")&amp;
IF(K848&gt;Limity!$D$6," Abonament za Usługę TD w Wariancie A ponad limit.","")&amp;
IF(Q848&gt;Limity!$D$7," Abonament za Usługę TD w Wariancie B ponad limit.","")&amp;
IF(Q848-K848&gt;Limity!$D$8," Różnica wartości abonamentów za Usługę TD wariantów A i B ponad limit.","")&amp;
IF(M848&gt;Limity!$D$9," Abonament za zwiększenie przepustowości w Wariancie A ponad limit.","")&amp;
IF(S848&gt;Limity!$D$10," Abonament za zwiększenie przepustowości w Wariancie B ponad limit.","")&amp;
IF(H848&gt;Limity!$D$11," Opłata za zestawienie łącza ponad limit.","")&amp;
IF(J848=""," Nie wskazano PWR. ",IF(ISERROR(VLOOKUP(J848,'Listy punktów styku'!$B$11:$B$41,1,FALSE))," Nie wskazano PWR z listy.",""))&amp;
IF(P848=""," Nie wskazano FPS. ",IF(ISERROR(VLOOKUP(P848,'Listy punktów styku'!$B$44:$B$61,1,FALSE))," Nie wskazano FPS z listy.",""))
)</f>
        <v/>
      </c>
    </row>
    <row r="849" spans="1:22" x14ac:dyDescent="0.35">
      <c r="A849" s="115">
        <v>835</v>
      </c>
      <c r="B849" s="124">
        <v>77462776</v>
      </c>
      <c r="C849" s="117" t="s">
        <v>4530</v>
      </c>
      <c r="D849" s="118" t="s">
        <v>4534</v>
      </c>
      <c r="E849" s="118" t="s">
        <v>4509</v>
      </c>
      <c r="F849" s="119" t="s">
        <v>4535</v>
      </c>
      <c r="G849" s="28"/>
      <c r="H849" s="4"/>
      <c r="I849" s="122">
        <f t="shared" si="92"/>
        <v>0</v>
      </c>
      <c r="J849" s="3"/>
      <c r="K849" s="6"/>
      <c r="L849" s="123">
        <f t="shared" si="93"/>
        <v>0</v>
      </c>
      <c r="M849" s="7"/>
      <c r="N849" s="123">
        <f t="shared" si="94"/>
        <v>0</v>
      </c>
      <c r="O849" s="123">
        <f t="shared" si="95"/>
        <v>0</v>
      </c>
      <c r="P849" s="3"/>
      <c r="Q849" s="6"/>
      <c r="R849" s="123">
        <f t="shared" si="96"/>
        <v>0</v>
      </c>
      <c r="S849" s="6"/>
      <c r="T849" s="123">
        <f t="shared" si="97"/>
        <v>0</v>
      </c>
      <c r="U849" s="122">
        <f t="shared" si="98"/>
        <v>0</v>
      </c>
      <c r="V849" s="8" t="str">
        <f>IF(COUNTBLANK(G849:H849)+COUNTBLANK(J849:K849)+COUNTBLANK(M849:M849)+COUNTBLANK(P849:Q849)+COUNTBLANK(S849:S849)=8,"",
IF(G849&lt;Limity!$C$5," Data gotowości zbyt wczesna lub nie uzupełniona.","")&amp;
IF(G849&gt;Limity!$D$5," Data gotowości zbyt późna lub wypełnona nieprawidłowo.","")&amp;
IF(OR(ROUND(K849,2)&lt;=0,ROUND(Q849,2)&lt;=0,ROUND(M849,2)&lt;=0,ROUND(S849,2)&lt;=0,ROUND(H849,2)&lt;=0)," Co najmniej jedna wartość nie jest większa od zera.","")&amp;
IF(K849&gt;Limity!$D$6," Abonament za Usługę TD w Wariancie A ponad limit.","")&amp;
IF(Q849&gt;Limity!$D$7," Abonament za Usługę TD w Wariancie B ponad limit.","")&amp;
IF(Q849-K849&gt;Limity!$D$8," Różnica wartości abonamentów za Usługę TD wariantów A i B ponad limit.","")&amp;
IF(M849&gt;Limity!$D$9," Abonament za zwiększenie przepustowości w Wariancie A ponad limit.","")&amp;
IF(S849&gt;Limity!$D$10," Abonament za zwiększenie przepustowości w Wariancie B ponad limit.","")&amp;
IF(H849&gt;Limity!$D$11," Opłata za zestawienie łącza ponad limit.","")&amp;
IF(J849=""," Nie wskazano PWR. ",IF(ISERROR(VLOOKUP(J849,'Listy punktów styku'!$B$11:$B$41,1,FALSE))," Nie wskazano PWR z listy.",""))&amp;
IF(P849=""," Nie wskazano FPS. ",IF(ISERROR(VLOOKUP(P849,'Listy punktów styku'!$B$44:$B$61,1,FALSE))," Nie wskazano FPS z listy.",""))
)</f>
        <v/>
      </c>
    </row>
    <row r="850" spans="1:22" x14ac:dyDescent="0.35">
      <c r="A850" s="115">
        <v>836</v>
      </c>
      <c r="B850" s="124">
        <v>30663506</v>
      </c>
      <c r="C850" s="117" t="s">
        <v>4536</v>
      </c>
      <c r="D850" s="118" t="s">
        <v>4538</v>
      </c>
      <c r="E850" s="118" t="s">
        <v>381</v>
      </c>
      <c r="F850" s="119" t="s">
        <v>1555</v>
      </c>
      <c r="G850" s="28"/>
      <c r="H850" s="4"/>
      <c r="I850" s="122">
        <f t="shared" si="92"/>
        <v>0</v>
      </c>
      <c r="J850" s="3"/>
      <c r="K850" s="6"/>
      <c r="L850" s="123">
        <f t="shared" si="93"/>
        <v>0</v>
      </c>
      <c r="M850" s="7"/>
      <c r="N850" s="123">
        <f t="shared" si="94"/>
        <v>0</v>
      </c>
      <c r="O850" s="123">
        <f t="shared" si="95"/>
        <v>0</v>
      </c>
      <c r="P850" s="3"/>
      <c r="Q850" s="6"/>
      <c r="R850" s="123">
        <f t="shared" si="96"/>
        <v>0</v>
      </c>
      <c r="S850" s="6"/>
      <c r="T850" s="123">
        <f t="shared" si="97"/>
        <v>0</v>
      </c>
      <c r="U850" s="122">
        <f t="shared" si="98"/>
        <v>0</v>
      </c>
      <c r="V850" s="8" t="str">
        <f>IF(COUNTBLANK(G850:H850)+COUNTBLANK(J850:K850)+COUNTBLANK(M850:M850)+COUNTBLANK(P850:Q850)+COUNTBLANK(S850:S850)=8,"",
IF(G850&lt;Limity!$C$5," Data gotowości zbyt wczesna lub nie uzupełniona.","")&amp;
IF(G850&gt;Limity!$D$5," Data gotowości zbyt późna lub wypełnona nieprawidłowo.","")&amp;
IF(OR(ROUND(K850,2)&lt;=0,ROUND(Q850,2)&lt;=0,ROUND(M850,2)&lt;=0,ROUND(S850,2)&lt;=0,ROUND(H850,2)&lt;=0)," Co najmniej jedna wartość nie jest większa od zera.","")&amp;
IF(K850&gt;Limity!$D$6," Abonament za Usługę TD w Wariancie A ponad limit.","")&amp;
IF(Q850&gt;Limity!$D$7," Abonament za Usługę TD w Wariancie B ponad limit.","")&amp;
IF(Q850-K850&gt;Limity!$D$8," Różnica wartości abonamentów za Usługę TD wariantów A i B ponad limit.","")&amp;
IF(M850&gt;Limity!$D$9," Abonament za zwiększenie przepustowości w Wariancie A ponad limit.","")&amp;
IF(S850&gt;Limity!$D$10," Abonament za zwiększenie przepustowości w Wariancie B ponad limit.","")&amp;
IF(H850&gt;Limity!$D$11," Opłata za zestawienie łącza ponad limit.","")&amp;
IF(J850=""," Nie wskazano PWR. ",IF(ISERROR(VLOOKUP(J850,'Listy punktów styku'!$B$11:$B$41,1,FALSE))," Nie wskazano PWR z listy.",""))&amp;
IF(P850=""," Nie wskazano FPS. ",IF(ISERROR(VLOOKUP(P850,'Listy punktów styku'!$B$44:$B$61,1,FALSE))," Nie wskazano FPS z listy.",""))
)</f>
        <v/>
      </c>
    </row>
    <row r="851" spans="1:22" x14ac:dyDescent="0.35">
      <c r="A851" s="115">
        <v>837</v>
      </c>
      <c r="B851" s="124">
        <v>23183179</v>
      </c>
      <c r="C851" s="117" t="s">
        <v>4540</v>
      </c>
      <c r="D851" s="118" t="s">
        <v>895</v>
      </c>
      <c r="E851" s="118" t="s">
        <v>381</v>
      </c>
      <c r="F851" s="119" t="s">
        <v>4542</v>
      </c>
      <c r="G851" s="28"/>
      <c r="H851" s="4"/>
      <c r="I851" s="122">
        <f t="shared" si="92"/>
        <v>0</v>
      </c>
      <c r="J851" s="3"/>
      <c r="K851" s="6"/>
      <c r="L851" s="123">
        <f t="shared" si="93"/>
        <v>0</v>
      </c>
      <c r="M851" s="7"/>
      <c r="N851" s="123">
        <f t="shared" si="94"/>
        <v>0</v>
      </c>
      <c r="O851" s="123">
        <f t="shared" si="95"/>
        <v>0</v>
      </c>
      <c r="P851" s="3"/>
      <c r="Q851" s="6"/>
      <c r="R851" s="123">
        <f t="shared" si="96"/>
        <v>0</v>
      </c>
      <c r="S851" s="6"/>
      <c r="T851" s="123">
        <f t="shared" si="97"/>
        <v>0</v>
      </c>
      <c r="U851" s="122">
        <f t="shared" si="98"/>
        <v>0</v>
      </c>
      <c r="V851" s="8" t="str">
        <f>IF(COUNTBLANK(G851:H851)+COUNTBLANK(J851:K851)+COUNTBLANK(M851:M851)+COUNTBLANK(P851:Q851)+COUNTBLANK(S851:S851)=8,"",
IF(G851&lt;Limity!$C$5," Data gotowości zbyt wczesna lub nie uzupełniona.","")&amp;
IF(G851&gt;Limity!$D$5," Data gotowości zbyt późna lub wypełnona nieprawidłowo.","")&amp;
IF(OR(ROUND(K851,2)&lt;=0,ROUND(Q851,2)&lt;=0,ROUND(M851,2)&lt;=0,ROUND(S851,2)&lt;=0,ROUND(H851,2)&lt;=0)," Co najmniej jedna wartość nie jest większa od zera.","")&amp;
IF(K851&gt;Limity!$D$6," Abonament za Usługę TD w Wariancie A ponad limit.","")&amp;
IF(Q851&gt;Limity!$D$7," Abonament za Usługę TD w Wariancie B ponad limit.","")&amp;
IF(Q851-K851&gt;Limity!$D$8," Różnica wartości abonamentów za Usługę TD wariantów A i B ponad limit.","")&amp;
IF(M851&gt;Limity!$D$9," Abonament za zwiększenie przepustowości w Wariancie A ponad limit.","")&amp;
IF(S851&gt;Limity!$D$10," Abonament za zwiększenie przepustowości w Wariancie B ponad limit.","")&amp;
IF(H851&gt;Limity!$D$11," Opłata za zestawienie łącza ponad limit.","")&amp;
IF(J851=""," Nie wskazano PWR. ",IF(ISERROR(VLOOKUP(J851,'Listy punktów styku'!$B$11:$B$41,1,FALSE))," Nie wskazano PWR z listy.",""))&amp;
IF(P851=""," Nie wskazano FPS. ",IF(ISERROR(VLOOKUP(P851,'Listy punktów styku'!$B$44:$B$61,1,FALSE))," Nie wskazano FPS z listy.",""))
)</f>
        <v/>
      </c>
    </row>
    <row r="852" spans="1:22" x14ac:dyDescent="0.35">
      <c r="A852" s="115">
        <v>838</v>
      </c>
      <c r="B852" s="124">
        <v>37873119</v>
      </c>
      <c r="C852" s="117" t="s">
        <v>4543</v>
      </c>
      <c r="D852" s="118" t="s">
        <v>4548</v>
      </c>
      <c r="E852" s="118" t="s">
        <v>381</v>
      </c>
      <c r="F852" s="119" t="s">
        <v>4549</v>
      </c>
      <c r="G852" s="28"/>
      <c r="H852" s="4"/>
      <c r="I852" s="122">
        <f t="shared" si="92"/>
        <v>0</v>
      </c>
      <c r="J852" s="3"/>
      <c r="K852" s="6"/>
      <c r="L852" s="123">
        <f t="shared" si="93"/>
        <v>0</v>
      </c>
      <c r="M852" s="7"/>
      <c r="N852" s="123">
        <f t="shared" si="94"/>
        <v>0</v>
      </c>
      <c r="O852" s="123">
        <f t="shared" si="95"/>
        <v>0</v>
      </c>
      <c r="P852" s="3"/>
      <c r="Q852" s="6"/>
      <c r="R852" s="123">
        <f t="shared" si="96"/>
        <v>0</v>
      </c>
      <c r="S852" s="6"/>
      <c r="T852" s="123">
        <f t="shared" si="97"/>
        <v>0</v>
      </c>
      <c r="U852" s="122">
        <f t="shared" si="98"/>
        <v>0</v>
      </c>
      <c r="V852" s="8" t="str">
        <f>IF(COUNTBLANK(G852:H852)+COUNTBLANK(J852:K852)+COUNTBLANK(M852:M852)+COUNTBLANK(P852:Q852)+COUNTBLANK(S852:S852)=8,"",
IF(G852&lt;Limity!$C$5," Data gotowości zbyt wczesna lub nie uzupełniona.","")&amp;
IF(G852&gt;Limity!$D$5," Data gotowości zbyt późna lub wypełnona nieprawidłowo.","")&amp;
IF(OR(ROUND(K852,2)&lt;=0,ROUND(Q852,2)&lt;=0,ROUND(M852,2)&lt;=0,ROUND(S852,2)&lt;=0,ROUND(H852,2)&lt;=0)," Co najmniej jedna wartość nie jest większa od zera.","")&amp;
IF(K852&gt;Limity!$D$6," Abonament za Usługę TD w Wariancie A ponad limit.","")&amp;
IF(Q852&gt;Limity!$D$7," Abonament za Usługę TD w Wariancie B ponad limit.","")&amp;
IF(Q852-K852&gt;Limity!$D$8," Różnica wartości abonamentów za Usługę TD wariantów A i B ponad limit.","")&amp;
IF(M852&gt;Limity!$D$9," Abonament za zwiększenie przepustowości w Wariancie A ponad limit.","")&amp;
IF(S852&gt;Limity!$D$10," Abonament za zwiększenie przepustowości w Wariancie B ponad limit.","")&amp;
IF(H852&gt;Limity!$D$11," Opłata za zestawienie łącza ponad limit.","")&amp;
IF(J852=""," Nie wskazano PWR. ",IF(ISERROR(VLOOKUP(J852,'Listy punktów styku'!$B$11:$B$41,1,FALSE))," Nie wskazano PWR z listy.",""))&amp;
IF(P852=""," Nie wskazano FPS. ",IF(ISERROR(VLOOKUP(P852,'Listy punktów styku'!$B$44:$B$61,1,FALSE))," Nie wskazano FPS z listy.",""))
)</f>
        <v/>
      </c>
    </row>
    <row r="853" spans="1:22" x14ac:dyDescent="0.35">
      <c r="A853" s="115">
        <v>839</v>
      </c>
      <c r="B853" s="116">
        <v>9568993</v>
      </c>
      <c r="C853" s="117" t="s">
        <v>4551</v>
      </c>
      <c r="D853" s="118" t="s">
        <v>4555</v>
      </c>
      <c r="E853" s="118" t="s">
        <v>104</v>
      </c>
      <c r="F853" s="119" t="s">
        <v>4556</v>
      </c>
      <c r="G853" s="28"/>
      <c r="H853" s="4"/>
      <c r="I853" s="122">
        <f t="shared" si="92"/>
        <v>0</v>
      </c>
      <c r="J853" s="3"/>
      <c r="K853" s="6"/>
      <c r="L853" s="123">
        <f t="shared" si="93"/>
        <v>0</v>
      </c>
      <c r="M853" s="7"/>
      <c r="N853" s="123">
        <f t="shared" si="94"/>
        <v>0</v>
      </c>
      <c r="O853" s="123">
        <f t="shared" si="95"/>
        <v>0</v>
      </c>
      <c r="P853" s="3"/>
      <c r="Q853" s="6"/>
      <c r="R853" s="123">
        <f t="shared" si="96"/>
        <v>0</v>
      </c>
      <c r="S853" s="6"/>
      <c r="T853" s="123">
        <f t="shared" si="97"/>
        <v>0</v>
      </c>
      <c r="U853" s="122">
        <f t="shared" si="98"/>
        <v>0</v>
      </c>
      <c r="V853" s="8" t="str">
        <f>IF(COUNTBLANK(G853:H853)+COUNTBLANK(J853:K853)+COUNTBLANK(M853:M853)+COUNTBLANK(P853:Q853)+COUNTBLANK(S853:S853)=8,"",
IF(G853&lt;Limity!$C$5," Data gotowości zbyt wczesna lub nie uzupełniona.","")&amp;
IF(G853&gt;Limity!$D$5," Data gotowości zbyt późna lub wypełnona nieprawidłowo.","")&amp;
IF(OR(ROUND(K853,2)&lt;=0,ROUND(Q853,2)&lt;=0,ROUND(M853,2)&lt;=0,ROUND(S853,2)&lt;=0,ROUND(H853,2)&lt;=0)," Co najmniej jedna wartość nie jest większa od zera.","")&amp;
IF(K853&gt;Limity!$D$6," Abonament za Usługę TD w Wariancie A ponad limit.","")&amp;
IF(Q853&gt;Limity!$D$7," Abonament za Usługę TD w Wariancie B ponad limit.","")&amp;
IF(Q853-K853&gt;Limity!$D$8," Różnica wartości abonamentów za Usługę TD wariantów A i B ponad limit.","")&amp;
IF(M853&gt;Limity!$D$9," Abonament za zwiększenie przepustowości w Wariancie A ponad limit.","")&amp;
IF(S853&gt;Limity!$D$10," Abonament za zwiększenie przepustowości w Wariancie B ponad limit.","")&amp;
IF(H853&gt;Limity!$D$11," Opłata za zestawienie łącza ponad limit.","")&amp;
IF(J853=""," Nie wskazano PWR. ",IF(ISERROR(VLOOKUP(J853,'Listy punktów styku'!$B$11:$B$41,1,FALSE))," Nie wskazano PWR z listy.",""))&amp;
IF(P853=""," Nie wskazano FPS. ",IF(ISERROR(VLOOKUP(P853,'Listy punktów styku'!$B$44:$B$61,1,FALSE))," Nie wskazano FPS z listy.",""))
)</f>
        <v/>
      </c>
    </row>
    <row r="854" spans="1:22" x14ac:dyDescent="0.35">
      <c r="A854" s="115">
        <v>840</v>
      </c>
      <c r="B854" s="116">
        <v>4278556</v>
      </c>
      <c r="C854" s="117" t="s">
        <v>4558</v>
      </c>
      <c r="D854" s="118" t="s">
        <v>4560</v>
      </c>
      <c r="E854" s="118" t="s">
        <v>104</v>
      </c>
      <c r="F854" s="119">
        <v>59</v>
      </c>
      <c r="G854" s="28"/>
      <c r="H854" s="4"/>
      <c r="I854" s="122">
        <f t="shared" si="92"/>
        <v>0</v>
      </c>
      <c r="J854" s="3"/>
      <c r="K854" s="6"/>
      <c r="L854" s="123">
        <f t="shared" si="93"/>
        <v>0</v>
      </c>
      <c r="M854" s="7"/>
      <c r="N854" s="123">
        <f t="shared" si="94"/>
        <v>0</v>
      </c>
      <c r="O854" s="123">
        <f t="shared" si="95"/>
        <v>0</v>
      </c>
      <c r="P854" s="3"/>
      <c r="Q854" s="6"/>
      <c r="R854" s="123">
        <f t="shared" si="96"/>
        <v>0</v>
      </c>
      <c r="S854" s="6"/>
      <c r="T854" s="123">
        <f t="shared" si="97"/>
        <v>0</v>
      </c>
      <c r="U854" s="122">
        <f t="shared" si="98"/>
        <v>0</v>
      </c>
      <c r="V854" s="8" t="str">
        <f>IF(COUNTBLANK(G854:H854)+COUNTBLANK(J854:K854)+COUNTBLANK(M854:M854)+COUNTBLANK(P854:Q854)+COUNTBLANK(S854:S854)=8,"",
IF(G854&lt;Limity!$C$5," Data gotowości zbyt wczesna lub nie uzupełniona.","")&amp;
IF(G854&gt;Limity!$D$5," Data gotowości zbyt późna lub wypełnona nieprawidłowo.","")&amp;
IF(OR(ROUND(K854,2)&lt;=0,ROUND(Q854,2)&lt;=0,ROUND(M854,2)&lt;=0,ROUND(S854,2)&lt;=0,ROUND(H854,2)&lt;=0)," Co najmniej jedna wartość nie jest większa od zera.","")&amp;
IF(K854&gt;Limity!$D$6," Abonament za Usługę TD w Wariancie A ponad limit.","")&amp;
IF(Q854&gt;Limity!$D$7," Abonament za Usługę TD w Wariancie B ponad limit.","")&amp;
IF(Q854-K854&gt;Limity!$D$8," Różnica wartości abonamentów za Usługę TD wariantów A i B ponad limit.","")&amp;
IF(M854&gt;Limity!$D$9," Abonament za zwiększenie przepustowości w Wariancie A ponad limit.","")&amp;
IF(S854&gt;Limity!$D$10," Abonament za zwiększenie przepustowości w Wariancie B ponad limit.","")&amp;
IF(H854&gt;Limity!$D$11," Opłata za zestawienie łącza ponad limit.","")&amp;
IF(J854=""," Nie wskazano PWR. ",IF(ISERROR(VLOOKUP(J854,'Listy punktów styku'!$B$11:$B$41,1,FALSE))," Nie wskazano PWR z listy.",""))&amp;
IF(P854=""," Nie wskazano FPS. ",IF(ISERROR(VLOOKUP(P854,'Listy punktów styku'!$B$44:$B$61,1,FALSE))," Nie wskazano FPS z listy.",""))
)</f>
        <v/>
      </c>
    </row>
    <row r="855" spans="1:22" x14ac:dyDescent="0.35">
      <c r="A855" s="115">
        <v>841</v>
      </c>
      <c r="B855" s="116">
        <v>9633399</v>
      </c>
      <c r="C855" s="117" t="s">
        <v>4562</v>
      </c>
      <c r="D855" s="118" t="s">
        <v>4564</v>
      </c>
      <c r="E855" s="118" t="s">
        <v>104</v>
      </c>
      <c r="F855" s="119" t="s">
        <v>4565</v>
      </c>
      <c r="G855" s="28"/>
      <c r="H855" s="4"/>
      <c r="I855" s="122">
        <f t="shared" si="92"/>
        <v>0</v>
      </c>
      <c r="J855" s="3"/>
      <c r="K855" s="6"/>
      <c r="L855" s="123">
        <f t="shared" si="93"/>
        <v>0</v>
      </c>
      <c r="M855" s="7"/>
      <c r="N855" s="123">
        <f t="shared" si="94"/>
        <v>0</v>
      </c>
      <c r="O855" s="123">
        <f t="shared" si="95"/>
        <v>0</v>
      </c>
      <c r="P855" s="3"/>
      <c r="Q855" s="6"/>
      <c r="R855" s="123">
        <f t="shared" si="96"/>
        <v>0</v>
      </c>
      <c r="S855" s="6"/>
      <c r="T855" s="123">
        <f t="shared" si="97"/>
        <v>0</v>
      </c>
      <c r="U855" s="122">
        <f t="shared" si="98"/>
        <v>0</v>
      </c>
      <c r="V855" s="8" t="str">
        <f>IF(COUNTBLANK(G855:H855)+COUNTBLANK(J855:K855)+COUNTBLANK(M855:M855)+COUNTBLANK(P855:Q855)+COUNTBLANK(S855:S855)=8,"",
IF(G855&lt;Limity!$C$5," Data gotowości zbyt wczesna lub nie uzupełniona.","")&amp;
IF(G855&gt;Limity!$D$5," Data gotowości zbyt późna lub wypełnona nieprawidłowo.","")&amp;
IF(OR(ROUND(K855,2)&lt;=0,ROUND(Q855,2)&lt;=0,ROUND(M855,2)&lt;=0,ROUND(S855,2)&lt;=0,ROUND(H855,2)&lt;=0)," Co najmniej jedna wartość nie jest większa od zera.","")&amp;
IF(K855&gt;Limity!$D$6," Abonament za Usługę TD w Wariancie A ponad limit.","")&amp;
IF(Q855&gt;Limity!$D$7," Abonament za Usługę TD w Wariancie B ponad limit.","")&amp;
IF(Q855-K855&gt;Limity!$D$8," Różnica wartości abonamentów za Usługę TD wariantów A i B ponad limit.","")&amp;
IF(M855&gt;Limity!$D$9," Abonament za zwiększenie przepustowości w Wariancie A ponad limit.","")&amp;
IF(S855&gt;Limity!$D$10," Abonament za zwiększenie przepustowości w Wariancie B ponad limit.","")&amp;
IF(H855&gt;Limity!$D$11," Opłata za zestawienie łącza ponad limit.","")&amp;
IF(J855=""," Nie wskazano PWR. ",IF(ISERROR(VLOOKUP(J855,'Listy punktów styku'!$B$11:$B$41,1,FALSE))," Nie wskazano PWR z listy.",""))&amp;
IF(P855=""," Nie wskazano FPS. ",IF(ISERROR(VLOOKUP(P855,'Listy punktów styku'!$B$44:$B$61,1,FALSE))," Nie wskazano FPS z listy.",""))
)</f>
        <v/>
      </c>
    </row>
    <row r="856" spans="1:22" x14ac:dyDescent="0.35">
      <c r="A856" s="115">
        <v>842</v>
      </c>
      <c r="B856" s="116">
        <v>7776476</v>
      </c>
      <c r="C856" s="117" t="s">
        <v>4567</v>
      </c>
      <c r="D856" s="118" t="s">
        <v>4569</v>
      </c>
      <c r="E856" s="118" t="s">
        <v>104</v>
      </c>
      <c r="F856" s="119" t="s">
        <v>1160</v>
      </c>
      <c r="G856" s="28"/>
      <c r="H856" s="4"/>
      <c r="I856" s="122">
        <f t="shared" si="92"/>
        <v>0</v>
      </c>
      <c r="J856" s="3"/>
      <c r="K856" s="6"/>
      <c r="L856" s="123">
        <f t="shared" si="93"/>
        <v>0</v>
      </c>
      <c r="M856" s="7"/>
      <c r="N856" s="123">
        <f t="shared" si="94"/>
        <v>0</v>
      </c>
      <c r="O856" s="123">
        <f t="shared" si="95"/>
        <v>0</v>
      </c>
      <c r="P856" s="3"/>
      <c r="Q856" s="6"/>
      <c r="R856" s="123">
        <f t="shared" si="96"/>
        <v>0</v>
      </c>
      <c r="S856" s="6"/>
      <c r="T856" s="123">
        <f t="shared" si="97"/>
        <v>0</v>
      </c>
      <c r="U856" s="122">
        <f t="shared" si="98"/>
        <v>0</v>
      </c>
      <c r="V856" s="8" t="str">
        <f>IF(COUNTBLANK(G856:H856)+COUNTBLANK(J856:K856)+COUNTBLANK(M856:M856)+COUNTBLANK(P856:Q856)+COUNTBLANK(S856:S856)=8,"",
IF(G856&lt;Limity!$C$5," Data gotowości zbyt wczesna lub nie uzupełniona.","")&amp;
IF(G856&gt;Limity!$D$5," Data gotowości zbyt późna lub wypełnona nieprawidłowo.","")&amp;
IF(OR(ROUND(K856,2)&lt;=0,ROUND(Q856,2)&lt;=0,ROUND(M856,2)&lt;=0,ROUND(S856,2)&lt;=0,ROUND(H856,2)&lt;=0)," Co najmniej jedna wartość nie jest większa od zera.","")&amp;
IF(K856&gt;Limity!$D$6," Abonament za Usługę TD w Wariancie A ponad limit.","")&amp;
IF(Q856&gt;Limity!$D$7," Abonament za Usługę TD w Wariancie B ponad limit.","")&amp;
IF(Q856-K856&gt;Limity!$D$8," Różnica wartości abonamentów za Usługę TD wariantów A i B ponad limit.","")&amp;
IF(M856&gt;Limity!$D$9," Abonament za zwiększenie przepustowości w Wariancie A ponad limit.","")&amp;
IF(S856&gt;Limity!$D$10," Abonament za zwiększenie przepustowości w Wariancie B ponad limit.","")&amp;
IF(H856&gt;Limity!$D$11," Opłata za zestawienie łącza ponad limit.","")&amp;
IF(J856=""," Nie wskazano PWR. ",IF(ISERROR(VLOOKUP(J856,'Listy punktów styku'!$B$11:$B$41,1,FALSE))," Nie wskazano PWR z listy.",""))&amp;
IF(P856=""," Nie wskazano FPS. ",IF(ISERROR(VLOOKUP(P856,'Listy punktów styku'!$B$44:$B$61,1,FALSE))," Nie wskazano FPS z listy.",""))
)</f>
        <v/>
      </c>
    </row>
    <row r="857" spans="1:22" x14ac:dyDescent="0.35">
      <c r="A857" s="115">
        <v>843</v>
      </c>
      <c r="B857" s="116">
        <v>8731896</v>
      </c>
      <c r="C857" s="117" t="s">
        <v>1044</v>
      </c>
      <c r="D857" s="118" t="s">
        <v>1041</v>
      </c>
      <c r="E857" s="118" t="s">
        <v>367</v>
      </c>
      <c r="F857" s="119">
        <v>9</v>
      </c>
      <c r="G857" s="28"/>
      <c r="H857" s="4"/>
      <c r="I857" s="122">
        <f t="shared" si="92"/>
        <v>0</v>
      </c>
      <c r="J857" s="3"/>
      <c r="K857" s="6"/>
      <c r="L857" s="123">
        <f t="shared" si="93"/>
        <v>0</v>
      </c>
      <c r="M857" s="7"/>
      <c r="N857" s="123">
        <f t="shared" si="94"/>
        <v>0</v>
      </c>
      <c r="O857" s="123">
        <f t="shared" si="95"/>
        <v>0</v>
      </c>
      <c r="P857" s="3"/>
      <c r="Q857" s="6"/>
      <c r="R857" s="123">
        <f t="shared" si="96"/>
        <v>0</v>
      </c>
      <c r="S857" s="6"/>
      <c r="T857" s="123">
        <f t="shared" si="97"/>
        <v>0</v>
      </c>
      <c r="U857" s="122">
        <f t="shared" si="98"/>
        <v>0</v>
      </c>
      <c r="V857" s="8" t="str">
        <f>IF(COUNTBLANK(G857:H857)+COUNTBLANK(J857:K857)+COUNTBLANK(M857:M857)+COUNTBLANK(P857:Q857)+COUNTBLANK(S857:S857)=8,"",
IF(G857&lt;Limity!$C$5," Data gotowości zbyt wczesna lub nie uzupełniona.","")&amp;
IF(G857&gt;Limity!$D$5," Data gotowości zbyt późna lub wypełnona nieprawidłowo.","")&amp;
IF(OR(ROUND(K857,2)&lt;=0,ROUND(Q857,2)&lt;=0,ROUND(M857,2)&lt;=0,ROUND(S857,2)&lt;=0,ROUND(H857,2)&lt;=0)," Co najmniej jedna wartość nie jest większa od zera.","")&amp;
IF(K857&gt;Limity!$D$6," Abonament za Usługę TD w Wariancie A ponad limit.","")&amp;
IF(Q857&gt;Limity!$D$7," Abonament za Usługę TD w Wariancie B ponad limit.","")&amp;
IF(Q857-K857&gt;Limity!$D$8," Różnica wartości abonamentów za Usługę TD wariantów A i B ponad limit.","")&amp;
IF(M857&gt;Limity!$D$9," Abonament za zwiększenie przepustowości w Wariancie A ponad limit.","")&amp;
IF(S857&gt;Limity!$D$10," Abonament za zwiększenie przepustowości w Wariancie B ponad limit.","")&amp;
IF(H857&gt;Limity!$D$11," Opłata za zestawienie łącza ponad limit.","")&amp;
IF(J857=""," Nie wskazano PWR. ",IF(ISERROR(VLOOKUP(J857,'Listy punktów styku'!$B$11:$B$41,1,FALSE))," Nie wskazano PWR z listy.",""))&amp;
IF(P857=""," Nie wskazano FPS. ",IF(ISERROR(VLOOKUP(P857,'Listy punktów styku'!$B$44:$B$61,1,FALSE))," Nie wskazano FPS z listy.",""))
)</f>
        <v/>
      </c>
    </row>
    <row r="858" spans="1:22" x14ac:dyDescent="0.35">
      <c r="A858" s="115">
        <v>844</v>
      </c>
      <c r="B858" s="116">
        <v>4270477</v>
      </c>
      <c r="C858" s="117" t="s">
        <v>1046</v>
      </c>
      <c r="D858" s="118" t="s">
        <v>1041</v>
      </c>
      <c r="E858" s="118" t="s">
        <v>1048</v>
      </c>
      <c r="F858" s="119">
        <v>3</v>
      </c>
      <c r="G858" s="28"/>
      <c r="H858" s="4"/>
      <c r="I858" s="122">
        <f t="shared" si="92"/>
        <v>0</v>
      </c>
      <c r="J858" s="3"/>
      <c r="K858" s="6"/>
      <c r="L858" s="123">
        <f t="shared" si="93"/>
        <v>0</v>
      </c>
      <c r="M858" s="7"/>
      <c r="N858" s="123">
        <f t="shared" si="94"/>
        <v>0</v>
      </c>
      <c r="O858" s="123">
        <f t="shared" si="95"/>
        <v>0</v>
      </c>
      <c r="P858" s="3"/>
      <c r="Q858" s="6"/>
      <c r="R858" s="123">
        <f t="shared" si="96"/>
        <v>0</v>
      </c>
      <c r="S858" s="6"/>
      <c r="T858" s="123">
        <f t="shared" si="97"/>
        <v>0</v>
      </c>
      <c r="U858" s="122">
        <f t="shared" si="98"/>
        <v>0</v>
      </c>
      <c r="V858" s="8" t="str">
        <f>IF(COUNTBLANK(G858:H858)+COUNTBLANK(J858:K858)+COUNTBLANK(M858:M858)+COUNTBLANK(P858:Q858)+COUNTBLANK(S858:S858)=8,"",
IF(G858&lt;Limity!$C$5," Data gotowości zbyt wczesna lub nie uzupełniona.","")&amp;
IF(G858&gt;Limity!$D$5," Data gotowości zbyt późna lub wypełnona nieprawidłowo.","")&amp;
IF(OR(ROUND(K858,2)&lt;=0,ROUND(Q858,2)&lt;=0,ROUND(M858,2)&lt;=0,ROUND(S858,2)&lt;=0,ROUND(H858,2)&lt;=0)," Co najmniej jedna wartość nie jest większa od zera.","")&amp;
IF(K858&gt;Limity!$D$6," Abonament za Usługę TD w Wariancie A ponad limit.","")&amp;
IF(Q858&gt;Limity!$D$7," Abonament za Usługę TD w Wariancie B ponad limit.","")&amp;
IF(Q858-K858&gt;Limity!$D$8," Różnica wartości abonamentów za Usługę TD wariantów A i B ponad limit.","")&amp;
IF(M858&gt;Limity!$D$9," Abonament za zwiększenie przepustowości w Wariancie A ponad limit.","")&amp;
IF(S858&gt;Limity!$D$10," Abonament za zwiększenie przepustowości w Wariancie B ponad limit.","")&amp;
IF(H858&gt;Limity!$D$11," Opłata za zestawienie łącza ponad limit.","")&amp;
IF(J858=""," Nie wskazano PWR. ",IF(ISERROR(VLOOKUP(J858,'Listy punktów styku'!$B$11:$B$41,1,FALSE))," Nie wskazano PWR z listy.",""))&amp;
IF(P858=""," Nie wskazano FPS. ",IF(ISERROR(VLOOKUP(P858,'Listy punktów styku'!$B$44:$B$61,1,FALSE))," Nie wskazano FPS z listy.",""))
)</f>
        <v/>
      </c>
    </row>
    <row r="859" spans="1:22" ht="43.5" x14ac:dyDescent="0.35">
      <c r="A859" s="115">
        <v>845</v>
      </c>
      <c r="B859" s="116">
        <v>4274397</v>
      </c>
      <c r="C859" s="117" t="s">
        <v>4572</v>
      </c>
      <c r="D859" s="118" t="s">
        <v>1041</v>
      </c>
      <c r="E859" s="118" t="s">
        <v>4574</v>
      </c>
      <c r="F859" s="119">
        <v>4</v>
      </c>
      <c r="G859" s="28"/>
      <c r="H859" s="4"/>
      <c r="I859" s="122">
        <f t="shared" si="92"/>
        <v>0</v>
      </c>
      <c r="J859" s="3"/>
      <c r="K859" s="6"/>
      <c r="L859" s="123">
        <f t="shared" si="93"/>
        <v>0</v>
      </c>
      <c r="M859" s="7"/>
      <c r="N859" s="123">
        <f t="shared" si="94"/>
        <v>0</v>
      </c>
      <c r="O859" s="123">
        <f t="shared" si="95"/>
        <v>0</v>
      </c>
      <c r="P859" s="3"/>
      <c r="Q859" s="6"/>
      <c r="R859" s="123">
        <f t="shared" si="96"/>
        <v>0</v>
      </c>
      <c r="S859" s="6"/>
      <c r="T859" s="123">
        <f t="shared" si="97"/>
        <v>0</v>
      </c>
      <c r="U859" s="122">
        <f t="shared" si="98"/>
        <v>0</v>
      </c>
      <c r="V859" s="8" t="str">
        <f>IF(COUNTBLANK(G859:H859)+COUNTBLANK(J859:K859)+COUNTBLANK(M859:M859)+COUNTBLANK(P859:Q859)+COUNTBLANK(S859:S859)=8,"",
IF(G859&lt;Limity!$C$5," Data gotowości zbyt wczesna lub nie uzupełniona.","")&amp;
IF(G859&gt;Limity!$D$5," Data gotowości zbyt późna lub wypełnona nieprawidłowo.","")&amp;
IF(OR(ROUND(K859,2)&lt;=0,ROUND(Q859,2)&lt;=0,ROUND(M859,2)&lt;=0,ROUND(S859,2)&lt;=0,ROUND(H859,2)&lt;=0)," Co najmniej jedna wartość nie jest większa od zera.","")&amp;
IF(K859&gt;Limity!$D$6," Abonament za Usługę TD w Wariancie A ponad limit.","")&amp;
IF(Q859&gt;Limity!$D$7," Abonament za Usługę TD w Wariancie B ponad limit.","")&amp;
IF(Q859-K859&gt;Limity!$D$8," Różnica wartości abonamentów za Usługę TD wariantów A i B ponad limit.","")&amp;
IF(M859&gt;Limity!$D$9," Abonament za zwiększenie przepustowości w Wariancie A ponad limit.","")&amp;
IF(S859&gt;Limity!$D$10," Abonament za zwiększenie przepustowości w Wariancie B ponad limit.","")&amp;
IF(H859&gt;Limity!$D$11," Opłata za zestawienie łącza ponad limit.","")&amp;
IF(J859=""," Nie wskazano PWR. ",IF(ISERROR(VLOOKUP(J859,'Listy punktów styku'!$B$11:$B$41,1,FALSE))," Nie wskazano PWR z listy.",""))&amp;
IF(P859=""," Nie wskazano FPS. ",IF(ISERROR(VLOOKUP(P859,'Listy punktów styku'!$B$44:$B$61,1,FALSE))," Nie wskazano FPS z listy.",""))
)</f>
        <v/>
      </c>
    </row>
    <row r="860" spans="1:22" x14ac:dyDescent="0.35">
      <c r="A860" s="115">
        <v>846</v>
      </c>
      <c r="B860" s="116">
        <v>4270138</v>
      </c>
      <c r="C860" s="117" t="s">
        <v>1050</v>
      </c>
      <c r="D860" s="118" t="s">
        <v>1041</v>
      </c>
      <c r="E860" s="118" t="s">
        <v>1052</v>
      </c>
      <c r="F860" s="119">
        <v>37</v>
      </c>
      <c r="G860" s="28"/>
      <c r="H860" s="4"/>
      <c r="I860" s="122">
        <f t="shared" si="92"/>
        <v>0</v>
      </c>
      <c r="J860" s="3"/>
      <c r="K860" s="6"/>
      <c r="L860" s="123">
        <f t="shared" si="93"/>
        <v>0</v>
      </c>
      <c r="M860" s="7"/>
      <c r="N860" s="123">
        <f t="shared" si="94"/>
        <v>0</v>
      </c>
      <c r="O860" s="123">
        <f t="shared" si="95"/>
        <v>0</v>
      </c>
      <c r="P860" s="3"/>
      <c r="Q860" s="6"/>
      <c r="R860" s="123">
        <f t="shared" si="96"/>
        <v>0</v>
      </c>
      <c r="S860" s="6"/>
      <c r="T860" s="123">
        <f t="shared" si="97"/>
        <v>0</v>
      </c>
      <c r="U860" s="122">
        <f t="shared" si="98"/>
        <v>0</v>
      </c>
      <c r="V860" s="8" t="str">
        <f>IF(COUNTBLANK(G860:H860)+COUNTBLANK(J860:K860)+COUNTBLANK(M860:M860)+COUNTBLANK(P860:Q860)+COUNTBLANK(S860:S860)=8,"",
IF(G860&lt;Limity!$C$5," Data gotowości zbyt wczesna lub nie uzupełniona.","")&amp;
IF(G860&gt;Limity!$D$5," Data gotowości zbyt późna lub wypełnona nieprawidłowo.","")&amp;
IF(OR(ROUND(K860,2)&lt;=0,ROUND(Q860,2)&lt;=0,ROUND(M860,2)&lt;=0,ROUND(S860,2)&lt;=0,ROUND(H860,2)&lt;=0)," Co najmniej jedna wartość nie jest większa od zera.","")&amp;
IF(K860&gt;Limity!$D$6," Abonament za Usługę TD w Wariancie A ponad limit.","")&amp;
IF(Q860&gt;Limity!$D$7," Abonament za Usługę TD w Wariancie B ponad limit.","")&amp;
IF(Q860-K860&gt;Limity!$D$8," Różnica wartości abonamentów za Usługę TD wariantów A i B ponad limit.","")&amp;
IF(M860&gt;Limity!$D$9," Abonament za zwiększenie przepustowości w Wariancie A ponad limit.","")&amp;
IF(S860&gt;Limity!$D$10," Abonament za zwiększenie przepustowości w Wariancie B ponad limit.","")&amp;
IF(H860&gt;Limity!$D$11," Opłata za zestawienie łącza ponad limit.","")&amp;
IF(J860=""," Nie wskazano PWR. ",IF(ISERROR(VLOOKUP(J860,'Listy punktów styku'!$B$11:$B$41,1,FALSE))," Nie wskazano PWR z listy.",""))&amp;
IF(P860=""," Nie wskazano FPS. ",IF(ISERROR(VLOOKUP(P860,'Listy punktów styku'!$B$44:$B$61,1,FALSE))," Nie wskazano FPS z listy.",""))
)</f>
        <v/>
      </c>
    </row>
    <row r="861" spans="1:22" x14ac:dyDescent="0.35">
      <c r="A861" s="115">
        <v>847</v>
      </c>
      <c r="B861" s="116">
        <v>4271149</v>
      </c>
      <c r="C861" s="117" t="s">
        <v>1054</v>
      </c>
      <c r="D861" s="118" t="s">
        <v>1041</v>
      </c>
      <c r="E861" s="118" t="s">
        <v>1056</v>
      </c>
      <c r="F861" s="119">
        <v>25</v>
      </c>
      <c r="G861" s="28"/>
      <c r="H861" s="4"/>
      <c r="I861" s="122">
        <f t="shared" si="92"/>
        <v>0</v>
      </c>
      <c r="J861" s="3"/>
      <c r="K861" s="6"/>
      <c r="L861" s="123">
        <f t="shared" si="93"/>
        <v>0</v>
      </c>
      <c r="M861" s="7"/>
      <c r="N861" s="123">
        <f t="shared" si="94"/>
        <v>0</v>
      </c>
      <c r="O861" s="123">
        <f t="shared" si="95"/>
        <v>0</v>
      </c>
      <c r="P861" s="3"/>
      <c r="Q861" s="6"/>
      <c r="R861" s="123">
        <f t="shared" si="96"/>
        <v>0</v>
      </c>
      <c r="S861" s="6"/>
      <c r="T861" s="123">
        <f t="shared" si="97"/>
        <v>0</v>
      </c>
      <c r="U861" s="122">
        <f t="shared" si="98"/>
        <v>0</v>
      </c>
      <c r="V861" s="8" t="str">
        <f>IF(COUNTBLANK(G861:H861)+COUNTBLANK(J861:K861)+COUNTBLANK(M861:M861)+COUNTBLANK(P861:Q861)+COUNTBLANK(S861:S861)=8,"",
IF(G861&lt;Limity!$C$5," Data gotowości zbyt wczesna lub nie uzupełniona.","")&amp;
IF(G861&gt;Limity!$D$5," Data gotowości zbyt późna lub wypełnona nieprawidłowo.","")&amp;
IF(OR(ROUND(K861,2)&lt;=0,ROUND(Q861,2)&lt;=0,ROUND(M861,2)&lt;=0,ROUND(S861,2)&lt;=0,ROUND(H861,2)&lt;=0)," Co najmniej jedna wartość nie jest większa od zera.","")&amp;
IF(K861&gt;Limity!$D$6," Abonament za Usługę TD w Wariancie A ponad limit.","")&amp;
IF(Q861&gt;Limity!$D$7," Abonament za Usługę TD w Wariancie B ponad limit.","")&amp;
IF(Q861-K861&gt;Limity!$D$8," Różnica wartości abonamentów za Usługę TD wariantów A i B ponad limit.","")&amp;
IF(M861&gt;Limity!$D$9," Abonament za zwiększenie przepustowości w Wariancie A ponad limit.","")&amp;
IF(S861&gt;Limity!$D$10," Abonament za zwiększenie przepustowości w Wariancie B ponad limit.","")&amp;
IF(H861&gt;Limity!$D$11," Opłata za zestawienie łącza ponad limit.","")&amp;
IF(J861=""," Nie wskazano PWR. ",IF(ISERROR(VLOOKUP(J861,'Listy punktów styku'!$B$11:$B$41,1,FALSE))," Nie wskazano PWR z listy.",""))&amp;
IF(P861=""," Nie wskazano FPS. ",IF(ISERROR(VLOOKUP(P861,'Listy punktów styku'!$B$44:$B$61,1,FALSE))," Nie wskazano FPS z listy.",""))
)</f>
        <v/>
      </c>
    </row>
    <row r="862" spans="1:22" x14ac:dyDescent="0.35">
      <c r="A862" s="115">
        <v>848</v>
      </c>
      <c r="B862" s="116">
        <v>4274033</v>
      </c>
      <c r="C862" s="117" t="s">
        <v>1021</v>
      </c>
      <c r="D862" s="118" t="s">
        <v>1041</v>
      </c>
      <c r="E862" s="118" t="s">
        <v>425</v>
      </c>
      <c r="F862" s="119">
        <v>22</v>
      </c>
      <c r="G862" s="28"/>
      <c r="H862" s="4"/>
      <c r="I862" s="122">
        <f t="shared" si="92"/>
        <v>0</v>
      </c>
      <c r="J862" s="3"/>
      <c r="K862" s="6"/>
      <c r="L862" s="123">
        <f t="shared" si="93"/>
        <v>0</v>
      </c>
      <c r="M862" s="7"/>
      <c r="N862" s="123">
        <f t="shared" si="94"/>
        <v>0</v>
      </c>
      <c r="O862" s="123">
        <f t="shared" si="95"/>
        <v>0</v>
      </c>
      <c r="P862" s="3"/>
      <c r="Q862" s="6"/>
      <c r="R862" s="123">
        <f t="shared" si="96"/>
        <v>0</v>
      </c>
      <c r="S862" s="6"/>
      <c r="T862" s="123">
        <f t="shared" si="97"/>
        <v>0</v>
      </c>
      <c r="U862" s="122">
        <f t="shared" si="98"/>
        <v>0</v>
      </c>
      <c r="V862" s="8" t="str">
        <f>IF(COUNTBLANK(G862:H862)+COUNTBLANK(J862:K862)+COUNTBLANK(M862:M862)+COUNTBLANK(P862:Q862)+COUNTBLANK(S862:S862)=8,"",
IF(G862&lt;Limity!$C$5," Data gotowości zbyt wczesna lub nie uzupełniona.","")&amp;
IF(G862&gt;Limity!$D$5," Data gotowości zbyt późna lub wypełnona nieprawidłowo.","")&amp;
IF(OR(ROUND(K862,2)&lt;=0,ROUND(Q862,2)&lt;=0,ROUND(M862,2)&lt;=0,ROUND(S862,2)&lt;=0,ROUND(H862,2)&lt;=0)," Co najmniej jedna wartość nie jest większa od zera.","")&amp;
IF(K862&gt;Limity!$D$6," Abonament za Usługę TD w Wariancie A ponad limit.","")&amp;
IF(Q862&gt;Limity!$D$7," Abonament za Usługę TD w Wariancie B ponad limit.","")&amp;
IF(Q862-K862&gt;Limity!$D$8," Różnica wartości abonamentów za Usługę TD wariantów A i B ponad limit.","")&amp;
IF(M862&gt;Limity!$D$9," Abonament za zwiększenie przepustowości w Wariancie A ponad limit.","")&amp;
IF(S862&gt;Limity!$D$10," Abonament za zwiększenie przepustowości w Wariancie B ponad limit.","")&amp;
IF(H862&gt;Limity!$D$11," Opłata za zestawienie łącza ponad limit.","")&amp;
IF(J862=""," Nie wskazano PWR. ",IF(ISERROR(VLOOKUP(J862,'Listy punktów styku'!$B$11:$B$41,1,FALSE))," Nie wskazano PWR z listy.",""))&amp;
IF(P862=""," Nie wskazano FPS. ",IF(ISERROR(VLOOKUP(P862,'Listy punktów styku'!$B$44:$B$61,1,FALSE))," Nie wskazano FPS z listy.",""))
)</f>
        <v/>
      </c>
    </row>
    <row r="863" spans="1:22" x14ac:dyDescent="0.35">
      <c r="A863" s="115">
        <v>849</v>
      </c>
      <c r="B863" s="116">
        <v>4274044</v>
      </c>
      <c r="C863" s="117" t="s">
        <v>1059</v>
      </c>
      <c r="D863" s="118" t="s">
        <v>1041</v>
      </c>
      <c r="E863" s="118" t="s">
        <v>1061</v>
      </c>
      <c r="F863" s="119">
        <v>4</v>
      </c>
      <c r="G863" s="28"/>
      <c r="H863" s="4"/>
      <c r="I863" s="122">
        <f t="shared" si="92"/>
        <v>0</v>
      </c>
      <c r="J863" s="3"/>
      <c r="K863" s="6"/>
      <c r="L863" s="123">
        <f t="shared" si="93"/>
        <v>0</v>
      </c>
      <c r="M863" s="7"/>
      <c r="N863" s="123">
        <f t="shared" si="94"/>
        <v>0</v>
      </c>
      <c r="O863" s="123">
        <f t="shared" si="95"/>
        <v>0</v>
      </c>
      <c r="P863" s="3"/>
      <c r="Q863" s="6"/>
      <c r="R863" s="123">
        <f t="shared" si="96"/>
        <v>0</v>
      </c>
      <c r="S863" s="6"/>
      <c r="T863" s="123">
        <f t="shared" si="97"/>
        <v>0</v>
      </c>
      <c r="U863" s="122">
        <f t="shared" si="98"/>
        <v>0</v>
      </c>
      <c r="V863" s="8" t="str">
        <f>IF(COUNTBLANK(G863:H863)+COUNTBLANK(J863:K863)+COUNTBLANK(M863:M863)+COUNTBLANK(P863:Q863)+COUNTBLANK(S863:S863)=8,"",
IF(G863&lt;Limity!$C$5," Data gotowości zbyt wczesna lub nie uzupełniona.","")&amp;
IF(G863&gt;Limity!$D$5," Data gotowości zbyt późna lub wypełnona nieprawidłowo.","")&amp;
IF(OR(ROUND(K863,2)&lt;=0,ROUND(Q863,2)&lt;=0,ROUND(M863,2)&lt;=0,ROUND(S863,2)&lt;=0,ROUND(H863,2)&lt;=0)," Co najmniej jedna wartość nie jest większa od zera.","")&amp;
IF(K863&gt;Limity!$D$6," Abonament za Usługę TD w Wariancie A ponad limit.","")&amp;
IF(Q863&gt;Limity!$D$7," Abonament za Usługę TD w Wariancie B ponad limit.","")&amp;
IF(Q863-K863&gt;Limity!$D$8," Różnica wartości abonamentów za Usługę TD wariantów A i B ponad limit.","")&amp;
IF(M863&gt;Limity!$D$9," Abonament za zwiększenie przepustowości w Wariancie A ponad limit.","")&amp;
IF(S863&gt;Limity!$D$10," Abonament za zwiększenie przepustowości w Wariancie B ponad limit.","")&amp;
IF(H863&gt;Limity!$D$11," Opłata za zestawienie łącza ponad limit.","")&amp;
IF(J863=""," Nie wskazano PWR. ",IF(ISERROR(VLOOKUP(J863,'Listy punktów styku'!$B$11:$B$41,1,FALSE))," Nie wskazano PWR z listy.",""))&amp;
IF(P863=""," Nie wskazano FPS. ",IF(ISERROR(VLOOKUP(P863,'Listy punktów styku'!$B$44:$B$61,1,FALSE))," Nie wskazano FPS z listy.",""))
)</f>
        <v/>
      </c>
    </row>
    <row r="864" spans="1:22" x14ac:dyDescent="0.35">
      <c r="A864" s="115">
        <v>850</v>
      </c>
      <c r="B864" s="116">
        <v>4274124</v>
      </c>
      <c r="C864" s="117" t="s">
        <v>4576</v>
      </c>
      <c r="D864" s="118" t="s">
        <v>1041</v>
      </c>
      <c r="E864" s="118" t="s">
        <v>4578</v>
      </c>
      <c r="F864" s="119">
        <v>9</v>
      </c>
      <c r="G864" s="28"/>
      <c r="H864" s="4"/>
      <c r="I864" s="122">
        <f t="shared" si="92"/>
        <v>0</v>
      </c>
      <c r="J864" s="3"/>
      <c r="K864" s="6"/>
      <c r="L864" s="123">
        <f t="shared" si="93"/>
        <v>0</v>
      </c>
      <c r="M864" s="7"/>
      <c r="N864" s="123">
        <f t="shared" si="94"/>
        <v>0</v>
      </c>
      <c r="O864" s="123">
        <f t="shared" si="95"/>
        <v>0</v>
      </c>
      <c r="P864" s="3"/>
      <c r="Q864" s="6"/>
      <c r="R864" s="123">
        <f t="shared" si="96"/>
        <v>0</v>
      </c>
      <c r="S864" s="6"/>
      <c r="T864" s="123">
        <f t="shared" si="97"/>
        <v>0</v>
      </c>
      <c r="U864" s="122">
        <f t="shared" si="98"/>
        <v>0</v>
      </c>
      <c r="V864" s="8" t="str">
        <f>IF(COUNTBLANK(G864:H864)+COUNTBLANK(J864:K864)+COUNTBLANK(M864:M864)+COUNTBLANK(P864:Q864)+COUNTBLANK(S864:S864)=8,"",
IF(G864&lt;Limity!$C$5," Data gotowości zbyt wczesna lub nie uzupełniona.","")&amp;
IF(G864&gt;Limity!$D$5," Data gotowości zbyt późna lub wypełnona nieprawidłowo.","")&amp;
IF(OR(ROUND(K864,2)&lt;=0,ROUND(Q864,2)&lt;=0,ROUND(M864,2)&lt;=0,ROUND(S864,2)&lt;=0,ROUND(H864,2)&lt;=0)," Co najmniej jedna wartość nie jest większa od zera.","")&amp;
IF(K864&gt;Limity!$D$6," Abonament za Usługę TD w Wariancie A ponad limit.","")&amp;
IF(Q864&gt;Limity!$D$7," Abonament za Usługę TD w Wariancie B ponad limit.","")&amp;
IF(Q864-K864&gt;Limity!$D$8," Różnica wartości abonamentów za Usługę TD wariantów A i B ponad limit.","")&amp;
IF(M864&gt;Limity!$D$9," Abonament za zwiększenie przepustowości w Wariancie A ponad limit.","")&amp;
IF(S864&gt;Limity!$D$10," Abonament za zwiększenie przepustowości w Wariancie B ponad limit.","")&amp;
IF(H864&gt;Limity!$D$11," Opłata za zestawienie łącza ponad limit.","")&amp;
IF(J864=""," Nie wskazano PWR. ",IF(ISERROR(VLOOKUP(J864,'Listy punktów styku'!$B$11:$B$41,1,FALSE))," Nie wskazano PWR z listy.",""))&amp;
IF(P864=""," Nie wskazano FPS. ",IF(ISERROR(VLOOKUP(P864,'Listy punktów styku'!$B$44:$B$61,1,FALSE))," Nie wskazano FPS z listy.",""))
)</f>
        <v/>
      </c>
    </row>
    <row r="865" spans="1:22" x14ac:dyDescent="0.35">
      <c r="A865" s="115">
        <v>851</v>
      </c>
      <c r="B865" s="116">
        <v>4270705</v>
      </c>
      <c r="C865" s="117" t="s">
        <v>4580</v>
      </c>
      <c r="D865" s="118" t="s">
        <v>1041</v>
      </c>
      <c r="E865" s="118" t="s">
        <v>4582</v>
      </c>
      <c r="F865" s="119">
        <v>9</v>
      </c>
      <c r="G865" s="28"/>
      <c r="H865" s="4"/>
      <c r="I865" s="122">
        <f t="shared" si="92"/>
        <v>0</v>
      </c>
      <c r="J865" s="3"/>
      <c r="K865" s="6"/>
      <c r="L865" s="123">
        <f t="shared" si="93"/>
        <v>0</v>
      </c>
      <c r="M865" s="7"/>
      <c r="N865" s="123">
        <f t="shared" si="94"/>
        <v>0</v>
      </c>
      <c r="O865" s="123">
        <f t="shared" si="95"/>
        <v>0</v>
      </c>
      <c r="P865" s="3"/>
      <c r="Q865" s="6"/>
      <c r="R865" s="123">
        <f t="shared" si="96"/>
        <v>0</v>
      </c>
      <c r="S865" s="6"/>
      <c r="T865" s="123">
        <f t="shared" si="97"/>
        <v>0</v>
      </c>
      <c r="U865" s="122">
        <f t="shared" si="98"/>
        <v>0</v>
      </c>
      <c r="V865" s="8" t="str">
        <f>IF(COUNTBLANK(G865:H865)+COUNTBLANK(J865:K865)+COUNTBLANK(M865:M865)+COUNTBLANK(P865:Q865)+COUNTBLANK(S865:S865)=8,"",
IF(G865&lt;Limity!$C$5," Data gotowości zbyt wczesna lub nie uzupełniona.","")&amp;
IF(G865&gt;Limity!$D$5," Data gotowości zbyt późna lub wypełnona nieprawidłowo.","")&amp;
IF(OR(ROUND(K865,2)&lt;=0,ROUND(Q865,2)&lt;=0,ROUND(M865,2)&lt;=0,ROUND(S865,2)&lt;=0,ROUND(H865,2)&lt;=0)," Co najmniej jedna wartość nie jest większa od zera.","")&amp;
IF(K865&gt;Limity!$D$6," Abonament za Usługę TD w Wariancie A ponad limit.","")&amp;
IF(Q865&gt;Limity!$D$7," Abonament za Usługę TD w Wariancie B ponad limit.","")&amp;
IF(Q865-K865&gt;Limity!$D$8," Różnica wartości abonamentów za Usługę TD wariantów A i B ponad limit.","")&amp;
IF(M865&gt;Limity!$D$9," Abonament za zwiększenie przepustowości w Wariancie A ponad limit.","")&amp;
IF(S865&gt;Limity!$D$10," Abonament za zwiększenie przepustowości w Wariancie B ponad limit.","")&amp;
IF(H865&gt;Limity!$D$11," Opłata za zestawienie łącza ponad limit.","")&amp;
IF(J865=""," Nie wskazano PWR. ",IF(ISERROR(VLOOKUP(J865,'Listy punktów styku'!$B$11:$B$41,1,FALSE))," Nie wskazano PWR z listy.",""))&amp;
IF(P865=""," Nie wskazano FPS. ",IF(ISERROR(VLOOKUP(P865,'Listy punktów styku'!$B$44:$B$61,1,FALSE))," Nie wskazano FPS z listy.",""))
)</f>
        <v/>
      </c>
    </row>
    <row r="866" spans="1:22" x14ac:dyDescent="0.35">
      <c r="A866" s="115">
        <v>852</v>
      </c>
      <c r="B866" s="116">
        <v>4274268</v>
      </c>
      <c r="C866" s="117" t="s">
        <v>1063</v>
      </c>
      <c r="D866" s="118" t="s">
        <v>1041</v>
      </c>
      <c r="E866" s="118" t="s">
        <v>1065</v>
      </c>
      <c r="F866" s="119">
        <v>14</v>
      </c>
      <c r="G866" s="28"/>
      <c r="H866" s="4"/>
      <c r="I866" s="122">
        <f t="shared" si="92"/>
        <v>0</v>
      </c>
      <c r="J866" s="3"/>
      <c r="K866" s="6"/>
      <c r="L866" s="123">
        <f t="shared" si="93"/>
        <v>0</v>
      </c>
      <c r="M866" s="7"/>
      <c r="N866" s="123">
        <f t="shared" si="94"/>
        <v>0</v>
      </c>
      <c r="O866" s="123">
        <f t="shared" si="95"/>
        <v>0</v>
      </c>
      <c r="P866" s="3"/>
      <c r="Q866" s="6"/>
      <c r="R866" s="123">
        <f t="shared" si="96"/>
        <v>0</v>
      </c>
      <c r="S866" s="6"/>
      <c r="T866" s="123">
        <f t="shared" si="97"/>
        <v>0</v>
      </c>
      <c r="U866" s="122">
        <f t="shared" si="98"/>
        <v>0</v>
      </c>
      <c r="V866" s="8" t="str">
        <f>IF(COUNTBLANK(G866:H866)+COUNTBLANK(J866:K866)+COUNTBLANK(M866:M866)+COUNTBLANK(P866:Q866)+COUNTBLANK(S866:S866)=8,"",
IF(G866&lt;Limity!$C$5," Data gotowości zbyt wczesna lub nie uzupełniona.","")&amp;
IF(G866&gt;Limity!$D$5," Data gotowości zbyt późna lub wypełnona nieprawidłowo.","")&amp;
IF(OR(ROUND(K866,2)&lt;=0,ROUND(Q866,2)&lt;=0,ROUND(M866,2)&lt;=0,ROUND(S866,2)&lt;=0,ROUND(H866,2)&lt;=0)," Co najmniej jedna wartość nie jest większa od zera.","")&amp;
IF(K866&gt;Limity!$D$6," Abonament za Usługę TD w Wariancie A ponad limit.","")&amp;
IF(Q866&gt;Limity!$D$7," Abonament za Usługę TD w Wariancie B ponad limit.","")&amp;
IF(Q866-K866&gt;Limity!$D$8," Różnica wartości abonamentów za Usługę TD wariantów A i B ponad limit.","")&amp;
IF(M866&gt;Limity!$D$9," Abonament za zwiększenie przepustowości w Wariancie A ponad limit.","")&amp;
IF(S866&gt;Limity!$D$10," Abonament za zwiększenie przepustowości w Wariancie B ponad limit.","")&amp;
IF(H866&gt;Limity!$D$11," Opłata za zestawienie łącza ponad limit.","")&amp;
IF(J866=""," Nie wskazano PWR. ",IF(ISERROR(VLOOKUP(J866,'Listy punktów styku'!$B$11:$B$41,1,FALSE))," Nie wskazano PWR z listy.",""))&amp;
IF(P866=""," Nie wskazano FPS. ",IF(ISERROR(VLOOKUP(P866,'Listy punktów styku'!$B$44:$B$61,1,FALSE))," Nie wskazano FPS z listy.",""))
)</f>
        <v/>
      </c>
    </row>
    <row r="867" spans="1:22" x14ac:dyDescent="0.35">
      <c r="A867" s="115">
        <v>853</v>
      </c>
      <c r="B867" s="116">
        <v>4274320</v>
      </c>
      <c r="C867" s="117" t="s">
        <v>1067</v>
      </c>
      <c r="D867" s="118" t="s">
        <v>1041</v>
      </c>
      <c r="E867" s="118" t="s">
        <v>1069</v>
      </c>
      <c r="F867" s="119">
        <v>162</v>
      </c>
      <c r="G867" s="28"/>
      <c r="H867" s="4"/>
      <c r="I867" s="122">
        <f t="shared" si="92"/>
        <v>0</v>
      </c>
      <c r="J867" s="3"/>
      <c r="K867" s="6"/>
      <c r="L867" s="123">
        <f t="shared" si="93"/>
        <v>0</v>
      </c>
      <c r="M867" s="7"/>
      <c r="N867" s="123">
        <f t="shared" si="94"/>
        <v>0</v>
      </c>
      <c r="O867" s="123">
        <f t="shared" si="95"/>
        <v>0</v>
      </c>
      <c r="P867" s="3"/>
      <c r="Q867" s="6"/>
      <c r="R867" s="123">
        <f t="shared" si="96"/>
        <v>0</v>
      </c>
      <c r="S867" s="6"/>
      <c r="T867" s="123">
        <f t="shared" si="97"/>
        <v>0</v>
      </c>
      <c r="U867" s="122">
        <f t="shared" si="98"/>
        <v>0</v>
      </c>
      <c r="V867" s="8" t="str">
        <f>IF(COUNTBLANK(G867:H867)+COUNTBLANK(J867:K867)+COUNTBLANK(M867:M867)+COUNTBLANK(P867:Q867)+COUNTBLANK(S867:S867)=8,"",
IF(G867&lt;Limity!$C$5," Data gotowości zbyt wczesna lub nie uzupełniona.","")&amp;
IF(G867&gt;Limity!$D$5," Data gotowości zbyt późna lub wypełnona nieprawidłowo.","")&amp;
IF(OR(ROUND(K867,2)&lt;=0,ROUND(Q867,2)&lt;=0,ROUND(M867,2)&lt;=0,ROUND(S867,2)&lt;=0,ROUND(H867,2)&lt;=0)," Co najmniej jedna wartość nie jest większa od zera.","")&amp;
IF(K867&gt;Limity!$D$6," Abonament za Usługę TD w Wariancie A ponad limit.","")&amp;
IF(Q867&gt;Limity!$D$7," Abonament za Usługę TD w Wariancie B ponad limit.","")&amp;
IF(Q867-K867&gt;Limity!$D$8," Różnica wartości abonamentów za Usługę TD wariantów A i B ponad limit.","")&amp;
IF(M867&gt;Limity!$D$9," Abonament za zwiększenie przepustowości w Wariancie A ponad limit.","")&amp;
IF(S867&gt;Limity!$D$10," Abonament za zwiększenie przepustowości w Wariancie B ponad limit.","")&amp;
IF(H867&gt;Limity!$D$11," Opłata za zestawienie łącza ponad limit.","")&amp;
IF(J867=""," Nie wskazano PWR. ",IF(ISERROR(VLOOKUP(J867,'Listy punktów styku'!$B$11:$B$41,1,FALSE))," Nie wskazano PWR z listy.",""))&amp;
IF(P867=""," Nie wskazano FPS. ",IF(ISERROR(VLOOKUP(P867,'Listy punktów styku'!$B$44:$B$61,1,FALSE))," Nie wskazano FPS z listy.",""))
)</f>
        <v/>
      </c>
    </row>
    <row r="868" spans="1:22" x14ac:dyDescent="0.35">
      <c r="A868" s="115">
        <v>854</v>
      </c>
      <c r="B868" s="116">
        <v>4274347</v>
      </c>
      <c r="C868" s="117" t="s">
        <v>1071</v>
      </c>
      <c r="D868" s="118" t="s">
        <v>1041</v>
      </c>
      <c r="E868" s="118" t="s">
        <v>1073</v>
      </c>
      <c r="F868" s="119">
        <v>11</v>
      </c>
      <c r="G868" s="28"/>
      <c r="H868" s="4"/>
      <c r="I868" s="122">
        <f t="shared" si="92"/>
        <v>0</v>
      </c>
      <c r="J868" s="3"/>
      <c r="K868" s="6"/>
      <c r="L868" s="123">
        <f t="shared" si="93"/>
        <v>0</v>
      </c>
      <c r="M868" s="7"/>
      <c r="N868" s="123">
        <f t="shared" si="94"/>
        <v>0</v>
      </c>
      <c r="O868" s="123">
        <f t="shared" si="95"/>
        <v>0</v>
      </c>
      <c r="P868" s="3"/>
      <c r="Q868" s="6"/>
      <c r="R868" s="123">
        <f t="shared" si="96"/>
        <v>0</v>
      </c>
      <c r="S868" s="6"/>
      <c r="T868" s="123">
        <f t="shared" si="97"/>
        <v>0</v>
      </c>
      <c r="U868" s="122">
        <f t="shared" si="98"/>
        <v>0</v>
      </c>
      <c r="V868" s="8" t="str">
        <f>IF(COUNTBLANK(G868:H868)+COUNTBLANK(J868:K868)+COUNTBLANK(M868:M868)+COUNTBLANK(P868:Q868)+COUNTBLANK(S868:S868)=8,"",
IF(G868&lt;Limity!$C$5," Data gotowości zbyt wczesna lub nie uzupełniona.","")&amp;
IF(G868&gt;Limity!$D$5," Data gotowości zbyt późna lub wypełnona nieprawidłowo.","")&amp;
IF(OR(ROUND(K868,2)&lt;=0,ROUND(Q868,2)&lt;=0,ROUND(M868,2)&lt;=0,ROUND(S868,2)&lt;=0,ROUND(H868,2)&lt;=0)," Co najmniej jedna wartość nie jest większa od zera.","")&amp;
IF(K868&gt;Limity!$D$6," Abonament za Usługę TD w Wariancie A ponad limit.","")&amp;
IF(Q868&gt;Limity!$D$7," Abonament za Usługę TD w Wariancie B ponad limit.","")&amp;
IF(Q868-K868&gt;Limity!$D$8," Różnica wartości abonamentów za Usługę TD wariantów A i B ponad limit.","")&amp;
IF(M868&gt;Limity!$D$9," Abonament za zwiększenie przepustowości w Wariancie A ponad limit.","")&amp;
IF(S868&gt;Limity!$D$10," Abonament za zwiększenie przepustowości w Wariancie B ponad limit.","")&amp;
IF(H868&gt;Limity!$D$11," Opłata za zestawienie łącza ponad limit.","")&amp;
IF(J868=""," Nie wskazano PWR. ",IF(ISERROR(VLOOKUP(J868,'Listy punktów styku'!$B$11:$B$41,1,FALSE))," Nie wskazano PWR z listy.",""))&amp;
IF(P868=""," Nie wskazano FPS. ",IF(ISERROR(VLOOKUP(P868,'Listy punktów styku'!$B$44:$B$61,1,FALSE))," Nie wskazano FPS z listy.",""))
)</f>
        <v/>
      </c>
    </row>
    <row r="869" spans="1:22" x14ac:dyDescent="0.35">
      <c r="A869" s="115">
        <v>855</v>
      </c>
      <c r="B869" s="116">
        <v>8039135</v>
      </c>
      <c r="C869" s="117" t="s">
        <v>4586</v>
      </c>
      <c r="D869" s="118" t="s">
        <v>4588</v>
      </c>
      <c r="E869" s="118" t="s">
        <v>104</v>
      </c>
      <c r="F869" s="119">
        <v>207</v>
      </c>
      <c r="G869" s="28"/>
      <c r="H869" s="4"/>
      <c r="I869" s="122">
        <f t="shared" si="92"/>
        <v>0</v>
      </c>
      <c r="J869" s="3"/>
      <c r="K869" s="6"/>
      <c r="L869" s="123">
        <f t="shared" si="93"/>
        <v>0</v>
      </c>
      <c r="M869" s="7"/>
      <c r="N869" s="123">
        <f t="shared" si="94"/>
        <v>0</v>
      </c>
      <c r="O869" s="123">
        <f t="shared" si="95"/>
        <v>0</v>
      </c>
      <c r="P869" s="3"/>
      <c r="Q869" s="6"/>
      <c r="R869" s="123">
        <f t="shared" si="96"/>
        <v>0</v>
      </c>
      <c r="S869" s="6"/>
      <c r="T869" s="123">
        <f t="shared" si="97"/>
        <v>0</v>
      </c>
      <c r="U869" s="122">
        <f t="shared" si="98"/>
        <v>0</v>
      </c>
      <c r="V869" s="8" t="str">
        <f>IF(COUNTBLANK(G869:H869)+COUNTBLANK(J869:K869)+COUNTBLANK(M869:M869)+COUNTBLANK(P869:Q869)+COUNTBLANK(S869:S869)=8,"",
IF(G869&lt;Limity!$C$5," Data gotowości zbyt wczesna lub nie uzupełniona.","")&amp;
IF(G869&gt;Limity!$D$5," Data gotowości zbyt późna lub wypełnona nieprawidłowo.","")&amp;
IF(OR(ROUND(K869,2)&lt;=0,ROUND(Q869,2)&lt;=0,ROUND(M869,2)&lt;=0,ROUND(S869,2)&lt;=0,ROUND(H869,2)&lt;=0)," Co najmniej jedna wartość nie jest większa od zera.","")&amp;
IF(K869&gt;Limity!$D$6," Abonament za Usługę TD w Wariancie A ponad limit.","")&amp;
IF(Q869&gt;Limity!$D$7," Abonament za Usługę TD w Wariancie B ponad limit.","")&amp;
IF(Q869-K869&gt;Limity!$D$8," Różnica wartości abonamentów za Usługę TD wariantów A i B ponad limit.","")&amp;
IF(M869&gt;Limity!$D$9," Abonament za zwiększenie przepustowości w Wariancie A ponad limit.","")&amp;
IF(S869&gt;Limity!$D$10," Abonament za zwiększenie przepustowości w Wariancie B ponad limit.","")&amp;
IF(H869&gt;Limity!$D$11," Opłata za zestawienie łącza ponad limit.","")&amp;
IF(J869=""," Nie wskazano PWR. ",IF(ISERROR(VLOOKUP(J869,'Listy punktów styku'!$B$11:$B$41,1,FALSE))," Nie wskazano PWR z listy.",""))&amp;
IF(P869=""," Nie wskazano FPS. ",IF(ISERROR(VLOOKUP(P869,'Listy punktów styku'!$B$44:$B$61,1,FALSE))," Nie wskazano FPS z listy.",""))
)</f>
        <v/>
      </c>
    </row>
    <row r="870" spans="1:22" ht="29" x14ac:dyDescent="0.35">
      <c r="A870" s="115">
        <v>856</v>
      </c>
      <c r="B870" s="124">
        <v>93119901</v>
      </c>
      <c r="C870" s="117" t="s">
        <v>4589</v>
      </c>
      <c r="D870" s="118" t="s">
        <v>4592</v>
      </c>
      <c r="E870" s="118" t="s">
        <v>521</v>
      </c>
      <c r="F870" s="119" t="s">
        <v>3691</v>
      </c>
      <c r="G870" s="28"/>
      <c r="H870" s="4"/>
      <c r="I870" s="122">
        <f t="shared" si="92"/>
        <v>0</v>
      </c>
      <c r="J870" s="3"/>
      <c r="K870" s="6"/>
      <c r="L870" s="123">
        <f t="shared" si="93"/>
        <v>0</v>
      </c>
      <c r="M870" s="7"/>
      <c r="N870" s="123">
        <f t="shared" si="94"/>
        <v>0</v>
      </c>
      <c r="O870" s="123">
        <f t="shared" si="95"/>
        <v>0</v>
      </c>
      <c r="P870" s="3"/>
      <c r="Q870" s="6"/>
      <c r="R870" s="123">
        <f t="shared" si="96"/>
        <v>0</v>
      </c>
      <c r="S870" s="6"/>
      <c r="T870" s="123">
        <f t="shared" si="97"/>
        <v>0</v>
      </c>
      <c r="U870" s="122">
        <f t="shared" si="98"/>
        <v>0</v>
      </c>
      <c r="V870" s="8" t="str">
        <f>IF(COUNTBLANK(G870:H870)+COUNTBLANK(J870:K870)+COUNTBLANK(M870:M870)+COUNTBLANK(P870:Q870)+COUNTBLANK(S870:S870)=8,"",
IF(G870&lt;Limity!$C$5," Data gotowości zbyt wczesna lub nie uzupełniona.","")&amp;
IF(G870&gt;Limity!$D$5," Data gotowości zbyt późna lub wypełnona nieprawidłowo.","")&amp;
IF(OR(ROUND(K870,2)&lt;=0,ROUND(Q870,2)&lt;=0,ROUND(M870,2)&lt;=0,ROUND(S870,2)&lt;=0,ROUND(H870,2)&lt;=0)," Co najmniej jedna wartość nie jest większa od zera.","")&amp;
IF(K870&gt;Limity!$D$6," Abonament za Usługę TD w Wariancie A ponad limit.","")&amp;
IF(Q870&gt;Limity!$D$7," Abonament za Usługę TD w Wariancie B ponad limit.","")&amp;
IF(Q870-K870&gt;Limity!$D$8," Różnica wartości abonamentów za Usługę TD wariantów A i B ponad limit.","")&amp;
IF(M870&gt;Limity!$D$9," Abonament za zwiększenie przepustowości w Wariancie A ponad limit.","")&amp;
IF(S870&gt;Limity!$D$10," Abonament za zwiększenie przepustowości w Wariancie B ponad limit.","")&amp;
IF(H870&gt;Limity!$D$11," Opłata za zestawienie łącza ponad limit.","")&amp;
IF(J870=""," Nie wskazano PWR. ",IF(ISERROR(VLOOKUP(J870,'Listy punktów styku'!$B$11:$B$41,1,FALSE))," Nie wskazano PWR z listy.",""))&amp;
IF(P870=""," Nie wskazano FPS. ",IF(ISERROR(VLOOKUP(P870,'Listy punktów styku'!$B$44:$B$61,1,FALSE))," Nie wskazano FPS z listy.",""))
)</f>
        <v/>
      </c>
    </row>
    <row r="871" spans="1:22" x14ac:dyDescent="0.35">
      <c r="A871" s="115">
        <v>857</v>
      </c>
      <c r="B871" s="124">
        <v>59437579</v>
      </c>
      <c r="C871" s="117" t="s">
        <v>4594</v>
      </c>
      <c r="D871" s="118" t="s">
        <v>4596</v>
      </c>
      <c r="E871" s="118" t="s">
        <v>527</v>
      </c>
      <c r="F871" s="119" t="s">
        <v>1882</v>
      </c>
      <c r="G871" s="28"/>
      <c r="H871" s="4"/>
      <c r="I871" s="122">
        <f t="shared" si="92"/>
        <v>0</v>
      </c>
      <c r="J871" s="3"/>
      <c r="K871" s="6"/>
      <c r="L871" s="123">
        <f t="shared" si="93"/>
        <v>0</v>
      </c>
      <c r="M871" s="7"/>
      <c r="N871" s="123">
        <f t="shared" si="94"/>
        <v>0</v>
      </c>
      <c r="O871" s="123">
        <f t="shared" si="95"/>
        <v>0</v>
      </c>
      <c r="P871" s="3"/>
      <c r="Q871" s="6"/>
      <c r="R871" s="123">
        <f t="shared" si="96"/>
        <v>0</v>
      </c>
      <c r="S871" s="6"/>
      <c r="T871" s="123">
        <f t="shared" si="97"/>
        <v>0</v>
      </c>
      <c r="U871" s="122">
        <f t="shared" si="98"/>
        <v>0</v>
      </c>
      <c r="V871" s="8" t="str">
        <f>IF(COUNTBLANK(G871:H871)+COUNTBLANK(J871:K871)+COUNTBLANK(M871:M871)+COUNTBLANK(P871:Q871)+COUNTBLANK(S871:S871)=8,"",
IF(G871&lt;Limity!$C$5," Data gotowości zbyt wczesna lub nie uzupełniona.","")&amp;
IF(G871&gt;Limity!$D$5," Data gotowości zbyt późna lub wypełnona nieprawidłowo.","")&amp;
IF(OR(ROUND(K871,2)&lt;=0,ROUND(Q871,2)&lt;=0,ROUND(M871,2)&lt;=0,ROUND(S871,2)&lt;=0,ROUND(H871,2)&lt;=0)," Co najmniej jedna wartość nie jest większa od zera.","")&amp;
IF(K871&gt;Limity!$D$6," Abonament za Usługę TD w Wariancie A ponad limit.","")&amp;
IF(Q871&gt;Limity!$D$7," Abonament za Usługę TD w Wariancie B ponad limit.","")&amp;
IF(Q871-K871&gt;Limity!$D$8," Różnica wartości abonamentów za Usługę TD wariantów A i B ponad limit.","")&amp;
IF(M871&gt;Limity!$D$9," Abonament za zwiększenie przepustowości w Wariancie A ponad limit.","")&amp;
IF(S871&gt;Limity!$D$10," Abonament za zwiększenie przepustowości w Wariancie B ponad limit.","")&amp;
IF(H871&gt;Limity!$D$11," Opłata za zestawienie łącza ponad limit.","")&amp;
IF(J871=""," Nie wskazano PWR. ",IF(ISERROR(VLOOKUP(J871,'Listy punktów styku'!$B$11:$B$41,1,FALSE))," Nie wskazano PWR z listy.",""))&amp;
IF(P871=""," Nie wskazano FPS. ",IF(ISERROR(VLOOKUP(P871,'Listy punktów styku'!$B$44:$B$61,1,FALSE))," Nie wskazano FPS z listy.",""))
)</f>
        <v/>
      </c>
    </row>
    <row r="872" spans="1:22" x14ac:dyDescent="0.35">
      <c r="A872" s="115">
        <v>858</v>
      </c>
      <c r="B872" s="116">
        <v>355068192</v>
      </c>
      <c r="C872" s="117">
        <v>268339</v>
      </c>
      <c r="D872" s="118" t="s">
        <v>4602</v>
      </c>
      <c r="E872" s="118"/>
      <c r="F872" s="119">
        <v>35</v>
      </c>
      <c r="G872" s="28"/>
      <c r="H872" s="4"/>
      <c r="I872" s="122">
        <f t="shared" si="92"/>
        <v>0</v>
      </c>
      <c r="J872" s="3"/>
      <c r="K872" s="6"/>
      <c r="L872" s="123">
        <f t="shared" si="93"/>
        <v>0</v>
      </c>
      <c r="M872" s="7"/>
      <c r="N872" s="123">
        <f t="shared" si="94"/>
        <v>0</v>
      </c>
      <c r="O872" s="123">
        <f t="shared" si="95"/>
        <v>0</v>
      </c>
      <c r="P872" s="3"/>
      <c r="Q872" s="6"/>
      <c r="R872" s="123">
        <f t="shared" si="96"/>
        <v>0</v>
      </c>
      <c r="S872" s="6"/>
      <c r="T872" s="123">
        <f t="shared" si="97"/>
        <v>0</v>
      </c>
      <c r="U872" s="122">
        <f t="shared" si="98"/>
        <v>0</v>
      </c>
      <c r="V872" s="8" t="str">
        <f>IF(COUNTBLANK(G872:H872)+COUNTBLANK(J872:K872)+COUNTBLANK(M872:M872)+COUNTBLANK(P872:Q872)+COUNTBLANK(S872:S872)=8,"",
IF(G872&lt;Limity!$C$5," Data gotowości zbyt wczesna lub nie uzupełniona.","")&amp;
IF(G872&gt;Limity!$D$5," Data gotowości zbyt późna lub wypełnona nieprawidłowo.","")&amp;
IF(OR(ROUND(K872,2)&lt;=0,ROUND(Q872,2)&lt;=0,ROUND(M872,2)&lt;=0,ROUND(S872,2)&lt;=0,ROUND(H872,2)&lt;=0)," Co najmniej jedna wartość nie jest większa od zera.","")&amp;
IF(K872&gt;Limity!$D$6," Abonament za Usługę TD w Wariancie A ponad limit.","")&amp;
IF(Q872&gt;Limity!$D$7," Abonament za Usługę TD w Wariancie B ponad limit.","")&amp;
IF(Q872-K872&gt;Limity!$D$8," Różnica wartości abonamentów za Usługę TD wariantów A i B ponad limit.","")&amp;
IF(M872&gt;Limity!$D$9," Abonament za zwiększenie przepustowości w Wariancie A ponad limit.","")&amp;
IF(S872&gt;Limity!$D$10," Abonament za zwiększenie przepustowości w Wariancie B ponad limit.","")&amp;
IF(H872&gt;Limity!$D$11," Opłata za zestawienie łącza ponad limit.","")&amp;
IF(J872=""," Nie wskazano PWR. ",IF(ISERROR(VLOOKUP(J872,'Listy punktów styku'!$B$11:$B$41,1,FALSE))," Nie wskazano PWR z listy.",""))&amp;
IF(P872=""," Nie wskazano FPS. ",IF(ISERROR(VLOOKUP(P872,'Listy punktów styku'!$B$44:$B$61,1,FALSE))," Nie wskazano FPS z listy.",""))
)</f>
        <v/>
      </c>
    </row>
    <row r="873" spans="1:22" ht="29" x14ac:dyDescent="0.35">
      <c r="A873" s="115">
        <v>859</v>
      </c>
      <c r="B873" s="124">
        <v>12849783</v>
      </c>
      <c r="C873" s="117" t="s">
        <v>4604</v>
      </c>
      <c r="D873" s="118" t="s">
        <v>4608</v>
      </c>
      <c r="E873" s="118" t="s">
        <v>4610</v>
      </c>
      <c r="F873" s="119" t="s">
        <v>4611</v>
      </c>
      <c r="G873" s="28"/>
      <c r="H873" s="4"/>
      <c r="I873" s="122">
        <f t="shared" si="92"/>
        <v>0</v>
      </c>
      <c r="J873" s="3"/>
      <c r="K873" s="6"/>
      <c r="L873" s="123">
        <f t="shared" si="93"/>
        <v>0</v>
      </c>
      <c r="M873" s="7"/>
      <c r="N873" s="123">
        <f t="shared" si="94"/>
        <v>0</v>
      </c>
      <c r="O873" s="123">
        <f t="shared" si="95"/>
        <v>0</v>
      </c>
      <c r="P873" s="3"/>
      <c r="Q873" s="6"/>
      <c r="R873" s="123">
        <f t="shared" si="96"/>
        <v>0</v>
      </c>
      <c r="S873" s="6"/>
      <c r="T873" s="123">
        <f t="shared" si="97"/>
        <v>0</v>
      </c>
      <c r="U873" s="122">
        <f t="shared" si="98"/>
        <v>0</v>
      </c>
      <c r="V873" s="8" t="str">
        <f>IF(COUNTBLANK(G873:H873)+COUNTBLANK(J873:K873)+COUNTBLANK(M873:M873)+COUNTBLANK(P873:Q873)+COUNTBLANK(S873:S873)=8,"",
IF(G873&lt;Limity!$C$5," Data gotowości zbyt wczesna lub nie uzupełniona.","")&amp;
IF(G873&gt;Limity!$D$5," Data gotowości zbyt późna lub wypełnona nieprawidłowo.","")&amp;
IF(OR(ROUND(K873,2)&lt;=0,ROUND(Q873,2)&lt;=0,ROUND(M873,2)&lt;=0,ROUND(S873,2)&lt;=0,ROUND(H873,2)&lt;=0)," Co najmniej jedna wartość nie jest większa od zera.","")&amp;
IF(K873&gt;Limity!$D$6," Abonament za Usługę TD w Wariancie A ponad limit.","")&amp;
IF(Q873&gt;Limity!$D$7," Abonament za Usługę TD w Wariancie B ponad limit.","")&amp;
IF(Q873-K873&gt;Limity!$D$8," Różnica wartości abonamentów za Usługę TD wariantów A i B ponad limit.","")&amp;
IF(M873&gt;Limity!$D$9," Abonament za zwiększenie przepustowości w Wariancie A ponad limit.","")&amp;
IF(S873&gt;Limity!$D$10," Abonament za zwiększenie przepustowości w Wariancie B ponad limit.","")&amp;
IF(H873&gt;Limity!$D$11," Opłata za zestawienie łącza ponad limit.","")&amp;
IF(J873=""," Nie wskazano PWR. ",IF(ISERROR(VLOOKUP(J873,'Listy punktów styku'!$B$11:$B$41,1,FALSE))," Nie wskazano PWR z listy.",""))&amp;
IF(P873=""," Nie wskazano FPS. ",IF(ISERROR(VLOOKUP(P873,'Listy punktów styku'!$B$44:$B$61,1,FALSE))," Nie wskazano FPS z listy.",""))
)</f>
        <v/>
      </c>
    </row>
    <row r="874" spans="1:22" x14ac:dyDescent="0.35">
      <c r="A874" s="115">
        <v>860</v>
      </c>
      <c r="B874" s="116">
        <v>4407309</v>
      </c>
      <c r="C874" s="117" t="s">
        <v>4613</v>
      </c>
      <c r="D874" s="118" t="s">
        <v>4615</v>
      </c>
      <c r="E874" s="118"/>
      <c r="F874" s="119">
        <v>170</v>
      </c>
      <c r="G874" s="28"/>
      <c r="H874" s="4"/>
      <c r="I874" s="122">
        <f t="shared" si="92"/>
        <v>0</v>
      </c>
      <c r="J874" s="3"/>
      <c r="K874" s="6"/>
      <c r="L874" s="123">
        <f t="shared" si="93"/>
        <v>0</v>
      </c>
      <c r="M874" s="7"/>
      <c r="N874" s="123">
        <f t="shared" si="94"/>
        <v>0</v>
      </c>
      <c r="O874" s="123">
        <f t="shared" si="95"/>
        <v>0</v>
      </c>
      <c r="P874" s="3"/>
      <c r="Q874" s="6"/>
      <c r="R874" s="123">
        <f t="shared" si="96"/>
        <v>0</v>
      </c>
      <c r="S874" s="6"/>
      <c r="T874" s="123">
        <f t="shared" si="97"/>
        <v>0</v>
      </c>
      <c r="U874" s="122">
        <f t="shared" si="98"/>
        <v>0</v>
      </c>
      <c r="V874" s="8" t="str">
        <f>IF(COUNTBLANK(G874:H874)+COUNTBLANK(J874:K874)+COUNTBLANK(M874:M874)+COUNTBLANK(P874:Q874)+COUNTBLANK(S874:S874)=8,"",
IF(G874&lt;Limity!$C$5," Data gotowości zbyt wczesna lub nie uzupełniona.","")&amp;
IF(G874&gt;Limity!$D$5," Data gotowości zbyt późna lub wypełnona nieprawidłowo.","")&amp;
IF(OR(ROUND(K874,2)&lt;=0,ROUND(Q874,2)&lt;=0,ROUND(M874,2)&lt;=0,ROUND(S874,2)&lt;=0,ROUND(H874,2)&lt;=0)," Co najmniej jedna wartość nie jest większa od zera.","")&amp;
IF(K874&gt;Limity!$D$6," Abonament za Usługę TD w Wariancie A ponad limit.","")&amp;
IF(Q874&gt;Limity!$D$7," Abonament za Usługę TD w Wariancie B ponad limit.","")&amp;
IF(Q874-K874&gt;Limity!$D$8," Różnica wartości abonamentów za Usługę TD wariantów A i B ponad limit.","")&amp;
IF(M874&gt;Limity!$D$9," Abonament za zwiększenie przepustowości w Wariancie A ponad limit.","")&amp;
IF(S874&gt;Limity!$D$10," Abonament za zwiększenie przepustowości w Wariancie B ponad limit.","")&amp;
IF(H874&gt;Limity!$D$11," Opłata za zestawienie łącza ponad limit.","")&amp;
IF(J874=""," Nie wskazano PWR. ",IF(ISERROR(VLOOKUP(J874,'Listy punktów styku'!$B$11:$B$41,1,FALSE))," Nie wskazano PWR z listy.",""))&amp;
IF(P874=""," Nie wskazano FPS. ",IF(ISERROR(VLOOKUP(P874,'Listy punktów styku'!$B$44:$B$61,1,FALSE))," Nie wskazano FPS z listy.",""))
)</f>
        <v/>
      </c>
    </row>
    <row r="875" spans="1:22" x14ac:dyDescent="0.35">
      <c r="A875" s="115">
        <v>861</v>
      </c>
      <c r="B875" s="116">
        <v>4400727</v>
      </c>
      <c r="C875" s="117" t="s">
        <v>4618</v>
      </c>
      <c r="D875" s="118" t="s">
        <v>4622</v>
      </c>
      <c r="E875" s="118" t="s">
        <v>4624</v>
      </c>
      <c r="F875" s="119">
        <v>137</v>
      </c>
      <c r="G875" s="28"/>
      <c r="H875" s="4"/>
      <c r="I875" s="122">
        <f t="shared" si="92"/>
        <v>0</v>
      </c>
      <c r="J875" s="3"/>
      <c r="K875" s="6"/>
      <c r="L875" s="123">
        <f t="shared" si="93"/>
        <v>0</v>
      </c>
      <c r="M875" s="7"/>
      <c r="N875" s="123">
        <f t="shared" si="94"/>
        <v>0</v>
      </c>
      <c r="O875" s="123">
        <f t="shared" si="95"/>
        <v>0</v>
      </c>
      <c r="P875" s="3"/>
      <c r="Q875" s="6"/>
      <c r="R875" s="123">
        <f t="shared" si="96"/>
        <v>0</v>
      </c>
      <c r="S875" s="6"/>
      <c r="T875" s="123">
        <f t="shared" si="97"/>
        <v>0</v>
      </c>
      <c r="U875" s="122">
        <f t="shared" si="98"/>
        <v>0</v>
      </c>
      <c r="V875" s="8" t="str">
        <f>IF(COUNTBLANK(G875:H875)+COUNTBLANK(J875:K875)+COUNTBLANK(M875:M875)+COUNTBLANK(P875:Q875)+COUNTBLANK(S875:S875)=8,"",
IF(G875&lt;Limity!$C$5," Data gotowości zbyt wczesna lub nie uzupełniona.","")&amp;
IF(G875&gt;Limity!$D$5," Data gotowości zbyt późna lub wypełnona nieprawidłowo.","")&amp;
IF(OR(ROUND(K875,2)&lt;=0,ROUND(Q875,2)&lt;=0,ROUND(M875,2)&lt;=0,ROUND(S875,2)&lt;=0,ROUND(H875,2)&lt;=0)," Co najmniej jedna wartość nie jest większa od zera.","")&amp;
IF(K875&gt;Limity!$D$6," Abonament za Usługę TD w Wariancie A ponad limit.","")&amp;
IF(Q875&gt;Limity!$D$7," Abonament za Usługę TD w Wariancie B ponad limit.","")&amp;
IF(Q875-K875&gt;Limity!$D$8," Różnica wartości abonamentów za Usługę TD wariantów A i B ponad limit.","")&amp;
IF(M875&gt;Limity!$D$9," Abonament za zwiększenie przepustowości w Wariancie A ponad limit.","")&amp;
IF(S875&gt;Limity!$D$10," Abonament za zwiększenie przepustowości w Wariancie B ponad limit.","")&amp;
IF(H875&gt;Limity!$D$11," Opłata za zestawienie łącza ponad limit.","")&amp;
IF(J875=""," Nie wskazano PWR. ",IF(ISERROR(VLOOKUP(J875,'Listy punktów styku'!$B$11:$B$41,1,FALSE))," Nie wskazano PWR z listy.",""))&amp;
IF(P875=""," Nie wskazano FPS. ",IF(ISERROR(VLOOKUP(P875,'Listy punktów styku'!$B$44:$B$61,1,FALSE))," Nie wskazano FPS z listy.",""))
)</f>
        <v/>
      </c>
    </row>
    <row r="876" spans="1:22" x14ac:dyDescent="0.35">
      <c r="A876" s="115">
        <v>862</v>
      </c>
      <c r="B876" s="116">
        <v>4402716</v>
      </c>
      <c r="C876" s="117" t="s">
        <v>4626</v>
      </c>
      <c r="D876" s="118" t="s">
        <v>813</v>
      </c>
      <c r="E876" s="118" t="s">
        <v>104</v>
      </c>
      <c r="F876" s="119">
        <v>25</v>
      </c>
      <c r="G876" s="28"/>
      <c r="H876" s="4"/>
      <c r="I876" s="122">
        <f t="shared" si="92"/>
        <v>0</v>
      </c>
      <c r="J876" s="3"/>
      <c r="K876" s="6"/>
      <c r="L876" s="123">
        <f t="shared" si="93"/>
        <v>0</v>
      </c>
      <c r="M876" s="7"/>
      <c r="N876" s="123">
        <f t="shared" si="94"/>
        <v>0</v>
      </c>
      <c r="O876" s="123">
        <f t="shared" si="95"/>
        <v>0</v>
      </c>
      <c r="P876" s="3"/>
      <c r="Q876" s="6"/>
      <c r="R876" s="123">
        <f t="shared" si="96"/>
        <v>0</v>
      </c>
      <c r="S876" s="6"/>
      <c r="T876" s="123">
        <f t="shared" si="97"/>
        <v>0</v>
      </c>
      <c r="U876" s="122">
        <f t="shared" si="98"/>
        <v>0</v>
      </c>
      <c r="V876" s="8" t="str">
        <f>IF(COUNTBLANK(G876:H876)+COUNTBLANK(J876:K876)+COUNTBLANK(M876:M876)+COUNTBLANK(P876:Q876)+COUNTBLANK(S876:S876)=8,"",
IF(G876&lt;Limity!$C$5," Data gotowości zbyt wczesna lub nie uzupełniona.","")&amp;
IF(G876&gt;Limity!$D$5," Data gotowości zbyt późna lub wypełnona nieprawidłowo.","")&amp;
IF(OR(ROUND(K876,2)&lt;=0,ROUND(Q876,2)&lt;=0,ROUND(M876,2)&lt;=0,ROUND(S876,2)&lt;=0,ROUND(H876,2)&lt;=0)," Co najmniej jedna wartość nie jest większa od zera.","")&amp;
IF(K876&gt;Limity!$D$6," Abonament za Usługę TD w Wariancie A ponad limit.","")&amp;
IF(Q876&gt;Limity!$D$7," Abonament za Usługę TD w Wariancie B ponad limit.","")&amp;
IF(Q876-K876&gt;Limity!$D$8," Różnica wartości abonamentów za Usługę TD wariantów A i B ponad limit.","")&amp;
IF(M876&gt;Limity!$D$9," Abonament za zwiększenie przepustowości w Wariancie A ponad limit.","")&amp;
IF(S876&gt;Limity!$D$10," Abonament za zwiększenie przepustowości w Wariancie B ponad limit.","")&amp;
IF(H876&gt;Limity!$D$11," Opłata za zestawienie łącza ponad limit.","")&amp;
IF(J876=""," Nie wskazano PWR. ",IF(ISERROR(VLOOKUP(J876,'Listy punktów styku'!$B$11:$B$41,1,FALSE))," Nie wskazano PWR z listy.",""))&amp;
IF(P876=""," Nie wskazano FPS. ",IF(ISERROR(VLOOKUP(P876,'Listy punktów styku'!$B$44:$B$61,1,FALSE))," Nie wskazano FPS z listy.",""))
)</f>
        <v/>
      </c>
    </row>
    <row r="877" spans="1:22" x14ac:dyDescent="0.35">
      <c r="A877" s="115">
        <v>863</v>
      </c>
      <c r="B877" s="124">
        <v>90175756</v>
      </c>
      <c r="C877" s="117" t="s">
        <v>4628</v>
      </c>
      <c r="D877" s="118" t="s">
        <v>4631</v>
      </c>
      <c r="E877" s="118" t="s">
        <v>4634</v>
      </c>
      <c r="F877" s="119" t="s">
        <v>1903</v>
      </c>
      <c r="G877" s="28"/>
      <c r="H877" s="4"/>
      <c r="I877" s="122">
        <f t="shared" si="92"/>
        <v>0</v>
      </c>
      <c r="J877" s="3"/>
      <c r="K877" s="6"/>
      <c r="L877" s="123">
        <f t="shared" si="93"/>
        <v>0</v>
      </c>
      <c r="M877" s="7"/>
      <c r="N877" s="123">
        <f t="shared" si="94"/>
        <v>0</v>
      </c>
      <c r="O877" s="123">
        <f t="shared" si="95"/>
        <v>0</v>
      </c>
      <c r="P877" s="3"/>
      <c r="Q877" s="6"/>
      <c r="R877" s="123">
        <f t="shared" si="96"/>
        <v>0</v>
      </c>
      <c r="S877" s="6"/>
      <c r="T877" s="123">
        <f t="shared" si="97"/>
        <v>0</v>
      </c>
      <c r="U877" s="122">
        <f t="shared" si="98"/>
        <v>0</v>
      </c>
      <c r="V877" s="8" t="str">
        <f>IF(COUNTBLANK(G877:H877)+COUNTBLANK(J877:K877)+COUNTBLANK(M877:M877)+COUNTBLANK(P877:Q877)+COUNTBLANK(S877:S877)=8,"",
IF(G877&lt;Limity!$C$5," Data gotowości zbyt wczesna lub nie uzupełniona.","")&amp;
IF(G877&gt;Limity!$D$5," Data gotowości zbyt późna lub wypełnona nieprawidłowo.","")&amp;
IF(OR(ROUND(K877,2)&lt;=0,ROUND(Q877,2)&lt;=0,ROUND(M877,2)&lt;=0,ROUND(S877,2)&lt;=0,ROUND(H877,2)&lt;=0)," Co najmniej jedna wartość nie jest większa od zera.","")&amp;
IF(K877&gt;Limity!$D$6," Abonament za Usługę TD w Wariancie A ponad limit.","")&amp;
IF(Q877&gt;Limity!$D$7," Abonament za Usługę TD w Wariancie B ponad limit.","")&amp;
IF(Q877-K877&gt;Limity!$D$8," Różnica wartości abonamentów za Usługę TD wariantów A i B ponad limit.","")&amp;
IF(M877&gt;Limity!$D$9," Abonament za zwiększenie przepustowości w Wariancie A ponad limit.","")&amp;
IF(S877&gt;Limity!$D$10," Abonament za zwiększenie przepustowości w Wariancie B ponad limit.","")&amp;
IF(H877&gt;Limity!$D$11," Opłata za zestawienie łącza ponad limit.","")&amp;
IF(J877=""," Nie wskazano PWR. ",IF(ISERROR(VLOOKUP(J877,'Listy punktów styku'!$B$11:$B$41,1,FALSE))," Nie wskazano PWR z listy.",""))&amp;
IF(P877=""," Nie wskazano FPS. ",IF(ISERROR(VLOOKUP(P877,'Listy punktów styku'!$B$44:$B$61,1,FALSE))," Nie wskazano FPS z listy.",""))
)</f>
        <v/>
      </c>
    </row>
    <row r="878" spans="1:22" x14ac:dyDescent="0.35">
      <c r="A878" s="115">
        <v>864</v>
      </c>
      <c r="B878" s="116">
        <v>4474234</v>
      </c>
      <c r="C878" s="117" t="s">
        <v>4636</v>
      </c>
      <c r="D878" s="118" t="s">
        <v>4641</v>
      </c>
      <c r="E878" s="118" t="s">
        <v>104</v>
      </c>
      <c r="F878" s="119">
        <v>64</v>
      </c>
      <c r="G878" s="28"/>
      <c r="H878" s="4"/>
      <c r="I878" s="122">
        <f t="shared" ref="I878:I941" si="99">ROUND(H878*(1+$C$10),2)</f>
        <v>0</v>
      </c>
      <c r="J878" s="3"/>
      <c r="K878" s="6"/>
      <c r="L878" s="123">
        <f t="shared" ref="L878:L941" si="100">ROUND(K878*(1+$C$10),2)</f>
        <v>0</v>
      </c>
      <c r="M878" s="7"/>
      <c r="N878" s="123">
        <f t="shared" ref="N878:N941" si="101">ROUND(M878*(1+$C$10),2)</f>
        <v>0</v>
      </c>
      <c r="O878" s="123">
        <f t="shared" ref="O878:O941" si="102">60*ROUND(K878*(1+$C$10),2)</f>
        <v>0</v>
      </c>
      <c r="P878" s="3"/>
      <c r="Q878" s="6"/>
      <c r="R878" s="123">
        <f t="shared" ref="R878:R941" si="103">ROUND(Q878*(1+$C$10),2)</f>
        <v>0</v>
      </c>
      <c r="S878" s="6"/>
      <c r="T878" s="123">
        <f t="shared" ref="T878:T941" si="104">ROUND(S878*(1+$C$10),2)</f>
        <v>0</v>
      </c>
      <c r="U878" s="122">
        <f t="shared" ref="U878:U941" si="105">60*ROUND(Q878*(1+$C$10),2)</f>
        <v>0</v>
      </c>
      <c r="V878" s="8" t="str">
        <f>IF(COUNTBLANK(G878:H878)+COUNTBLANK(J878:K878)+COUNTBLANK(M878:M878)+COUNTBLANK(P878:Q878)+COUNTBLANK(S878:S878)=8,"",
IF(G878&lt;Limity!$C$5," Data gotowości zbyt wczesna lub nie uzupełniona.","")&amp;
IF(G878&gt;Limity!$D$5," Data gotowości zbyt późna lub wypełnona nieprawidłowo.","")&amp;
IF(OR(ROUND(K878,2)&lt;=0,ROUND(Q878,2)&lt;=0,ROUND(M878,2)&lt;=0,ROUND(S878,2)&lt;=0,ROUND(H878,2)&lt;=0)," Co najmniej jedna wartość nie jest większa od zera.","")&amp;
IF(K878&gt;Limity!$D$6," Abonament za Usługę TD w Wariancie A ponad limit.","")&amp;
IF(Q878&gt;Limity!$D$7," Abonament za Usługę TD w Wariancie B ponad limit.","")&amp;
IF(Q878-K878&gt;Limity!$D$8," Różnica wartości abonamentów za Usługę TD wariantów A i B ponad limit.","")&amp;
IF(M878&gt;Limity!$D$9," Abonament za zwiększenie przepustowości w Wariancie A ponad limit.","")&amp;
IF(S878&gt;Limity!$D$10," Abonament za zwiększenie przepustowości w Wariancie B ponad limit.","")&amp;
IF(H878&gt;Limity!$D$11," Opłata za zestawienie łącza ponad limit.","")&amp;
IF(J878=""," Nie wskazano PWR. ",IF(ISERROR(VLOOKUP(J878,'Listy punktów styku'!$B$11:$B$41,1,FALSE))," Nie wskazano PWR z listy.",""))&amp;
IF(P878=""," Nie wskazano FPS. ",IF(ISERROR(VLOOKUP(P878,'Listy punktów styku'!$B$44:$B$61,1,FALSE))," Nie wskazano FPS z listy.",""))
)</f>
        <v/>
      </c>
    </row>
    <row r="879" spans="1:22" x14ac:dyDescent="0.35">
      <c r="A879" s="115">
        <v>865</v>
      </c>
      <c r="B879" s="116">
        <v>9633002</v>
      </c>
      <c r="C879" s="117" t="s">
        <v>4645</v>
      </c>
      <c r="D879" s="118" t="s">
        <v>4643</v>
      </c>
      <c r="E879" s="118" t="s">
        <v>374</v>
      </c>
      <c r="F879" s="119">
        <v>7</v>
      </c>
      <c r="G879" s="28"/>
      <c r="H879" s="4"/>
      <c r="I879" s="122">
        <f t="shared" si="99"/>
        <v>0</v>
      </c>
      <c r="J879" s="3"/>
      <c r="K879" s="6"/>
      <c r="L879" s="123">
        <f t="shared" si="100"/>
        <v>0</v>
      </c>
      <c r="M879" s="7"/>
      <c r="N879" s="123">
        <f t="shared" si="101"/>
        <v>0</v>
      </c>
      <c r="O879" s="123">
        <f t="shared" si="102"/>
        <v>0</v>
      </c>
      <c r="P879" s="3"/>
      <c r="Q879" s="6"/>
      <c r="R879" s="123">
        <f t="shared" si="103"/>
        <v>0</v>
      </c>
      <c r="S879" s="6"/>
      <c r="T879" s="123">
        <f t="shared" si="104"/>
        <v>0</v>
      </c>
      <c r="U879" s="122">
        <f t="shared" si="105"/>
        <v>0</v>
      </c>
      <c r="V879" s="8" t="str">
        <f>IF(COUNTBLANK(G879:H879)+COUNTBLANK(J879:K879)+COUNTBLANK(M879:M879)+COUNTBLANK(P879:Q879)+COUNTBLANK(S879:S879)=8,"",
IF(G879&lt;Limity!$C$5," Data gotowości zbyt wczesna lub nie uzupełniona.","")&amp;
IF(G879&gt;Limity!$D$5," Data gotowości zbyt późna lub wypełnona nieprawidłowo.","")&amp;
IF(OR(ROUND(K879,2)&lt;=0,ROUND(Q879,2)&lt;=0,ROUND(M879,2)&lt;=0,ROUND(S879,2)&lt;=0,ROUND(H879,2)&lt;=0)," Co najmniej jedna wartość nie jest większa od zera.","")&amp;
IF(K879&gt;Limity!$D$6," Abonament za Usługę TD w Wariancie A ponad limit.","")&amp;
IF(Q879&gt;Limity!$D$7," Abonament za Usługę TD w Wariancie B ponad limit.","")&amp;
IF(Q879-K879&gt;Limity!$D$8," Różnica wartości abonamentów za Usługę TD wariantów A i B ponad limit.","")&amp;
IF(M879&gt;Limity!$D$9," Abonament za zwiększenie przepustowości w Wariancie A ponad limit.","")&amp;
IF(S879&gt;Limity!$D$10," Abonament za zwiększenie przepustowości w Wariancie B ponad limit.","")&amp;
IF(H879&gt;Limity!$D$11," Opłata za zestawienie łącza ponad limit.","")&amp;
IF(J879=""," Nie wskazano PWR. ",IF(ISERROR(VLOOKUP(J879,'Listy punktów styku'!$B$11:$B$41,1,FALSE))," Nie wskazano PWR z listy.",""))&amp;
IF(P879=""," Nie wskazano FPS. ",IF(ISERROR(VLOOKUP(P879,'Listy punktów styku'!$B$44:$B$61,1,FALSE))," Nie wskazano FPS z listy.",""))
)</f>
        <v/>
      </c>
    </row>
    <row r="880" spans="1:22" ht="29" x14ac:dyDescent="0.35">
      <c r="A880" s="115">
        <v>866</v>
      </c>
      <c r="B880" s="116">
        <v>4468922</v>
      </c>
      <c r="C880" s="117" t="s">
        <v>4649</v>
      </c>
      <c r="D880" s="118" t="s">
        <v>4643</v>
      </c>
      <c r="E880" s="118" t="s">
        <v>3465</v>
      </c>
      <c r="F880" s="119">
        <v>1</v>
      </c>
      <c r="G880" s="28"/>
      <c r="H880" s="4"/>
      <c r="I880" s="122">
        <f t="shared" si="99"/>
        <v>0</v>
      </c>
      <c r="J880" s="3"/>
      <c r="K880" s="6"/>
      <c r="L880" s="123">
        <f t="shared" si="100"/>
        <v>0</v>
      </c>
      <c r="M880" s="7"/>
      <c r="N880" s="123">
        <f t="shared" si="101"/>
        <v>0</v>
      </c>
      <c r="O880" s="123">
        <f t="shared" si="102"/>
        <v>0</v>
      </c>
      <c r="P880" s="3"/>
      <c r="Q880" s="6"/>
      <c r="R880" s="123">
        <f t="shared" si="103"/>
        <v>0</v>
      </c>
      <c r="S880" s="6"/>
      <c r="T880" s="123">
        <f t="shared" si="104"/>
        <v>0</v>
      </c>
      <c r="U880" s="122">
        <f t="shared" si="105"/>
        <v>0</v>
      </c>
      <c r="V880" s="8" t="str">
        <f>IF(COUNTBLANK(G880:H880)+COUNTBLANK(J880:K880)+COUNTBLANK(M880:M880)+COUNTBLANK(P880:Q880)+COUNTBLANK(S880:S880)=8,"",
IF(G880&lt;Limity!$C$5," Data gotowości zbyt wczesna lub nie uzupełniona.","")&amp;
IF(G880&gt;Limity!$D$5," Data gotowości zbyt późna lub wypełnona nieprawidłowo.","")&amp;
IF(OR(ROUND(K880,2)&lt;=0,ROUND(Q880,2)&lt;=0,ROUND(M880,2)&lt;=0,ROUND(S880,2)&lt;=0,ROUND(H880,2)&lt;=0)," Co najmniej jedna wartość nie jest większa od zera.","")&amp;
IF(K880&gt;Limity!$D$6," Abonament za Usługę TD w Wariancie A ponad limit.","")&amp;
IF(Q880&gt;Limity!$D$7," Abonament za Usługę TD w Wariancie B ponad limit.","")&amp;
IF(Q880-K880&gt;Limity!$D$8," Różnica wartości abonamentów za Usługę TD wariantów A i B ponad limit.","")&amp;
IF(M880&gt;Limity!$D$9," Abonament za zwiększenie przepustowości w Wariancie A ponad limit.","")&amp;
IF(S880&gt;Limity!$D$10," Abonament za zwiększenie przepustowości w Wariancie B ponad limit.","")&amp;
IF(H880&gt;Limity!$D$11," Opłata za zestawienie łącza ponad limit.","")&amp;
IF(J880=""," Nie wskazano PWR. ",IF(ISERROR(VLOOKUP(J880,'Listy punktów styku'!$B$11:$B$41,1,FALSE))," Nie wskazano PWR z listy.",""))&amp;
IF(P880=""," Nie wskazano FPS. ",IF(ISERROR(VLOOKUP(P880,'Listy punktów styku'!$B$44:$B$61,1,FALSE))," Nie wskazano FPS z listy.",""))
)</f>
        <v/>
      </c>
    </row>
    <row r="881" spans="1:22" ht="29" x14ac:dyDescent="0.35">
      <c r="A881" s="115">
        <v>867</v>
      </c>
      <c r="B881" s="116">
        <v>4471984</v>
      </c>
      <c r="C881" s="117" t="s">
        <v>4651</v>
      </c>
      <c r="D881" s="118" t="s">
        <v>4643</v>
      </c>
      <c r="E881" s="118" t="s">
        <v>4653</v>
      </c>
      <c r="F881" s="119">
        <v>3</v>
      </c>
      <c r="G881" s="28"/>
      <c r="H881" s="4"/>
      <c r="I881" s="122">
        <f t="shared" si="99"/>
        <v>0</v>
      </c>
      <c r="J881" s="3"/>
      <c r="K881" s="6"/>
      <c r="L881" s="123">
        <f t="shared" si="100"/>
        <v>0</v>
      </c>
      <c r="M881" s="7"/>
      <c r="N881" s="123">
        <f t="shared" si="101"/>
        <v>0</v>
      </c>
      <c r="O881" s="123">
        <f t="shared" si="102"/>
        <v>0</v>
      </c>
      <c r="P881" s="3"/>
      <c r="Q881" s="6"/>
      <c r="R881" s="123">
        <f t="shared" si="103"/>
        <v>0</v>
      </c>
      <c r="S881" s="6"/>
      <c r="T881" s="123">
        <f t="shared" si="104"/>
        <v>0</v>
      </c>
      <c r="U881" s="122">
        <f t="shared" si="105"/>
        <v>0</v>
      </c>
      <c r="V881" s="8" t="str">
        <f>IF(COUNTBLANK(G881:H881)+COUNTBLANK(J881:K881)+COUNTBLANK(M881:M881)+COUNTBLANK(P881:Q881)+COUNTBLANK(S881:S881)=8,"",
IF(G881&lt;Limity!$C$5," Data gotowości zbyt wczesna lub nie uzupełniona.","")&amp;
IF(G881&gt;Limity!$D$5," Data gotowości zbyt późna lub wypełnona nieprawidłowo.","")&amp;
IF(OR(ROUND(K881,2)&lt;=0,ROUND(Q881,2)&lt;=0,ROUND(M881,2)&lt;=0,ROUND(S881,2)&lt;=0,ROUND(H881,2)&lt;=0)," Co najmniej jedna wartość nie jest większa od zera.","")&amp;
IF(K881&gt;Limity!$D$6," Abonament za Usługę TD w Wariancie A ponad limit.","")&amp;
IF(Q881&gt;Limity!$D$7," Abonament za Usługę TD w Wariancie B ponad limit.","")&amp;
IF(Q881-K881&gt;Limity!$D$8," Różnica wartości abonamentów za Usługę TD wariantów A i B ponad limit.","")&amp;
IF(M881&gt;Limity!$D$9," Abonament za zwiększenie przepustowości w Wariancie A ponad limit.","")&amp;
IF(S881&gt;Limity!$D$10," Abonament za zwiększenie przepustowości w Wariancie B ponad limit.","")&amp;
IF(H881&gt;Limity!$D$11," Opłata za zestawienie łącza ponad limit.","")&amp;
IF(J881=""," Nie wskazano PWR. ",IF(ISERROR(VLOOKUP(J881,'Listy punktów styku'!$B$11:$B$41,1,FALSE))," Nie wskazano PWR z listy.",""))&amp;
IF(P881=""," Nie wskazano FPS. ",IF(ISERROR(VLOOKUP(P881,'Listy punktów styku'!$B$44:$B$61,1,FALSE))," Nie wskazano FPS z listy.",""))
)</f>
        <v/>
      </c>
    </row>
    <row r="882" spans="1:22" x14ac:dyDescent="0.35">
      <c r="A882" s="115">
        <v>868</v>
      </c>
      <c r="B882" s="116">
        <v>4482263</v>
      </c>
      <c r="C882" s="117" t="s">
        <v>4655</v>
      </c>
      <c r="D882" s="118" t="s">
        <v>4534</v>
      </c>
      <c r="E882" s="118" t="s">
        <v>104</v>
      </c>
      <c r="F882" s="119">
        <v>61</v>
      </c>
      <c r="G882" s="28"/>
      <c r="H882" s="4"/>
      <c r="I882" s="122">
        <f t="shared" si="99"/>
        <v>0</v>
      </c>
      <c r="J882" s="3"/>
      <c r="K882" s="6"/>
      <c r="L882" s="123">
        <f t="shared" si="100"/>
        <v>0</v>
      </c>
      <c r="M882" s="7"/>
      <c r="N882" s="123">
        <f t="shared" si="101"/>
        <v>0</v>
      </c>
      <c r="O882" s="123">
        <f t="shared" si="102"/>
        <v>0</v>
      </c>
      <c r="P882" s="3"/>
      <c r="Q882" s="6"/>
      <c r="R882" s="123">
        <f t="shared" si="103"/>
        <v>0</v>
      </c>
      <c r="S882" s="6"/>
      <c r="T882" s="123">
        <f t="shared" si="104"/>
        <v>0</v>
      </c>
      <c r="U882" s="122">
        <f t="shared" si="105"/>
        <v>0</v>
      </c>
      <c r="V882" s="8" t="str">
        <f>IF(COUNTBLANK(G882:H882)+COUNTBLANK(J882:K882)+COUNTBLANK(M882:M882)+COUNTBLANK(P882:Q882)+COUNTBLANK(S882:S882)=8,"",
IF(G882&lt;Limity!$C$5," Data gotowości zbyt wczesna lub nie uzupełniona.","")&amp;
IF(G882&gt;Limity!$D$5," Data gotowości zbyt późna lub wypełnona nieprawidłowo.","")&amp;
IF(OR(ROUND(K882,2)&lt;=0,ROUND(Q882,2)&lt;=0,ROUND(M882,2)&lt;=0,ROUND(S882,2)&lt;=0,ROUND(H882,2)&lt;=0)," Co najmniej jedna wartość nie jest większa od zera.","")&amp;
IF(K882&gt;Limity!$D$6," Abonament za Usługę TD w Wariancie A ponad limit.","")&amp;
IF(Q882&gt;Limity!$D$7," Abonament za Usługę TD w Wariancie B ponad limit.","")&amp;
IF(Q882-K882&gt;Limity!$D$8," Różnica wartości abonamentów za Usługę TD wariantów A i B ponad limit.","")&amp;
IF(M882&gt;Limity!$D$9," Abonament za zwiększenie przepustowości w Wariancie A ponad limit.","")&amp;
IF(S882&gt;Limity!$D$10," Abonament za zwiększenie przepustowości w Wariancie B ponad limit.","")&amp;
IF(H882&gt;Limity!$D$11," Opłata za zestawienie łącza ponad limit.","")&amp;
IF(J882=""," Nie wskazano PWR. ",IF(ISERROR(VLOOKUP(J882,'Listy punktów styku'!$B$11:$B$41,1,FALSE))," Nie wskazano PWR z listy.",""))&amp;
IF(P882=""," Nie wskazano FPS. ",IF(ISERROR(VLOOKUP(P882,'Listy punktów styku'!$B$44:$B$61,1,FALSE))," Nie wskazano FPS z listy.",""))
)</f>
        <v/>
      </c>
    </row>
    <row r="883" spans="1:22" x14ac:dyDescent="0.35">
      <c r="A883" s="115">
        <v>869</v>
      </c>
      <c r="B883" s="124">
        <v>78881827</v>
      </c>
      <c r="C883" s="117" t="s">
        <v>4657</v>
      </c>
      <c r="D883" s="118" t="s">
        <v>4659</v>
      </c>
      <c r="E883" s="118" t="s">
        <v>494</v>
      </c>
      <c r="F883" s="119" t="s">
        <v>1555</v>
      </c>
      <c r="G883" s="28"/>
      <c r="H883" s="4"/>
      <c r="I883" s="122">
        <f t="shared" si="99"/>
        <v>0</v>
      </c>
      <c r="J883" s="3"/>
      <c r="K883" s="6"/>
      <c r="L883" s="123">
        <f t="shared" si="100"/>
        <v>0</v>
      </c>
      <c r="M883" s="7"/>
      <c r="N883" s="123">
        <f t="shared" si="101"/>
        <v>0</v>
      </c>
      <c r="O883" s="123">
        <f t="shared" si="102"/>
        <v>0</v>
      </c>
      <c r="P883" s="3"/>
      <c r="Q883" s="6"/>
      <c r="R883" s="123">
        <f t="shared" si="103"/>
        <v>0</v>
      </c>
      <c r="S883" s="6"/>
      <c r="T883" s="123">
        <f t="shared" si="104"/>
        <v>0</v>
      </c>
      <c r="U883" s="122">
        <f t="shared" si="105"/>
        <v>0</v>
      </c>
      <c r="V883" s="8" t="str">
        <f>IF(COUNTBLANK(G883:H883)+COUNTBLANK(J883:K883)+COUNTBLANK(M883:M883)+COUNTBLANK(P883:Q883)+COUNTBLANK(S883:S883)=8,"",
IF(G883&lt;Limity!$C$5," Data gotowości zbyt wczesna lub nie uzupełniona.","")&amp;
IF(G883&gt;Limity!$D$5," Data gotowości zbyt późna lub wypełnona nieprawidłowo.","")&amp;
IF(OR(ROUND(K883,2)&lt;=0,ROUND(Q883,2)&lt;=0,ROUND(M883,2)&lt;=0,ROUND(S883,2)&lt;=0,ROUND(H883,2)&lt;=0)," Co najmniej jedna wartość nie jest większa od zera.","")&amp;
IF(K883&gt;Limity!$D$6," Abonament za Usługę TD w Wariancie A ponad limit.","")&amp;
IF(Q883&gt;Limity!$D$7," Abonament za Usługę TD w Wariancie B ponad limit.","")&amp;
IF(Q883-K883&gt;Limity!$D$8," Różnica wartości abonamentów za Usługę TD wariantów A i B ponad limit.","")&amp;
IF(M883&gt;Limity!$D$9," Abonament za zwiększenie przepustowości w Wariancie A ponad limit.","")&amp;
IF(S883&gt;Limity!$D$10," Abonament za zwiększenie przepustowości w Wariancie B ponad limit.","")&amp;
IF(H883&gt;Limity!$D$11," Opłata za zestawienie łącza ponad limit.","")&amp;
IF(J883=""," Nie wskazano PWR. ",IF(ISERROR(VLOOKUP(J883,'Listy punktów styku'!$B$11:$B$41,1,FALSE))," Nie wskazano PWR z listy.",""))&amp;
IF(P883=""," Nie wskazano FPS. ",IF(ISERROR(VLOOKUP(P883,'Listy punktów styku'!$B$44:$B$61,1,FALSE))," Nie wskazano FPS z listy.",""))
)</f>
        <v/>
      </c>
    </row>
    <row r="884" spans="1:22" x14ac:dyDescent="0.35">
      <c r="A884" s="115">
        <v>870</v>
      </c>
      <c r="B884" s="116">
        <v>7675541</v>
      </c>
      <c r="C884" s="117" t="s">
        <v>4667</v>
      </c>
      <c r="D884" s="118" t="s">
        <v>4665</v>
      </c>
      <c r="E884" s="118" t="s">
        <v>104</v>
      </c>
      <c r="F884" s="119">
        <v>257</v>
      </c>
      <c r="G884" s="28"/>
      <c r="H884" s="4"/>
      <c r="I884" s="122">
        <f t="shared" si="99"/>
        <v>0</v>
      </c>
      <c r="J884" s="3"/>
      <c r="K884" s="6"/>
      <c r="L884" s="123">
        <f t="shared" si="100"/>
        <v>0</v>
      </c>
      <c r="M884" s="7"/>
      <c r="N884" s="123">
        <f t="shared" si="101"/>
        <v>0</v>
      </c>
      <c r="O884" s="123">
        <f t="shared" si="102"/>
        <v>0</v>
      </c>
      <c r="P884" s="3"/>
      <c r="Q884" s="6"/>
      <c r="R884" s="123">
        <f t="shared" si="103"/>
        <v>0</v>
      </c>
      <c r="S884" s="6"/>
      <c r="T884" s="123">
        <f t="shared" si="104"/>
        <v>0</v>
      </c>
      <c r="U884" s="122">
        <f t="shared" si="105"/>
        <v>0</v>
      </c>
      <c r="V884" s="8" t="str">
        <f>IF(COUNTBLANK(G884:H884)+COUNTBLANK(J884:K884)+COUNTBLANK(M884:M884)+COUNTBLANK(P884:Q884)+COUNTBLANK(S884:S884)=8,"",
IF(G884&lt;Limity!$C$5," Data gotowości zbyt wczesna lub nie uzupełniona.","")&amp;
IF(G884&gt;Limity!$D$5," Data gotowości zbyt późna lub wypełnona nieprawidłowo.","")&amp;
IF(OR(ROUND(K884,2)&lt;=0,ROUND(Q884,2)&lt;=0,ROUND(M884,2)&lt;=0,ROUND(S884,2)&lt;=0,ROUND(H884,2)&lt;=0)," Co najmniej jedna wartość nie jest większa od zera.","")&amp;
IF(K884&gt;Limity!$D$6," Abonament za Usługę TD w Wariancie A ponad limit.","")&amp;
IF(Q884&gt;Limity!$D$7," Abonament za Usługę TD w Wariancie B ponad limit.","")&amp;
IF(Q884-K884&gt;Limity!$D$8," Różnica wartości abonamentów za Usługę TD wariantów A i B ponad limit.","")&amp;
IF(M884&gt;Limity!$D$9," Abonament za zwiększenie przepustowości w Wariancie A ponad limit.","")&amp;
IF(S884&gt;Limity!$D$10," Abonament za zwiększenie przepustowości w Wariancie B ponad limit.","")&amp;
IF(H884&gt;Limity!$D$11," Opłata za zestawienie łącza ponad limit.","")&amp;
IF(J884=""," Nie wskazano PWR. ",IF(ISERROR(VLOOKUP(J884,'Listy punktów styku'!$B$11:$B$41,1,FALSE))," Nie wskazano PWR z listy.",""))&amp;
IF(P884=""," Nie wskazano FPS. ",IF(ISERROR(VLOOKUP(P884,'Listy punktów styku'!$B$44:$B$61,1,FALSE))," Nie wskazano FPS z listy.",""))
)</f>
        <v/>
      </c>
    </row>
    <row r="885" spans="1:22" x14ac:dyDescent="0.35">
      <c r="A885" s="115">
        <v>871</v>
      </c>
      <c r="B885" s="116">
        <v>4494563</v>
      </c>
      <c r="C885" s="117" t="s">
        <v>4671</v>
      </c>
      <c r="D885" s="118" t="s">
        <v>4673</v>
      </c>
      <c r="E885" s="118" t="s">
        <v>104</v>
      </c>
      <c r="F885" s="119">
        <v>81</v>
      </c>
      <c r="G885" s="28"/>
      <c r="H885" s="4"/>
      <c r="I885" s="122">
        <f t="shared" si="99"/>
        <v>0</v>
      </c>
      <c r="J885" s="3"/>
      <c r="K885" s="6"/>
      <c r="L885" s="123">
        <f t="shared" si="100"/>
        <v>0</v>
      </c>
      <c r="M885" s="7"/>
      <c r="N885" s="123">
        <f t="shared" si="101"/>
        <v>0</v>
      </c>
      <c r="O885" s="123">
        <f t="shared" si="102"/>
        <v>0</v>
      </c>
      <c r="P885" s="3"/>
      <c r="Q885" s="6"/>
      <c r="R885" s="123">
        <f t="shared" si="103"/>
        <v>0</v>
      </c>
      <c r="S885" s="6"/>
      <c r="T885" s="123">
        <f t="shared" si="104"/>
        <v>0</v>
      </c>
      <c r="U885" s="122">
        <f t="shared" si="105"/>
        <v>0</v>
      </c>
      <c r="V885" s="8" t="str">
        <f>IF(COUNTBLANK(G885:H885)+COUNTBLANK(J885:K885)+COUNTBLANK(M885:M885)+COUNTBLANK(P885:Q885)+COUNTBLANK(S885:S885)=8,"",
IF(G885&lt;Limity!$C$5," Data gotowości zbyt wczesna lub nie uzupełniona.","")&amp;
IF(G885&gt;Limity!$D$5," Data gotowości zbyt późna lub wypełnona nieprawidłowo.","")&amp;
IF(OR(ROUND(K885,2)&lt;=0,ROUND(Q885,2)&lt;=0,ROUND(M885,2)&lt;=0,ROUND(S885,2)&lt;=0,ROUND(H885,2)&lt;=0)," Co najmniej jedna wartość nie jest większa od zera.","")&amp;
IF(K885&gt;Limity!$D$6," Abonament za Usługę TD w Wariancie A ponad limit.","")&amp;
IF(Q885&gt;Limity!$D$7," Abonament za Usługę TD w Wariancie B ponad limit.","")&amp;
IF(Q885-K885&gt;Limity!$D$8," Różnica wartości abonamentów za Usługę TD wariantów A i B ponad limit.","")&amp;
IF(M885&gt;Limity!$D$9," Abonament za zwiększenie przepustowości w Wariancie A ponad limit.","")&amp;
IF(S885&gt;Limity!$D$10," Abonament za zwiększenie przepustowości w Wariancie B ponad limit.","")&amp;
IF(H885&gt;Limity!$D$11," Opłata za zestawienie łącza ponad limit.","")&amp;
IF(J885=""," Nie wskazano PWR. ",IF(ISERROR(VLOOKUP(J885,'Listy punktów styku'!$B$11:$B$41,1,FALSE))," Nie wskazano PWR z listy.",""))&amp;
IF(P885=""," Nie wskazano FPS. ",IF(ISERROR(VLOOKUP(P885,'Listy punktów styku'!$B$44:$B$61,1,FALSE))," Nie wskazano FPS z listy.",""))
)</f>
        <v/>
      </c>
    </row>
    <row r="886" spans="1:22" x14ac:dyDescent="0.35">
      <c r="A886" s="115">
        <v>872</v>
      </c>
      <c r="B886" s="116">
        <v>4505880</v>
      </c>
      <c r="C886" s="117" t="s">
        <v>4675</v>
      </c>
      <c r="D886" s="118" t="s">
        <v>4678</v>
      </c>
      <c r="E886" s="118" t="s">
        <v>4681</v>
      </c>
      <c r="F886" s="119">
        <v>8</v>
      </c>
      <c r="G886" s="28"/>
      <c r="H886" s="4"/>
      <c r="I886" s="122">
        <f t="shared" si="99"/>
        <v>0</v>
      </c>
      <c r="J886" s="3"/>
      <c r="K886" s="6"/>
      <c r="L886" s="123">
        <f t="shared" si="100"/>
        <v>0</v>
      </c>
      <c r="M886" s="7"/>
      <c r="N886" s="123">
        <f t="shared" si="101"/>
        <v>0</v>
      </c>
      <c r="O886" s="123">
        <f t="shared" si="102"/>
        <v>0</v>
      </c>
      <c r="P886" s="3"/>
      <c r="Q886" s="6"/>
      <c r="R886" s="123">
        <f t="shared" si="103"/>
        <v>0</v>
      </c>
      <c r="S886" s="6"/>
      <c r="T886" s="123">
        <f t="shared" si="104"/>
        <v>0</v>
      </c>
      <c r="U886" s="122">
        <f t="shared" si="105"/>
        <v>0</v>
      </c>
      <c r="V886" s="8" t="str">
        <f>IF(COUNTBLANK(G886:H886)+COUNTBLANK(J886:K886)+COUNTBLANK(M886:M886)+COUNTBLANK(P886:Q886)+COUNTBLANK(S886:S886)=8,"",
IF(G886&lt;Limity!$C$5," Data gotowości zbyt wczesna lub nie uzupełniona.","")&amp;
IF(G886&gt;Limity!$D$5," Data gotowości zbyt późna lub wypełnona nieprawidłowo.","")&amp;
IF(OR(ROUND(K886,2)&lt;=0,ROUND(Q886,2)&lt;=0,ROUND(M886,2)&lt;=0,ROUND(S886,2)&lt;=0,ROUND(H886,2)&lt;=0)," Co najmniej jedna wartość nie jest większa od zera.","")&amp;
IF(K886&gt;Limity!$D$6," Abonament za Usługę TD w Wariancie A ponad limit.","")&amp;
IF(Q886&gt;Limity!$D$7," Abonament za Usługę TD w Wariancie B ponad limit.","")&amp;
IF(Q886-K886&gt;Limity!$D$8," Różnica wartości abonamentów za Usługę TD wariantów A i B ponad limit.","")&amp;
IF(M886&gt;Limity!$D$9," Abonament za zwiększenie przepustowości w Wariancie A ponad limit.","")&amp;
IF(S886&gt;Limity!$D$10," Abonament za zwiększenie przepustowości w Wariancie B ponad limit.","")&amp;
IF(H886&gt;Limity!$D$11," Opłata za zestawienie łącza ponad limit.","")&amp;
IF(J886=""," Nie wskazano PWR. ",IF(ISERROR(VLOOKUP(J886,'Listy punktów styku'!$B$11:$B$41,1,FALSE))," Nie wskazano PWR z listy.",""))&amp;
IF(P886=""," Nie wskazano FPS. ",IF(ISERROR(VLOOKUP(P886,'Listy punktów styku'!$B$44:$B$61,1,FALSE))," Nie wskazano FPS z listy.",""))
)</f>
        <v/>
      </c>
    </row>
    <row r="887" spans="1:22" x14ac:dyDescent="0.35">
      <c r="A887" s="115">
        <v>873</v>
      </c>
      <c r="B887" s="116">
        <v>620122340</v>
      </c>
      <c r="C887" s="117">
        <v>27630</v>
      </c>
      <c r="D887" s="118" t="s">
        <v>4686</v>
      </c>
      <c r="E887" s="118"/>
      <c r="F887" s="119">
        <v>2</v>
      </c>
      <c r="G887" s="28"/>
      <c r="H887" s="4"/>
      <c r="I887" s="122">
        <f t="shared" si="99"/>
        <v>0</v>
      </c>
      <c r="J887" s="3"/>
      <c r="K887" s="6"/>
      <c r="L887" s="123">
        <f t="shared" si="100"/>
        <v>0</v>
      </c>
      <c r="M887" s="7"/>
      <c r="N887" s="123">
        <f t="shared" si="101"/>
        <v>0</v>
      </c>
      <c r="O887" s="123">
        <f t="shared" si="102"/>
        <v>0</v>
      </c>
      <c r="P887" s="3"/>
      <c r="Q887" s="6"/>
      <c r="R887" s="123">
        <f t="shared" si="103"/>
        <v>0</v>
      </c>
      <c r="S887" s="6"/>
      <c r="T887" s="123">
        <f t="shared" si="104"/>
        <v>0</v>
      </c>
      <c r="U887" s="122">
        <f t="shared" si="105"/>
        <v>0</v>
      </c>
      <c r="V887" s="8" t="str">
        <f>IF(COUNTBLANK(G887:H887)+COUNTBLANK(J887:K887)+COUNTBLANK(M887:M887)+COUNTBLANK(P887:Q887)+COUNTBLANK(S887:S887)=8,"",
IF(G887&lt;Limity!$C$5," Data gotowości zbyt wczesna lub nie uzupełniona.","")&amp;
IF(G887&gt;Limity!$D$5," Data gotowości zbyt późna lub wypełnona nieprawidłowo.","")&amp;
IF(OR(ROUND(K887,2)&lt;=0,ROUND(Q887,2)&lt;=0,ROUND(M887,2)&lt;=0,ROUND(S887,2)&lt;=0,ROUND(H887,2)&lt;=0)," Co najmniej jedna wartość nie jest większa od zera.","")&amp;
IF(K887&gt;Limity!$D$6," Abonament za Usługę TD w Wariancie A ponad limit.","")&amp;
IF(Q887&gt;Limity!$D$7," Abonament za Usługę TD w Wariancie B ponad limit.","")&amp;
IF(Q887-K887&gt;Limity!$D$8," Różnica wartości abonamentów za Usługę TD wariantów A i B ponad limit.","")&amp;
IF(M887&gt;Limity!$D$9," Abonament za zwiększenie przepustowości w Wariancie A ponad limit.","")&amp;
IF(S887&gt;Limity!$D$10," Abonament za zwiększenie przepustowości w Wariancie B ponad limit.","")&amp;
IF(H887&gt;Limity!$D$11," Opłata za zestawienie łącza ponad limit.","")&amp;
IF(J887=""," Nie wskazano PWR. ",IF(ISERROR(VLOOKUP(J887,'Listy punktów styku'!$B$11:$B$41,1,FALSE))," Nie wskazano PWR z listy.",""))&amp;
IF(P887=""," Nie wskazano FPS. ",IF(ISERROR(VLOOKUP(P887,'Listy punktów styku'!$B$44:$B$61,1,FALSE))," Nie wskazano FPS z listy.",""))
)</f>
        <v/>
      </c>
    </row>
    <row r="888" spans="1:22" x14ac:dyDescent="0.35">
      <c r="A888" s="115">
        <v>874</v>
      </c>
      <c r="B888" s="116">
        <v>4520658</v>
      </c>
      <c r="C888" s="117" t="s">
        <v>4688</v>
      </c>
      <c r="D888" s="118" t="s">
        <v>4690</v>
      </c>
      <c r="E888" s="118"/>
      <c r="F888" s="119" t="s">
        <v>4691</v>
      </c>
      <c r="G888" s="28"/>
      <c r="H888" s="4"/>
      <c r="I888" s="122">
        <f t="shared" si="99"/>
        <v>0</v>
      </c>
      <c r="J888" s="3"/>
      <c r="K888" s="6"/>
      <c r="L888" s="123">
        <f t="shared" si="100"/>
        <v>0</v>
      </c>
      <c r="M888" s="7"/>
      <c r="N888" s="123">
        <f t="shared" si="101"/>
        <v>0</v>
      </c>
      <c r="O888" s="123">
        <f t="shared" si="102"/>
        <v>0</v>
      </c>
      <c r="P888" s="3"/>
      <c r="Q888" s="6"/>
      <c r="R888" s="123">
        <f t="shared" si="103"/>
        <v>0</v>
      </c>
      <c r="S888" s="6"/>
      <c r="T888" s="123">
        <f t="shared" si="104"/>
        <v>0</v>
      </c>
      <c r="U888" s="122">
        <f t="shared" si="105"/>
        <v>0</v>
      </c>
      <c r="V888" s="8" t="str">
        <f>IF(COUNTBLANK(G888:H888)+COUNTBLANK(J888:K888)+COUNTBLANK(M888:M888)+COUNTBLANK(P888:Q888)+COUNTBLANK(S888:S888)=8,"",
IF(G888&lt;Limity!$C$5," Data gotowości zbyt wczesna lub nie uzupełniona.","")&amp;
IF(G888&gt;Limity!$D$5," Data gotowości zbyt późna lub wypełnona nieprawidłowo.","")&amp;
IF(OR(ROUND(K888,2)&lt;=0,ROUND(Q888,2)&lt;=0,ROUND(M888,2)&lt;=0,ROUND(S888,2)&lt;=0,ROUND(H888,2)&lt;=0)," Co najmniej jedna wartość nie jest większa od zera.","")&amp;
IF(K888&gt;Limity!$D$6," Abonament za Usługę TD w Wariancie A ponad limit.","")&amp;
IF(Q888&gt;Limity!$D$7," Abonament za Usługę TD w Wariancie B ponad limit.","")&amp;
IF(Q888-K888&gt;Limity!$D$8," Różnica wartości abonamentów za Usługę TD wariantów A i B ponad limit.","")&amp;
IF(M888&gt;Limity!$D$9," Abonament za zwiększenie przepustowości w Wariancie A ponad limit.","")&amp;
IF(S888&gt;Limity!$D$10," Abonament za zwiększenie przepustowości w Wariancie B ponad limit.","")&amp;
IF(H888&gt;Limity!$D$11," Opłata za zestawienie łącza ponad limit.","")&amp;
IF(J888=""," Nie wskazano PWR. ",IF(ISERROR(VLOOKUP(J888,'Listy punktów styku'!$B$11:$B$41,1,FALSE))," Nie wskazano PWR z listy.",""))&amp;
IF(P888=""," Nie wskazano FPS. ",IF(ISERROR(VLOOKUP(P888,'Listy punktów styku'!$B$44:$B$61,1,FALSE))," Nie wskazano FPS z listy.",""))
)</f>
        <v/>
      </c>
    </row>
    <row r="889" spans="1:22" x14ac:dyDescent="0.35">
      <c r="A889" s="115">
        <v>875</v>
      </c>
      <c r="B889" s="116">
        <v>4520829</v>
      </c>
      <c r="C889" s="117" t="s">
        <v>4693</v>
      </c>
      <c r="D889" s="118" t="s">
        <v>4695</v>
      </c>
      <c r="E889" s="118"/>
      <c r="F889" s="119">
        <v>53</v>
      </c>
      <c r="G889" s="28"/>
      <c r="H889" s="4"/>
      <c r="I889" s="122">
        <f t="shared" si="99"/>
        <v>0</v>
      </c>
      <c r="J889" s="3"/>
      <c r="K889" s="6"/>
      <c r="L889" s="123">
        <f t="shared" si="100"/>
        <v>0</v>
      </c>
      <c r="M889" s="7"/>
      <c r="N889" s="123">
        <f t="shared" si="101"/>
        <v>0</v>
      </c>
      <c r="O889" s="123">
        <f t="shared" si="102"/>
        <v>0</v>
      </c>
      <c r="P889" s="3"/>
      <c r="Q889" s="6"/>
      <c r="R889" s="123">
        <f t="shared" si="103"/>
        <v>0</v>
      </c>
      <c r="S889" s="6"/>
      <c r="T889" s="123">
        <f t="shared" si="104"/>
        <v>0</v>
      </c>
      <c r="U889" s="122">
        <f t="shared" si="105"/>
        <v>0</v>
      </c>
      <c r="V889" s="8" t="str">
        <f>IF(COUNTBLANK(G889:H889)+COUNTBLANK(J889:K889)+COUNTBLANK(M889:M889)+COUNTBLANK(P889:Q889)+COUNTBLANK(S889:S889)=8,"",
IF(G889&lt;Limity!$C$5," Data gotowości zbyt wczesna lub nie uzupełniona.","")&amp;
IF(G889&gt;Limity!$D$5," Data gotowości zbyt późna lub wypełnona nieprawidłowo.","")&amp;
IF(OR(ROUND(K889,2)&lt;=0,ROUND(Q889,2)&lt;=0,ROUND(M889,2)&lt;=0,ROUND(S889,2)&lt;=0,ROUND(H889,2)&lt;=0)," Co najmniej jedna wartość nie jest większa od zera.","")&amp;
IF(K889&gt;Limity!$D$6," Abonament za Usługę TD w Wariancie A ponad limit.","")&amp;
IF(Q889&gt;Limity!$D$7," Abonament za Usługę TD w Wariancie B ponad limit.","")&amp;
IF(Q889-K889&gt;Limity!$D$8," Różnica wartości abonamentów za Usługę TD wariantów A i B ponad limit.","")&amp;
IF(M889&gt;Limity!$D$9," Abonament za zwiększenie przepustowości w Wariancie A ponad limit.","")&amp;
IF(S889&gt;Limity!$D$10," Abonament za zwiększenie przepustowości w Wariancie B ponad limit.","")&amp;
IF(H889&gt;Limity!$D$11," Opłata za zestawienie łącza ponad limit.","")&amp;
IF(J889=""," Nie wskazano PWR. ",IF(ISERROR(VLOOKUP(J889,'Listy punktów styku'!$B$11:$B$41,1,FALSE))," Nie wskazano PWR z listy.",""))&amp;
IF(P889=""," Nie wskazano FPS. ",IF(ISERROR(VLOOKUP(P889,'Listy punktów styku'!$B$44:$B$61,1,FALSE))," Nie wskazano FPS z listy.",""))
)</f>
        <v/>
      </c>
    </row>
    <row r="890" spans="1:22" x14ac:dyDescent="0.35">
      <c r="A890" s="115">
        <v>876</v>
      </c>
      <c r="B890" s="116">
        <v>4523827</v>
      </c>
      <c r="C890" s="117" t="s">
        <v>4697</v>
      </c>
      <c r="D890" s="118" t="s">
        <v>4701</v>
      </c>
      <c r="E890" s="118"/>
      <c r="F890" s="119" t="s">
        <v>3718</v>
      </c>
      <c r="G890" s="28"/>
      <c r="H890" s="4"/>
      <c r="I890" s="122">
        <f t="shared" si="99"/>
        <v>0</v>
      </c>
      <c r="J890" s="3"/>
      <c r="K890" s="6"/>
      <c r="L890" s="123">
        <f t="shared" si="100"/>
        <v>0</v>
      </c>
      <c r="M890" s="7"/>
      <c r="N890" s="123">
        <f t="shared" si="101"/>
        <v>0</v>
      </c>
      <c r="O890" s="123">
        <f t="shared" si="102"/>
        <v>0</v>
      </c>
      <c r="P890" s="3"/>
      <c r="Q890" s="6"/>
      <c r="R890" s="123">
        <f t="shared" si="103"/>
        <v>0</v>
      </c>
      <c r="S890" s="6"/>
      <c r="T890" s="123">
        <f t="shared" si="104"/>
        <v>0</v>
      </c>
      <c r="U890" s="122">
        <f t="shared" si="105"/>
        <v>0</v>
      </c>
      <c r="V890" s="8" t="str">
        <f>IF(COUNTBLANK(G890:H890)+COUNTBLANK(J890:K890)+COUNTBLANK(M890:M890)+COUNTBLANK(P890:Q890)+COUNTBLANK(S890:S890)=8,"",
IF(G890&lt;Limity!$C$5," Data gotowości zbyt wczesna lub nie uzupełniona.","")&amp;
IF(G890&gt;Limity!$D$5," Data gotowości zbyt późna lub wypełnona nieprawidłowo.","")&amp;
IF(OR(ROUND(K890,2)&lt;=0,ROUND(Q890,2)&lt;=0,ROUND(M890,2)&lt;=0,ROUND(S890,2)&lt;=0,ROUND(H890,2)&lt;=0)," Co najmniej jedna wartość nie jest większa od zera.","")&amp;
IF(K890&gt;Limity!$D$6," Abonament za Usługę TD w Wariancie A ponad limit.","")&amp;
IF(Q890&gt;Limity!$D$7," Abonament za Usługę TD w Wariancie B ponad limit.","")&amp;
IF(Q890-K890&gt;Limity!$D$8," Różnica wartości abonamentów za Usługę TD wariantów A i B ponad limit.","")&amp;
IF(M890&gt;Limity!$D$9," Abonament za zwiększenie przepustowości w Wariancie A ponad limit.","")&amp;
IF(S890&gt;Limity!$D$10," Abonament za zwiększenie przepustowości w Wariancie B ponad limit.","")&amp;
IF(H890&gt;Limity!$D$11," Opłata za zestawienie łącza ponad limit.","")&amp;
IF(J890=""," Nie wskazano PWR. ",IF(ISERROR(VLOOKUP(J890,'Listy punktów styku'!$B$11:$B$41,1,FALSE))," Nie wskazano PWR z listy.",""))&amp;
IF(P890=""," Nie wskazano FPS. ",IF(ISERROR(VLOOKUP(P890,'Listy punktów styku'!$B$44:$B$61,1,FALSE))," Nie wskazano FPS z listy.",""))
)</f>
        <v/>
      </c>
    </row>
    <row r="891" spans="1:22" x14ac:dyDescent="0.35">
      <c r="A891" s="115">
        <v>877</v>
      </c>
      <c r="B891" s="116">
        <v>4725828</v>
      </c>
      <c r="C891" s="117" t="s">
        <v>928</v>
      </c>
      <c r="D891" s="118" t="s">
        <v>923</v>
      </c>
      <c r="E891" s="118" t="s">
        <v>930</v>
      </c>
      <c r="F891" s="119">
        <v>99</v>
      </c>
      <c r="G891" s="28"/>
      <c r="H891" s="4"/>
      <c r="I891" s="122">
        <f t="shared" si="99"/>
        <v>0</v>
      </c>
      <c r="J891" s="3"/>
      <c r="K891" s="6"/>
      <c r="L891" s="123">
        <f t="shared" si="100"/>
        <v>0</v>
      </c>
      <c r="M891" s="7"/>
      <c r="N891" s="123">
        <f t="shared" si="101"/>
        <v>0</v>
      </c>
      <c r="O891" s="123">
        <f t="shared" si="102"/>
        <v>0</v>
      </c>
      <c r="P891" s="3"/>
      <c r="Q891" s="6"/>
      <c r="R891" s="123">
        <f t="shared" si="103"/>
        <v>0</v>
      </c>
      <c r="S891" s="6"/>
      <c r="T891" s="123">
        <f t="shared" si="104"/>
        <v>0</v>
      </c>
      <c r="U891" s="122">
        <f t="shared" si="105"/>
        <v>0</v>
      </c>
      <c r="V891" s="8" t="str">
        <f>IF(COUNTBLANK(G891:H891)+COUNTBLANK(J891:K891)+COUNTBLANK(M891:M891)+COUNTBLANK(P891:Q891)+COUNTBLANK(S891:S891)=8,"",
IF(G891&lt;Limity!$C$5," Data gotowości zbyt wczesna lub nie uzupełniona.","")&amp;
IF(G891&gt;Limity!$D$5," Data gotowości zbyt późna lub wypełnona nieprawidłowo.","")&amp;
IF(OR(ROUND(K891,2)&lt;=0,ROUND(Q891,2)&lt;=0,ROUND(M891,2)&lt;=0,ROUND(S891,2)&lt;=0,ROUND(H891,2)&lt;=0)," Co najmniej jedna wartość nie jest większa od zera.","")&amp;
IF(K891&gt;Limity!$D$6," Abonament za Usługę TD w Wariancie A ponad limit.","")&amp;
IF(Q891&gt;Limity!$D$7," Abonament za Usługę TD w Wariancie B ponad limit.","")&amp;
IF(Q891-K891&gt;Limity!$D$8," Różnica wartości abonamentów za Usługę TD wariantów A i B ponad limit.","")&amp;
IF(M891&gt;Limity!$D$9," Abonament za zwiększenie przepustowości w Wariancie A ponad limit.","")&amp;
IF(S891&gt;Limity!$D$10," Abonament za zwiększenie przepustowości w Wariancie B ponad limit.","")&amp;
IF(H891&gt;Limity!$D$11," Opłata za zestawienie łącza ponad limit.","")&amp;
IF(J891=""," Nie wskazano PWR. ",IF(ISERROR(VLOOKUP(J891,'Listy punktów styku'!$B$11:$B$41,1,FALSE))," Nie wskazano PWR z listy.",""))&amp;
IF(P891=""," Nie wskazano FPS. ",IF(ISERROR(VLOOKUP(P891,'Listy punktów styku'!$B$44:$B$61,1,FALSE))," Nie wskazano FPS z listy.",""))
)</f>
        <v/>
      </c>
    </row>
    <row r="892" spans="1:22" x14ac:dyDescent="0.35">
      <c r="A892" s="115">
        <v>878</v>
      </c>
      <c r="B892" s="116">
        <v>4726344</v>
      </c>
      <c r="C892" s="117" t="s">
        <v>922</v>
      </c>
      <c r="D892" s="118" t="s">
        <v>923</v>
      </c>
      <c r="E892" s="118" t="s">
        <v>926</v>
      </c>
      <c r="F892" s="119">
        <v>11</v>
      </c>
      <c r="G892" s="28"/>
      <c r="H892" s="4"/>
      <c r="I892" s="122">
        <f t="shared" si="99"/>
        <v>0</v>
      </c>
      <c r="J892" s="3"/>
      <c r="K892" s="6"/>
      <c r="L892" s="123">
        <f t="shared" si="100"/>
        <v>0</v>
      </c>
      <c r="M892" s="7"/>
      <c r="N892" s="123">
        <f t="shared" si="101"/>
        <v>0</v>
      </c>
      <c r="O892" s="123">
        <f t="shared" si="102"/>
        <v>0</v>
      </c>
      <c r="P892" s="3"/>
      <c r="Q892" s="6"/>
      <c r="R892" s="123">
        <f t="shared" si="103"/>
        <v>0</v>
      </c>
      <c r="S892" s="6"/>
      <c r="T892" s="123">
        <f t="shared" si="104"/>
        <v>0</v>
      </c>
      <c r="U892" s="122">
        <f t="shared" si="105"/>
        <v>0</v>
      </c>
      <c r="V892" s="8" t="str">
        <f>IF(COUNTBLANK(G892:H892)+COUNTBLANK(J892:K892)+COUNTBLANK(M892:M892)+COUNTBLANK(P892:Q892)+COUNTBLANK(S892:S892)=8,"",
IF(G892&lt;Limity!$C$5," Data gotowości zbyt wczesna lub nie uzupełniona.","")&amp;
IF(G892&gt;Limity!$D$5," Data gotowości zbyt późna lub wypełnona nieprawidłowo.","")&amp;
IF(OR(ROUND(K892,2)&lt;=0,ROUND(Q892,2)&lt;=0,ROUND(M892,2)&lt;=0,ROUND(S892,2)&lt;=0,ROUND(H892,2)&lt;=0)," Co najmniej jedna wartość nie jest większa od zera.","")&amp;
IF(K892&gt;Limity!$D$6," Abonament za Usługę TD w Wariancie A ponad limit.","")&amp;
IF(Q892&gt;Limity!$D$7," Abonament za Usługę TD w Wariancie B ponad limit.","")&amp;
IF(Q892-K892&gt;Limity!$D$8," Różnica wartości abonamentów za Usługę TD wariantów A i B ponad limit.","")&amp;
IF(M892&gt;Limity!$D$9," Abonament za zwiększenie przepustowości w Wariancie A ponad limit.","")&amp;
IF(S892&gt;Limity!$D$10," Abonament za zwiększenie przepustowości w Wariancie B ponad limit.","")&amp;
IF(H892&gt;Limity!$D$11," Opłata za zestawienie łącza ponad limit.","")&amp;
IF(J892=""," Nie wskazano PWR. ",IF(ISERROR(VLOOKUP(J892,'Listy punktów styku'!$B$11:$B$41,1,FALSE))," Nie wskazano PWR z listy.",""))&amp;
IF(P892=""," Nie wskazano FPS. ",IF(ISERROR(VLOOKUP(P892,'Listy punktów styku'!$B$44:$B$61,1,FALSE))," Nie wskazano FPS z listy.",""))
)</f>
        <v/>
      </c>
    </row>
    <row r="893" spans="1:22" x14ac:dyDescent="0.35">
      <c r="A893" s="115">
        <v>879</v>
      </c>
      <c r="B893" s="116">
        <v>4727533</v>
      </c>
      <c r="C893" s="117" t="s">
        <v>932</v>
      </c>
      <c r="D893" s="118" t="s">
        <v>923</v>
      </c>
      <c r="E893" s="118" t="s">
        <v>374</v>
      </c>
      <c r="F893" s="119">
        <v>81</v>
      </c>
      <c r="G893" s="28"/>
      <c r="H893" s="4"/>
      <c r="I893" s="122">
        <f t="shared" si="99"/>
        <v>0</v>
      </c>
      <c r="J893" s="3"/>
      <c r="K893" s="6"/>
      <c r="L893" s="123">
        <f t="shared" si="100"/>
        <v>0</v>
      </c>
      <c r="M893" s="7"/>
      <c r="N893" s="123">
        <f t="shared" si="101"/>
        <v>0</v>
      </c>
      <c r="O893" s="123">
        <f t="shared" si="102"/>
        <v>0</v>
      </c>
      <c r="P893" s="3"/>
      <c r="Q893" s="6"/>
      <c r="R893" s="123">
        <f t="shared" si="103"/>
        <v>0</v>
      </c>
      <c r="S893" s="6"/>
      <c r="T893" s="123">
        <f t="shared" si="104"/>
        <v>0</v>
      </c>
      <c r="U893" s="122">
        <f t="shared" si="105"/>
        <v>0</v>
      </c>
      <c r="V893" s="8" t="str">
        <f>IF(COUNTBLANK(G893:H893)+COUNTBLANK(J893:K893)+COUNTBLANK(M893:M893)+COUNTBLANK(P893:Q893)+COUNTBLANK(S893:S893)=8,"",
IF(G893&lt;Limity!$C$5," Data gotowości zbyt wczesna lub nie uzupełniona.","")&amp;
IF(G893&gt;Limity!$D$5," Data gotowości zbyt późna lub wypełnona nieprawidłowo.","")&amp;
IF(OR(ROUND(K893,2)&lt;=0,ROUND(Q893,2)&lt;=0,ROUND(M893,2)&lt;=0,ROUND(S893,2)&lt;=0,ROUND(H893,2)&lt;=0)," Co najmniej jedna wartość nie jest większa od zera.","")&amp;
IF(K893&gt;Limity!$D$6," Abonament za Usługę TD w Wariancie A ponad limit.","")&amp;
IF(Q893&gt;Limity!$D$7," Abonament za Usługę TD w Wariancie B ponad limit.","")&amp;
IF(Q893-K893&gt;Limity!$D$8," Różnica wartości abonamentów za Usługę TD wariantów A i B ponad limit.","")&amp;
IF(M893&gt;Limity!$D$9," Abonament za zwiększenie przepustowości w Wariancie A ponad limit.","")&amp;
IF(S893&gt;Limity!$D$10," Abonament za zwiększenie przepustowości w Wariancie B ponad limit.","")&amp;
IF(H893&gt;Limity!$D$11," Opłata za zestawienie łącza ponad limit.","")&amp;
IF(J893=""," Nie wskazano PWR. ",IF(ISERROR(VLOOKUP(J893,'Listy punktów styku'!$B$11:$B$41,1,FALSE))," Nie wskazano PWR z listy.",""))&amp;
IF(P893=""," Nie wskazano FPS. ",IF(ISERROR(VLOOKUP(P893,'Listy punktów styku'!$B$44:$B$61,1,FALSE))," Nie wskazano FPS z listy.",""))
)</f>
        <v/>
      </c>
    </row>
    <row r="894" spans="1:22" x14ac:dyDescent="0.35">
      <c r="A894" s="115">
        <v>880</v>
      </c>
      <c r="B894" s="116">
        <v>4729026</v>
      </c>
      <c r="C894" s="117" t="s">
        <v>940</v>
      </c>
      <c r="D894" s="118" t="s">
        <v>923</v>
      </c>
      <c r="E894" s="118" t="s">
        <v>942</v>
      </c>
      <c r="F894" s="119">
        <v>1</v>
      </c>
      <c r="G894" s="28"/>
      <c r="H894" s="4"/>
      <c r="I894" s="122">
        <f t="shared" si="99"/>
        <v>0</v>
      </c>
      <c r="J894" s="3"/>
      <c r="K894" s="6"/>
      <c r="L894" s="123">
        <f t="shared" si="100"/>
        <v>0</v>
      </c>
      <c r="M894" s="7"/>
      <c r="N894" s="123">
        <f t="shared" si="101"/>
        <v>0</v>
      </c>
      <c r="O894" s="123">
        <f t="shared" si="102"/>
        <v>0</v>
      </c>
      <c r="P894" s="3"/>
      <c r="Q894" s="6"/>
      <c r="R894" s="123">
        <f t="shared" si="103"/>
        <v>0</v>
      </c>
      <c r="S894" s="6"/>
      <c r="T894" s="123">
        <f t="shared" si="104"/>
        <v>0</v>
      </c>
      <c r="U894" s="122">
        <f t="shared" si="105"/>
        <v>0</v>
      </c>
      <c r="V894" s="8" t="str">
        <f>IF(COUNTBLANK(G894:H894)+COUNTBLANK(J894:K894)+COUNTBLANK(M894:M894)+COUNTBLANK(P894:Q894)+COUNTBLANK(S894:S894)=8,"",
IF(G894&lt;Limity!$C$5," Data gotowości zbyt wczesna lub nie uzupełniona.","")&amp;
IF(G894&gt;Limity!$D$5," Data gotowości zbyt późna lub wypełnona nieprawidłowo.","")&amp;
IF(OR(ROUND(K894,2)&lt;=0,ROUND(Q894,2)&lt;=0,ROUND(M894,2)&lt;=0,ROUND(S894,2)&lt;=0,ROUND(H894,2)&lt;=0)," Co najmniej jedna wartość nie jest większa od zera.","")&amp;
IF(K894&gt;Limity!$D$6," Abonament za Usługę TD w Wariancie A ponad limit.","")&amp;
IF(Q894&gt;Limity!$D$7," Abonament za Usługę TD w Wariancie B ponad limit.","")&amp;
IF(Q894-K894&gt;Limity!$D$8," Różnica wartości abonamentów za Usługę TD wariantów A i B ponad limit.","")&amp;
IF(M894&gt;Limity!$D$9," Abonament za zwiększenie przepustowości w Wariancie A ponad limit.","")&amp;
IF(S894&gt;Limity!$D$10," Abonament za zwiększenie przepustowości w Wariancie B ponad limit.","")&amp;
IF(H894&gt;Limity!$D$11," Opłata za zestawienie łącza ponad limit.","")&amp;
IF(J894=""," Nie wskazano PWR. ",IF(ISERROR(VLOOKUP(J894,'Listy punktów styku'!$B$11:$B$41,1,FALSE))," Nie wskazano PWR z listy.",""))&amp;
IF(P894=""," Nie wskazano FPS. ",IF(ISERROR(VLOOKUP(P894,'Listy punktów styku'!$B$44:$B$61,1,FALSE))," Nie wskazano FPS z listy.",""))
)</f>
        <v/>
      </c>
    </row>
    <row r="895" spans="1:22" x14ac:dyDescent="0.35">
      <c r="A895" s="115">
        <v>881</v>
      </c>
      <c r="B895" s="116">
        <v>4728314</v>
      </c>
      <c r="C895" s="117" t="s">
        <v>938</v>
      </c>
      <c r="D895" s="118" t="s">
        <v>923</v>
      </c>
      <c r="E895" s="118" t="s">
        <v>532</v>
      </c>
      <c r="F895" s="119">
        <v>3</v>
      </c>
      <c r="G895" s="28"/>
      <c r="H895" s="4"/>
      <c r="I895" s="122">
        <f t="shared" si="99"/>
        <v>0</v>
      </c>
      <c r="J895" s="3"/>
      <c r="K895" s="6"/>
      <c r="L895" s="123">
        <f t="shared" si="100"/>
        <v>0</v>
      </c>
      <c r="M895" s="7"/>
      <c r="N895" s="123">
        <f t="shared" si="101"/>
        <v>0</v>
      </c>
      <c r="O895" s="123">
        <f t="shared" si="102"/>
        <v>0</v>
      </c>
      <c r="P895" s="3"/>
      <c r="Q895" s="6"/>
      <c r="R895" s="123">
        <f t="shared" si="103"/>
        <v>0</v>
      </c>
      <c r="S895" s="6"/>
      <c r="T895" s="123">
        <f t="shared" si="104"/>
        <v>0</v>
      </c>
      <c r="U895" s="122">
        <f t="shared" si="105"/>
        <v>0</v>
      </c>
      <c r="V895" s="8" t="str">
        <f>IF(COUNTBLANK(G895:H895)+COUNTBLANK(J895:K895)+COUNTBLANK(M895:M895)+COUNTBLANK(P895:Q895)+COUNTBLANK(S895:S895)=8,"",
IF(G895&lt;Limity!$C$5," Data gotowości zbyt wczesna lub nie uzupełniona.","")&amp;
IF(G895&gt;Limity!$D$5," Data gotowości zbyt późna lub wypełnona nieprawidłowo.","")&amp;
IF(OR(ROUND(K895,2)&lt;=0,ROUND(Q895,2)&lt;=0,ROUND(M895,2)&lt;=0,ROUND(S895,2)&lt;=0,ROUND(H895,2)&lt;=0)," Co najmniej jedna wartość nie jest większa od zera.","")&amp;
IF(K895&gt;Limity!$D$6," Abonament za Usługę TD w Wariancie A ponad limit.","")&amp;
IF(Q895&gt;Limity!$D$7," Abonament za Usługę TD w Wariancie B ponad limit.","")&amp;
IF(Q895-K895&gt;Limity!$D$8," Różnica wartości abonamentów za Usługę TD wariantów A i B ponad limit.","")&amp;
IF(M895&gt;Limity!$D$9," Abonament za zwiększenie przepustowości w Wariancie A ponad limit.","")&amp;
IF(S895&gt;Limity!$D$10," Abonament za zwiększenie przepustowości w Wariancie B ponad limit.","")&amp;
IF(H895&gt;Limity!$D$11," Opłata za zestawienie łącza ponad limit.","")&amp;
IF(J895=""," Nie wskazano PWR. ",IF(ISERROR(VLOOKUP(J895,'Listy punktów styku'!$B$11:$B$41,1,FALSE))," Nie wskazano PWR z listy.",""))&amp;
IF(P895=""," Nie wskazano FPS. ",IF(ISERROR(VLOOKUP(P895,'Listy punktów styku'!$B$44:$B$61,1,FALSE))," Nie wskazano FPS z listy.",""))
)</f>
        <v/>
      </c>
    </row>
    <row r="896" spans="1:22" x14ac:dyDescent="0.35">
      <c r="A896" s="115">
        <v>882</v>
      </c>
      <c r="B896" s="124">
        <v>138176</v>
      </c>
      <c r="C896" s="117" t="s">
        <v>4703</v>
      </c>
      <c r="D896" s="118" t="s">
        <v>923</v>
      </c>
      <c r="E896" s="118" t="s">
        <v>4705</v>
      </c>
      <c r="F896" s="119" t="s">
        <v>4706</v>
      </c>
      <c r="G896" s="28"/>
      <c r="H896" s="4"/>
      <c r="I896" s="122">
        <f t="shared" si="99"/>
        <v>0</v>
      </c>
      <c r="J896" s="3"/>
      <c r="K896" s="6"/>
      <c r="L896" s="123">
        <f t="shared" si="100"/>
        <v>0</v>
      </c>
      <c r="M896" s="7"/>
      <c r="N896" s="123">
        <f t="shared" si="101"/>
        <v>0</v>
      </c>
      <c r="O896" s="123">
        <f t="shared" si="102"/>
        <v>0</v>
      </c>
      <c r="P896" s="3"/>
      <c r="Q896" s="6"/>
      <c r="R896" s="123">
        <f t="shared" si="103"/>
        <v>0</v>
      </c>
      <c r="S896" s="6"/>
      <c r="T896" s="123">
        <f t="shared" si="104"/>
        <v>0</v>
      </c>
      <c r="U896" s="122">
        <f t="shared" si="105"/>
        <v>0</v>
      </c>
      <c r="V896" s="8" t="str">
        <f>IF(COUNTBLANK(G896:H896)+COUNTBLANK(J896:K896)+COUNTBLANK(M896:M896)+COUNTBLANK(P896:Q896)+COUNTBLANK(S896:S896)=8,"",
IF(G896&lt;Limity!$C$5," Data gotowości zbyt wczesna lub nie uzupełniona.","")&amp;
IF(G896&gt;Limity!$D$5," Data gotowości zbyt późna lub wypełnona nieprawidłowo.","")&amp;
IF(OR(ROUND(K896,2)&lt;=0,ROUND(Q896,2)&lt;=0,ROUND(M896,2)&lt;=0,ROUND(S896,2)&lt;=0,ROUND(H896,2)&lt;=0)," Co najmniej jedna wartość nie jest większa od zera.","")&amp;
IF(K896&gt;Limity!$D$6," Abonament za Usługę TD w Wariancie A ponad limit.","")&amp;
IF(Q896&gt;Limity!$D$7," Abonament za Usługę TD w Wariancie B ponad limit.","")&amp;
IF(Q896-K896&gt;Limity!$D$8," Różnica wartości abonamentów za Usługę TD wariantów A i B ponad limit.","")&amp;
IF(M896&gt;Limity!$D$9," Abonament za zwiększenie przepustowości w Wariancie A ponad limit.","")&amp;
IF(S896&gt;Limity!$D$10," Abonament za zwiększenie przepustowości w Wariancie B ponad limit.","")&amp;
IF(H896&gt;Limity!$D$11," Opłata za zestawienie łącza ponad limit.","")&amp;
IF(J896=""," Nie wskazano PWR. ",IF(ISERROR(VLOOKUP(J896,'Listy punktów styku'!$B$11:$B$41,1,FALSE))," Nie wskazano PWR z listy.",""))&amp;
IF(P896=""," Nie wskazano FPS. ",IF(ISERROR(VLOOKUP(P896,'Listy punktów styku'!$B$44:$B$61,1,FALSE))," Nie wskazano FPS z listy.",""))
)</f>
        <v/>
      </c>
    </row>
    <row r="897" spans="1:22" x14ac:dyDescent="0.35">
      <c r="A897" s="115">
        <v>883</v>
      </c>
      <c r="B897" s="116">
        <v>4724943</v>
      </c>
      <c r="C897" s="117" t="s">
        <v>934</v>
      </c>
      <c r="D897" s="118" t="s">
        <v>923</v>
      </c>
      <c r="E897" s="118" t="s">
        <v>936</v>
      </c>
      <c r="F897" s="119">
        <v>5</v>
      </c>
      <c r="G897" s="28"/>
      <c r="H897" s="4"/>
      <c r="I897" s="122">
        <f t="shared" si="99"/>
        <v>0</v>
      </c>
      <c r="J897" s="3"/>
      <c r="K897" s="6"/>
      <c r="L897" s="123">
        <f t="shared" si="100"/>
        <v>0</v>
      </c>
      <c r="M897" s="7"/>
      <c r="N897" s="123">
        <f t="shared" si="101"/>
        <v>0</v>
      </c>
      <c r="O897" s="123">
        <f t="shared" si="102"/>
        <v>0</v>
      </c>
      <c r="P897" s="3"/>
      <c r="Q897" s="6"/>
      <c r="R897" s="123">
        <f t="shared" si="103"/>
        <v>0</v>
      </c>
      <c r="S897" s="6"/>
      <c r="T897" s="123">
        <f t="shared" si="104"/>
        <v>0</v>
      </c>
      <c r="U897" s="122">
        <f t="shared" si="105"/>
        <v>0</v>
      </c>
      <c r="V897" s="8" t="str">
        <f>IF(COUNTBLANK(G897:H897)+COUNTBLANK(J897:K897)+COUNTBLANK(M897:M897)+COUNTBLANK(P897:Q897)+COUNTBLANK(S897:S897)=8,"",
IF(G897&lt;Limity!$C$5," Data gotowości zbyt wczesna lub nie uzupełniona.","")&amp;
IF(G897&gt;Limity!$D$5," Data gotowości zbyt późna lub wypełnona nieprawidłowo.","")&amp;
IF(OR(ROUND(K897,2)&lt;=0,ROUND(Q897,2)&lt;=0,ROUND(M897,2)&lt;=0,ROUND(S897,2)&lt;=0,ROUND(H897,2)&lt;=0)," Co najmniej jedna wartość nie jest większa od zera.","")&amp;
IF(K897&gt;Limity!$D$6," Abonament za Usługę TD w Wariancie A ponad limit.","")&amp;
IF(Q897&gt;Limity!$D$7," Abonament za Usługę TD w Wariancie B ponad limit.","")&amp;
IF(Q897-K897&gt;Limity!$D$8," Różnica wartości abonamentów za Usługę TD wariantów A i B ponad limit.","")&amp;
IF(M897&gt;Limity!$D$9," Abonament za zwiększenie przepustowości w Wariancie A ponad limit.","")&amp;
IF(S897&gt;Limity!$D$10," Abonament za zwiększenie przepustowości w Wariancie B ponad limit.","")&amp;
IF(H897&gt;Limity!$D$11," Opłata za zestawienie łącza ponad limit.","")&amp;
IF(J897=""," Nie wskazano PWR. ",IF(ISERROR(VLOOKUP(J897,'Listy punktów styku'!$B$11:$B$41,1,FALSE))," Nie wskazano PWR z listy.",""))&amp;
IF(P897=""," Nie wskazano FPS. ",IF(ISERROR(VLOOKUP(P897,'Listy punktów styku'!$B$44:$B$61,1,FALSE))," Nie wskazano FPS z listy.",""))
)</f>
        <v/>
      </c>
    </row>
    <row r="898" spans="1:22" ht="29" x14ac:dyDescent="0.35">
      <c r="A898" s="115">
        <v>884</v>
      </c>
      <c r="B898" s="116">
        <v>821856569</v>
      </c>
      <c r="C898" s="117" t="s">
        <v>4707</v>
      </c>
      <c r="D898" s="118" t="s">
        <v>4712</v>
      </c>
      <c r="E898" s="118"/>
      <c r="F898" s="119">
        <v>346</v>
      </c>
      <c r="G898" s="28"/>
      <c r="H898" s="4"/>
      <c r="I898" s="122">
        <f t="shared" si="99"/>
        <v>0</v>
      </c>
      <c r="J898" s="3"/>
      <c r="K898" s="6"/>
      <c r="L898" s="123">
        <f t="shared" si="100"/>
        <v>0</v>
      </c>
      <c r="M898" s="7"/>
      <c r="N898" s="123">
        <f t="shared" si="101"/>
        <v>0</v>
      </c>
      <c r="O898" s="123">
        <f t="shared" si="102"/>
        <v>0</v>
      </c>
      <c r="P898" s="3"/>
      <c r="Q898" s="6"/>
      <c r="R898" s="123">
        <f t="shared" si="103"/>
        <v>0</v>
      </c>
      <c r="S898" s="6"/>
      <c r="T898" s="123">
        <f t="shared" si="104"/>
        <v>0</v>
      </c>
      <c r="U898" s="122">
        <f t="shared" si="105"/>
        <v>0</v>
      </c>
      <c r="V898" s="8" t="str">
        <f>IF(COUNTBLANK(G898:H898)+COUNTBLANK(J898:K898)+COUNTBLANK(M898:M898)+COUNTBLANK(P898:Q898)+COUNTBLANK(S898:S898)=8,"",
IF(G898&lt;Limity!$C$5," Data gotowości zbyt wczesna lub nie uzupełniona.","")&amp;
IF(G898&gt;Limity!$D$5," Data gotowości zbyt późna lub wypełnona nieprawidłowo.","")&amp;
IF(OR(ROUND(K898,2)&lt;=0,ROUND(Q898,2)&lt;=0,ROUND(M898,2)&lt;=0,ROUND(S898,2)&lt;=0,ROUND(H898,2)&lt;=0)," Co najmniej jedna wartość nie jest większa od zera.","")&amp;
IF(K898&gt;Limity!$D$6," Abonament za Usługę TD w Wariancie A ponad limit.","")&amp;
IF(Q898&gt;Limity!$D$7," Abonament za Usługę TD w Wariancie B ponad limit.","")&amp;
IF(Q898-K898&gt;Limity!$D$8," Różnica wartości abonamentów za Usługę TD wariantów A i B ponad limit.","")&amp;
IF(M898&gt;Limity!$D$9," Abonament za zwiększenie przepustowości w Wariancie A ponad limit.","")&amp;
IF(S898&gt;Limity!$D$10," Abonament za zwiększenie przepustowości w Wariancie B ponad limit.","")&amp;
IF(H898&gt;Limity!$D$11," Opłata za zestawienie łącza ponad limit.","")&amp;
IF(J898=""," Nie wskazano PWR. ",IF(ISERROR(VLOOKUP(J898,'Listy punktów styku'!$B$11:$B$41,1,FALSE))," Nie wskazano PWR z listy.",""))&amp;
IF(P898=""," Nie wskazano FPS. ",IF(ISERROR(VLOOKUP(P898,'Listy punktów styku'!$B$44:$B$61,1,FALSE))," Nie wskazano FPS z listy.",""))
)</f>
        <v/>
      </c>
    </row>
    <row r="899" spans="1:22" x14ac:dyDescent="0.35">
      <c r="A899" s="115">
        <v>885</v>
      </c>
      <c r="B899" s="116">
        <v>4575082</v>
      </c>
      <c r="C899" s="117" t="s">
        <v>4714</v>
      </c>
      <c r="D899" s="118" t="s">
        <v>4719</v>
      </c>
      <c r="E899" s="118" t="s">
        <v>104</v>
      </c>
      <c r="F899" s="119">
        <v>197</v>
      </c>
      <c r="G899" s="28"/>
      <c r="H899" s="4"/>
      <c r="I899" s="122">
        <f t="shared" si="99"/>
        <v>0</v>
      </c>
      <c r="J899" s="3"/>
      <c r="K899" s="6"/>
      <c r="L899" s="123">
        <f t="shared" si="100"/>
        <v>0</v>
      </c>
      <c r="M899" s="7"/>
      <c r="N899" s="123">
        <f t="shared" si="101"/>
        <v>0</v>
      </c>
      <c r="O899" s="123">
        <f t="shared" si="102"/>
        <v>0</v>
      </c>
      <c r="P899" s="3"/>
      <c r="Q899" s="6"/>
      <c r="R899" s="123">
        <f t="shared" si="103"/>
        <v>0</v>
      </c>
      <c r="S899" s="6"/>
      <c r="T899" s="123">
        <f t="shared" si="104"/>
        <v>0</v>
      </c>
      <c r="U899" s="122">
        <f t="shared" si="105"/>
        <v>0</v>
      </c>
      <c r="V899" s="8" t="str">
        <f>IF(COUNTBLANK(G899:H899)+COUNTBLANK(J899:K899)+COUNTBLANK(M899:M899)+COUNTBLANK(P899:Q899)+COUNTBLANK(S899:S899)=8,"",
IF(G899&lt;Limity!$C$5," Data gotowości zbyt wczesna lub nie uzupełniona.","")&amp;
IF(G899&gt;Limity!$D$5," Data gotowości zbyt późna lub wypełnona nieprawidłowo.","")&amp;
IF(OR(ROUND(K899,2)&lt;=0,ROUND(Q899,2)&lt;=0,ROUND(M899,2)&lt;=0,ROUND(S899,2)&lt;=0,ROUND(H899,2)&lt;=0)," Co najmniej jedna wartość nie jest większa od zera.","")&amp;
IF(K899&gt;Limity!$D$6," Abonament za Usługę TD w Wariancie A ponad limit.","")&amp;
IF(Q899&gt;Limity!$D$7," Abonament za Usługę TD w Wariancie B ponad limit.","")&amp;
IF(Q899-K899&gt;Limity!$D$8," Różnica wartości abonamentów za Usługę TD wariantów A i B ponad limit.","")&amp;
IF(M899&gt;Limity!$D$9," Abonament za zwiększenie przepustowości w Wariancie A ponad limit.","")&amp;
IF(S899&gt;Limity!$D$10," Abonament za zwiększenie przepustowości w Wariancie B ponad limit.","")&amp;
IF(H899&gt;Limity!$D$11," Opłata za zestawienie łącza ponad limit.","")&amp;
IF(J899=""," Nie wskazano PWR. ",IF(ISERROR(VLOOKUP(J899,'Listy punktów styku'!$B$11:$B$41,1,FALSE))," Nie wskazano PWR z listy.",""))&amp;
IF(P899=""," Nie wskazano FPS. ",IF(ISERROR(VLOOKUP(P899,'Listy punktów styku'!$B$44:$B$61,1,FALSE))," Nie wskazano FPS z listy.",""))
)</f>
        <v/>
      </c>
    </row>
    <row r="900" spans="1:22" x14ac:dyDescent="0.35">
      <c r="A900" s="115">
        <v>886</v>
      </c>
      <c r="B900" s="116">
        <v>9633211</v>
      </c>
      <c r="C900" s="117" t="s">
        <v>4721</v>
      </c>
      <c r="D900" s="118" t="s">
        <v>3110</v>
      </c>
      <c r="E900" s="118" t="s">
        <v>104</v>
      </c>
      <c r="F900" s="119" t="s">
        <v>4723</v>
      </c>
      <c r="G900" s="28"/>
      <c r="H900" s="4"/>
      <c r="I900" s="122">
        <f t="shared" si="99"/>
        <v>0</v>
      </c>
      <c r="J900" s="3"/>
      <c r="K900" s="6"/>
      <c r="L900" s="123">
        <f t="shared" si="100"/>
        <v>0</v>
      </c>
      <c r="M900" s="7"/>
      <c r="N900" s="123">
        <f t="shared" si="101"/>
        <v>0</v>
      </c>
      <c r="O900" s="123">
        <f t="shared" si="102"/>
        <v>0</v>
      </c>
      <c r="P900" s="3"/>
      <c r="Q900" s="6"/>
      <c r="R900" s="123">
        <f t="shared" si="103"/>
        <v>0</v>
      </c>
      <c r="S900" s="6"/>
      <c r="T900" s="123">
        <f t="shared" si="104"/>
        <v>0</v>
      </c>
      <c r="U900" s="122">
        <f t="shared" si="105"/>
        <v>0</v>
      </c>
      <c r="V900" s="8" t="str">
        <f>IF(COUNTBLANK(G900:H900)+COUNTBLANK(J900:K900)+COUNTBLANK(M900:M900)+COUNTBLANK(P900:Q900)+COUNTBLANK(S900:S900)=8,"",
IF(G900&lt;Limity!$C$5," Data gotowości zbyt wczesna lub nie uzupełniona.","")&amp;
IF(G900&gt;Limity!$D$5," Data gotowości zbyt późna lub wypełnona nieprawidłowo.","")&amp;
IF(OR(ROUND(K900,2)&lt;=0,ROUND(Q900,2)&lt;=0,ROUND(M900,2)&lt;=0,ROUND(S900,2)&lt;=0,ROUND(H900,2)&lt;=0)," Co najmniej jedna wartość nie jest większa od zera.","")&amp;
IF(K900&gt;Limity!$D$6," Abonament za Usługę TD w Wariancie A ponad limit.","")&amp;
IF(Q900&gt;Limity!$D$7," Abonament za Usługę TD w Wariancie B ponad limit.","")&amp;
IF(Q900-K900&gt;Limity!$D$8," Różnica wartości abonamentów za Usługę TD wariantów A i B ponad limit.","")&amp;
IF(M900&gt;Limity!$D$9," Abonament za zwiększenie przepustowości w Wariancie A ponad limit.","")&amp;
IF(S900&gt;Limity!$D$10," Abonament za zwiększenie przepustowości w Wariancie B ponad limit.","")&amp;
IF(H900&gt;Limity!$D$11," Opłata za zestawienie łącza ponad limit.","")&amp;
IF(J900=""," Nie wskazano PWR. ",IF(ISERROR(VLOOKUP(J900,'Listy punktów styku'!$B$11:$B$41,1,FALSE))," Nie wskazano PWR z listy.",""))&amp;
IF(P900=""," Nie wskazano FPS. ",IF(ISERROR(VLOOKUP(P900,'Listy punktów styku'!$B$44:$B$61,1,FALSE))," Nie wskazano FPS z listy.",""))
)</f>
        <v/>
      </c>
    </row>
    <row r="901" spans="1:22" x14ac:dyDescent="0.35">
      <c r="A901" s="115">
        <v>887</v>
      </c>
      <c r="B901" s="116">
        <v>8025026</v>
      </c>
      <c r="C901" s="117" t="s">
        <v>4725</v>
      </c>
      <c r="D901" s="118" t="s">
        <v>3110</v>
      </c>
      <c r="E901" s="118" t="s">
        <v>104</v>
      </c>
      <c r="F901" s="119">
        <v>621</v>
      </c>
      <c r="G901" s="28"/>
      <c r="H901" s="4"/>
      <c r="I901" s="122">
        <f t="shared" si="99"/>
        <v>0</v>
      </c>
      <c r="J901" s="3"/>
      <c r="K901" s="6"/>
      <c r="L901" s="123">
        <f t="shared" si="100"/>
        <v>0</v>
      </c>
      <c r="M901" s="7"/>
      <c r="N901" s="123">
        <f t="shared" si="101"/>
        <v>0</v>
      </c>
      <c r="O901" s="123">
        <f t="shared" si="102"/>
        <v>0</v>
      </c>
      <c r="P901" s="3"/>
      <c r="Q901" s="6"/>
      <c r="R901" s="123">
        <f t="shared" si="103"/>
        <v>0</v>
      </c>
      <c r="S901" s="6"/>
      <c r="T901" s="123">
        <f t="shared" si="104"/>
        <v>0</v>
      </c>
      <c r="U901" s="122">
        <f t="shared" si="105"/>
        <v>0</v>
      </c>
      <c r="V901" s="8" t="str">
        <f>IF(COUNTBLANK(G901:H901)+COUNTBLANK(J901:K901)+COUNTBLANK(M901:M901)+COUNTBLANK(P901:Q901)+COUNTBLANK(S901:S901)=8,"",
IF(G901&lt;Limity!$C$5," Data gotowości zbyt wczesna lub nie uzupełniona.","")&amp;
IF(G901&gt;Limity!$D$5," Data gotowości zbyt późna lub wypełnona nieprawidłowo.","")&amp;
IF(OR(ROUND(K901,2)&lt;=0,ROUND(Q901,2)&lt;=0,ROUND(M901,2)&lt;=0,ROUND(S901,2)&lt;=0,ROUND(H901,2)&lt;=0)," Co najmniej jedna wartość nie jest większa od zera.","")&amp;
IF(K901&gt;Limity!$D$6," Abonament za Usługę TD w Wariancie A ponad limit.","")&amp;
IF(Q901&gt;Limity!$D$7," Abonament za Usługę TD w Wariancie B ponad limit.","")&amp;
IF(Q901-K901&gt;Limity!$D$8," Różnica wartości abonamentów za Usługę TD wariantów A i B ponad limit.","")&amp;
IF(M901&gt;Limity!$D$9," Abonament za zwiększenie przepustowości w Wariancie A ponad limit.","")&amp;
IF(S901&gt;Limity!$D$10," Abonament za zwiększenie przepustowości w Wariancie B ponad limit.","")&amp;
IF(H901&gt;Limity!$D$11," Opłata za zestawienie łącza ponad limit.","")&amp;
IF(J901=""," Nie wskazano PWR. ",IF(ISERROR(VLOOKUP(J901,'Listy punktów styku'!$B$11:$B$41,1,FALSE))," Nie wskazano PWR z listy.",""))&amp;
IF(P901=""," Nie wskazano FPS. ",IF(ISERROR(VLOOKUP(P901,'Listy punktów styku'!$B$44:$B$61,1,FALSE))," Nie wskazano FPS z listy.",""))
)</f>
        <v/>
      </c>
    </row>
    <row r="902" spans="1:22" x14ac:dyDescent="0.35">
      <c r="A902" s="115">
        <v>888</v>
      </c>
      <c r="B902" s="116">
        <v>4575881</v>
      </c>
      <c r="C902" s="117" t="s">
        <v>4727</v>
      </c>
      <c r="D902" s="118" t="s">
        <v>4729</v>
      </c>
      <c r="E902" s="118" t="s">
        <v>104</v>
      </c>
      <c r="F902" s="119">
        <v>75</v>
      </c>
      <c r="G902" s="28"/>
      <c r="H902" s="4"/>
      <c r="I902" s="122">
        <f t="shared" si="99"/>
        <v>0</v>
      </c>
      <c r="J902" s="3"/>
      <c r="K902" s="6"/>
      <c r="L902" s="123">
        <f t="shared" si="100"/>
        <v>0</v>
      </c>
      <c r="M902" s="7"/>
      <c r="N902" s="123">
        <f t="shared" si="101"/>
        <v>0</v>
      </c>
      <c r="O902" s="123">
        <f t="shared" si="102"/>
        <v>0</v>
      </c>
      <c r="P902" s="3"/>
      <c r="Q902" s="6"/>
      <c r="R902" s="123">
        <f t="shared" si="103"/>
        <v>0</v>
      </c>
      <c r="S902" s="6"/>
      <c r="T902" s="123">
        <f t="shared" si="104"/>
        <v>0</v>
      </c>
      <c r="U902" s="122">
        <f t="shared" si="105"/>
        <v>0</v>
      </c>
      <c r="V902" s="8" t="str">
        <f>IF(COUNTBLANK(G902:H902)+COUNTBLANK(J902:K902)+COUNTBLANK(M902:M902)+COUNTBLANK(P902:Q902)+COUNTBLANK(S902:S902)=8,"",
IF(G902&lt;Limity!$C$5," Data gotowości zbyt wczesna lub nie uzupełniona.","")&amp;
IF(G902&gt;Limity!$D$5," Data gotowości zbyt późna lub wypełnona nieprawidłowo.","")&amp;
IF(OR(ROUND(K902,2)&lt;=0,ROUND(Q902,2)&lt;=0,ROUND(M902,2)&lt;=0,ROUND(S902,2)&lt;=0,ROUND(H902,2)&lt;=0)," Co najmniej jedna wartość nie jest większa od zera.","")&amp;
IF(K902&gt;Limity!$D$6," Abonament za Usługę TD w Wariancie A ponad limit.","")&amp;
IF(Q902&gt;Limity!$D$7," Abonament za Usługę TD w Wariancie B ponad limit.","")&amp;
IF(Q902-K902&gt;Limity!$D$8," Różnica wartości abonamentów za Usługę TD wariantów A i B ponad limit.","")&amp;
IF(M902&gt;Limity!$D$9," Abonament za zwiększenie przepustowości w Wariancie A ponad limit.","")&amp;
IF(S902&gt;Limity!$D$10," Abonament za zwiększenie przepustowości w Wariancie B ponad limit.","")&amp;
IF(H902&gt;Limity!$D$11," Opłata za zestawienie łącza ponad limit.","")&amp;
IF(J902=""," Nie wskazano PWR. ",IF(ISERROR(VLOOKUP(J902,'Listy punktów styku'!$B$11:$B$41,1,FALSE))," Nie wskazano PWR z listy.",""))&amp;
IF(P902=""," Nie wskazano FPS. ",IF(ISERROR(VLOOKUP(P902,'Listy punktów styku'!$B$44:$B$61,1,FALSE))," Nie wskazano FPS z listy.",""))
)</f>
        <v/>
      </c>
    </row>
    <row r="903" spans="1:22" x14ac:dyDescent="0.35">
      <c r="A903" s="115">
        <v>889</v>
      </c>
      <c r="B903" s="116">
        <v>4576683</v>
      </c>
      <c r="C903" s="117" t="s">
        <v>4731</v>
      </c>
      <c r="D903" s="118" t="s">
        <v>4717</v>
      </c>
      <c r="E903" s="118" t="s">
        <v>104</v>
      </c>
      <c r="F903" s="119">
        <v>265</v>
      </c>
      <c r="G903" s="28"/>
      <c r="H903" s="4"/>
      <c r="I903" s="122">
        <f t="shared" si="99"/>
        <v>0</v>
      </c>
      <c r="J903" s="3"/>
      <c r="K903" s="6"/>
      <c r="L903" s="123">
        <f t="shared" si="100"/>
        <v>0</v>
      </c>
      <c r="M903" s="7"/>
      <c r="N903" s="123">
        <f t="shared" si="101"/>
        <v>0</v>
      </c>
      <c r="O903" s="123">
        <f t="shared" si="102"/>
        <v>0</v>
      </c>
      <c r="P903" s="3"/>
      <c r="Q903" s="6"/>
      <c r="R903" s="123">
        <f t="shared" si="103"/>
        <v>0</v>
      </c>
      <c r="S903" s="6"/>
      <c r="T903" s="123">
        <f t="shared" si="104"/>
        <v>0</v>
      </c>
      <c r="U903" s="122">
        <f t="shared" si="105"/>
        <v>0</v>
      </c>
      <c r="V903" s="8" t="str">
        <f>IF(COUNTBLANK(G903:H903)+COUNTBLANK(J903:K903)+COUNTBLANK(M903:M903)+COUNTBLANK(P903:Q903)+COUNTBLANK(S903:S903)=8,"",
IF(G903&lt;Limity!$C$5," Data gotowości zbyt wczesna lub nie uzupełniona.","")&amp;
IF(G903&gt;Limity!$D$5," Data gotowości zbyt późna lub wypełnona nieprawidłowo.","")&amp;
IF(OR(ROUND(K903,2)&lt;=0,ROUND(Q903,2)&lt;=0,ROUND(M903,2)&lt;=0,ROUND(S903,2)&lt;=0,ROUND(H903,2)&lt;=0)," Co najmniej jedna wartość nie jest większa od zera.","")&amp;
IF(K903&gt;Limity!$D$6," Abonament za Usługę TD w Wariancie A ponad limit.","")&amp;
IF(Q903&gt;Limity!$D$7," Abonament za Usługę TD w Wariancie B ponad limit.","")&amp;
IF(Q903-K903&gt;Limity!$D$8," Różnica wartości abonamentów za Usługę TD wariantów A i B ponad limit.","")&amp;
IF(M903&gt;Limity!$D$9," Abonament za zwiększenie przepustowości w Wariancie A ponad limit.","")&amp;
IF(S903&gt;Limity!$D$10," Abonament za zwiększenie przepustowości w Wariancie B ponad limit.","")&amp;
IF(H903&gt;Limity!$D$11," Opłata za zestawienie łącza ponad limit.","")&amp;
IF(J903=""," Nie wskazano PWR. ",IF(ISERROR(VLOOKUP(J903,'Listy punktów styku'!$B$11:$B$41,1,FALSE))," Nie wskazano PWR z listy.",""))&amp;
IF(P903=""," Nie wskazano FPS. ",IF(ISERROR(VLOOKUP(P903,'Listy punktów styku'!$B$44:$B$61,1,FALSE))," Nie wskazano FPS z listy.",""))
)</f>
        <v/>
      </c>
    </row>
    <row r="904" spans="1:22" x14ac:dyDescent="0.35">
      <c r="A904" s="115">
        <v>890</v>
      </c>
      <c r="B904" s="124">
        <v>22377698</v>
      </c>
      <c r="C904" s="117" t="s">
        <v>4733</v>
      </c>
      <c r="D904" s="118" t="s">
        <v>955</v>
      </c>
      <c r="E904" s="118" t="s">
        <v>527</v>
      </c>
      <c r="F904" s="119" t="s">
        <v>1903</v>
      </c>
      <c r="G904" s="28"/>
      <c r="H904" s="4"/>
      <c r="I904" s="122">
        <f t="shared" si="99"/>
        <v>0</v>
      </c>
      <c r="J904" s="3"/>
      <c r="K904" s="6"/>
      <c r="L904" s="123">
        <f t="shared" si="100"/>
        <v>0</v>
      </c>
      <c r="M904" s="7"/>
      <c r="N904" s="123">
        <f t="shared" si="101"/>
        <v>0</v>
      </c>
      <c r="O904" s="123">
        <f t="shared" si="102"/>
        <v>0</v>
      </c>
      <c r="P904" s="3"/>
      <c r="Q904" s="6"/>
      <c r="R904" s="123">
        <f t="shared" si="103"/>
        <v>0</v>
      </c>
      <c r="S904" s="6"/>
      <c r="T904" s="123">
        <f t="shared" si="104"/>
        <v>0</v>
      </c>
      <c r="U904" s="122">
        <f t="shared" si="105"/>
        <v>0</v>
      </c>
      <c r="V904" s="8" t="str">
        <f>IF(COUNTBLANK(G904:H904)+COUNTBLANK(J904:K904)+COUNTBLANK(M904:M904)+COUNTBLANK(P904:Q904)+COUNTBLANK(S904:S904)=8,"",
IF(G904&lt;Limity!$C$5," Data gotowości zbyt wczesna lub nie uzupełniona.","")&amp;
IF(G904&gt;Limity!$D$5," Data gotowości zbyt późna lub wypełnona nieprawidłowo.","")&amp;
IF(OR(ROUND(K904,2)&lt;=0,ROUND(Q904,2)&lt;=0,ROUND(M904,2)&lt;=0,ROUND(S904,2)&lt;=0,ROUND(H904,2)&lt;=0)," Co najmniej jedna wartość nie jest większa od zera.","")&amp;
IF(K904&gt;Limity!$D$6," Abonament za Usługę TD w Wariancie A ponad limit.","")&amp;
IF(Q904&gt;Limity!$D$7," Abonament za Usługę TD w Wariancie B ponad limit.","")&amp;
IF(Q904-K904&gt;Limity!$D$8," Różnica wartości abonamentów za Usługę TD wariantów A i B ponad limit.","")&amp;
IF(M904&gt;Limity!$D$9," Abonament za zwiększenie przepustowości w Wariancie A ponad limit.","")&amp;
IF(S904&gt;Limity!$D$10," Abonament za zwiększenie przepustowości w Wariancie B ponad limit.","")&amp;
IF(H904&gt;Limity!$D$11," Opłata za zestawienie łącza ponad limit.","")&amp;
IF(J904=""," Nie wskazano PWR. ",IF(ISERROR(VLOOKUP(J904,'Listy punktów styku'!$B$11:$B$41,1,FALSE))," Nie wskazano PWR z listy.",""))&amp;
IF(P904=""," Nie wskazano FPS. ",IF(ISERROR(VLOOKUP(P904,'Listy punktów styku'!$B$44:$B$61,1,FALSE))," Nie wskazano FPS z listy.",""))
)</f>
        <v/>
      </c>
    </row>
    <row r="905" spans="1:22" x14ac:dyDescent="0.35">
      <c r="A905" s="115">
        <v>891</v>
      </c>
      <c r="B905" s="116">
        <v>4748744</v>
      </c>
      <c r="C905" s="117" t="s">
        <v>954</v>
      </c>
      <c r="D905" s="118" t="s">
        <v>955</v>
      </c>
      <c r="E905" s="118" t="s">
        <v>958</v>
      </c>
      <c r="F905" s="119">
        <v>5</v>
      </c>
      <c r="G905" s="28"/>
      <c r="H905" s="4"/>
      <c r="I905" s="122">
        <f t="shared" si="99"/>
        <v>0</v>
      </c>
      <c r="J905" s="3"/>
      <c r="K905" s="6"/>
      <c r="L905" s="123">
        <f t="shared" si="100"/>
        <v>0</v>
      </c>
      <c r="M905" s="7"/>
      <c r="N905" s="123">
        <f t="shared" si="101"/>
        <v>0</v>
      </c>
      <c r="O905" s="123">
        <f t="shared" si="102"/>
        <v>0</v>
      </c>
      <c r="P905" s="3"/>
      <c r="Q905" s="6"/>
      <c r="R905" s="123">
        <f t="shared" si="103"/>
        <v>0</v>
      </c>
      <c r="S905" s="6"/>
      <c r="T905" s="123">
        <f t="shared" si="104"/>
        <v>0</v>
      </c>
      <c r="U905" s="122">
        <f t="shared" si="105"/>
        <v>0</v>
      </c>
      <c r="V905" s="8" t="str">
        <f>IF(COUNTBLANK(G905:H905)+COUNTBLANK(J905:K905)+COUNTBLANK(M905:M905)+COUNTBLANK(P905:Q905)+COUNTBLANK(S905:S905)=8,"",
IF(G905&lt;Limity!$C$5," Data gotowości zbyt wczesna lub nie uzupełniona.","")&amp;
IF(G905&gt;Limity!$D$5," Data gotowości zbyt późna lub wypełnona nieprawidłowo.","")&amp;
IF(OR(ROUND(K905,2)&lt;=0,ROUND(Q905,2)&lt;=0,ROUND(M905,2)&lt;=0,ROUND(S905,2)&lt;=0,ROUND(H905,2)&lt;=0)," Co najmniej jedna wartość nie jest większa od zera.","")&amp;
IF(K905&gt;Limity!$D$6," Abonament za Usługę TD w Wariancie A ponad limit.","")&amp;
IF(Q905&gt;Limity!$D$7," Abonament za Usługę TD w Wariancie B ponad limit.","")&amp;
IF(Q905-K905&gt;Limity!$D$8," Różnica wartości abonamentów za Usługę TD wariantów A i B ponad limit.","")&amp;
IF(M905&gt;Limity!$D$9," Abonament za zwiększenie przepustowości w Wariancie A ponad limit.","")&amp;
IF(S905&gt;Limity!$D$10," Abonament za zwiększenie przepustowości w Wariancie B ponad limit.","")&amp;
IF(H905&gt;Limity!$D$11," Opłata za zestawienie łącza ponad limit.","")&amp;
IF(J905=""," Nie wskazano PWR. ",IF(ISERROR(VLOOKUP(J905,'Listy punktów styku'!$B$11:$B$41,1,FALSE))," Nie wskazano PWR z listy.",""))&amp;
IF(P905=""," Nie wskazano FPS. ",IF(ISERROR(VLOOKUP(P905,'Listy punktów styku'!$B$44:$B$61,1,FALSE))," Nie wskazano FPS z listy.",""))
)</f>
        <v/>
      </c>
    </row>
    <row r="906" spans="1:22" x14ac:dyDescent="0.35">
      <c r="A906" s="115">
        <v>892</v>
      </c>
      <c r="B906" s="116">
        <v>4748974</v>
      </c>
      <c r="C906" s="117" t="s">
        <v>965</v>
      </c>
      <c r="D906" s="118" t="s">
        <v>955</v>
      </c>
      <c r="E906" s="118" t="s">
        <v>967</v>
      </c>
      <c r="F906" s="119">
        <v>288</v>
      </c>
      <c r="G906" s="28"/>
      <c r="H906" s="4"/>
      <c r="I906" s="122">
        <f t="shared" si="99"/>
        <v>0</v>
      </c>
      <c r="J906" s="3"/>
      <c r="K906" s="6"/>
      <c r="L906" s="123">
        <f t="shared" si="100"/>
        <v>0</v>
      </c>
      <c r="M906" s="7"/>
      <c r="N906" s="123">
        <f t="shared" si="101"/>
        <v>0</v>
      </c>
      <c r="O906" s="123">
        <f t="shared" si="102"/>
        <v>0</v>
      </c>
      <c r="P906" s="3"/>
      <c r="Q906" s="6"/>
      <c r="R906" s="123">
        <f t="shared" si="103"/>
        <v>0</v>
      </c>
      <c r="S906" s="6"/>
      <c r="T906" s="123">
        <f t="shared" si="104"/>
        <v>0</v>
      </c>
      <c r="U906" s="122">
        <f t="shared" si="105"/>
        <v>0</v>
      </c>
      <c r="V906" s="8" t="str">
        <f>IF(COUNTBLANK(G906:H906)+COUNTBLANK(J906:K906)+COUNTBLANK(M906:M906)+COUNTBLANK(P906:Q906)+COUNTBLANK(S906:S906)=8,"",
IF(G906&lt;Limity!$C$5," Data gotowości zbyt wczesna lub nie uzupełniona.","")&amp;
IF(G906&gt;Limity!$D$5," Data gotowości zbyt późna lub wypełnona nieprawidłowo.","")&amp;
IF(OR(ROUND(K906,2)&lt;=0,ROUND(Q906,2)&lt;=0,ROUND(M906,2)&lt;=0,ROUND(S906,2)&lt;=0,ROUND(H906,2)&lt;=0)," Co najmniej jedna wartość nie jest większa od zera.","")&amp;
IF(K906&gt;Limity!$D$6," Abonament za Usługę TD w Wariancie A ponad limit.","")&amp;
IF(Q906&gt;Limity!$D$7," Abonament za Usługę TD w Wariancie B ponad limit.","")&amp;
IF(Q906-K906&gt;Limity!$D$8," Różnica wartości abonamentów za Usługę TD wariantów A i B ponad limit.","")&amp;
IF(M906&gt;Limity!$D$9," Abonament za zwiększenie przepustowości w Wariancie A ponad limit.","")&amp;
IF(S906&gt;Limity!$D$10," Abonament za zwiększenie przepustowości w Wariancie B ponad limit.","")&amp;
IF(H906&gt;Limity!$D$11," Opłata za zestawienie łącza ponad limit.","")&amp;
IF(J906=""," Nie wskazano PWR. ",IF(ISERROR(VLOOKUP(J906,'Listy punktów styku'!$B$11:$B$41,1,FALSE))," Nie wskazano PWR z listy.",""))&amp;
IF(P906=""," Nie wskazano FPS. ",IF(ISERROR(VLOOKUP(P906,'Listy punktów styku'!$B$44:$B$61,1,FALSE))," Nie wskazano FPS z listy.",""))
)</f>
        <v/>
      </c>
    </row>
    <row r="907" spans="1:22" x14ac:dyDescent="0.35">
      <c r="A907" s="115">
        <v>893</v>
      </c>
      <c r="B907" s="116">
        <v>4749164</v>
      </c>
      <c r="C907" s="117" t="s">
        <v>969</v>
      </c>
      <c r="D907" s="118" t="s">
        <v>955</v>
      </c>
      <c r="E907" s="118" t="s">
        <v>376</v>
      </c>
      <c r="F907" s="119">
        <v>120</v>
      </c>
      <c r="G907" s="28"/>
      <c r="H907" s="4"/>
      <c r="I907" s="122">
        <f t="shared" si="99"/>
        <v>0</v>
      </c>
      <c r="J907" s="3"/>
      <c r="K907" s="6"/>
      <c r="L907" s="123">
        <f t="shared" si="100"/>
        <v>0</v>
      </c>
      <c r="M907" s="7"/>
      <c r="N907" s="123">
        <f t="shared" si="101"/>
        <v>0</v>
      </c>
      <c r="O907" s="123">
        <f t="shared" si="102"/>
        <v>0</v>
      </c>
      <c r="P907" s="3"/>
      <c r="Q907" s="6"/>
      <c r="R907" s="123">
        <f t="shared" si="103"/>
        <v>0</v>
      </c>
      <c r="S907" s="6"/>
      <c r="T907" s="123">
        <f t="shared" si="104"/>
        <v>0</v>
      </c>
      <c r="U907" s="122">
        <f t="shared" si="105"/>
        <v>0</v>
      </c>
      <c r="V907" s="8" t="str">
        <f>IF(COUNTBLANK(G907:H907)+COUNTBLANK(J907:K907)+COUNTBLANK(M907:M907)+COUNTBLANK(P907:Q907)+COUNTBLANK(S907:S907)=8,"",
IF(G907&lt;Limity!$C$5," Data gotowości zbyt wczesna lub nie uzupełniona.","")&amp;
IF(G907&gt;Limity!$D$5," Data gotowości zbyt późna lub wypełnona nieprawidłowo.","")&amp;
IF(OR(ROUND(K907,2)&lt;=0,ROUND(Q907,2)&lt;=0,ROUND(M907,2)&lt;=0,ROUND(S907,2)&lt;=0,ROUND(H907,2)&lt;=0)," Co najmniej jedna wartość nie jest większa od zera.","")&amp;
IF(K907&gt;Limity!$D$6," Abonament za Usługę TD w Wariancie A ponad limit.","")&amp;
IF(Q907&gt;Limity!$D$7," Abonament za Usługę TD w Wariancie B ponad limit.","")&amp;
IF(Q907-K907&gt;Limity!$D$8," Różnica wartości abonamentów za Usługę TD wariantów A i B ponad limit.","")&amp;
IF(M907&gt;Limity!$D$9," Abonament za zwiększenie przepustowości w Wariancie A ponad limit.","")&amp;
IF(S907&gt;Limity!$D$10," Abonament za zwiększenie przepustowości w Wariancie B ponad limit.","")&amp;
IF(H907&gt;Limity!$D$11," Opłata za zestawienie łącza ponad limit.","")&amp;
IF(J907=""," Nie wskazano PWR. ",IF(ISERROR(VLOOKUP(J907,'Listy punktów styku'!$B$11:$B$41,1,FALSE))," Nie wskazano PWR z listy.",""))&amp;
IF(P907=""," Nie wskazano FPS. ",IF(ISERROR(VLOOKUP(P907,'Listy punktów styku'!$B$44:$B$61,1,FALSE))," Nie wskazano FPS z listy.",""))
)</f>
        <v/>
      </c>
    </row>
    <row r="908" spans="1:22" x14ac:dyDescent="0.35">
      <c r="A908" s="115">
        <v>894</v>
      </c>
      <c r="B908" s="116">
        <v>4748936</v>
      </c>
      <c r="C908" s="117" t="s">
        <v>960</v>
      </c>
      <c r="D908" s="118" t="s">
        <v>955</v>
      </c>
      <c r="E908" s="118" t="s">
        <v>962</v>
      </c>
      <c r="F908" s="119" t="s">
        <v>963</v>
      </c>
      <c r="G908" s="28"/>
      <c r="H908" s="4"/>
      <c r="I908" s="122">
        <f t="shared" si="99"/>
        <v>0</v>
      </c>
      <c r="J908" s="3"/>
      <c r="K908" s="6"/>
      <c r="L908" s="123">
        <f t="shared" si="100"/>
        <v>0</v>
      </c>
      <c r="M908" s="7"/>
      <c r="N908" s="123">
        <f t="shared" si="101"/>
        <v>0</v>
      </c>
      <c r="O908" s="123">
        <f t="shared" si="102"/>
        <v>0</v>
      </c>
      <c r="P908" s="3"/>
      <c r="Q908" s="6"/>
      <c r="R908" s="123">
        <f t="shared" si="103"/>
        <v>0</v>
      </c>
      <c r="S908" s="6"/>
      <c r="T908" s="123">
        <f t="shared" si="104"/>
        <v>0</v>
      </c>
      <c r="U908" s="122">
        <f t="shared" si="105"/>
        <v>0</v>
      </c>
      <c r="V908" s="8" t="str">
        <f>IF(COUNTBLANK(G908:H908)+COUNTBLANK(J908:K908)+COUNTBLANK(M908:M908)+COUNTBLANK(P908:Q908)+COUNTBLANK(S908:S908)=8,"",
IF(G908&lt;Limity!$C$5," Data gotowości zbyt wczesna lub nie uzupełniona.","")&amp;
IF(G908&gt;Limity!$D$5," Data gotowości zbyt późna lub wypełnona nieprawidłowo.","")&amp;
IF(OR(ROUND(K908,2)&lt;=0,ROUND(Q908,2)&lt;=0,ROUND(M908,2)&lt;=0,ROUND(S908,2)&lt;=0,ROUND(H908,2)&lt;=0)," Co najmniej jedna wartość nie jest większa od zera.","")&amp;
IF(K908&gt;Limity!$D$6," Abonament za Usługę TD w Wariancie A ponad limit.","")&amp;
IF(Q908&gt;Limity!$D$7," Abonament za Usługę TD w Wariancie B ponad limit.","")&amp;
IF(Q908-K908&gt;Limity!$D$8," Różnica wartości abonamentów za Usługę TD wariantów A i B ponad limit.","")&amp;
IF(M908&gt;Limity!$D$9," Abonament za zwiększenie przepustowości w Wariancie A ponad limit.","")&amp;
IF(S908&gt;Limity!$D$10," Abonament za zwiększenie przepustowości w Wariancie B ponad limit.","")&amp;
IF(H908&gt;Limity!$D$11," Opłata za zestawienie łącza ponad limit.","")&amp;
IF(J908=""," Nie wskazano PWR. ",IF(ISERROR(VLOOKUP(J908,'Listy punktów styku'!$B$11:$B$41,1,FALSE))," Nie wskazano PWR z listy.",""))&amp;
IF(P908=""," Nie wskazano FPS. ",IF(ISERROR(VLOOKUP(P908,'Listy punktów styku'!$B$44:$B$61,1,FALSE))," Nie wskazano FPS z listy.",""))
)</f>
        <v/>
      </c>
    </row>
    <row r="909" spans="1:22" x14ac:dyDescent="0.35">
      <c r="A909" s="115">
        <v>895</v>
      </c>
      <c r="B909" s="124">
        <v>46501645</v>
      </c>
      <c r="C909" s="117" t="s">
        <v>4735</v>
      </c>
      <c r="D909" s="118" t="s">
        <v>955</v>
      </c>
      <c r="E909" s="118" t="s">
        <v>416</v>
      </c>
      <c r="F909" s="119" t="s">
        <v>4736</v>
      </c>
      <c r="G909" s="28"/>
      <c r="H909" s="4"/>
      <c r="I909" s="122">
        <f t="shared" si="99"/>
        <v>0</v>
      </c>
      <c r="J909" s="3"/>
      <c r="K909" s="6"/>
      <c r="L909" s="123">
        <f t="shared" si="100"/>
        <v>0</v>
      </c>
      <c r="M909" s="7"/>
      <c r="N909" s="123">
        <f t="shared" si="101"/>
        <v>0</v>
      </c>
      <c r="O909" s="123">
        <f t="shared" si="102"/>
        <v>0</v>
      </c>
      <c r="P909" s="3"/>
      <c r="Q909" s="6"/>
      <c r="R909" s="123">
        <f t="shared" si="103"/>
        <v>0</v>
      </c>
      <c r="S909" s="6"/>
      <c r="T909" s="123">
        <f t="shared" si="104"/>
        <v>0</v>
      </c>
      <c r="U909" s="122">
        <f t="shared" si="105"/>
        <v>0</v>
      </c>
      <c r="V909" s="8" t="str">
        <f>IF(COUNTBLANK(G909:H909)+COUNTBLANK(J909:K909)+COUNTBLANK(M909:M909)+COUNTBLANK(P909:Q909)+COUNTBLANK(S909:S909)=8,"",
IF(G909&lt;Limity!$C$5," Data gotowości zbyt wczesna lub nie uzupełniona.","")&amp;
IF(G909&gt;Limity!$D$5," Data gotowości zbyt późna lub wypełnona nieprawidłowo.","")&amp;
IF(OR(ROUND(K909,2)&lt;=0,ROUND(Q909,2)&lt;=0,ROUND(M909,2)&lt;=0,ROUND(S909,2)&lt;=0,ROUND(H909,2)&lt;=0)," Co najmniej jedna wartość nie jest większa od zera.","")&amp;
IF(K909&gt;Limity!$D$6," Abonament za Usługę TD w Wariancie A ponad limit.","")&amp;
IF(Q909&gt;Limity!$D$7," Abonament za Usługę TD w Wariancie B ponad limit.","")&amp;
IF(Q909-K909&gt;Limity!$D$8," Różnica wartości abonamentów za Usługę TD wariantów A i B ponad limit.","")&amp;
IF(M909&gt;Limity!$D$9," Abonament za zwiększenie przepustowości w Wariancie A ponad limit.","")&amp;
IF(S909&gt;Limity!$D$10," Abonament za zwiększenie przepustowości w Wariancie B ponad limit.","")&amp;
IF(H909&gt;Limity!$D$11," Opłata za zestawienie łącza ponad limit.","")&amp;
IF(J909=""," Nie wskazano PWR. ",IF(ISERROR(VLOOKUP(J909,'Listy punktów styku'!$B$11:$B$41,1,FALSE))," Nie wskazano PWR z listy.",""))&amp;
IF(P909=""," Nie wskazano FPS. ",IF(ISERROR(VLOOKUP(P909,'Listy punktów styku'!$B$44:$B$61,1,FALSE))," Nie wskazano FPS z listy.",""))
)</f>
        <v/>
      </c>
    </row>
    <row r="910" spans="1:22" x14ac:dyDescent="0.35">
      <c r="A910" s="115">
        <v>896</v>
      </c>
      <c r="B910" s="116">
        <v>4749986</v>
      </c>
      <c r="C910" s="117" t="s">
        <v>971</v>
      </c>
      <c r="D910" s="118" t="s">
        <v>955</v>
      </c>
      <c r="E910" s="118" t="s">
        <v>973</v>
      </c>
      <c r="F910" s="119">
        <v>58</v>
      </c>
      <c r="G910" s="28"/>
      <c r="H910" s="4"/>
      <c r="I910" s="122">
        <f t="shared" si="99"/>
        <v>0</v>
      </c>
      <c r="J910" s="3"/>
      <c r="K910" s="6"/>
      <c r="L910" s="123">
        <f t="shared" si="100"/>
        <v>0</v>
      </c>
      <c r="M910" s="7"/>
      <c r="N910" s="123">
        <f t="shared" si="101"/>
        <v>0</v>
      </c>
      <c r="O910" s="123">
        <f t="shared" si="102"/>
        <v>0</v>
      </c>
      <c r="P910" s="3"/>
      <c r="Q910" s="6"/>
      <c r="R910" s="123">
        <f t="shared" si="103"/>
        <v>0</v>
      </c>
      <c r="S910" s="6"/>
      <c r="T910" s="123">
        <f t="shared" si="104"/>
        <v>0</v>
      </c>
      <c r="U910" s="122">
        <f t="shared" si="105"/>
        <v>0</v>
      </c>
      <c r="V910" s="8" t="str">
        <f>IF(COUNTBLANK(G910:H910)+COUNTBLANK(J910:K910)+COUNTBLANK(M910:M910)+COUNTBLANK(P910:Q910)+COUNTBLANK(S910:S910)=8,"",
IF(G910&lt;Limity!$C$5," Data gotowości zbyt wczesna lub nie uzupełniona.","")&amp;
IF(G910&gt;Limity!$D$5," Data gotowości zbyt późna lub wypełnona nieprawidłowo.","")&amp;
IF(OR(ROUND(K910,2)&lt;=0,ROUND(Q910,2)&lt;=0,ROUND(M910,2)&lt;=0,ROUND(S910,2)&lt;=0,ROUND(H910,2)&lt;=0)," Co najmniej jedna wartość nie jest większa od zera.","")&amp;
IF(K910&gt;Limity!$D$6," Abonament za Usługę TD w Wariancie A ponad limit.","")&amp;
IF(Q910&gt;Limity!$D$7," Abonament za Usługę TD w Wariancie B ponad limit.","")&amp;
IF(Q910-K910&gt;Limity!$D$8," Różnica wartości abonamentów za Usługę TD wariantów A i B ponad limit.","")&amp;
IF(M910&gt;Limity!$D$9," Abonament za zwiększenie przepustowości w Wariancie A ponad limit.","")&amp;
IF(S910&gt;Limity!$D$10," Abonament za zwiększenie przepustowości w Wariancie B ponad limit.","")&amp;
IF(H910&gt;Limity!$D$11," Opłata za zestawienie łącza ponad limit.","")&amp;
IF(J910=""," Nie wskazano PWR. ",IF(ISERROR(VLOOKUP(J910,'Listy punktów styku'!$B$11:$B$41,1,FALSE))," Nie wskazano PWR z listy.",""))&amp;
IF(P910=""," Nie wskazano FPS. ",IF(ISERROR(VLOOKUP(P910,'Listy punktów styku'!$B$44:$B$61,1,FALSE))," Nie wskazano FPS z listy.",""))
)</f>
        <v/>
      </c>
    </row>
    <row r="911" spans="1:22" x14ac:dyDescent="0.35">
      <c r="A911" s="115">
        <v>897</v>
      </c>
      <c r="B911" s="116">
        <v>4750038</v>
      </c>
      <c r="C911" s="117" t="s">
        <v>975</v>
      </c>
      <c r="D911" s="118" t="s">
        <v>955</v>
      </c>
      <c r="E911" s="118" t="s">
        <v>977</v>
      </c>
      <c r="F911" s="119">
        <v>6</v>
      </c>
      <c r="G911" s="28"/>
      <c r="H911" s="4"/>
      <c r="I911" s="122">
        <f t="shared" si="99"/>
        <v>0</v>
      </c>
      <c r="J911" s="3"/>
      <c r="K911" s="6"/>
      <c r="L911" s="123">
        <f t="shared" si="100"/>
        <v>0</v>
      </c>
      <c r="M911" s="7"/>
      <c r="N911" s="123">
        <f t="shared" si="101"/>
        <v>0</v>
      </c>
      <c r="O911" s="123">
        <f t="shared" si="102"/>
        <v>0</v>
      </c>
      <c r="P911" s="3"/>
      <c r="Q911" s="6"/>
      <c r="R911" s="123">
        <f t="shared" si="103"/>
        <v>0</v>
      </c>
      <c r="S911" s="6"/>
      <c r="T911" s="123">
        <f t="shared" si="104"/>
        <v>0</v>
      </c>
      <c r="U911" s="122">
        <f t="shared" si="105"/>
        <v>0</v>
      </c>
      <c r="V911" s="8" t="str">
        <f>IF(COUNTBLANK(G911:H911)+COUNTBLANK(J911:K911)+COUNTBLANK(M911:M911)+COUNTBLANK(P911:Q911)+COUNTBLANK(S911:S911)=8,"",
IF(G911&lt;Limity!$C$5," Data gotowości zbyt wczesna lub nie uzupełniona.","")&amp;
IF(G911&gt;Limity!$D$5," Data gotowości zbyt późna lub wypełnona nieprawidłowo.","")&amp;
IF(OR(ROUND(K911,2)&lt;=0,ROUND(Q911,2)&lt;=0,ROUND(M911,2)&lt;=0,ROUND(S911,2)&lt;=0,ROUND(H911,2)&lt;=0)," Co najmniej jedna wartość nie jest większa od zera.","")&amp;
IF(K911&gt;Limity!$D$6," Abonament za Usługę TD w Wariancie A ponad limit.","")&amp;
IF(Q911&gt;Limity!$D$7," Abonament za Usługę TD w Wariancie B ponad limit.","")&amp;
IF(Q911-K911&gt;Limity!$D$8," Różnica wartości abonamentów za Usługę TD wariantów A i B ponad limit.","")&amp;
IF(M911&gt;Limity!$D$9," Abonament za zwiększenie przepustowości w Wariancie A ponad limit.","")&amp;
IF(S911&gt;Limity!$D$10," Abonament za zwiększenie przepustowości w Wariancie B ponad limit.","")&amp;
IF(H911&gt;Limity!$D$11," Opłata za zestawienie łącza ponad limit.","")&amp;
IF(J911=""," Nie wskazano PWR. ",IF(ISERROR(VLOOKUP(J911,'Listy punktów styku'!$B$11:$B$41,1,FALSE))," Nie wskazano PWR z listy.",""))&amp;
IF(P911=""," Nie wskazano FPS. ",IF(ISERROR(VLOOKUP(P911,'Listy punktów styku'!$B$44:$B$61,1,FALSE))," Nie wskazano FPS z listy.",""))
)</f>
        <v/>
      </c>
    </row>
    <row r="912" spans="1:22" x14ac:dyDescent="0.35">
      <c r="A912" s="115">
        <v>898</v>
      </c>
      <c r="B912" s="116">
        <v>7923163</v>
      </c>
      <c r="C912" s="117" t="s">
        <v>979</v>
      </c>
      <c r="D912" s="118" t="s">
        <v>955</v>
      </c>
      <c r="E912" s="118" t="s">
        <v>559</v>
      </c>
      <c r="F912" s="119">
        <v>4</v>
      </c>
      <c r="G912" s="28"/>
      <c r="H912" s="4"/>
      <c r="I912" s="122">
        <f t="shared" si="99"/>
        <v>0</v>
      </c>
      <c r="J912" s="3"/>
      <c r="K912" s="6"/>
      <c r="L912" s="123">
        <f t="shared" si="100"/>
        <v>0</v>
      </c>
      <c r="M912" s="7"/>
      <c r="N912" s="123">
        <f t="shared" si="101"/>
        <v>0</v>
      </c>
      <c r="O912" s="123">
        <f t="shared" si="102"/>
        <v>0</v>
      </c>
      <c r="P912" s="3"/>
      <c r="Q912" s="6"/>
      <c r="R912" s="123">
        <f t="shared" si="103"/>
        <v>0</v>
      </c>
      <c r="S912" s="6"/>
      <c r="T912" s="123">
        <f t="shared" si="104"/>
        <v>0</v>
      </c>
      <c r="U912" s="122">
        <f t="shared" si="105"/>
        <v>0</v>
      </c>
      <c r="V912" s="8" t="str">
        <f>IF(COUNTBLANK(G912:H912)+COUNTBLANK(J912:K912)+COUNTBLANK(M912:M912)+COUNTBLANK(P912:Q912)+COUNTBLANK(S912:S912)=8,"",
IF(G912&lt;Limity!$C$5," Data gotowości zbyt wczesna lub nie uzupełniona.","")&amp;
IF(G912&gt;Limity!$D$5," Data gotowości zbyt późna lub wypełnona nieprawidłowo.","")&amp;
IF(OR(ROUND(K912,2)&lt;=0,ROUND(Q912,2)&lt;=0,ROUND(M912,2)&lt;=0,ROUND(S912,2)&lt;=0,ROUND(H912,2)&lt;=0)," Co najmniej jedna wartość nie jest większa od zera.","")&amp;
IF(K912&gt;Limity!$D$6," Abonament za Usługę TD w Wariancie A ponad limit.","")&amp;
IF(Q912&gt;Limity!$D$7," Abonament za Usługę TD w Wariancie B ponad limit.","")&amp;
IF(Q912-K912&gt;Limity!$D$8," Różnica wartości abonamentów za Usługę TD wariantów A i B ponad limit.","")&amp;
IF(M912&gt;Limity!$D$9," Abonament za zwiększenie przepustowości w Wariancie A ponad limit.","")&amp;
IF(S912&gt;Limity!$D$10," Abonament za zwiększenie przepustowości w Wariancie B ponad limit.","")&amp;
IF(H912&gt;Limity!$D$11," Opłata za zestawienie łącza ponad limit.","")&amp;
IF(J912=""," Nie wskazano PWR. ",IF(ISERROR(VLOOKUP(J912,'Listy punktów styku'!$B$11:$B$41,1,FALSE))," Nie wskazano PWR z listy.",""))&amp;
IF(P912=""," Nie wskazano FPS. ",IF(ISERROR(VLOOKUP(P912,'Listy punktów styku'!$B$44:$B$61,1,FALSE))," Nie wskazano FPS z listy.",""))
)</f>
        <v/>
      </c>
    </row>
    <row r="913" spans="1:22" x14ac:dyDescent="0.35">
      <c r="A913" s="115">
        <v>899</v>
      </c>
      <c r="B913" s="116">
        <v>4743844</v>
      </c>
      <c r="C913" s="117" t="s">
        <v>982</v>
      </c>
      <c r="D913" s="118" t="s">
        <v>955</v>
      </c>
      <c r="E913" s="118" t="s">
        <v>984</v>
      </c>
      <c r="F913" s="119">
        <v>4</v>
      </c>
      <c r="G913" s="28"/>
      <c r="H913" s="4"/>
      <c r="I913" s="122">
        <f t="shared" si="99"/>
        <v>0</v>
      </c>
      <c r="J913" s="3"/>
      <c r="K913" s="6"/>
      <c r="L913" s="123">
        <f t="shared" si="100"/>
        <v>0</v>
      </c>
      <c r="M913" s="7"/>
      <c r="N913" s="123">
        <f t="shared" si="101"/>
        <v>0</v>
      </c>
      <c r="O913" s="123">
        <f t="shared" si="102"/>
        <v>0</v>
      </c>
      <c r="P913" s="3"/>
      <c r="Q913" s="6"/>
      <c r="R913" s="123">
        <f t="shared" si="103"/>
        <v>0</v>
      </c>
      <c r="S913" s="6"/>
      <c r="T913" s="123">
        <f t="shared" si="104"/>
        <v>0</v>
      </c>
      <c r="U913" s="122">
        <f t="shared" si="105"/>
        <v>0</v>
      </c>
      <c r="V913" s="8" t="str">
        <f>IF(COUNTBLANK(G913:H913)+COUNTBLANK(J913:K913)+COUNTBLANK(M913:M913)+COUNTBLANK(P913:Q913)+COUNTBLANK(S913:S913)=8,"",
IF(G913&lt;Limity!$C$5," Data gotowości zbyt wczesna lub nie uzupełniona.","")&amp;
IF(G913&gt;Limity!$D$5," Data gotowości zbyt późna lub wypełnona nieprawidłowo.","")&amp;
IF(OR(ROUND(K913,2)&lt;=0,ROUND(Q913,2)&lt;=0,ROUND(M913,2)&lt;=0,ROUND(S913,2)&lt;=0,ROUND(H913,2)&lt;=0)," Co najmniej jedna wartość nie jest większa od zera.","")&amp;
IF(K913&gt;Limity!$D$6," Abonament za Usługę TD w Wariancie A ponad limit.","")&amp;
IF(Q913&gt;Limity!$D$7," Abonament za Usługę TD w Wariancie B ponad limit.","")&amp;
IF(Q913-K913&gt;Limity!$D$8," Różnica wartości abonamentów za Usługę TD wariantów A i B ponad limit.","")&amp;
IF(M913&gt;Limity!$D$9," Abonament za zwiększenie przepustowości w Wariancie A ponad limit.","")&amp;
IF(S913&gt;Limity!$D$10," Abonament za zwiększenie przepustowości w Wariancie B ponad limit.","")&amp;
IF(H913&gt;Limity!$D$11," Opłata za zestawienie łącza ponad limit.","")&amp;
IF(J913=""," Nie wskazano PWR. ",IF(ISERROR(VLOOKUP(J913,'Listy punktów styku'!$B$11:$B$41,1,FALSE))," Nie wskazano PWR z listy.",""))&amp;
IF(P913=""," Nie wskazano FPS. ",IF(ISERROR(VLOOKUP(P913,'Listy punktów styku'!$B$44:$B$61,1,FALSE))," Nie wskazano FPS z listy.",""))
)</f>
        <v/>
      </c>
    </row>
    <row r="914" spans="1:22" x14ac:dyDescent="0.35">
      <c r="A914" s="115">
        <v>900</v>
      </c>
      <c r="B914" s="116">
        <v>707254275</v>
      </c>
      <c r="C914" s="117">
        <v>133107</v>
      </c>
      <c r="D914" s="118" t="s">
        <v>1036</v>
      </c>
      <c r="E914" s="118" t="s">
        <v>1039</v>
      </c>
      <c r="F914" s="119" t="s">
        <v>332</v>
      </c>
      <c r="G914" s="28"/>
      <c r="H914" s="4"/>
      <c r="I914" s="122">
        <f t="shared" si="99"/>
        <v>0</v>
      </c>
      <c r="J914" s="3"/>
      <c r="K914" s="6"/>
      <c r="L914" s="123">
        <f t="shared" si="100"/>
        <v>0</v>
      </c>
      <c r="M914" s="7"/>
      <c r="N914" s="123">
        <f t="shared" si="101"/>
        <v>0</v>
      </c>
      <c r="O914" s="123">
        <f t="shared" si="102"/>
        <v>0</v>
      </c>
      <c r="P914" s="3"/>
      <c r="Q914" s="6"/>
      <c r="R914" s="123">
        <f t="shared" si="103"/>
        <v>0</v>
      </c>
      <c r="S914" s="6"/>
      <c r="T914" s="123">
        <f t="shared" si="104"/>
        <v>0</v>
      </c>
      <c r="U914" s="122">
        <f t="shared" si="105"/>
        <v>0</v>
      </c>
      <c r="V914" s="8" t="str">
        <f>IF(COUNTBLANK(G914:H914)+COUNTBLANK(J914:K914)+COUNTBLANK(M914:M914)+COUNTBLANK(P914:Q914)+COUNTBLANK(S914:S914)=8,"",
IF(G914&lt;Limity!$C$5," Data gotowości zbyt wczesna lub nie uzupełniona.","")&amp;
IF(G914&gt;Limity!$D$5," Data gotowości zbyt późna lub wypełnona nieprawidłowo.","")&amp;
IF(OR(ROUND(K914,2)&lt;=0,ROUND(Q914,2)&lt;=0,ROUND(M914,2)&lt;=0,ROUND(S914,2)&lt;=0,ROUND(H914,2)&lt;=0)," Co najmniej jedna wartość nie jest większa od zera.","")&amp;
IF(K914&gt;Limity!$D$6," Abonament za Usługę TD w Wariancie A ponad limit.","")&amp;
IF(Q914&gt;Limity!$D$7," Abonament za Usługę TD w Wariancie B ponad limit.","")&amp;
IF(Q914-K914&gt;Limity!$D$8," Różnica wartości abonamentów za Usługę TD wariantów A i B ponad limit.","")&amp;
IF(M914&gt;Limity!$D$9," Abonament za zwiększenie przepustowości w Wariancie A ponad limit.","")&amp;
IF(S914&gt;Limity!$D$10," Abonament za zwiększenie przepustowości w Wariancie B ponad limit.","")&amp;
IF(H914&gt;Limity!$D$11," Opłata za zestawienie łącza ponad limit.","")&amp;
IF(J914=""," Nie wskazano PWR. ",IF(ISERROR(VLOOKUP(J914,'Listy punktów styku'!$B$11:$B$41,1,FALSE))," Nie wskazano PWR z listy.",""))&amp;
IF(P914=""," Nie wskazano FPS. ",IF(ISERROR(VLOOKUP(P914,'Listy punktów styku'!$B$44:$B$61,1,FALSE))," Nie wskazano FPS z listy.",""))
)</f>
        <v/>
      </c>
    </row>
    <row r="915" spans="1:22" x14ac:dyDescent="0.35">
      <c r="A915" s="115">
        <v>901</v>
      </c>
      <c r="B915" s="116">
        <v>4658532</v>
      </c>
      <c r="C915" s="117" t="s">
        <v>4739</v>
      </c>
      <c r="D915" s="118" t="s">
        <v>1036</v>
      </c>
      <c r="E915" s="118" t="s">
        <v>4741</v>
      </c>
      <c r="F915" s="119">
        <v>10</v>
      </c>
      <c r="G915" s="28"/>
      <c r="H915" s="4"/>
      <c r="I915" s="122">
        <f t="shared" si="99"/>
        <v>0</v>
      </c>
      <c r="J915" s="3"/>
      <c r="K915" s="6"/>
      <c r="L915" s="123">
        <f t="shared" si="100"/>
        <v>0</v>
      </c>
      <c r="M915" s="7"/>
      <c r="N915" s="123">
        <f t="shared" si="101"/>
        <v>0</v>
      </c>
      <c r="O915" s="123">
        <f t="shared" si="102"/>
        <v>0</v>
      </c>
      <c r="P915" s="3"/>
      <c r="Q915" s="6"/>
      <c r="R915" s="123">
        <f t="shared" si="103"/>
        <v>0</v>
      </c>
      <c r="S915" s="6"/>
      <c r="T915" s="123">
        <f t="shared" si="104"/>
        <v>0</v>
      </c>
      <c r="U915" s="122">
        <f t="shared" si="105"/>
        <v>0</v>
      </c>
      <c r="V915" s="8" t="str">
        <f>IF(COUNTBLANK(G915:H915)+COUNTBLANK(J915:K915)+COUNTBLANK(M915:M915)+COUNTBLANK(P915:Q915)+COUNTBLANK(S915:S915)=8,"",
IF(G915&lt;Limity!$C$5," Data gotowości zbyt wczesna lub nie uzupełniona.","")&amp;
IF(G915&gt;Limity!$D$5," Data gotowości zbyt późna lub wypełnona nieprawidłowo.","")&amp;
IF(OR(ROUND(K915,2)&lt;=0,ROUND(Q915,2)&lt;=0,ROUND(M915,2)&lt;=0,ROUND(S915,2)&lt;=0,ROUND(H915,2)&lt;=0)," Co najmniej jedna wartość nie jest większa od zera.","")&amp;
IF(K915&gt;Limity!$D$6," Abonament za Usługę TD w Wariancie A ponad limit.","")&amp;
IF(Q915&gt;Limity!$D$7," Abonament za Usługę TD w Wariancie B ponad limit.","")&amp;
IF(Q915-K915&gt;Limity!$D$8," Różnica wartości abonamentów za Usługę TD wariantów A i B ponad limit.","")&amp;
IF(M915&gt;Limity!$D$9," Abonament za zwiększenie przepustowości w Wariancie A ponad limit.","")&amp;
IF(S915&gt;Limity!$D$10," Abonament za zwiększenie przepustowości w Wariancie B ponad limit.","")&amp;
IF(H915&gt;Limity!$D$11," Opłata za zestawienie łącza ponad limit.","")&amp;
IF(J915=""," Nie wskazano PWR. ",IF(ISERROR(VLOOKUP(J915,'Listy punktów styku'!$B$11:$B$41,1,FALSE))," Nie wskazano PWR z listy.",""))&amp;
IF(P915=""," Nie wskazano FPS. ",IF(ISERROR(VLOOKUP(P915,'Listy punktów styku'!$B$44:$B$61,1,FALSE))," Nie wskazano FPS z listy.",""))
)</f>
        <v/>
      </c>
    </row>
    <row r="916" spans="1:22" x14ac:dyDescent="0.35">
      <c r="A916" s="115">
        <v>902</v>
      </c>
      <c r="B916" s="124">
        <v>62976828</v>
      </c>
      <c r="C916" s="117" t="s">
        <v>4742</v>
      </c>
      <c r="D916" s="118" t="s">
        <v>4743</v>
      </c>
      <c r="E916" s="118" t="s">
        <v>4747</v>
      </c>
      <c r="F916" s="119" t="s">
        <v>632</v>
      </c>
      <c r="G916" s="28"/>
      <c r="H916" s="4"/>
      <c r="I916" s="122">
        <f t="shared" si="99"/>
        <v>0</v>
      </c>
      <c r="J916" s="3"/>
      <c r="K916" s="6"/>
      <c r="L916" s="123">
        <f t="shared" si="100"/>
        <v>0</v>
      </c>
      <c r="M916" s="7"/>
      <c r="N916" s="123">
        <f t="shared" si="101"/>
        <v>0</v>
      </c>
      <c r="O916" s="123">
        <f t="shared" si="102"/>
        <v>0</v>
      </c>
      <c r="P916" s="3"/>
      <c r="Q916" s="6"/>
      <c r="R916" s="123">
        <f t="shared" si="103"/>
        <v>0</v>
      </c>
      <c r="S916" s="6"/>
      <c r="T916" s="123">
        <f t="shared" si="104"/>
        <v>0</v>
      </c>
      <c r="U916" s="122">
        <f t="shared" si="105"/>
        <v>0</v>
      </c>
      <c r="V916" s="8" t="str">
        <f>IF(COUNTBLANK(G916:H916)+COUNTBLANK(J916:K916)+COUNTBLANK(M916:M916)+COUNTBLANK(P916:Q916)+COUNTBLANK(S916:S916)=8,"",
IF(G916&lt;Limity!$C$5," Data gotowości zbyt wczesna lub nie uzupełniona.","")&amp;
IF(G916&gt;Limity!$D$5," Data gotowości zbyt późna lub wypełnona nieprawidłowo.","")&amp;
IF(OR(ROUND(K916,2)&lt;=0,ROUND(Q916,2)&lt;=0,ROUND(M916,2)&lt;=0,ROUND(S916,2)&lt;=0,ROUND(H916,2)&lt;=0)," Co najmniej jedna wartość nie jest większa od zera.","")&amp;
IF(K916&gt;Limity!$D$6," Abonament za Usługę TD w Wariancie A ponad limit.","")&amp;
IF(Q916&gt;Limity!$D$7," Abonament za Usługę TD w Wariancie B ponad limit.","")&amp;
IF(Q916-K916&gt;Limity!$D$8," Różnica wartości abonamentów za Usługę TD wariantów A i B ponad limit.","")&amp;
IF(M916&gt;Limity!$D$9," Abonament za zwiększenie przepustowości w Wariancie A ponad limit.","")&amp;
IF(S916&gt;Limity!$D$10," Abonament za zwiększenie przepustowości w Wariancie B ponad limit.","")&amp;
IF(H916&gt;Limity!$D$11," Opłata za zestawienie łącza ponad limit.","")&amp;
IF(J916=""," Nie wskazano PWR. ",IF(ISERROR(VLOOKUP(J916,'Listy punktów styku'!$B$11:$B$41,1,FALSE))," Nie wskazano PWR z listy.",""))&amp;
IF(P916=""," Nie wskazano FPS. ",IF(ISERROR(VLOOKUP(P916,'Listy punktów styku'!$B$44:$B$61,1,FALSE))," Nie wskazano FPS z listy.",""))
)</f>
        <v/>
      </c>
    </row>
    <row r="917" spans="1:22" x14ac:dyDescent="0.35">
      <c r="A917" s="115">
        <v>903</v>
      </c>
      <c r="B917" s="116">
        <v>4778527</v>
      </c>
      <c r="C917" s="117" t="s">
        <v>4749</v>
      </c>
      <c r="D917" s="118" t="s">
        <v>4751</v>
      </c>
      <c r="E917" s="118" t="s">
        <v>648</v>
      </c>
      <c r="F917" s="119">
        <v>1</v>
      </c>
      <c r="G917" s="28"/>
      <c r="H917" s="4"/>
      <c r="I917" s="122">
        <f t="shared" si="99"/>
        <v>0</v>
      </c>
      <c r="J917" s="3"/>
      <c r="K917" s="6"/>
      <c r="L917" s="123">
        <f t="shared" si="100"/>
        <v>0</v>
      </c>
      <c r="M917" s="7"/>
      <c r="N917" s="123">
        <f t="shared" si="101"/>
        <v>0</v>
      </c>
      <c r="O917" s="123">
        <f t="shared" si="102"/>
        <v>0</v>
      </c>
      <c r="P917" s="3"/>
      <c r="Q917" s="6"/>
      <c r="R917" s="123">
        <f t="shared" si="103"/>
        <v>0</v>
      </c>
      <c r="S917" s="6"/>
      <c r="T917" s="123">
        <f t="shared" si="104"/>
        <v>0</v>
      </c>
      <c r="U917" s="122">
        <f t="shared" si="105"/>
        <v>0</v>
      </c>
      <c r="V917" s="8" t="str">
        <f>IF(COUNTBLANK(G917:H917)+COUNTBLANK(J917:K917)+COUNTBLANK(M917:M917)+COUNTBLANK(P917:Q917)+COUNTBLANK(S917:S917)=8,"",
IF(G917&lt;Limity!$C$5," Data gotowości zbyt wczesna lub nie uzupełniona.","")&amp;
IF(G917&gt;Limity!$D$5," Data gotowości zbyt późna lub wypełnona nieprawidłowo.","")&amp;
IF(OR(ROUND(K917,2)&lt;=0,ROUND(Q917,2)&lt;=0,ROUND(M917,2)&lt;=0,ROUND(S917,2)&lt;=0,ROUND(H917,2)&lt;=0)," Co najmniej jedna wartość nie jest większa od zera.","")&amp;
IF(K917&gt;Limity!$D$6," Abonament za Usługę TD w Wariancie A ponad limit.","")&amp;
IF(Q917&gt;Limity!$D$7," Abonament za Usługę TD w Wariancie B ponad limit.","")&amp;
IF(Q917-K917&gt;Limity!$D$8," Różnica wartości abonamentów za Usługę TD wariantów A i B ponad limit.","")&amp;
IF(M917&gt;Limity!$D$9," Abonament za zwiększenie przepustowości w Wariancie A ponad limit.","")&amp;
IF(S917&gt;Limity!$D$10," Abonament za zwiększenie przepustowości w Wariancie B ponad limit.","")&amp;
IF(H917&gt;Limity!$D$11," Opłata za zestawienie łącza ponad limit.","")&amp;
IF(J917=""," Nie wskazano PWR. ",IF(ISERROR(VLOOKUP(J917,'Listy punktów styku'!$B$11:$B$41,1,FALSE))," Nie wskazano PWR z listy.",""))&amp;
IF(P917=""," Nie wskazano FPS. ",IF(ISERROR(VLOOKUP(P917,'Listy punktów styku'!$B$44:$B$61,1,FALSE))," Nie wskazano FPS z listy.",""))
)</f>
        <v/>
      </c>
    </row>
    <row r="918" spans="1:22" x14ac:dyDescent="0.35">
      <c r="A918" s="115">
        <v>904</v>
      </c>
      <c r="B918" s="116">
        <v>4782381</v>
      </c>
      <c r="C918" s="117" t="s">
        <v>4754</v>
      </c>
      <c r="D918" s="118" t="s">
        <v>4758</v>
      </c>
      <c r="E918" s="118"/>
      <c r="F918" s="119">
        <v>127</v>
      </c>
      <c r="G918" s="28"/>
      <c r="H918" s="4"/>
      <c r="I918" s="122">
        <f t="shared" si="99"/>
        <v>0</v>
      </c>
      <c r="J918" s="3"/>
      <c r="K918" s="6"/>
      <c r="L918" s="123">
        <f t="shared" si="100"/>
        <v>0</v>
      </c>
      <c r="M918" s="7"/>
      <c r="N918" s="123">
        <f t="shared" si="101"/>
        <v>0</v>
      </c>
      <c r="O918" s="123">
        <f t="shared" si="102"/>
        <v>0</v>
      </c>
      <c r="P918" s="3"/>
      <c r="Q918" s="6"/>
      <c r="R918" s="123">
        <f t="shared" si="103"/>
        <v>0</v>
      </c>
      <c r="S918" s="6"/>
      <c r="T918" s="123">
        <f t="shared" si="104"/>
        <v>0</v>
      </c>
      <c r="U918" s="122">
        <f t="shared" si="105"/>
        <v>0</v>
      </c>
      <c r="V918" s="8" t="str">
        <f>IF(COUNTBLANK(G918:H918)+COUNTBLANK(J918:K918)+COUNTBLANK(M918:M918)+COUNTBLANK(P918:Q918)+COUNTBLANK(S918:S918)=8,"",
IF(G918&lt;Limity!$C$5," Data gotowości zbyt wczesna lub nie uzupełniona.","")&amp;
IF(G918&gt;Limity!$D$5," Data gotowości zbyt późna lub wypełnona nieprawidłowo.","")&amp;
IF(OR(ROUND(K918,2)&lt;=0,ROUND(Q918,2)&lt;=0,ROUND(M918,2)&lt;=0,ROUND(S918,2)&lt;=0,ROUND(H918,2)&lt;=0)," Co najmniej jedna wartość nie jest większa od zera.","")&amp;
IF(K918&gt;Limity!$D$6," Abonament za Usługę TD w Wariancie A ponad limit.","")&amp;
IF(Q918&gt;Limity!$D$7," Abonament za Usługę TD w Wariancie B ponad limit.","")&amp;
IF(Q918-K918&gt;Limity!$D$8," Różnica wartości abonamentów za Usługę TD wariantów A i B ponad limit.","")&amp;
IF(M918&gt;Limity!$D$9," Abonament za zwiększenie przepustowości w Wariancie A ponad limit.","")&amp;
IF(S918&gt;Limity!$D$10," Abonament za zwiększenie przepustowości w Wariancie B ponad limit.","")&amp;
IF(H918&gt;Limity!$D$11," Opłata za zestawienie łącza ponad limit.","")&amp;
IF(J918=""," Nie wskazano PWR. ",IF(ISERROR(VLOOKUP(J918,'Listy punktów styku'!$B$11:$B$41,1,FALSE))," Nie wskazano PWR z listy.",""))&amp;
IF(P918=""," Nie wskazano FPS. ",IF(ISERROR(VLOOKUP(P918,'Listy punktów styku'!$B$44:$B$61,1,FALSE))," Nie wskazano FPS z listy.",""))
)</f>
        <v/>
      </c>
    </row>
    <row r="919" spans="1:22" x14ac:dyDescent="0.35">
      <c r="A919" s="115">
        <v>905</v>
      </c>
      <c r="B919" s="116">
        <v>4783593</v>
      </c>
      <c r="C919" s="117" t="s">
        <v>4760</v>
      </c>
      <c r="D919" s="118" t="s">
        <v>100</v>
      </c>
      <c r="E919" s="118" t="s">
        <v>4764</v>
      </c>
      <c r="F919" s="119">
        <v>18</v>
      </c>
      <c r="G919" s="28"/>
      <c r="H919" s="4"/>
      <c r="I919" s="122">
        <f t="shared" si="99"/>
        <v>0</v>
      </c>
      <c r="J919" s="3"/>
      <c r="K919" s="6"/>
      <c r="L919" s="123">
        <f t="shared" si="100"/>
        <v>0</v>
      </c>
      <c r="M919" s="7"/>
      <c r="N919" s="123">
        <f t="shared" si="101"/>
        <v>0</v>
      </c>
      <c r="O919" s="123">
        <f t="shared" si="102"/>
        <v>0</v>
      </c>
      <c r="P919" s="3"/>
      <c r="Q919" s="6"/>
      <c r="R919" s="123">
        <f t="shared" si="103"/>
        <v>0</v>
      </c>
      <c r="S919" s="6"/>
      <c r="T919" s="123">
        <f t="shared" si="104"/>
        <v>0</v>
      </c>
      <c r="U919" s="122">
        <f t="shared" si="105"/>
        <v>0</v>
      </c>
      <c r="V919" s="8" t="str">
        <f>IF(COUNTBLANK(G919:H919)+COUNTBLANK(J919:K919)+COUNTBLANK(M919:M919)+COUNTBLANK(P919:Q919)+COUNTBLANK(S919:S919)=8,"",
IF(G919&lt;Limity!$C$5," Data gotowości zbyt wczesna lub nie uzupełniona.","")&amp;
IF(G919&gt;Limity!$D$5," Data gotowości zbyt późna lub wypełnona nieprawidłowo.","")&amp;
IF(OR(ROUND(K919,2)&lt;=0,ROUND(Q919,2)&lt;=0,ROUND(M919,2)&lt;=0,ROUND(S919,2)&lt;=0,ROUND(H919,2)&lt;=0)," Co najmniej jedna wartość nie jest większa od zera.","")&amp;
IF(K919&gt;Limity!$D$6," Abonament za Usługę TD w Wariancie A ponad limit.","")&amp;
IF(Q919&gt;Limity!$D$7," Abonament za Usługę TD w Wariancie B ponad limit.","")&amp;
IF(Q919-K919&gt;Limity!$D$8," Różnica wartości abonamentów za Usługę TD wariantów A i B ponad limit.","")&amp;
IF(M919&gt;Limity!$D$9," Abonament za zwiększenie przepustowości w Wariancie A ponad limit.","")&amp;
IF(S919&gt;Limity!$D$10," Abonament za zwiększenie przepustowości w Wariancie B ponad limit.","")&amp;
IF(H919&gt;Limity!$D$11," Opłata za zestawienie łącza ponad limit.","")&amp;
IF(J919=""," Nie wskazano PWR. ",IF(ISERROR(VLOOKUP(J919,'Listy punktów styku'!$B$11:$B$41,1,FALSE))," Nie wskazano PWR z listy.",""))&amp;
IF(P919=""," Nie wskazano FPS. ",IF(ISERROR(VLOOKUP(P919,'Listy punktów styku'!$B$44:$B$61,1,FALSE))," Nie wskazano FPS z listy.",""))
)</f>
        <v/>
      </c>
    </row>
    <row r="920" spans="1:22" x14ac:dyDescent="0.35">
      <c r="A920" s="115">
        <v>906</v>
      </c>
      <c r="B920" s="116">
        <v>4785275</v>
      </c>
      <c r="C920" s="117" t="s">
        <v>97</v>
      </c>
      <c r="D920" s="118" t="s">
        <v>102</v>
      </c>
      <c r="E920" s="118"/>
      <c r="F920" s="119">
        <v>5</v>
      </c>
      <c r="G920" s="28"/>
      <c r="H920" s="4"/>
      <c r="I920" s="122">
        <f t="shared" si="99"/>
        <v>0</v>
      </c>
      <c r="J920" s="3"/>
      <c r="K920" s="6"/>
      <c r="L920" s="123">
        <f t="shared" si="100"/>
        <v>0</v>
      </c>
      <c r="M920" s="7"/>
      <c r="N920" s="123">
        <f t="shared" si="101"/>
        <v>0</v>
      </c>
      <c r="O920" s="123">
        <f t="shared" si="102"/>
        <v>0</v>
      </c>
      <c r="P920" s="3"/>
      <c r="Q920" s="6"/>
      <c r="R920" s="123">
        <f t="shared" si="103"/>
        <v>0</v>
      </c>
      <c r="S920" s="6"/>
      <c r="T920" s="123">
        <f t="shared" si="104"/>
        <v>0</v>
      </c>
      <c r="U920" s="122">
        <f t="shared" si="105"/>
        <v>0</v>
      </c>
      <c r="V920" s="8" t="str">
        <f>IF(COUNTBLANK(G920:H920)+COUNTBLANK(J920:K920)+COUNTBLANK(M920:M920)+COUNTBLANK(P920:Q920)+COUNTBLANK(S920:S920)=8,"",
IF(G920&lt;Limity!$C$5," Data gotowości zbyt wczesna lub nie uzupełniona.","")&amp;
IF(G920&gt;Limity!$D$5," Data gotowości zbyt późna lub wypełnona nieprawidłowo.","")&amp;
IF(OR(ROUND(K920,2)&lt;=0,ROUND(Q920,2)&lt;=0,ROUND(M920,2)&lt;=0,ROUND(S920,2)&lt;=0,ROUND(H920,2)&lt;=0)," Co najmniej jedna wartość nie jest większa od zera.","")&amp;
IF(K920&gt;Limity!$D$6," Abonament za Usługę TD w Wariancie A ponad limit.","")&amp;
IF(Q920&gt;Limity!$D$7," Abonament za Usługę TD w Wariancie B ponad limit.","")&amp;
IF(Q920-K920&gt;Limity!$D$8," Różnica wartości abonamentów za Usługę TD wariantów A i B ponad limit.","")&amp;
IF(M920&gt;Limity!$D$9," Abonament za zwiększenie przepustowości w Wariancie A ponad limit.","")&amp;
IF(S920&gt;Limity!$D$10," Abonament za zwiększenie przepustowości w Wariancie B ponad limit.","")&amp;
IF(H920&gt;Limity!$D$11," Opłata za zestawienie łącza ponad limit.","")&amp;
IF(J920=""," Nie wskazano PWR. ",IF(ISERROR(VLOOKUP(J920,'Listy punktów styku'!$B$11:$B$41,1,FALSE))," Nie wskazano PWR z listy.",""))&amp;
IF(P920=""," Nie wskazano FPS. ",IF(ISERROR(VLOOKUP(P920,'Listy punktów styku'!$B$44:$B$61,1,FALSE))," Nie wskazano FPS z listy.",""))
)</f>
        <v/>
      </c>
    </row>
    <row r="921" spans="1:22" x14ac:dyDescent="0.35">
      <c r="A921" s="115">
        <v>907</v>
      </c>
      <c r="B921" s="116">
        <v>9633017</v>
      </c>
      <c r="C921" s="117" t="s">
        <v>4766</v>
      </c>
      <c r="D921" s="118" t="s">
        <v>4770</v>
      </c>
      <c r="E921" s="118" t="s">
        <v>4772</v>
      </c>
      <c r="F921" s="119">
        <v>6</v>
      </c>
      <c r="G921" s="28"/>
      <c r="H921" s="4"/>
      <c r="I921" s="122">
        <f t="shared" si="99"/>
        <v>0</v>
      </c>
      <c r="J921" s="3"/>
      <c r="K921" s="6"/>
      <c r="L921" s="123">
        <f t="shared" si="100"/>
        <v>0</v>
      </c>
      <c r="M921" s="7"/>
      <c r="N921" s="123">
        <f t="shared" si="101"/>
        <v>0</v>
      </c>
      <c r="O921" s="123">
        <f t="shared" si="102"/>
        <v>0</v>
      </c>
      <c r="P921" s="3"/>
      <c r="Q921" s="6"/>
      <c r="R921" s="123">
        <f t="shared" si="103"/>
        <v>0</v>
      </c>
      <c r="S921" s="6"/>
      <c r="T921" s="123">
        <f t="shared" si="104"/>
        <v>0</v>
      </c>
      <c r="U921" s="122">
        <f t="shared" si="105"/>
        <v>0</v>
      </c>
      <c r="V921" s="8" t="str">
        <f>IF(COUNTBLANK(G921:H921)+COUNTBLANK(J921:K921)+COUNTBLANK(M921:M921)+COUNTBLANK(P921:Q921)+COUNTBLANK(S921:S921)=8,"",
IF(G921&lt;Limity!$C$5," Data gotowości zbyt wczesna lub nie uzupełniona.","")&amp;
IF(G921&gt;Limity!$D$5," Data gotowości zbyt późna lub wypełnona nieprawidłowo.","")&amp;
IF(OR(ROUND(K921,2)&lt;=0,ROUND(Q921,2)&lt;=0,ROUND(M921,2)&lt;=0,ROUND(S921,2)&lt;=0,ROUND(H921,2)&lt;=0)," Co najmniej jedna wartość nie jest większa od zera.","")&amp;
IF(K921&gt;Limity!$D$6," Abonament za Usługę TD w Wariancie A ponad limit.","")&amp;
IF(Q921&gt;Limity!$D$7," Abonament za Usługę TD w Wariancie B ponad limit.","")&amp;
IF(Q921-K921&gt;Limity!$D$8," Różnica wartości abonamentów za Usługę TD wariantów A i B ponad limit.","")&amp;
IF(M921&gt;Limity!$D$9," Abonament za zwiększenie przepustowości w Wariancie A ponad limit.","")&amp;
IF(S921&gt;Limity!$D$10," Abonament za zwiększenie przepustowości w Wariancie B ponad limit.","")&amp;
IF(H921&gt;Limity!$D$11," Opłata za zestawienie łącza ponad limit.","")&amp;
IF(J921=""," Nie wskazano PWR. ",IF(ISERROR(VLOOKUP(J921,'Listy punktów styku'!$B$11:$B$41,1,FALSE))," Nie wskazano PWR z listy.",""))&amp;
IF(P921=""," Nie wskazano FPS. ",IF(ISERROR(VLOOKUP(P921,'Listy punktów styku'!$B$44:$B$61,1,FALSE))," Nie wskazano FPS z listy.",""))
)</f>
        <v/>
      </c>
    </row>
    <row r="922" spans="1:22" x14ac:dyDescent="0.35">
      <c r="A922" s="115">
        <v>908</v>
      </c>
      <c r="B922" s="116">
        <v>4808945</v>
      </c>
      <c r="C922" s="117" t="s">
        <v>4774</v>
      </c>
      <c r="D922" s="118" t="s">
        <v>4776</v>
      </c>
      <c r="E922" s="118" t="s">
        <v>104</v>
      </c>
      <c r="F922" s="119">
        <v>20</v>
      </c>
      <c r="G922" s="28"/>
      <c r="H922" s="4"/>
      <c r="I922" s="122">
        <f t="shared" si="99"/>
        <v>0</v>
      </c>
      <c r="J922" s="3"/>
      <c r="K922" s="6"/>
      <c r="L922" s="123">
        <f t="shared" si="100"/>
        <v>0</v>
      </c>
      <c r="M922" s="7"/>
      <c r="N922" s="123">
        <f t="shared" si="101"/>
        <v>0</v>
      </c>
      <c r="O922" s="123">
        <f t="shared" si="102"/>
        <v>0</v>
      </c>
      <c r="P922" s="3"/>
      <c r="Q922" s="6"/>
      <c r="R922" s="123">
        <f t="shared" si="103"/>
        <v>0</v>
      </c>
      <c r="S922" s="6"/>
      <c r="T922" s="123">
        <f t="shared" si="104"/>
        <v>0</v>
      </c>
      <c r="U922" s="122">
        <f t="shared" si="105"/>
        <v>0</v>
      </c>
      <c r="V922" s="8" t="str">
        <f>IF(COUNTBLANK(G922:H922)+COUNTBLANK(J922:K922)+COUNTBLANK(M922:M922)+COUNTBLANK(P922:Q922)+COUNTBLANK(S922:S922)=8,"",
IF(G922&lt;Limity!$C$5," Data gotowości zbyt wczesna lub nie uzupełniona.","")&amp;
IF(G922&gt;Limity!$D$5," Data gotowości zbyt późna lub wypełnona nieprawidłowo.","")&amp;
IF(OR(ROUND(K922,2)&lt;=0,ROUND(Q922,2)&lt;=0,ROUND(M922,2)&lt;=0,ROUND(S922,2)&lt;=0,ROUND(H922,2)&lt;=0)," Co najmniej jedna wartość nie jest większa od zera.","")&amp;
IF(K922&gt;Limity!$D$6," Abonament za Usługę TD w Wariancie A ponad limit.","")&amp;
IF(Q922&gt;Limity!$D$7," Abonament za Usługę TD w Wariancie B ponad limit.","")&amp;
IF(Q922-K922&gt;Limity!$D$8," Różnica wartości abonamentów za Usługę TD wariantów A i B ponad limit.","")&amp;
IF(M922&gt;Limity!$D$9," Abonament za zwiększenie przepustowości w Wariancie A ponad limit.","")&amp;
IF(S922&gt;Limity!$D$10," Abonament za zwiększenie przepustowości w Wariancie B ponad limit.","")&amp;
IF(H922&gt;Limity!$D$11," Opłata za zestawienie łącza ponad limit.","")&amp;
IF(J922=""," Nie wskazano PWR. ",IF(ISERROR(VLOOKUP(J922,'Listy punktów styku'!$B$11:$B$41,1,FALSE))," Nie wskazano PWR z listy.",""))&amp;
IF(P922=""," Nie wskazano FPS. ",IF(ISERROR(VLOOKUP(P922,'Listy punktów styku'!$B$44:$B$61,1,FALSE))," Nie wskazano FPS z listy.",""))
)</f>
        <v/>
      </c>
    </row>
    <row r="923" spans="1:22" x14ac:dyDescent="0.35">
      <c r="A923" s="115">
        <v>909</v>
      </c>
      <c r="B923" s="116">
        <v>4809184</v>
      </c>
      <c r="C923" s="117" t="s">
        <v>4778</v>
      </c>
      <c r="D923" s="118" t="s">
        <v>4768</v>
      </c>
      <c r="E923" s="118" t="s">
        <v>625</v>
      </c>
      <c r="F923" s="119">
        <v>4</v>
      </c>
      <c r="G923" s="28"/>
      <c r="H923" s="4"/>
      <c r="I923" s="122">
        <f t="shared" si="99"/>
        <v>0</v>
      </c>
      <c r="J923" s="3"/>
      <c r="K923" s="6"/>
      <c r="L923" s="123">
        <f t="shared" si="100"/>
        <v>0</v>
      </c>
      <c r="M923" s="7"/>
      <c r="N923" s="123">
        <f t="shared" si="101"/>
        <v>0</v>
      </c>
      <c r="O923" s="123">
        <f t="shared" si="102"/>
        <v>0</v>
      </c>
      <c r="P923" s="3"/>
      <c r="Q923" s="6"/>
      <c r="R923" s="123">
        <f t="shared" si="103"/>
        <v>0</v>
      </c>
      <c r="S923" s="6"/>
      <c r="T923" s="123">
        <f t="shared" si="104"/>
        <v>0</v>
      </c>
      <c r="U923" s="122">
        <f t="shared" si="105"/>
        <v>0</v>
      </c>
      <c r="V923" s="8" t="str">
        <f>IF(COUNTBLANK(G923:H923)+COUNTBLANK(J923:K923)+COUNTBLANK(M923:M923)+COUNTBLANK(P923:Q923)+COUNTBLANK(S923:S923)=8,"",
IF(G923&lt;Limity!$C$5," Data gotowości zbyt wczesna lub nie uzupełniona.","")&amp;
IF(G923&gt;Limity!$D$5," Data gotowości zbyt późna lub wypełnona nieprawidłowo.","")&amp;
IF(OR(ROUND(K923,2)&lt;=0,ROUND(Q923,2)&lt;=0,ROUND(M923,2)&lt;=0,ROUND(S923,2)&lt;=0,ROUND(H923,2)&lt;=0)," Co najmniej jedna wartość nie jest większa od zera.","")&amp;
IF(K923&gt;Limity!$D$6," Abonament za Usługę TD w Wariancie A ponad limit.","")&amp;
IF(Q923&gt;Limity!$D$7," Abonament za Usługę TD w Wariancie B ponad limit.","")&amp;
IF(Q923-K923&gt;Limity!$D$8," Różnica wartości abonamentów za Usługę TD wariantów A i B ponad limit.","")&amp;
IF(M923&gt;Limity!$D$9," Abonament za zwiększenie przepustowości w Wariancie A ponad limit.","")&amp;
IF(S923&gt;Limity!$D$10," Abonament za zwiększenie przepustowości w Wariancie B ponad limit.","")&amp;
IF(H923&gt;Limity!$D$11," Opłata za zestawienie łącza ponad limit.","")&amp;
IF(J923=""," Nie wskazano PWR. ",IF(ISERROR(VLOOKUP(J923,'Listy punktów styku'!$B$11:$B$41,1,FALSE))," Nie wskazano PWR z listy.",""))&amp;
IF(P923=""," Nie wskazano FPS. ",IF(ISERROR(VLOOKUP(P923,'Listy punktów styku'!$B$44:$B$61,1,FALSE))," Nie wskazano FPS z listy.",""))
)</f>
        <v/>
      </c>
    </row>
    <row r="924" spans="1:22" ht="29" x14ac:dyDescent="0.35">
      <c r="A924" s="115">
        <v>910</v>
      </c>
      <c r="B924" s="116">
        <v>5011147</v>
      </c>
      <c r="C924" s="117" t="s">
        <v>4781</v>
      </c>
      <c r="D924" s="118" t="s">
        <v>4782</v>
      </c>
      <c r="E924" s="118" t="s">
        <v>527</v>
      </c>
      <c r="F924" s="119">
        <v>43</v>
      </c>
      <c r="G924" s="28"/>
      <c r="H924" s="4"/>
      <c r="I924" s="122">
        <f t="shared" si="99"/>
        <v>0</v>
      </c>
      <c r="J924" s="3"/>
      <c r="K924" s="6"/>
      <c r="L924" s="123">
        <f t="shared" si="100"/>
        <v>0</v>
      </c>
      <c r="M924" s="7"/>
      <c r="N924" s="123">
        <f t="shared" si="101"/>
        <v>0</v>
      </c>
      <c r="O924" s="123">
        <f t="shared" si="102"/>
        <v>0</v>
      </c>
      <c r="P924" s="3"/>
      <c r="Q924" s="6"/>
      <c r="R924" s="123">
        <f t="shared" si="103"/>
        <v>0</v>
      </c>
      <c r="S924" s="6"/>
      <c r="T924" s="123">
        <f t="shared" si="104"/>
        <v>0</v>
      </c>
      <c r="U924" s="122">
        <f t="shared" si="105"/>
        <v>0</v>
      </c>
      <c r="V924" s="8" t="str">
        <f>IF(COUNTBLANK(G924:H924)+COUNTBLANK(J924:K924)+COUNTBLANK(M924:M924)+COUNTBLANK(P924:Q924)+COUNTBLANK(S924:S924)=8,"",
IF(G924&lt;Limity!$C$5," Data gotowości zbyt wczesna lub nie uzupełniona.","")&amp;
IF(G924&gt;Limity!$D$5," Data gotowości zbyt późna lub wypełnona nieprawidłowo.","")&amp;
IF(OR(ROUND(K924,2)&lt;=0,ROUND(Q924,2)&lt;=0,ROUND(M924,2)&lt;=0,ROUND(S924,2)&lt;=0,ROUND(H924,2)&lt;=0)," Co najmniej jedna wartość nie jest większa od zera.","")&amp;
IF(K924&gt;Limity!$D$6," Abonament za Usługę TD w Wariancie A ponad limit.","")&amp;
IF(Q924&gt;Limity!$D$7," Abonament za Usługę TD w Wariancie B ponad limit.","")&amp;
IF(Q924-K924&gt;Limity!$D$8," Różnica wartości abonamentów za Usługę TD wariantów A i B ponad limit.","")&amp;
IF(M924&gt;Limity!$D$9," Abonament za zwiększenie przepustowości w Wariancie A ponad limit.","")&amp;
IF(S924&gt;Limity!$D$10," Abonament za zwiększenie przepustowości w Wariancie B ponad limit.","")&amp;
IF(H924&gt;Limity!$D$11," Opłata za zestawienie łącza ponad limit.","")&amp;
IF(J924=""," Nie wskazano PWR. ",IF(ISERROR(VLOOKUP(J924,'Listy punktów styku'!$B$11:$B$41,1,FALSE))," Nie wskazano PWR z listy.",""))&amp;
IF(P924=""," Nie wskazano FPS. ",IF(ISERROR(VLOOKUP(P924,'Listy punktów styku'!$B$44:$B$61,1,FALSE))," Nie wskazano FPS z listy.",""))
)</f>
        <v/>
      </c>
    </row>
    <row r="925" spans="1:22" ht="29" x14ac:dyDescent="0.35">
      <c r="A925" s="115">
        <v>911</v>
      </c>
      <c r="B925" s="116">
        <v>5011150</v>
      </c>
      <c r="C925" s="117" t="s">
        <v>4786</v>
      </c>
      <c r="D925" s="118" t="s">
        <v>4782</v>
      </c>
      <c r="E925" s="118" t="s">
        <v>527</v>
      </c>
      <c r="F925" s="119">
        <v>49</v>
      </c>
      <c r="G925" s="28"/>
      <c r="H925" s="4"/>
      <c r="I925" s="122">
        <f t="shared" si="99"/>
        <v>0</v>
      </c>
      <c r="J925" s="3"/>
      <c r="K925" s="6"/>
      <c r="L925" s="123">
        <f t="shared" si="100"/>
        <v>0</v>
      </c>
      <c r="M925" s="7"/>
      <c r="N925" s="123">
        <f t="shared" si="101"/>
        <v>0</v>
      </c>
      <c r="O925" s="123">
        <f t="shared" si="102"/>
        <v>0</v>
      </c>
      <c r="P925" s="3"/>
      <c r="Q925" s="6"/>
      <c r="R925" s="123">
        <f t="shared" si="103"/>
        <v>0</v>
      </c>
      <c r="S925" s="6"/>
      <c r="T925" s="123">
        <f t="shared" si="104"/>
        <v>0</v>
      </c>
      <c r="U925" s="122">
        <f t="shared" si="105"/>
        <v>0</v>
      </c>
      <c r="V925" s="8" t="str">
        <f>IF(COUNTBLANK(G925:H925)+COUNTBLANK(J925:K925)+COUNTBLANK(M925:M925)+COUNTBLANK(P925:Q925)+COUNTBLANK(S925:S925)=8,"",
IF(G925&lt;Limity!$C$5," Data gotowości zbyt wczesna lub nie uzupełniona.","")&amp;
IF(G925&gt;Limity!$D$5," Data gotowości zbyt późna lub wypełnona nieprawidłowo.","")&amp;
IF(OR(ROUND(K925,2)&lt;=0,ROUND(Q925,2)&lt;=0,ROUND(M925,2)&lt;=0,ROUND(S925,2)&lt;=0,ROUND(H925,2)&lt;=0)," Co najmniej jedna wartość nie jest większa od zera.","")&amp;
IF(K925&gt;Limity!$D$6," Abonament za Usługę TD w Wariancie A ponad limit.","")&amp;
IF(Q925&gt;Limity!$D$7," Abonament za Usługę TD w Wariancie B ponad limit.","")&amp;
IF(Q925-K925&gt;Limity!$D$8," Różnica wartości abonamentów za Usługę TD wariantów A i B ponad limit.","")&amp;
IF(M925&gt;Limity!$D$9," Abonament za zwiększenie przepustowości w Wariancie A ponad limit.","")&amp;
IF(S925&gt;Limity!$D$10," Abonament za zwiększenie przepustowości w Wariancie B ponad limit.","")&amp;
IF(H925&gt;Limity!$D$11," Opłata za zestawienie łącza ponad limit.","")&amp;
IF(J925=""," Nie wskazano PWR. ",IF(ISERROR(VLOOKUP(J925,'Listy punktów styku'!$B$11:$B$41,1,FALSE))," Nie wskazano PWR z listy.",""))&amp;
IF(P925=""," Nie wskazano FPS. ",IF(ISERROR(VLOOKUP(P925,'Listy punktów styku'!$B$44:$B$61,1,FALSE))," Nie wskazano FPS z listy.",""))
)</f>
        <v/>
      </c>
    </row>
    <row r="926" spans="1:22" ht="29" x14ac:dyDescent="0.35">
      <c r="A926" s="115">
        <v>912</v>
      </c>
      <c r="B926" s="116">
        <v>5010747</v>
      </c>
      <c r="C926" s="117" t="s">
        <v>4788</v>
      </c>
      <c r="D926" s="118" t="s">
        <v>4782</v>
      </c>
      <c r="E926" s="118" t="s">
        <v>376</v>
      </c>
      <c r="F926" s="119">
        <v>8</v>
      </c>
      <c r="G926" s="28"/>
      <c r="H926" s="4"/>
      <c r="I926" s="122">
        <f t="shared" si="99"/>
        <v>0</v>
      </c>
      <c r="J926" s="3"/>
      <c r="K926" s="6"/>
      <c r="L926" s="123">
        <f t="shared" si="100"/>
        <v>0</v>
      </c>
      <c r="M926" s="7"/>
      <c r="N926" s="123">
        <f t="shared" si="101"/>
        <v>0</v>
      </c>
      <c r="O926" s="123">
        <f t="shared" si="102"/>
        <v>0</v>
      </c>
      <c r="P926" s="3"/>
      <c r="Q926" s="6"/>
      <c r="R926" s="123">
        <f t="shared" si="103"/>
        <v>0</v>
      </c>
      <c r="S926" s="6"/>
      <c r="T926" s="123">
        <f t="shared" si="104"/>
        <v>0</v>
      </c>
      <c r="U926" s="122">
        <f t="shared" si="105"/>
        <v>0</v>
      </c>
      <c r="V926" s="8" t="str">
        <f>IF(COUNTBLANK(G926:H926)+COUNTBLANK(J926:K926)+COUNTBLANK(M926:M926)+COUNTBLANK(P926:Q926)+COUNTBLANK(S926:S926)=8,"",
IF(G926&lt;Limity!$C$5," Data gotowości zbyt wczesna lub nie uzupełniona.","")&amp;
IF(G926&gt;Limity!$D$5," Data gotowości zbyt późna lub wypełnona nieprawidłowo.","")&amp;
IF(OR(ROUND(K926,2)&lt;=0,ROUND(Q926,2)&lt;=0,ROUND(M926,2)&lt;=0,ROUND(S926,2)&lt;=0,ROUND(H926,2)&lt;=0)," Co najmniej jedna wartość nie jest większa od zera.","")&amp;
IF(K926&gt;Limity!$D$6," Abonament za Usługę TD w Wariancie A ponad limit.","")&amp;
IF(Q926&gt;Limity!$D$7," Abonament za Usługę TD w Wariancie B ponad limit.","")&amp;
IF(Q926-K926&gt;Limity!$D$8," Różnica wartości abonamentów za Usługę TD wariantów A i B ponad limit.","")&amp;
IF(M926&gt;Limity!$D$9," Abonament za zwiększenie przepustowości w Wariancie A ponad limit.","")&amp;
IF(S926&gt;Limity!$D$10," Abonament za zwiększenie przepustowości w Wariancie B ponad limit.","")&amp;
IF(H926&gt;Limity!$D$11," Opłata za zestawienie łącza ponad limit.","")&amp;
IF(J926=""," Nie wskazano PWR. ",IF(ISERROR(VLOOKUP(J926,'Listy punktów styku'!$B$11:$B$41,1,FALSE))," Nie wskazano PWR z listy.",""))&amp;
IF(P926=""," Nie wskazano FPS. ",IF(ISERROR(VLOOKUP(P926,'Listy punktów styku'!$B$44:$B$61,1,FALSE))," Nie wskazano FPS z listy.",""))
)</f>
        <v/>
      </c>
    </row>
    <row r="927" spans="1:22" x14ac:dyDescent="0.35">
      <c r="A927" s="115">
        <v>913</v>
      </c>
      <c r="B927" s="116">
        <v>5003195</v>
      </c>
      <c r="C927" s="117" t="s">
        <v>4790</v>
      </c>
      <c r="D927" s="118" t="s">
        <v>4782</v>
      </c>
      <c r="E927" s="118" t="s">
        <v>4792</v>
      </c>
      <c r="F927" s="119">
        <v>33</v>
      </c>
      <c r="G927" s="28"/>
      <c r="H927" s="4"/>
      <c r="I927" s="122">
        <f t="shared" si="99"/>
        <v>0</v>
      </c>
      <c r="J927" s="3"/>
      <c r="K927" s="6"/>
      <c r="L927" s="123">
        <f t="shared" si="100"/>
        <v>0</v>
      </c>
      <c r="M927" s="7"/>
      <c r="N927" s="123">
        <f t="shared" si="101"/>
        <v>0</v>
      </c>
      <c r="O927" s="123">
        <f t="shared" si="102"/>
        <v>0</v>
      </c>
      <c r="P927" s="3"/>
      <c r="Q927" s="6"/>
      <c r="R927" s="123">
        <f t="shared" si="103"/>
        <v>0</v>
      </c>
      <c r="S927" s="6"/>
      <c r="T927" s="123">
        <f t="shared" si="104"/>
        <v>0</v>
      </c>
      <c r="U927" s="122">
        <f t="shared" si="105"/>
        <v>0</v>
      </c>
      <c r="V927" s="8" t="str">
        <f>IF(COUNTBLANK(G927:H927)+COUNTBLANK(J927:K927)+COUNTBLANK(M927:M927)+COUNTBLANK(P927:Q927)+COUNTBLANK(S927:S927)=8,"",
IF(G927&lt;Limity!$C$5," Data gotowości zbyt wczesna lub nie uzupełniona.","")&amp;
IF(G927&gt;Limity!$D$5," Data gotowości zbyt późna lub wypełnona nieprawidłowo.","")&amp;
IF(OR(ROUND(K927,2)&lt;=0,ROUND(Q927,2)&lt;=0,ROUND(M927,2)&lt;=0,ROUND(S927,2)&lt;=0,ROUND(H927,2)&lt;=0)," Co najmniej jedna wartość nie jest większa od zera.","")&amp;
IF(K927&gt;Limity!$D$6," Abonament za Usługę TD w Wariancie A ponad limit.","")&amp;
IF(Q927&gt;Limity!$D$7," Abonament za Usługę TD w Wariancie B ponad limit.","")&amp;
IF(Q927-K927&gt;Limity!$D$8," Różnica wartości abonamentów za Usługę TD wariantów A i B ponad limit.","")&amp;
IF(M927&gt;Limity!$D$9," Abonament za zwiększenie przepustowości w Wariancie A ponad limit.","")&amp;
IF(S927&gt;Limity!$D$10," Abonament za zwiększenie przepustowości w Wariancie B ponad limit.","")&amp;
IF(H927&gt;Limity!$D$11," Opłata za zestawienie łącza ponad limit.","")&amp;
IF(J927=""," Nie wskazano PWR. ",IF(ISERROR(VLOOKUP(J927,'Listy punktów styku'!$B$11:$B$41,1,FALSE))," Nie wskazano PWR z listy.",""))&amp;
IF(P927=""," Nie wskazano FPS. ",IF(ISERROR(VLOOKUP(P927,'Listy punktów styku'!$B$44:$B$61,1,FALSE))," Nie wskazano FPS z listy.",""))
)</f>
        <v/>
      </c>
    </row>
    <row r="928" spans="1:22" x14ac:dyDescent="0.35">
      <c r="A928" s="115">
        <v>914</v>
      </c>
      <c r="B928" s="116">
        <v>5010808</v>
      </c>
      <c r="C928" s="117" t="s">
        <v>4794</v>
      </c>
      <c r="D928" s="118" t="s">
        <v>4782</v>
      </c>
      <c r="E928" s="118" t="s">
        <v>4796</v>
      </c>
      <c r="F928" s="119">
        <v>5</v>
      </c>
      <c r="G928" s="28"/>
      <c r="H928" s="4"/>
      <c r="I928" s="122">
        <f t="shared" si="99"/>
        <v>0</v>
      </c>
      <c r="J928" s="3"/>
      <c r="K928" s="6"/>
      <c r="L928" s="123">
        <f t="shared" si="100"/>
        <v>0</v>
      </c>
      <c r="M928" s="7"/>
      <c r="N928" s="123">
        <f t="shared" si="101"/>
        <v>0</v>
      </c>
      <c r="O928" s="123">
        <f t="shared" si="102"/>
        <v>0</v>
      </c>
      <c r="P928" s="3"/>
      <c r="Q928" s="6"/>
      <c r="R928" s="123">
        <f t="shared" si="103"/>
        <v>0</v>
      </c>
      <c r="S928" s="6"/>
      <c r="T928" s="123">
        <f t="shared" si="104"/>
        <v>0</v>
      </c>
      <c r="U928" s="122">
        <f t="shared" si="105"/>
        <v>0</v>
      </c>
      <c r="V928" s="8" t="str">
        <f>IF(COUNTBLANK(G928:H928)+COUNTBLANK(J928:K928)+COUNTBLANK(M928:M928)+COUNTBLANK(P928:Q928)+COUNTBLANK(S928:S928)=8,"",
IF(G928&lt;Limity!$C$5," Data gotowości zbyt wczesna lub nie uzupełniona.","")&amp;
IF(G928&gt;Limity!$D$5," Data gotowości zbyt późna lub wypełnona nieprawidłowo.","")&amp;
IF(OR(ROUND(K928,2)&lt;=0,ROUND(Q928,2)&lt;=0,ROUND(M928,2)&lt;=0,ROUND(S928,2)&lt;=0,ROUND(H928,2)&lt;=0)," Co najmniej jedna wartość nie jest większa od zera.","")&amp;
IF(K928&gt;Limity!$D$6," Abonament za Usługę TD w Wariancie A ponad limit.","")&amp;
IF(Q928&gt;Limity!$D$7," Abonament za Usługę TD w Wariancie B ponad limit.","")&amp;
IF(Q928-K928&gt;Limity!$D$8," Różnica wartości abonamentów za Usługę TD wariantów A i B ponad limit.","")&amp;
IF(M928&gt;Limity!$D$9," Abonament za zwiększenie przepustowości w Wariancie A ponad limit.","")&amp;
IF(S928&gt;Limity!$D$10," Abonament za zwiększenie przepustowości w Wariancie B ponad limit.","")&amp;
IF(H928&gt;Limity!$D$11," Opłata za zestawienie łącza ponad limit.","")&amp;
IF(J928=""," Nie wskazano PWR. ",IF(ISERROR(VLOOKUP(J928,'Listy punktów styku'!$B$11:$B$41,1,FALSE))," Nie wskazano PWR z listy.",""))&amp;
IF(P928=""," Nie wskazano FPS. ",IF(ISERROR(VLOOKUP(P928,'Listy punktów styku'!$B$44:$B$61,1,FALSE))," Nie wskazano FPS z listy.",""))
)</f>
        <v/>
      </c>
    </row>
    <row r="929" spans="1:22" ht="43.5" x14ac:dyDescent="0.35">
      <c r="A929" s="115">
        <v>915</v>
      </c>
      <c r="B929" s="116">
        <v>5011888</v>
      </c>
      <c r="C929" s="117" t="s">
        <v>4798</v>
      </c>
      <c r="D929" s="118" t="s">
        <v>4782</v>
      </c>
      <c r="E929" s="118" t="s">
        <v>4799</v>
      </c>
      <c r="F929" s="119">
        <v>6</v>
      </c>
      <c r="G929" s="28"/>
      <c r="H929" s="4"/>
      <c r="I929" s="122">
        <f t="shared" si="99"/>
        <v>0</v>
      </c>
      <c r="J929" s="3"/>
      <c r="K929" s="6"/>
      <c r="L929" s="123">
        <f t="shared" si="100"/>
        <v>0</v>
      </c>
      <c r="M929" s="7"/>
      <c r="N929" s="123">
        <f t="shared" si="101"/>
        <v>0</v>
      </c>
      <c r="O929" s="123">
        <f t="shared" si="102"/>
        <v>0</v>
      </c>
      <c r="P929" s="3"/>
      <c r="Q929" s="6"/>
      <c r="R929" s="123">
        <f t="shared" si="103"/>
        <v>0</v>
      </c>
      <c r="S929" s="6"/>
      <c r="T929" s="123">
        <f t="shared" si="104"/>
        <v>0</v>
      </c>
      <c r="U929" s="122">
        <f t="shared" si="105"/>
        <v>0</v>
      </c>
      <c r="V929" s="8" t="str">
        <f>IF(COUNTBLANK(G929:H929)+COUNTBLANK(J929:K929)+COUNTBLANK(M929:M929)+COUNTBLANK(P929:Q929)+COUNTBLANK(S929:S929)=8,"",
IF(G929&lt;Limity!$C$5," Data gotowości zbyt wczesna lub nie uzupełniona.","")&amp;
IF(G929&gt;Limity!$D$5," Data gotowości zbyt późna lub wypełnona nieprawidłowo.","")&amp;
IF(OR(ROUND(K929,2)&lt;=0,ROUND(Q929,2)&lt;=0,ROUND(M929,2)&lt;=0,ROUND(S929,2)&lt;=0,ROUND(H929,2)&lt;=0)," Co najmniej jedna wartość nie jest większa od zera.","")&amp;
IF(K929&gt;Limity!$D$6," Abonament za Usługę TD w Wariancie A ponad limit.","")&amp;
IF(Q929&gt;Limity!$D$7," Abonament za Usługę TD w Wariancie B ponad limit.","")&amp;
IF(Q929-K929&gt;Limity!$D$8," Różnica wartości abonamentów za Usługę TD wariantów A i B ponad limit.","")&amp;
IF(M929&gt;Limity!$D$9," Abonament za zwiększenie przepustowości w Wariancie A ponad limit.","")&amp;
IF(S929&gt;Limity!$D$10," Abonament za zwiększenie przepustowości w Wariancie B ponad limit.","")&amp;
IF(H929&gt;Limity!$D$11," Opłata za zestawienie łącza ponad limit.","")&amp;
IF(J929=""," Nie wskazano PWR. ",IF(ISERROR(VLOOKUP(J929,'Listy punktów styku'!$B$11:$B$41,1,FALSE))," Nie wskazano PWR z listy.",""))&amp;
IF(P929=""," Nie wskazano FPS. ",IF(ISERROR(VLOOKUP(P929,'Listy punktów styku'!$B$44:$B$61,1,FALSE))," Nie wskazano FPS z listy.",""))
)</f>
        <v/>
      </c>
    </row>
    <row r="930" spans="1:22" x14ac:dyDescent="0.35">
      <c r="A930" s="115">
        <v>916</v>
      </c>
      <c r="B930" s="116">
        <v>5011372</v>
      </c>
      <c r="C930" s="117" t="s">
        <v>4801</v>
      </c>
      <c r="D930" s="118" t="s">
        <v>4782</v>
      </c>
      <c r="E930" s="118" t="s">
        <v>4803</v>
      </c>
      <c r="F930" s="119">
        <v>28</v>
      </c>
      <c r="G930" s="28"/>
      <c r="H930" s="4"/>
      <c r="I930" s="122">
        <f t="shared" si="99"/>
        <v>0</v>
      </c>
      <c r="J930" s="3"/>
      <c r="K930" s="6"/>
      <c r="L930" s="123">
        <f t="shared" si="100"/>
        <v>0</v>
      </c>
      <c r="M930" s="7"/>
      <c r="N930" s="123">
        <f t="shared" si="101"/>
        <v>0</v>
      </c>
      <c r="O930" s="123">
        <f t="shared" si="102"/>
        <v>0</v>
      </c>
      <c r="P930" s="3"/>
      <c r="Q930" s="6"/>
      <c r="R930" s="123">
        <f t="shared" si="103"/>
        <v>0</v>
      </c>
      <c r="S930" s="6"/>
      <c r="T930" s="123">
        <f t="shared" si="104"/>
        <v>0</v>
      </c>
      <c r="U930" s="122">
        <f t="shared" si="105"/>
        <v>0</v>
      </c>
      <c r="V930" s="8" t="str">
        <f>IF(COUNTBLANK(G930:H930)+COUNTBLANK(J930:K930)+COUNTBLANK(M930:M930)+COUNTBLANK(P930:Q930)+COUNTBLANK(S930:S930)=8,"",
IF(G930&lt;Limity!$C$5," Data gotowości zbyt wczesna lub nie uzupełniona.","")&amp;
IF(G930&gt;Limity!$D$5," Data gotowości zbyt późna lub wypełnona nieprawidłowo.","")&amp;
IF(OR(ROUND(K930,2)&lt;=0,ROUND(Q930,2)&lt;=0,ROUND(M930,2)&lt;=0,ROUND(S930,2)&lt;=0,ROUND(H930,2)&lt;=0)," Co najmniej jedna wartość nie jest większa od zera.","")&amp;
IF(K930&gt;Limity!$D$6," Abonament za Usługę TD w Wariancie A ponad limit.","")&amp;
IF(Q930&gt;Limity!$D$7," Abonament za Usługę TD w Wariancie B ponad limit.","")&amp;
IF(Q930-K930&gt;Limity!$D$8," Różnica wartości abonamentów za Usługę TD wariantów A i B ponad limit.","")&amp;
IF(M930&gt;Limity!$D$9," Abonament za zwiększenie przepustowości w Wariancie A ponad limit.","")&amp;
IF(S930&gt;Limity!$D$10," Abonament za zwiększenie przepustowości w Wariancie B ponad limit.","")&amp;
IF(H930&gt;Limity!$D$11," Opłata za zestawienie łącza ponad limit.","")&amp;
IF(J930=""," Nie wskazano PWR. ",IF(ISERROR(VLOOKUP(J930,'Listy punktów styku'!$B$11:$B$41,1,FALSE))," Nie wskazano PWR z listy.",""))&amp;
IF(P930=""," Nie wskazano FPS. ",IF(ISERROR(VLOOKUP(P930,'Listy punktów styku'!$B$44:$B$61,1,FALSE))," Nie wskazano FPS z listy.",""))
)</f>
        <v/>
      </c>
    </row>
    <row r="931" spans="1:22" x14ac:dyDescent="0.35">
      <c r="A931" s="115">
        <v>917</v>
      </c>
      <c r="B931" s="116">
        <v>8789115</v>
      </c>
      <c r="C931" s="117" t="s">
        <v>4805</v>
      </c>
      <c r="D931" s="118" t="s">
        <v>4782</v>
      </c>
      <c r="E931" s="118" t="s">
        <v>405</v>
      </c>
      <c r="F931" s="119">
        <v>28</v>
      </c>
      <c r="G931" s="28"/>
      <c r="H931" s="4"/>
      <c r="I931" s="122">
        <f t="shared" si="99"/>
        <v>0</v>
      </c>
      <c r="J931" s="3"/>
      <c r="K931" s="6"/>
      <c r="L931" s="123">
        <f t="shared" si="100"/>
        <v>0</v>
      </c>
      <c r="M931" s="7"/>
      <c r="N931" s="123">
        <f t="shared" si="101"/>
        <v>0</v>
      </c>
      <c r="O931" s="123">
        <f t="shared" si="102"/>
        <v>0</v>
      </c>
      <c r="P931" s="3"/>
      <c r="Q931" s="6"/>
      <c r="R931" s="123">
        <f t="shared" si="103"/>
        <v>0</v>
      </c>
      <c r="S931" s="6"/>
      <c r="T931" s="123">
        <f t="shared" si="104"/>
        <v>0</v>
      </c>
      <c r="U931" s="122">
        <f t="shared" si="105"/>
        <v>0</v>
      </c>
      <c r="V931" s="8" t="str">
        <f>IF(COUNTBLANK(G931:H931)+COUNTBLANK(J931:K931)+COUNTBLANK(M931:M931)+COUNTBLANK(P931:Q931)+COUNTBLANK(S931:S931)=8,"",
IF(G931&lt;Limity!$C$5," Data gotowości zbyt wczesna lub nie uzupełniona.","")&amp;
IF(G931&gt;Limity!$D$5," Data gotowości zbyt późna lub wypełnona nieprawidłowo.","")&amp;
IF(OR(ROUND(K931,2)&lt;=0,ROUND(Q931,2)&lt;=0,ROUND(M931,2)&lt;=0,ROUND(S931,2)&lt;=0,ROUND(H931,2)&lt;=0)," Co najmniej jedna wartość nie jest większa od zera.","")&amp;
IF(K931&gt;Limity!$D$6," Abonament za Usługę TD w Wariancie A ponad limit.","")&amp;
IF(Q931&gt;Limity!$D$7," Abonament za Usługę TD w Wariancie B ponad limit.","")&amp;
IF(Q931-K931&gt;Limity!$D$8," Różnica wartości abonamentów za Usługę TD wariantów A i B ponad limit.","")&amp;
IF(M931&gt;Limity!$D$9," Abonament za zwiększenie przepustowości w Wariancie A ponad limit.","")&amp;
IF(S931&gt;Limity!$D$10," Abonament za zwiększenie przepustowości w Wariancie B ponad limit.","")&amp;
IF(H931&gt;Limity!$D$11," Opłata za zestawienie łącza ponad limit.","")&amp;
IF(J931=""," Nie wskazano PWR. ",IF(ISERROR(VLOOKUP(J931,'Listy punktów styku'!$B$11:$B$41,1,FALSE))," Nie wskazano PWR z listy.",""))&amp;
IF(P931=""," Nie wskazano FPS. ",IF(ISERROR(VLOOKUP(P931,'Listy punktów styku'!$B$44:$B$61,1,FALSE))," Nie wskazano FPS z listy.",""))
)</f>
        <v/>
      </c>
    </row>
    <row r="932" spans="1:22" x14ac:dyDescent="0.35">
      <c r="A932" s="115">
        <v>918</v>
      </c>
      <c r="B932" s="116">
        <v>5003239</v>
      </c>
      <c r="C932" s="117" t="s">
        <v>4807</v>
      </c>
      <c r="D932" s="118" t="s">
        <v>4782</v>
      </c>
      <c r="E932" s="118" t="s">
        <v>4809</v>
      </c>
      <c r="F932" s="119">
        <v>35</v>
      </c>
      <c r="G932" s="28"/>
      <c r="H932" s="4"/>
      <c r="I932" s="122">
        <f t="shared" si="99"/>
        <v>0</v>
      </c>
      <c r="J932" s="3"/>
      <c r="K932" s="6"/>
      <c r="L932" s="123">
        <f t="shared" si="100"/>
        <v>0</v>
      </c>
      <c r="M932" s="7"/>
      <c r="N932" s="123">
        <f t="shared" si="101"/>
        <v>0</v>
      </c>
      <c r="O932" s="123">
        <f t="shared" si="102"/>
        <v>0</v>
      </c>
      <c r="P932" s="3"/>
      <c r="Q932" s="6"/>
      <c r="R932" s="123">
        <f t="shared" si="103"/>
        <v>0</v>
      </c>
      <c r="S932" s="6"/>
      <c r="T932" s="123">
        <f t="shared" si="104"/>
        <v>0</v>
      </c>
      <c r="U932" s="122">
        <f t="shared" si="105"/>
        <v>0</v>
      </c>
      <c r="V932" s="8" t="str">
        <f>IF(COUNTBLANK(G932:H932)+COUNTBLANK(J932:K932)+COUNTBLANK(M932:M932)+COUNTBLANK(P932:Q932)+COUNTBLANK(S932:S932)=8,"",
IF(G932&lt;Limity!$C$5," Data gotowości zbyt wczesna lub nie uzupełniona.","")&amp;
IF(G932&gt;Limity!$D$5," Data gotowości zbyt późna lub wypełnona nieprawidłowo.","")&amp;
IF(OR(ROUND(K932,2)&lt;=0,ROUND(Q932,2)&lt;=0,ROUND(M932,2)&lt;=0,ROUND(S932,2)&lt;=0,ROUND(H932,2)&lt;=0)," Co najmniej jedna wartość nie jest większa od zera.","")&amp;
IF(K932&gt;Limity!$D$6," Abonament za Usługę TD w Wariancie A ponad limit.","")&amp;
IF(Q932&gt;Limity!$D$7," Abonament za Usługę TD w Wariancie B ponad limit.","")&amp;
IF(Q932-K932&gt;Limity!$D$8," Różnica wartości abonamentów za Usługę TD wariantów A i B ponad limit.","")&amp;
IF(M932&gt;Limity!$D$9," Abonament za zwiększenie przepustowości w Wariancie A ponad limit.","")&amp;
IF(S932&gt;Limity!$D$10," Abonament za zwiększenie przepustowości w Wariancie B ponad limit.","")&amp;
IF(H932&gt;Limity!$D$11," Opłata za zestawienie łącza ponad limit.","")&amp;
IF(J932=""," Nie wskazano PWR. ",IF(ISERROR(VLOOKUP(J932,'Listy punktów styku'!$B$11:$B$41,1,FALSE))," Nie wskazano PWR z listy.",""))&amp;
IF(P932=""," Nie wskazano FPS. ",IF(ISERROR(VLOOKUP(P932,'Listy punktów styku'!$B$44:$B$61,1,FALSE))," Nie wskazano FPS z listy.",""))
)</f>
        <v/>
      </c>
    </row>
    <row r="933" spans="1:22" x14ac:dyDescent="0.35">
      <c r="A933" s="115">
        <v>919</v>
      </c>
      <c r="B933" s="116">
        <v>5012518</v>
      </c>
      <c r="C933" s="117" t="s">
        <v>4811</v>
      </c>
      <c r="D933" s="118" t="s">
        <v>4782</v>
      </c>
      <c r="E933" s="118" t="s">
        <v>4813</v>
      </c>
      <c r="F933" s="119">
        <v>4</v>
      </c>
      <c r="G933" s="28"/>
      <c r="H933" s="4"/>
      <c r="I933" s="122">
        <f t="shared" si="99"/>
        <v>0</v>
      </c>
      <c r="J933" s="3"/>
      <c r="K933" s="6"/>
      <c r="L933" s="123">
        <f t="shared" si="100"/>
        <v>0</v>
      </c>
      <c r="M933" s="7"/>
      <c r="N933" s="123">
        <f t="shared" si="101"/>
        <v>0</v>
      </c>
      <c r="O933" s="123">
        <f t="shared" si="102"/>
        <v>0</v>
      </c>
      <c r="P933" s="3"/>
      <c r="Q933" s="6"/>
      <c r="R933" s="123">
        <f t="shared" si="103"/>
        <v>0</v>
      </c>
      <c r="S933" s="6"/>
      <c r="T933" s="123">
        <f t="shared" si="104"/>
        <v>0</v>
      </c>
      <c r="U933" s="122">
        <f t="shared" si="105"/>
        <v>0</v>
      </c>
      <c r="V933" s="8" t="str">
        <f>IF(COUNTBLANK(G933:H933)+COUNTBLANK(J933:K933)+COUNTBLANK(M933:M933)+COUNTBLANK(P933:Q933)+COUNTBLANK(S933:S933)=8,"",
IF(G933&lt;Limity!$C$5," Data gotowości zbyt wczesna lub nie uzupełniona.","")&amp;
IF(G933&gt;Limity!$D$5," Data gotowości zbyt późna lub wypełnona nieprawidłowo.","")&amp;
IF(OR(ROUND(K933,2)&lt;=0,ROUND(Q933,2)&lt;=0,ROUND(M933,2)&lt;=0,ROUND(S933,2)&lt;=0,ROUND(H933,2)&lt;=0)," Co najmniej jedna wartość nie jest większa od zera.","")&amp;
IF(K933&gt;Limity!$D$6," Abonament za Usługę TD w Wariancie A ponad limit.","")&amp;
IF(Q933&gt;Limity!$D$7," Abonament za Usługę TD w Wariancie B ponad limit.","")&amp;
IF(Q933-K933&gt;Limity!$D$8," Różnica wartości abonamentów za Usługę TD wariantów A i B ponad limit.","")&amp;
IF(M933&gt;Limity!$D$9," Abonament za zwiększenie przepustowości w Wariancie A ponad limit.","")&amp;
IF(S933&gt;Limity!$D$10," Abonament za zwiększenie przepustowości w Wariancie B ponad limit.","")&amp;
IF(H933&gt;Limity!$D$11," Opłata za zestawienie łącza ponad limit.","")&amp;
IF(J933=""," Nie wskazano PWR. ",IF(ISERROR(VLOOKUP(J933,'Listy punktów styku'!$B$11:$B$41,1,FALSE))," Nie wskazano PWR z listy.",""))&amp;
IF(P933=""," Nie wskazano FPS. ",IF(ISERROR(VLOOKUP(P933,'Listy punktów styku'!$B$44:$B$61,1,FALSE))," Nie wskazano FPS z listy.",""))
)</f>
        <v/>
      </c>
    </row>
    <row r="934" spans="1:22" x14ac:dyDescent="0.35">
      <c r="A934" s="115">
        <v>920</v>
      </c>
      <c r="B934" s="116">
        <v>5000604</v>
      </c>
      <c r="C934" s="117" t="s">
        <v>4815</v>
      </c>
      <c r="D934" s="118" t="s">
        <v>4782</v>
      </c>
      <c r="E934" s="118" t="s">
        <v>95</v>
      </c>
      <c r="F934" s="119" t="s">
        <v>517</v>
      </c>
      <c r="G934" s="28"/>
      <c r="H934" s="4"/>
      <c r="I934" s="122">
        <f t="shared" si="99"/>
        <v>0</v>
      </c>
      <c r="J934" s="3"/>
      <c r="K934" s="6"/>
      <c r="L934" s="123">
        <f t="shared" si="100"/>
        <v>0</v>
      </c>
      <c r="M934" s="7"/>
      <c r="N934" s="123">
        <f t="shared" si="101"/>
        <v>0</v>
      </c>
      <c r="O934" s="123">
        <f t="shared" si="102"/>
        <v>0</v>
      </c>
      <c r="P934" s="3"/>
      <c r="Q934" s="6"/>
      <c r="R934" s="123">
        <f t="shared" si="103"/>
        <v>0</v>
      </c>
      <c r="S934" s="6"/>
      <c r="T934" s="123">
        <f t="shared" si="104"/>
        <v>0</v>
      </c>
      <c r="U934" s="122">
        <f t="shared" si="105"/>
        <v>0</v>
      </c>
      <c r="V934" s="8" t="str">
        <f>IF(COUNTBLANK(G934:H934)+COUNTBLANK(J934:K934)+COUNTBLANK(M934:M934)+COUNTBLANK(P934:Q934)+COUNTBLANK(S934:S934)=8,"",
IF(G934&lt;Limity!$C$5," Data gotowości zbyt wczesna lub nie uzupełniona.","")&amp;
IF(G934&gt;Limity!$D$5," Data gotowości zbyt późna lub wypełnona nieprawidłowo.","")&amp;
IF(OR(ROUND(K934,2)&lt;=0,ROUND(Q934,2)&lt;=0,ROUND(M934,2)&lt;=0,ROUND(S934,2)&lt;=0,ROUND(H934,2)&lt;=0)," Co najmniej jedna wartość nie jest większa od zera.","")&amp;
IF(K934&gt;Limity!$D$6," Abonament za Usługę TD w Wariancie A ponad limit.","")&amp;
IF(Q934&gt;Limity!$D$7," Abonament za Usługę TD w Wariancie B ponad limit.","")&amp;
IF(Q934-K934&gt;Limity!$D$8," Różnica wartości abonamentów za Usługę TD wariantów A i B ponad limit.","")&amp;
IF(M934&gt;Limity!$D$9," Abonament za zwiększenie przepustowości w Wariancie A ponad limit.","")&amp;
IF(S934&gt;Limity!$D$10," Abonament za zwiększenie przepustowości w Wariancie B ponad limit.","")&amp;
IF(H934&gt;Limity!$D$11," Opłata za zestawienie łącza ponad limit.","")&amp;
IF(J934=""," Nie wskazano PWR. ",IF(ISERROR(VLOOKUP(J934,'Listy punktów styku'!$B$11:$B$41,1,FALSE))," Nie wskazano PWR z listy.",""))&amp;
IF(P934=""," Nie wskazano FPS. ",IF(ISERROR(VLOOKUP(P934,'Listy punktów styku'!$B$44:$B$61,1,FALSE))," Nie wskazano FPS z listy.",""))
)</f>
        <v/>
      </c>
    </row>
    <row r="935" spans="1:22" x14ac:dyDescent="0.35">
      <c r="A935" s="115">
        <v>921</v>
      </c>
      <c r="B935" s="116">
        <v>4825299</v>
      </c>
      <c r="C935" s="117" t="s">
        <v>4817</v>
      </c>
      <c r="D935" s="118" t="s">
        <v>4820</v>
      </c>
      <c r="E935" s="118" t="s">
        <v>384</v>
      </c>
      <c r="F935" s="119">
        <v>6</v>
      </c>
      <c r="G935" s="28"/>
      <c r="H935" s="4"/>
      <c r="I935" s="122">
        <f t="shared" si="99"/>
        <v>0</v>
      </c>
      <c r="J935" s="3"/>
      <c r="K935" s="6"/>
      <c r="L935" s="123">
        <f t="shared" si="100"/>
        <v>0</v>
      </c>
      <c r="M935" s="7"/>
      <c r="N935" s="123">
        <f t="shared" si="101"/>
        <v>0</v>
      </c>
      <c r="O935" s="123">
        <f t="shared" si="102"/>
        <v>0</v>
      </c>
      <c r="P935" s="3"/>
      <c r="Q935" s="6"/>
      <c r="R935" s="123">
        <f t="shared" si="103"/>
        <v>0</v>
      </c>
      <c r="S935" s="6"/>
      <c r="T935" s="123">
        <f t="shared" si="104"/>
        <v>0</v>
      </c>
      <c r="U935" s="122">
        <f t="shared" si="105"/>
        <v>0</v>
      </c>
      <c r="V935" s="8" t="str">
        <f>IF(COUNTBLANK(G935:H935)+COUNTBLANK(J935:K935)+COUNTBLANK(M935:M935)+COUNTBLANK(P935:Q935)+COUNTBLANK(S935:S935)=8,"",
IF(G935&lt;Limity!$C$5," Data gotowości zbyt wczesna lub nie uzupełniona.","")&amp;
IF(G935&gt;Limity!$D$5," Data gotowości zbyt późna lub wypełnona nieprawidłowo.","")&amp;
IF(OR(ROUND(K935,2)&lt;=0,ROUND(Q935,2)&lt;=0,ROUND(M935,2)&lt;=0,ROUND(S935,2)&lt;=0,ROUND(H935,2)&lt;=0)," Co najmniej jedna wartość nie jest większa od zera.","")&amp;
IF(K935&gt;Limity!$D$6," Abonament za Usługę TD w Wariancie A ponad limit.","")&amp;
IF(Q935&gt;Limity!$D$7," Abonament za Usługę TD w Wariancie B ponad limit.","")&amp;
IF(Q935-K935&gt;Limity!$D$8," Różnica wartości abonamentów za Usługę TD wariantów A i B ponad limit.","")&amp;
IF(M935&gt;Limity!$D$9," Abonament za zwiększenie przepustowości w Wariancie A ponad limit.","")&amp;
IF(S935&gt;Limity!$D$10," Abonament za zwiększenie przepustowości w Wariancie B ponad limit.","")&amp;
IF(H935&gt;Limity!$D$11," Opłata za zestawienie łącza ponad limit.","")&amp;
IF(J935=""," Nie wskazano PWR. ",IF(ISERROR(VLOOKUP(J935,'Listy punktów styku'!$B$11:$B$41,1,FALSE))," Nie wskazano PWR z listy.",""))&amp;
IF(P935=""," Nie wskazano FPS. ",IF(ISERROR(VLOOKUP(P935,'Listy punktów styku'!$B$44:$B$61,1,FALSE))," Nie wskazano FPS z listy.",""))
)</f>
        <v/>
      </c>
    </row>
    <row r="936" spans="1:22" x14ac:dyDescent="0.35">
      <c r="A936" s="115">
        <v>922</v>
      </c>
      <c r="B936" s="116">
        <v>4825248</v>
      </c>
      <c r="C936" s="117" t="s">
        <v>4823</v>
      </c>
      <c r="D936" s="118" t="s">
        <v>4820</v>
      </c>
      <c r="E936" s="118" t="s">
        <v>565</v>
      </c>
      <c r="F936" s="119">
        <v>4</v>
      </c>
      <c r="G936" s="28"/>
      <c r="H936" s="4"/>
      <c r="I936" s="122">
        <f t="shared" si="99"/>
        <v>0</v>
      </c>
      <c r="J936" s="3"/>
      <c r="K936" s="6"/>
      <c r="L936" s="123">
        <f t="shared" si="100"/>
        <v>0</v>
      </c>
      <c r="M936" s="7"/>
      <c r="N936" s="123">
        <f t="shared" si="101"/>
        <v>0</v>
      </c>
      <c r="O936" s="123">
        <f t="shared" si="102"/>
        <v>0</v>
      </c>
      <c r="P936" s="3"/>
      <c r="Q936" s="6"/>
      <c r="R936" s="123">
        <f t="shared" si="103"/>
        <v>0</v>
      </c>
      <c r="S936" s="6"/>
      <c r="T936" s="123">
        <f t="shared" si="104"/>
        <v>0</v>
      </c>
      <c r="U936" s="122">
        <f t="shared" si="105"/>
        <v>0</v>
      </c>
      <c r="V936" s="8" t="str">
        <f>IF(COUNTBLANK(G936:H936)+COUNTBLANK(J936:K936)+COUNTBLANK(M936:M936)+COUNTBLANK(P936:Q936)+COUNTBLANK(S936:S936)=8,"",
IF(G936&lt;Limity!$C$5," Data gotowości zbyt wczesna lub nie uzupełniona.","")&amp;
IF(G936&gt;Limity!$D$5," Data gotowości zbyt późna lub wypełnona nieprawidłowo.","")&amp;
IF(OR(ROUND(K936,2)&lt;=0,ROUND(Q936,2)&lt;=0,ROUND(M936,2)&lt;=0,ROUND(S936,2)&lt;=0,ROUND(H936,2)&lt;=0)," Co najmniej jedna wartość nie jest większa od zera.","")&amp;
IF(K936&gt;Limity!$D$6," Abonament za Usługę TD w Wariancie A ponad limit.","")&amp;
IF(Q936&gt;Limity!$D$7," Abonament za Usługę TD w Wariancie B ponad limit.","")&amp;
IF(Q936-K936&gt;Limity!$D$8," Różnica wartości abonamentów za Usługę TD wariantów A i B ponad limit.","")&amp;
IF(M936&gt;Limity!$D$9," Abonament za zwiększenie przepustowości w Wariancie A ponad limit.","")&amp;
IF(S936&gt;Limity!$D$10," Abonament za zwiększenie przepustowości w Wariancie B ponad limit.","")&amp;
IF(H936&gt;Limity!$D$11," Opłata za zestawienie łącza ponad limit.","")&amp;
IF(J936=""," Nie wskazano PWR. ",IF(ISERROR(VLOOKUP(J936,'Listy punktów styku'!$B$11:$B$41,1,FALSE))," Nie wskazano PWR z listy.",""))&amp;
IF(P936=""," Nie wskazano FPS. ",IF(ISERROR(VLOOKUP(P936,'Listy punktów styku'!$B$44:$B$61,1,FALSE))," Nie wskazano FPS z listy.",""))
)</f>
        <v/>
      </c>
    </row>
    <row r="937" spans="1:22" x14ac:dyDescent="0.35">
      <c r="A937" s="115">
        <v>923</v>
      </c>
      <c r="B937" s="116">
        <v>4840465</v>
      </c>
      <c r="C937" s="117" t="s">
        <v>4825</v>
      </c>
      <c r="D937" s="118" t="s">
        <v>4829</v>
      </c>
      <c r="E937" s="118" t="s">
        <v>4831</v>
      </c>
      <c r="F937" s="119" t="s">
        <v>517</v>
      </c>
      <c r="G937" s="28"/>
      <c r="H937" s="4"/>
      <c r="I937" s="122">
        <f t="shared" si="99"/>
        <v>0</v>
      </c>
      <c r="J937" s="3"/>
      <c r="K937" s="6"/>
      <c r="L937" s="123">
        <f t="shared" si="100"/>
        <v>0</v>
      </c>
      <c r="M937" s="7"/>
      <c r="N937" s="123">
        <f t="shared" si="101"/>
        <v>0</v>
      </c>
      <c r="O937" s="123">
        <f t="shared" si="102"/>
        <v>0</v>
      </c>
      <c r="P937" s="3"/>
      <c r="Q937" s="6"/>
      <c r="R937" s="123">
        <f t="shared" si="103"/>
        <v>0</v>
      </c>
      <c r="S937" s="6"/>
      <c r="T937" s="123">
        <f t="shared" si="104"/>
        <v>0</v>
      </c>
      <c r="U937" s="122">
        <f t="shared" si="105"/>
        <v>0</v>
      </c>
      <c r="V937" s="8" t="str">
        <f>IF(COUNTBLANK(G937:H937)+COUNTBLANK(J937:K937)+COUNTBLANK(M937:M937)+COUNTBLANK(P937:Q937)+COUNTBLANK(S937:S937)=8,"",
IF(G937&lt;Limity!$C$5," Data gotowości zbyt wczesna lub nie uzupełniona.","")&amp;
IF(G937&gt;Limity!$D$5," Data gotowości zbyt późna lub wypełnona nieprawidłowo.","")&amp;
IF(OR(ROUND(K937,2)&lt;=0,ROUND(Q937,2)&lt;=0,ROUND(M937,2)&lt;=0,ROUND(S937,2)&lt;=0,ROUND(H937,2)&lt;=0)," Co najmniej jedna wartość nie jest większa od zera.","")&amp;
IF(K937&gt;Limity!$D$6," Abonament za Usługę TD w Wariancie A ponad limit.","")&amp;
IF(Q937&gt;Limity!$D$7," Abonament za Usługę TD w Wariancie B ponad limit.","")&amp;
IF(Q937-K937&gt;Limity!$D$8," Różnica wartości abonamentów za Usługę TD wariantów A i B ponad limit.","")&amp;
IF(M937&gt;Limity!$D$9," Abonament za zwiększenie przepustowości w Wariancie A ponad limit.","")&amp;
IF(S937&gt;Limity!$D$10," Abonament za zwiększenie przepustowości w Wariancie B ponad limit.","")&amp;
IF(H937&gt;Limity!$D$11," Opłata za zestawienie łącza ponad limit.","")&amp;
IF(J937=""," Nie wskazano PWR. ",IF(ISERROR(VLOOKUP(J937,'Listy punktów styku'!$B$11:$B$41,1,FALSE))," Nie wskazano PWR z listy.",""))&amp;
IF(P937=""," Nie wskazano FPS. ",IF(ISERROR(VLOOKUP(P937,'Listy punktów styku'!$B$44:$B$61,1,FALSE))," Nie wskazano FPS z listy.",""))
)</f>
        <v/>
      </c>
    </row>
    <row r="938" spans="1:22" ht="29" x14ac:dyDescent="0.35">
      <c r="A938" s="115">
        <v>924</v>
      </c>
      <c r="B938" s="116">
        <v>4840856</v>
      </c>
      <c r="C938" s="117" t="s">
        <v>4833</v>
      </c>
      <c r="D938" s="118" t="s">
        <v>4827</v>
      </c>
      <c r="E938" s="118" t="s">
        <v>95</v>
      </c>
      <c r="F938" s="119">
        <v>17</v>
      </c>
      <c r="G938" s="28"/>
      <c r="H938" s="4"/>
      <c r="I938" s="122">
        <f t="shared" si="99"/>
        <v>0</v>
      </c>
      <c r="J938" s="3"/>
      <c r="K938" s="6"/>
      <c r="L938" s="123">
        <f t="shared" si="100"/>
        <v>0</v>
      </c>
      <c r="M938" s="7"/>
      <c r="N938" s="123">
        <f t="shared" si="101"/>
        <v>0</v>
      </c>
      <c r="O938" s="123">
        <f t="shared" si="102"/>
        <v>0</v>
      </c>
      <c r="P938" s="3"/>
      <c r="Q938" s="6"/>
      <c r="R938" s="123">
        <f t="shared" si="103"/>
        <v>0</v>
      </c>
      <c r="S938" s="6"/>
      <c r="T938" s="123">
        <f t="shared" si="104"/>
        <v>0</v>
      </c>
      <c r="U938" s="122">
        <f t="shared" si="105"/>
        <v>0</v>
      </c>
      <c r="V938" s="8" t="str">
        <f>IF(COUNTBLANK(G938:H938)+COUNTBLANK(J938:K938)+COUNTBLANK(M938:M938)+COUNTBLANK(P938:Q938)+COUNTBLANK(S938:S938)=8,"",
IF(G938&lt;Limity!$C$5," Data gotowości zbyt wczesna lub nie uzupełniona.","")&amp;
IF(G938&gt;Limity!$D$5," Data gotowości zbyt późna lub wypełnona nieprawidłowo.","")&amp;
IF(OR(ROUND(K938,2)&lt;=0,ROUND(Q938,2)&lt;=0,ROUND(M938,2)&lt;=0,ROUND(S938,2)&lt;=0,ROUND(H938,2)&lt;=0)," Co najmniej jedna wartość nie jest większa od zera.","")&amp;
IF(K938&gt;Limity!$D$6," Abonament za Usługę TD w Wariancie A ponad limit.","")&amp;
IF(Q938&gt;Limity!$D$7," Abonament za Usługę TD w Wariancie B ponad limit.","")&amp;
IF(Q938-K938&gt;Limity!$D$8," Różnica wartości abonamentów za Usługę TD wariantów A i B ponad limit.","")&amp;
IF(M938&gt;Limity!$D$9," Abonament za zwiększenie przepustowości w Wariancie A ponad limit.","")&amp;
IF(S938&gt;Limity!$D$10," Abonament za zwiększenie przepustowości w Wariancie B ponad limit.","")&amp;
IF(H938&gt;Limity!$D$11," Opłata za zestawienie łącza ponad limit.","")&amp;
IF(J938=""," Nie wskazano PWR. ",IF(ISERROR(VLOOKUP(J938,'Listy punktów styku'!$B$11:$B$41,1,FALSE))," Nie wskazano PWR z listy.",""))&amp;
IF(P938=""," Nie wskazano FPS. ",IF(ISERROR(VLOOKUP(P938,'Listy punktów styku'!$B$44:$B$61,1,FALSE))," Nie wskazano FPS z listy.",""))
)</f>
        <v/>
      </c>
    </row>
    <row r="939" spans="1:22" x14ac:dyDescent="0.35">
      <c r="A939" s="115">
        <v>925</v>
      </c>
      <c r="B939" s="116">
        <v>4843687</v>
      </c>
      <c r="C939" s="117" t="s">
        <v>4836</v>
      </c>
      <c r="D939" s="118" t="s">
        <v>4841</v>
      </c>
      <c r="E939" s="118" t="s">
        <v>565</v>
      </c>
      <c r="F939" s="119">
        <v>2</v>
      </c>
      <c r="G939" s="28"/>
      <c r="H939" s="4"/>
      <c r="I939" s="122">
        <f t="shared" si="99"/>
        <v>0</v>
      </c>
      <c r="J939" s="3"/>
      <c r="K939" s="6"/>
      <c r="L939" s="123">
        <f t="shared" si="100"/>
        <v>0</v>
      </c>
      <c r="M939" s="7"/>
      <c r="N939" s="123">
        <f t="shared" si="101"/>
        <v>0</v>
      </c>
      <c r="O939" s="123">
        <f t="shared" si="102"/>
        <v>0</v>
      </c>
      <c r="P939" s="3"/>
      <c r="Q939" s="6"/>
      <c r="R939" s="123">
        <f t="shared" si="103"/>
        <v>0</v>
      </c>
      <c r="S939" s="6"/>
      <c r="T939" s="123">
        <f t="shared" si="104"/>
        <v>0</v>
      </c>
      <c r="U939" s="122">
        <f t="shared" si="105"/>
        <v>0</v>
      </c>
      <c r="V939" s="8" t="str">
        <f>IF(COUNTBLANK(G939:H939)+COUNTBLANK(J939:K939)+COUNTBLANK(M939:M939)+COUNTBLANK(P939:Q939)+COUNTBLANK(S939:S939)=8,"",
IF(G939&lt;Limity!$C$5," Data gotowości zbyt wczesna lub nie uzupełniona.","")&amp;
IF(G939&gt;Limity!$D$5," Data gotowości zbyt późna lub wypełnona nieprawidłowo.","")&amp;
IF(OR(ROUND(K939,2)&lt;=0,ROUND(Q939,2)&lt;=0,ROUND(M939,2)&lt;=0,ROUND(S939,2)&lt;=0,ROUND(H939,2)&lt;=0)," Co najmniej jedna wartość nie jest większa od zera.","")&amp;
IF(K939&gt;Limity!$D$6," Abonament za Usługę TD w Wariancie A ponad limit.","")&amp;
IF(Q939&gt;Limity!$D$7," Abonament za Usługę TD w Wariancie B ponad limit.","")&amp;
IF(Q939-K939&gt;Limity!$D$8," Różnica wartości abonamentów za Usługę TD wariantów A i B ponad limit.","")&amp;
IF(M939&gt;Limity!$D$9," Abonament za zwiększenie przepustowości w Wariancie A ponad limit.","")&amp;
IF(S939&gt;Limity!$D$10," Abonament za zwiększenie przepustowości w Wariancie B ponad limit.","")&amp;
IF(H939&gt;Limity!$D$11," Opłata za zestawienie łącza ponad limit.","")&amp;
IF(J939=""," Nie wskazano PWR. ",IF(ISERROR(VLOOKUP(J939,'Listy punktów styku'!$B$11:$B$41,1,FALSE))," Nie wskazano PWR z listy.",""))&amp;
IF(P939=""," Nie wskazano FPS. ",IF(ISERROR(VLOOKUP(P939,'Listy punktów styku'!$B$44:$B$61,1,FALSE))," Nie wskazano FPS z listy.",""))
)</f>
        <v/>
      </c>
    </row>
    <row r="940" spans="1:22" x14ac:dyDescent="0.35">
      <c r="A940" s="115">
        <v>926</v>
      </c>
      <c r="B940" s="116">
        <v>4843970</v>
      </c>
      <c r="C940" s="117" t="s">
        <v>4843</v>
      </c>
      <c r="D940" s="118" t="s">
        <v>4845</v>
      </c>
      <c r="E940" s="118"/>
      <c r="F940" s="119">
        <v>7</v>
      </c>
      <c r="G940" s="28"/>
      <c r="H940" s="4"/>
      <c r="I940" s="122">
        <f t="shared" si="99"/>
        <v>0</v>
      </c>
      <c r="J940" s="3"/>
      <c r="K940" s="6"/>
      <c r="L940" s="123">
        <f t="shared" si="100"/>
        <v>0</v>
      </c>
      <c r="M940" s="7"/>
      <c r="N940" s="123">
        <f t="shared" si="101"/>
        <v>0</v>
      </c>
      <c r="O940" s="123">
        <f t="shared" si="102"/>
        <v>0</v>
      </c>
      <c r="P940" s="3"/>
      <c r="Q940" s="6"/>
      <c r="R940" s="123">
        <f t="shared" si="103"/>
        <v>0</v>
      </c>
      <c r="S940" s="6"/>
      <c r="T940" s="123">
        <f t="shared" si="104"/>
        <v>0</v>
      </c>
      <c r="U940" s="122">
        <f t="shared" si="105"/>
        <v>0</v>
      </c>
      <c r="V940" s="8" t="str">
        <f>IF(COUNTBLANK(G940:H940)+COUNTBLANK(J940:K940)+COUNTBLANK(M940:M940)+COUNTBLANK(P940:Q940)+COUNTBLANK(S940:S940)=8,"",
IF(G940&lt;Limity!$C$5," Data gotowości zbyt wczesna lub nie uzupełniona.","")&amp;
IF(G940&gt;Limity!$D$5," Data gotowości zbyt późna lub wypełnona nieprawidłowo.","")&amp;
IF(OR(ROUND(K940,2)&lt;=0,ROUND(Q940,2)&lt;=0,ROUND(M940,2)&lt;=0,ROUND(S940,2)&lt;=0,ROUND(H940,2)&lt;=0)," Co najmniej jedna wartość nie jest większa od zera.","")&amp;
IF(K940&gt;Limity!$D$6," Abonament za Usługę TD w Wariancie A ponad limit.","")&amp;
IF(Q940&gt;Limity!$D$7," Abonament za Usługę TD w Wariancie B ponad limit.","")&amp;
IF(Q940-K940&gt;Limity!$D$8," Różnica wartości abonamentów za Usługę TD wariantów A i B ponad limit.","")&amp;
IF(M940&gt;Limity!$D$9," Abonament za zwiększenie przepustowości w Wariancie A ponad limit.","")&amp;
IF(S940&gt;Limity!$D$10," Abonament za zwiększenie przepustowości w Wariancie B ponad limit.","")&amp;
IF(H940&gt;Limity!$D$11," Opłata za zestawienie łącza ponad limit.","")&amp;
IF(J940=""," Nie wskazano PWR. ",IF(ISERROR(VLOOKUP(J940,'Listy punktów styku'!$B$11:$B$41,1,FALSE))," Nie wskazano PWR z listy.",""))&amp;
IF(P940=""," Nie wskazano FPS. ",IF(ISERROR(VLOOKUP(P940,'Listy punktów styku'!$B$44:$B$61,1,FALSE))," Nie wskazano FPS z listy.",""))
)</f>
        <v/>
      </c>
    </row>
    <row r="941" spans="1:22" x14ac:dyDescent="0.35">
      <c r="A941" s="115">
        <v>927</v>
      </c>
      <c r="B941" s="116">
        <v>4845144</v>
      </c>
      <c r="C941" s="117" t="s">
        <v>4847</v>
      </c>
      <c r="D941" s="118" t="s">
        <v>4849</v>
      </c>
      <c r="E941" s="118"/>
      <c r="F941" s="119">
        <v>72</v>
      </c>
      <c r="G941" s="28"/>
      <c r="H941" s="4"/>
      <c r="I941" s="122">
        <f t="shared" si="99"/>
        <v>0</v>
      </c>
      <c r="J941" s="3"/>
      <c r="K941" s="6"/>
      <c r="L941" s="123">
        <f t="shared" si="100"/>
        <v>0</v>
      </c>
      <c r="M941" s="7"/>
      <c r="N941" s="123">
        <f t="shared" si="101"/>
        <v>0</v>
      </c>
      <c r="O941" s="123">
        <f t="shared" si="102"/>
        <v>0</v>
      </c>
      <c r="P941" s="3"/>
      <c r="Q941" s="6"/>
      <c r="R941" s="123">
        <f t="shared" si="103"/>
        <v>0</v>
      </c>
      <c r="S941" s="6"/>
      <c r="T941" s="123">
        <f t="shared" si="104"/>
        <v>0</v>
      </c>
      <c r="U941" s="122">
        <f t="shared" si="105"/>
        <v>0</v>
      </c>
      <c r="V941" s="8" t="str">
        <f>IF(COUNTBLANK(G941:H941)+COUNTBLANK(J941:K941)+COUNTBLANK(M941:M941)+COUNTBLANK(P941:Q941)+COUNTBLANK(S941:S941)=8,"",
IF(G941&lt;Limity!$C$5," Data gotowości zbyt wczesna lub nie uzupełniona.","")&amp;
IF(G941&gt;Limity!$D$5," Data gotowości zbyt późna lub wypełnona nieprawidłowo.","")&amp;
IF(OR(ROUND(K941,2)&lt;=0,ROUND(Q941,2)&lt;=0,ROUND(M941,2)&lt;=0,ROUND(S941,2)&lt;=0,ROUND(H941,2)&lt;=0)," Co najmniej jedna wartość nie jest większa od zera.","")&amp;
IF(K941&gt;Limity!$D$6," Abonament za Usługę TD w Wariancie A ponad limit.","")&amp;
IF(Q941&gt;Limity!$D$7," Abonament za Usługę TD w Wariancie B ponad limit.","")&amp;
IF(Q941-K941&gt;Limity!$D$8," Różnica wartości abonamentów za Usługę TD wariantów A i B ponad limit.","")&amp;
IF(M941&gt;Limity!$D$9," Abonament za zwiększenie przepustowości w Wariancie A ponad limit.","")&amp;
IF(S941&gt;Limity!$D$10," Abonament za zwiększenie przepustowości w Wariancie B ponad limit.","")&amp;
IF(H941&gt;Limity!$D$11," Opłata za zestawienie łącza ponad limit.","")&amp;
IF(J941=""," Nie wskazano PWR. ",IF(ISERROR(VLOOKUP(J941,'Listy punktów styku'!$B$11:$B$41,1,FALSE))," Nie wskazano PWR z listy.",""))&amp;
IF(P941=""," Nie wskazano FPS. ",IF(ISERROR(VLOOKUP(P941,'Listy punktów styku'!$B$44:$B$61,1,FALSE))," Nie wskazano FPS z listy.",""))
)</f>
        <v/>
      </c>
    </row>
    <row r="942" spans="1:22" x14ac:dyDescent="0.35">
      <c r="A942" s="115">
        <v>928</v>
      </c>
      <c r="B942" s="116">
        <v>4845270</v>
      </c>
      <c r="C942" s="117" t="s">
        <v>4851</v>
      </c>
      <c r="D942" s="118" t="s">
        <v>4853</v>
      </c>
      <c r="E942" s="118" t="s">
        <v>104</v>
      </c>
      <c r="F942" s="119">
        <v>52</v>
      </c>
      <c r="G942" s="28"/>
      <c r="H942" s="4"/>
      <c r="I942" s="122">
        <f t="shared" ref="I942:I998" si="106">ROUND(H942*(1+$C$10),2)</f>
        <v>0</v>
      </c>
      <c r="J942" s="3"/>
      <c r="K942" s="6"/>
      <c r="L942" s="123">
        <f t="shared" ref="L942:L998" si="107">ROUND(K942*(1+$C$10),2)</f>
        <v>0</v>
      </c>
      <c r="M942" s="7"/>
      <c r="N942" s="123">
        <f t="shared" ref="N942:N998" si="108">ROUND(M942*(1+$C$10),2)</f>
        <v>0</v>
      </c>
      <c r="O942" s="123">
        <f t="shared" ref="O942:O998" si="109">60*ROUND(K942*(1+$C$10),2)</f>
        <v>0</v>
      </c>
      <c r="P942" s="3"/>
      <c r="Q942" s="6"/>
      <c r="R942" s="123">
        <f t="shared" ref="R942:R998" si="110">ROUND(Q942*(1+$C$10),2)</f>
        <v>0</v>
      </c>
      <c r="S942" s="6"/>
      <c r="T942" s="123">
        <f t="shared" ref="T942:T998" si="111">ROUND(S942*(1+$C$10),2)</f>
        <v>0</v>
      </c>
      <c r="U942" s="122">
        <f t="shared" ref="U942:U998" si="112">60*ROUND(Q942*(1+$C$10),2)</f>
        <v>0</v>
      </c>
      <c r="V942" s="8" t="str">
        <f>IF(COUNTBLANK(G942:H942)+COUNTBLANK(J942:K942)+COUNTBLANK(M942:M942)+COUNTBLANK(P942:Q942)+COUNTBLANK(S942:S942)=8,"",
IF(G942&lt;Limity!$C$5," Data gotowości zbyt wczesna lub nie uzupełniona.","")&amp;
IF(G942&gt;Limity!$D$5," Data gotowości zbyt późna lub wypełnona nieprawidłowo.","")&amp;
IF(OR(ROUND(K942,2)&lt;=0,ROUND(Q942,2)&lt;=0,ROUND(M942,2)&lt;=0,ROUND(S942,2)&lt;=0,ROUND(H942,2)&lt;=0)," Co najmniej jedna wartość nie jest większa od zera.","")&amp;
IF(K942&gt;Limity!$D$6," Abonament za Usługę TD w Wariancie A ponad limit.","")&amp;
IF(Q942&gt;Limity!$D$7," Abonament za Usługę TD w Wariancie B ponad limit.","")&amp;
IF(Q942-K942&gt;Limity!$D$8," Różnica wartości abonamentów za Usługę TD wariantów A i B ponad limit.","")&amp;
IF(M942&gt;Limity!$D$9," Abonament za zwiększenie przepustowości w Wariancie A ponad limit.","")&amp;
IF(S942&gt;Limity!$D$10," Abonament za zwiększenie przepustowości w Wariancie B ponad limit.","")&amp;
IF(H942&gt;Limity!$D$11," Opłata za zestawienie łącza ponad limit.","")&amp;
IF(J942=""," Nie wskazano PWR. ",IF(ISERROR(VLOOKUP(J942,'Listy punktów styku'!$B$11:$B$41,1,FALSE))," Nie wskazano PWR z listy.",""))&amp;
IF(P942=""," Nie wskazano FPS. ",IF(ISERROR(VLOOKUP(P942,'Listy punktów styku'!$B$44:$B$61,1,FALSE))," Nie wskazano FPS z listy.",""))
)</f>
        <v/>
      </c>
    </row>
    <row r="943" spans="1:22" x14ac:dyDescent="0.35">
      <c r="A943" s="115">
        <v>929</v>
      </c>
      <c r="B943" s="116">
        <v>4847437</v>
      </c>
      <c r="C943" s="117" t="s">
        <v>4855</v>
      </c>
      <c r="D943" s="118" t="s">
        <v>4859</v>
      </c>
      <c r="E943" s="118"/>
      <c r="F943" s="119">
        <v>37</v>
      </c>
      <c r="G943" s="28"/>
      <c r="H943" s="4"/>
      <c r="I943" s="122">
        <f t="shared" si="106"/>
        <v>0</v>
      </c>
      <c r="J943" s="3"/>
      <c r="K943" s="6"/>
      <c r="L943" s="123">
        <f t="shared" si="107"/>
        <v>0</v>
      </c>
      <c r="M943" s="7"/>
      <c r="N943" s="123">
        <f t="shared" si="108"/>
        <v>0</v>
      </c>
      <c r="O943" s="123">
        <f t="shared" si="109"/>
        <v>0</v>
      </c>
      <c r="P943" s="3"/>
      <c r="Q943" s="6"/>
      <c r="R943" s="123">
        <f t="shared" si="110"/>
        <v>0</v>
      </c>
      <c r="S943" s="6"/>
      <c r="T943" s="123">
        <f t="shared" si="111"/>
        <v>0</v>
      </c>
      <c r="U943" s="122">
        <f t="shared" si="112"/>
        <v>0</v>
      </c>
      <c r="V943" s="8" t="str">
        <f>IF(COUNTBLANK(G943:H943)+COUNTBLANK(J943:K943)+COUNTBLANK(M943:M943)+COUNTBLANK(P943:Q943)+COUNTBLANK(S943:S943)=8,"",
IF(G943&lt;Limity!$C$5," Data gotowości zbyt wczesna lub nie uzupełniona.","")&amp;
IF(G943&gt;Limity!$D$5," Data gotowości zbyt późna lub wypełnona nieprawidłowo.","")&amp;
IF(OR(ROUND(K943,2)&lt;=0,ROUND(Q943,2)&lt;=0,ROUND(M943,2)&lt;=0,ROUND(S943,2)&lt;=0,ROUND(H943,2)&lt;=0)," Co najmniej jedna wartość nie jest większa od zera.","")&amp;
IF(K943&gt;Limity!$D$6," Abonament za Usługę TD w Wariancie A ponad limit.","")&amp;
IF(Q943&gt;Limity!$D$7," Abonament za Usługę TD w Wariancie B ponad limit.","")&amp;
IF(Q943-K943&gt;Limity!$D$8," Różnica wartości abonamentów za Usługę TD wariantów A i B ponad limit.","")&amp;
IF(M943&gt;Limity!$D$9," Abonament za zwiększenie przepustowości w Wariancie A ponad limit.","")&amp;
IF(S943&gt;Limity!$D$10," Abonament za zwiększenie przepustowości w Wariancie B ponad limit.","")&amp;
IF(H943&gt;Limity!$D$11," Opłata za zestawienie łącza ponad limit.","")&amp;
IF(J943=""," Nie wskazano PWR. ",IF(ISERROR(VLOOKUP(J943,'Listy punktów styku'!$B$11:$B$41,1,FALSE))," Nie wskazano PWR z listy.",""))&amp;
IF(P943=""," Nie wskazano FPS. ",IF(ISERROR(VLOOKUP(P943,'Listy punktów styku'!$B$44:$B$61,1,FALSE))," Nie wskazano FPS z listy.",""))
)</f>
        <v/>
      </c>
    </row>
    <row r="944" spans="1:22" ht="29" x14ac:dyDescent="0.35">
      <c r="A944" s="115">
        <v>930</v>
      </c>
      <c r="B944" s="116">
        <v>4849771</v>
      </c>
      <c r="C944" s="117" t="s">
        <v>4861</v>
      </c>
      <c r="D944" s="118" t="s">
        <v>4865</v>
      </c>
      <c r="E944" s="118"/>
      <c r="F944" s="119">
        <v>63</v>
      </c>
      <c r="G944" s="28"/>
      <c r="H944" s="4"/>
      <c r="I944" s="122">
        <f t="shared" si="106"/>
        <v>0</v>
      </c>
      <c r="J944" s="3"/>
      <c r="K944" s="6"/>
      <c r="L944" s="123">
        <f t="shared" si="107"/>
        <v>0</v>
      </c>
      <c r="M944" s="7"/>
      <c r="N944" s="123">
        <f t="shared" si="108"/>
        <v>0</v>
      </c>
      <c r="O944" s="123">
        <f t="shared" si="109"/>
        <v>0</v>
      </c>
      <c r="P944" s="3"/>
      <c r="Q944" s="6"/>
      <c r="R944" s="123">
        <f t="shared" si="110"/>
        <v>0</v>
      </c>
      <c r="S944" s="6"/>
      <c r="T944" s="123">
        <f t="shared" si="111"/>
        <v>0</v>
      </c>
      <c r="U944" s="122">
        <f t="shared" si="112"/>
        <v>0</v>
      </c>
      <c r="V944" s="8" t="str">
        <f>IF(COUNTBLANK(G944:H944)+COUNTBLANK(J944:K944)+COUNTBLANK(M944:M944)+COUNTBLANK(P944:Q944)+COUNTBLANK(S944:S944)=8,"",
IF(G944&lt;Limity!$C$5," Data gotowości zbyt wczesna lub nie uzupełniona.","")&amp;
IF(G944&gt;Limity!$D$5," Data gotowości zbyt późna lub wypełnona nieprawidłowo.","")&amp;
IF(OR(ROUND(K944,2)&lt;=0,ROUND(Q944,2)&lt;=0,ROUND(M944,2)&lt;=0,ROUND(S944,2)&lt;=0,ROUND(H944,2)&lt;=0)," Co najmniej jedna wartość nie jest większa od zera.","")&amp;
IF(K944&gt;Limity!$D$6," Abonament za Usługę TD w Wariancie A ponad limit.","")&amp;
IF(Q944&gt;Limity!$D$7," Abonament za Usługę TD w Wariancie B ponad limit.","")&amp;
IF(Q944-K944&gt;Limity!$D$8," Różnica wartości abonamentów za Usługę TD wariantów A i B ponad limit.","")&amp;
IF(M944&gt;Limity!$D$9," Abonament za zwiększenie przepustowości w Wariancie A ponad limit.","")&amp;
IF(S944&gt;Limity!$D$10," Abonament za zwiększenie przepustowości w Wariancie B ponad limit.","")&amp;
IF(H944&gt;Limity!$D$11," Opłata za zestawienie łącza ponad limit.","")&amp;
IF(J944=""," Nie wskazano PWR. ",IF(ISERROR(VLOOKUP(J944,'Listy punktów styku'!$B$11:$B$41,1,FALSE))," Nie wskazano PWR z listy.",""))&amp;
IF(P944=""," Nie wskazano FPS. ",IF(ISERROR(VLOOKUP(P944,'Listy punktów styku'!$B$44:$B$61,1,FALSE))," Nie wskazano FPS z listy.",""))
)</f>
        <v/>
      </c>
    </row>
    <row r="945" spans="1:22" x14ac:dyDescent="0.35">
      <c r="A945" s="115">
        <v>931</v>
      </c>
      <c r="B945" s="116">
        <v>4856284</v>
      </c>
      <c r="C945" s="117" t="s">
        <v>4867</v>
      </c>
      <c r="D945" s="118" t="s">
        <v>4870</v>
      </c>
      <c r="E945" s="118" t="s">
        <v>4873</v>
      </c>
      <c r="F945" s="119" t="s">
        <v>285</v>
      </c>
      <c r="G945" s="28"/>
      <c r="H945" s="4"/>
      <c r="I945" s="122">
        <f t="shared" si="106"/>
        <v>0</v>
      </c>
      <c r="J945" s="3"/>
      <c r="K945" s="6"/>
      <c r="L945" s="123">
        <f t="shared" si="107"/>
        <v>0</v>
      </c>
      <c r="M945" s="7"/>
      <c r="N945" s="123">
        <f t="shared" si="108"/>
        <v>0</v>
      </c>
      <c r="O945" s="123">
        <f t="shared" si="109"/>
        <v>0</v>
      </c>
      <c r="P945" s="3"/>
      <c r="Q945" s="6"/>
      <c r="R945" s="123">
        <f t="shared" si="110"/>
        <v>0</v>
      </c>
      <c r="S945" s="6"/>
      <c r="T945" s="123">
        <f t="shared" si="111"/>
        <v>0</v>
      </c>
      <c r="U945" s="122">
        <f t="shared" si="112"/>
        <v>0</v>
      </c>
      <c r="V945" s="8" t="str">
        <f>IF(COUNTBLANK(G945:H945)+COUNTBLANK(J945:K945)+COUNTBLANK(M945:M945)+COUNTBLANK(P945:Q945)+COUNTBLANK(S945:S945)=8,"",
IF(G945&lt;Limity!$C$5," Data gotowości zbyt wczesna lub nie uzupełniona.","")&amp;
IF(G945&gt;Limity!$D$5," Data gotowości zbyt późna lub wypełnona nieprawidłowo.","")&amp;
IF(OR(ROUND(K945,2)&lt;=0,ROUND(Q945,2)&lt;=0,ROUND(M945,2)&lt;=0,ROUND(S945,2)&lt;=0,ROUND(H945,2)&lt;=0)," Co najmniej jedna wartość nie jest większa od zera.","")&amp;
IF(K945&gt;Limity!$D$6," Abonament za Usługę TD w Wariancie A ponad limit.","")&amp;
IF(Q945&gt;Limity!$D$7," Abonament za Usługę TD w Wariancie B ponad limit.","")&amp;
IF(Q945-K945&gt;Limity!$D$8," Różnica wartości abonamentów za Usługę TD wariantów A i B ponad limit.","")&amp;
IF(M945&gt;Limity!$D$9," Abonament za zwiększenie przepustowości w Wariancie A ponad limit.","")&amp;
IF(S945&gt;Limity!$D$10," Abonament za zwiększenie przepustowości w Wariancie B ponad limit.","")&amp;
IF(H945&gt;Limity!$D$11," Opłata za zestawienie łącza ponad limit.","")&amp;
IF(J945=""," Nie wskazano PWR. ",IF(ISERROR(VLOOKUP(J945,'Listy punktów styku'!$B$11:$B$41,1,FALSE))," Nie wskazano PWR z listy.",""))&amp;
IF(P945=""," Nie wskazano FPS. ",IF(ISERROR(VLOOKUP(P945,'Listy punktów styku'!$B$44:$B$61,1,FALSE))," Nie wskazano FPS z listy.",""))
)</f>
        <v/>
      </c>
    </row>
    <row r="946" spans="1:22" x14ac:dyDescent="0.35">
      <c r="A946" s="115">
        <v>932</v>
      </c>
      <c r="B946" s="116">
        <v>4856157</v>
      </c>
      <c r="C946" s="117" t="s">
        <v>4875</v>
      </c>
      <c r="D946" s="118" t="s">
        <v>4870</v>
      </c>
      <c r="E946" s="118" t="s">
        <v>4877</v>
      </c>
      <c r="F946" s="119">
        <v>2</v>
      </c>
      <c r="G946" s="28"/>
      <c r="H946" s="4"/>
      <c r="I946" s="122">
        <f t="shared" si="106"/>
        <v>0</v>
      </c>
      <c r="J946" s="3"/>
      <c r="K946" s="6"/>
      <c r="L946" s="123">
        <f t="shared" si="107"/>
        <v>0</v>
      </c>
      <c r="M946" s="7"/>
      <c r="N946" s="123">
        <f t="shared" si="108"/>
        <v>0</v>
      </c>
      <c r="O946" s="123">
        <f t="shared" si="109"/>
        <v>0</v>
      </c>
      <c r="P946" s="3"/>
      <c r="Q946" s="6"/>
      <c r="R946" s="123">
        <f t="shared" si="110"/>
        <v>0</v>
      </c>
      <c r="S946" s="6"/>
      <c r="T946" s="123">
        <f t="shared" si="111"/>
        <v>0</v>
      </c>
      <c r="U946" s="122">
        <f t="shared" si="112"/>
        <v>0</v>
      </c>
      <c r="V946" s="8" t="str">
        <f>IF(COUNTBLANK(G946:H946)+COUNTBLANK(J946:K946)+COUNTBLANK(M946:M946)+COUNTBLANK(P946:Q946)+COUNTBLANK(S946:S946)=8,"",
IF(G946&lt;Limity!$C$5," Data gotowości zbyt wczesna lub nie uzupełniona.","")&amp;
IF(G946&gt;Limity!$D$5," Data gotowości zbyt późna lub wypełnona nieprawidłowo.","")&amp;
IF(OR(ROUND(K946,2)&lt;=0,ROUND(Q946,2)&lt;=0,ROUND(M946,2)&lt;=0,ROUND(S946,2)&lt;=0,ROUND(H946,2)&lt;=0)," Co najmniej jedna wartość nie jest większa od zera.","")&amp;
IF(K946&gt;Limity!$D$6," Abonament za Usługę TD w Wariancie A ponad limit.","")&amp;
IF(Q946&gt;Limity!$D$7," Abonament za Usługę TD w Wariancie B ponad limit.","")&amp;
IF(Q946-K946&gt;Limity!$D$8," Różnica wartości abonamentów za Usługę TD wariantów A i B ponad limit.","")&amp;
IF(M946&gt;Limity!$D$9," Abonament za zwiększenie przepustowości w Wariancie A ponad limit.","")&amp;
IF(S946&gt;Limity!$D$10," Abonament za zwiększenie przepustowości w Wariancie B ponad limit.","")&amp;
IF(H946&gt;Limity!$D$11," Opłata za zestawienie łącza ponad limit.","")&amp;
IF(J946=""," Nie wskazano PWR. ",IF(ISERROR(VLOOKUP(J946,'Listy punktów styku'!$B$11:$B$41,1,FALSE))," Nie wskazano PWR z listy.",""))&amp;
IF(P946=""," Nie wskazano FPS. ",IF(ISERROR(VLOOKUP(P946,'Listy punktów styku'!$B$44:$B$61,1,FALSE))," Nie wskazano FPS z listy.",""))
)</f>
        <v/>
      </c>
    </row>
    <row r="947" spans="1:22" x14ac:dyDescent="0.35">
      <c r="A947" s="115">
        <v>933</v>
      </c>
      <c r="B947" s="124">
        <v>559102</v>
      </c>
      <c r="C947" s="117" t="s">
        <v>4878</v>
      </c>
      <c r="D947" s="118" t="s">
        <v>4880</v>
      </c>
      <c r="E947" s="118" t="s">
        <v>506</v>
      </c>
      <c r="F947" s="119" t="s">
        <v>1407</v>
      </c>
      <c r="G947" s="28"/>
      <c r="H947" s="4"/>
      <c r="I947" s="122">
        <f t="shared" si="106"/>
        <v>0</v>
      </c>
      <c r="J947" s="3"/>
      <c r="K947" s="6"/>
      <c r="L947" s="123">
        <f t="shared" si="107"/>
        <v>0</v>
      </c>
      <c r="M947" s="7"/>
      <c r="N947" s="123">
        <f t="shared" si="108"/>
        <v>0</v>
      </c>
      <c r="O947" s="123">
        <f t="shared" si="109"/>
        <v>0</v>
      </c>
      <c r="P947" s="3"/>
      <c r="Q947" s="6"/>
      <c r="R947" s="123">
        <f t="shared" si="110"/>
        <v>0</v>
      </c>
      <c r="S947" s="6"/>
      <c r="T947" s="123">
        <f t="shared" si="111"/>
        <v>0</v>
      </c>
      <c r="U947" s="122">
        <f t="shared" si="112"/>
        <v>0</v>
      </c>
      <c r="V947" s="8" t="str">
        <f>IF(COUNTBLANK(G947:H947)+COUNTBLANK(J947:K947)+COUNTBLANK(M947:M947)+COUNTBLANK(P947:Q947)+COUNTBLANK(S947:S947)=8,"",
IF(G947&lt;Limity!$C$5," Data gotowości zbyt wczesna lub nie uzupełniona.","")&amp;
IF(G947&gt;Limity!$D$5," Data gotowości zbyt późna lub wypełnona nieprawidłowo.","")&amp;
IF(OR(ROUND(K947,2)&lt;=0,ROUND(Q947,2)&lt;=0,ROUND(M947,2)&lt;=0,ROUND(S947,2)&lt;=0,ROUND(H947,2)&lt;=0)," Co najmniej jedna wartość nie jest większa od zera.","")&amp;
IF(K947&gt;Limity!$D$6," Abonament za Usługę TD w Wariancie A ponad limit.","")&amp;
IF(Q947&gt;Limity!$D$7," Abonament za Usługę TD w Wariancie B ponad limit.","")&amp;
IF(Q947-K947&gt;Limity!$D$8," Różnica wartości abonamentów za Usługę TD wariantów A i B ponad limit.","")&amp;
IF(M947&gt;Limity!$D$9," Abonament za zwiększenie przepustowości w Wariancie A ponad limit.","")&amp;
IF(S947&gt;Limity!$D$10," Abonament za zwiększenie przepustowości w Wariancie B ponad limit.","")&amp;
IF(H947&gt;Limity!$D$11," Opłata za zestawienie łącza ponad limit.","")&amp;
IF(J947=""," Nie wskazano PWR. ",IF(ISERROR(VLOOKUP(J947,'Listy punktów styku'!$B$11:$B$41,1,FALSE))," Nie wskazano PWR z listy.",""))&amp;
IF(P947=""," Nie wskazano FPS. ",IF(ISERROR(VLOOKUP(P947,'Listy punktów styku'!$B$44:$B$61,1,FALSE))," Nie wskazano FPS z listy.",""))
)</f>
        <v/>
      </c>
    </row>
    <row r="948" spans="1:22" x14ac:dyDescent="0.35">
      <c r="A948" s="115">
        <v>934</v>
      </c>
      <c r="B948" s="116">
        <v>4862572</v>
      </c>
      <c r="C948" s="117" t="s">
        <v>4883</v>
      </c>
      <c r="D948" s="118" t="s">
        <v>4886</v>
      </c>
      <c r="E948" s="118" t="s">
        <v>104</v>
      </c>
      <c r="F948" s="119">
        <v>2</v>
      </c>
      <c r="G948" s="28"/>
      <c r="H948" s="4"/>
      <c r="I948" s="122">
        <f t="shared" si="106"/>
        <v>0</v>
      </c>
      <c r="J948" s="3"/>
      <c r="K948" s="6"/>
      <c r="L948" s="123">
        <f t="shared" si="107"/>
        <v>0</v>
      </c>
      <c r="M948" s="7"/>
      <c r="N948" s="123">
        <f t="shared" si="108"/>
        <v>0</v>
      </c>
      <c r="O948" s="123">
        <f t="shared" si="109"/>
        <v>0</v>
      </c>
      <c r="P948" s="3"/>
      <c r="Q948" s="6"/>
      <c r="R948" s="123">
        <f t="shared" si="110"/>
        <v>0</v>
      </c>
      <c r="S948" s="6"/>
      <c r="T948" s="123">
        <f t="shared" si="111"/>
        <v>0</v>
      </c>
      <c r="U948" s="122">
        <f t="shared" si="112"/>
        <v>0</v>
      </c>
      <c r="V948" s="8" t="str">
        <f>IF(COUNTBLANK(G948:H948)+COUNTBLANK(J948:K948)+COUNTBLANK(M948:M948)+COUNTBLANK(P948:Q948)+COUNTBLANK(S948:S948)=8,"",
IF(G948&lt;Limity!$C$5," Data gotowości zbyt wczesna lub nie uzupełniona.","")&amp;
IF(G948&gt;Limity!$D$5," Data gotowości zbyt późna lub wypełnona nieprawidłowo.","")&amp;
IF(OR(ROUND(K948,2)&lt;=0,ROUND(Q948,2)&lt;=0,ROUND(M948,2)&lt;=0,ROUND(S948,2)&lt;=0,ROUND(H948,2)&lt;=0)," Co najmniej jedna wartość nie jest większa od zera.","")&amp;
IF(K948&gt;Limity!$D$6," Abonament za Usługę TD w Wariancie A ponad limit.","")&amp;
IF(Q948&gt;Limity!$D$7," Abonament za Usługę TD w Wariancie B ponad limit.","")&amp;
IF(Q948-K948&gt;Limity!$D$8," Różnica wartości abonamentów za Usługę TD wariantów A i B ponad limit.","")&amp;
IF(M948&gt;Limity!$D$9," Abonament za zwiększenie przepustowości w Wariancie A ponad limit.","")&amp;
IF(S948&gt;Limity!$D$10," Abonament za zwiększenie przepustowości w Wariancie B ponad limit.","")&amp;
IF(H948&gt;Limity!$D$11," Opłata za zestawienie łącza ponad limit.","")&amp;
IF(J948=""," Nie wskazano PWR. ",IF(ISERROR(VLOOKUP(J948,'Listy punktów styku'!$B$11:$B$41,1,FALSE))," Nie wskazano PWR z listy.",""))&amp;
IF(P948=""," Nie wskazano FPS. ",IF(ISERROR(VLOOKUP(P948,'Listy punktów styku'!$B$44:$B$61,1,FALSE))," Nie wskazano FPS z listy.",""))
)</f>
        <v/>
      </c>
    </row>
    <row r="949" spans="1:22" x14ac:dyDescent="0.35">
      <c r="A949" s="115">
        <v>935</v>
      </c>
      <c r="B949" s="116">
        <v>4867824</v>
      </c>
      <c r="C949" s="117" t="s">
        <v>4888</v>
      </c>
      <c r="D949" s="118" t="s">
        <v>4890</v>
      </c>
      <c r="E949" s="118" t="s">
        <v>133</v>
      </c>
      <c r="F949" s="119">
        <v>4</v>
      </c>
      <c r="G949" s="28"/>
      <c r="H949" s="4"/>
      <c r="I949" s="122">
        <f t="shared" si="106"/>
        <v>0</v>
      </c>
      <c r="J949" s="3"/>
      <c r="K949" s="6"/>
      <c r="L949" s="123">
        <f t="shared" si="107"/>
        <v>0</v>
      </c>
      <c r="M949" s="7"/>
      <c r="N949" s="123">
        <f t="shared" si="108"/>
        <v>0</v>
      </c>
      <c r="O949" s="123">
        <f t="shared" si="109"/>
        <v>0</v>
      </c>
      <c r="P949" s="3"/>
      <c r="Q949" s="6"/>
      <c r="R949" s="123">
        <f t="shared" si="110"/>
        <v>0</v>
      </c>
      <c r="S949" s="6"/>
      <c r="T949" s="123">
        <f t="shared" si="111"/>
        <v>0</v>
      </c>
      <c r="U949" s="122">
        <f t="shared" si="112"/>
        <v>0</v>
      </c>
      <c r="V949" s="8" t="str">
        <f>IF(COUNTBLANK(G949:H949)+COUNTBLANK(J949:K949)+COUNTBLANK(M949:M949)+COUNTBLANK(P949:Q949)+COUNTBLANK(S949:S949)=8,"",
IF(G949&lt;Limity!$C$5," Data gotowości zbyt wczesna lub nie uzupełniona.","")&amp;
IF(G949&gt;Limity!$D$5," Data gotowości zbyt późna lub wypełnona nieprawidłowo.","")&amp;
IF(OR(ROUND(K949,2)&lt;=0,ROUND(Q949,2)&lt;=0,ROUND(M949,2)&lt;=0,ROUND(S949,2)&lt;=0,ROUND(H949,2)&lt;=0)," Co najmniej jedna wartość nie jest większa od zera.","")&amp;
IF(K949&gt;Limity!$D$6," Abonament za Usługę TD w Wariancie A ponad limit.","")&amp;
IF(Q949&gt;Limity!$D$7," Abonament za Usługę TD w Wariancie B ponad limit.","")&amp;
IF(Q949-K949&gt;Limity!$D$8," Różnica wartości abonamentów za Usługę TD wariantów A i B ponad limit.","")&amp;
IF(M949&gt;Limity!$D$9," Abonament za zwiększenie przepustowości w Wariancie A ponad limit.","")&amp;
IF(S949&gt;Limity!$D$10," Abonament za zwiększenie przepustowości w Wariancie B ponad limit.","")&amp;
IF(H949&gt;Limity!$D$11," Opłata za zestawienie łącza ponad limit.","")&amp;
IF(J949=""," Nie wskazano PWR. ",IF(ISERROR(VLOOKUP(J949,'Listy punktów styku'!$B$11:$B$41,1,FALSE))," Nie wskazano PWR z listy.",""))&amp;
IF(P949=""," Nie wskazano FPS. ",IF(ISERROR(VLOOKUP(P949,'Listy punktów styku'!$B$44:$B$61,1,FALSE))," Nie wskazano FPS z listy.",""))
)</f>
        <v/>
      </c>
    </row>
    <row r="950" spans="1:22" x14ac:dyDescent="0.35">
      <c r="A950" s="115">
        <v>936</v>
      </c>
      <c r="B950" s="116">
        <v>5018286</v>
      </c>
      <c r="C950" s="117" t="s">
        <v>821</v>
      </c>
      <c r="D950" s="118" t="s">
        <v>818</v>
      </c>
      <c r="E950" s="118" t="s">
        <v>823</v>
      </c>
      <c r="F950" s="119">
        <v>12</v>
      </c>
      <c r="G950" s="28"/>
      <c r="H950" s="4"/>
      <c r="I950" s="122">
        <f t="shared" si="106"/>
        <v>0</v>
      </c>
      <c r="J950" s="3"/>
      <c r="K950" s="6"/>
      <c r="L950" s="123">
        <f t="shared" si="107"/>
        <v>0</v>
      </c>
      <c r="M950" s="7"/>
      <c r="N950" s="123">
        <f t="shared" si="108"/>
        <v>0</v>
      </c>
      <c r="O950" s="123">
        <f t="shared" si="109"/>
        <v>0</v>
      </c>
      <c r="P950" s="3"/>
      <c r="Q950" s="6"/>
      <c r="R950" s="123">
        <f t="shared" si="110"/>
        <v>0</v>
      </c>
      <c r="S950" s="6"/>
      <c r="T950" s="123">
        <f t="shared" si="111"/>
        <v>0</v>
      </c>
      <c r="U950" s="122">
        <f t="shared" si="112"/>
        <v>0</v>
      </c>
      <c r="V950" s="8" t="str">
        <f>IF(COUNTBLANK(G950:H950)+COUNTBLANK(J950:K950)+COUNTBLANK(M950:M950)+COUNTBLANK(P950:Q950)+COUNTBLANK(S950:S950)=8,"",
IF(G950&lt;Limity!$C$5," Data gotowości zbyt wczesna lub nie uzupełniona.","")&amp;
IF(G950&gt;Limity!$D$5," Data gotowości zbyt późna lub wypełnona nieprawidłowo.","")&amp;
IF(OR(ROUND(K950,2)&lt;=0,ROUND(Q950,2)&lt;=0,ROUND(M950,2)&lt;=0,ROUND(S950,2)&lt;=0,ROUND(H950,2)&lt;=0)," Co najmniej jedna wartość nie jest większa od zera.","")&amp;
IF(K950&gt;Limity!$D$6," Abonament za Usługę TD w Wariancie A ponad limit.","")&amp;
IF(Q950&gt;Limity!$D$7," Abonament za Usługę TD w Wariancie B ponad limit.","")&amp;
IF(Q950-K950&gt;Limity!$D$8," Różnica wartości abonamentów za Usługę TD wariantów A i B ponad limit.","")&amp;
IF(M950&gt;Limity!$D$9," Abonament za zwiększenie przepustowości w Wariancie A ponad limit.","")&amp;
IF(S950&gt;Limity!$D$10," Abonament za zwiększenie przepustowości w Wariancie B ponad limit.","")&amp;
IF(H950&gt;Limity!$D$11," Opłata za zestawienie łącza ponad limit.","")&amp;
IF(J950=""," Nie wskazano PWR. ",IF(ISERROR(VLOOKUP(J950,'Listy punktów styku'!$B$11:$B$41,1,FALSE))," Nie wskazano PWR z listy.",""))&amp;
IF(P950=""," Nie wskazano FPS. ",IF(ISERROR(VLOOKUP(P950,'Listy punktów styku'!$B$44:$B$61,1,FALSE))," Nie wskazano FPS z listy.",""))
)</f>
        <v/>
      </c>
    </row>
    <row r="951" spans="1:22" ht="29" x14ac:dyDescent="0.35">
      <c r="A951" s="115">
        <v>937</v>
      </c>
      <c r="B951" s="116">
        <v>5018395</v>
      </c>
      <c r="C951" s="117" t="s">
        <v>827</v>
      </c>
      <c r="D951" s="118" t="s">
        <v>818</v>
      </c>
      <c r="E951" s="118" t="s">
        <v>825</v>
      </c>
      <c r="F951" s="119">
        <v>19</v>
      </c>
      <c r="G951" s="28"/>
      <c r="H951" s="4"/>
      <c r="I951" s="122">
        <f t="shared" si="106"/>
        <v>0</v>
      </c>
      <c r="J951" s="3"/>
      <c r="K951" s="6"/>
      <c r="L951" s="123">
        <f t="shared" si="107"/>
        <v>0</v>
      </c>
      <c r="M951" s="7"/>
      <c r="N951" s="123">
        <f t="shared" si="108"/>
        <v>0</v>
      </c>
      <c r="O951" s="123">
        <f t="shared" si="109"/>
        <v>0</v>
      </c>
      <c r="P951" s="3"/>
      <c r="Q951" s="6"/>
      <c r="R951" s="123">
        <f t="shared" si="110"/>
        <v>0</v>
      </c>
      <c r="S951" s="6"/>
      <c r="T951" s="123">
        <f t="shared" si="111"/>
        <v>0</v>
      </c>
      <c r="U951" s="122">
        <f t="shared" si="112"/>
        <v>0</v>
      </c>
      <c r="V951" s="8" t="str">
        <f>IF(COUNTBLANK(G951:H951)+COUNTBLANK(J951:K951)+COUNTBLANK(M951:M951)+COUNTBLANK(P951:Q951)+COUNTBLANK(S951:S951)=8,"",
IF(G951&lt;Limity!$C$5," Data gotowości zbyt wczesna lub nie uzupełniona.","")&amp;
IF(G951&gt;Limity!$D$5," Data gotowości zbyt późna lub wypełnona nieprawidłowo.","")&amp;
IF(OR(ROUND(K951,2)&lt;=0,ROUND(Q951,2)&lt;=0,ROUND(M951,2)&lt;=0,ROUND(S951,2)&lt;=0,ROUND(H951,2)&lt;=0)," Co najmniej jedna wartość nie jest większa od zera.","")&amp;
IF(K951&gt;Limity!$D$6," Abonament za Usługę TD w Wariancie A ponad limit.","")&amp;
IF(Q951&gt;Limity!$D$7," Abonament za Usługę TD w Wariancie B ponad limit.","")&amp;
IF(Q951-K951&gt;Limity!$D$8," Różnica wartości abonamentów za Usługę TD wariantów A i B ponad limit.","")&amp;
IF(M951&gt;Limity!$D$9," Abonament za zwiększenie przepustowości w Wariancie A ponad limit.","")&amp;
IF(S951&gt;Limity!$D$10," Abonament za zwiększenie przepustowości w Wariancie B ponad limit.","")&amp;
IF(H951&gt;Limity!$D$11," Opłata za zestawienie łącza ponad limit.","")&amp;
IF(J951=""," Nie wskazano PWR. ",IF(ISERROR(VLOOKUP(J951,'Listy punktów styku'!$B$11:$B$41,1,FALSE))," Nie wskazano PWR z listy.",""))&amp;
IF(P951=""," Nie wskazano FPS. ",IF(ISERROR(VLOOKUP(P951,'Listy punktów styku'!$B$44:$B$61,1,FALSE))," Nie wskazano FPS z listy.",""))
)</f>
        <v/>
      </c>
    </row>
    <row r="952" spans="1:22" ht="29" x14ac:dyDescent="0.35">
      <c r="A952" s="115">
        <v>938</v>
      </c>
      <c r="B952" s="116">
        <v>5018480</v>
      </c>
      <c r="C952" s="117" t="s">
        <v>829</v>
      </c>
      <c r="D952" s="118" t="s">
        <v>818</v>
      </c>
      <c r="E952" s="118" t="s">
        <v>659</v>
      </c>
      <c r="F952" s="119">
        <v>113</v>
      </c>
      <c r="G952" s="28"/>
      <c r="H952" s="4"/>
      <c r="I952" s="122">
        <f t="shared" si="106"/>
        <v>0</v>
      </c>
      <c r="J952" s="3"/>
      <c r="K952" s="6"/>
      <c r="L952" s="123">
        <f t="shared" si="107"/>
        <v>0</v>
      </c>
      <c r="M952" s="7"/>
      <c r="N952" s="123">
        <f t="shared" si="108"/>
        <v>0</v>
      </c>
      <c r="O952" s="123">
        <f t="shared" si="109"/>
        <v>0</v>
      </c>
      <c r="P952" s="3"/>
      <c r="Q952" s="6"/>
      <c r="R952" s="123">
        <f t="shared" si="110"/>
        <v>0</v>
      </c>
      <c r="S952" s="6"/>
      <c r="T952" s="123">
        <f t="shared" si="111"/>
        <v>0</v>
      </c>
      <c r="U952" s="122">
        <f t="shared" si="112"/>
        <v>0</v>
      </c>
      <c r="V952" s="8" t="str">
        <f>IF(COUNTBLANK(G952:H952)+COUNTBLANK(J952:K952)+COUNTBLANK(M952:M952)+COUNTBLANK(P952:Q952)+COUNTBLANK(S952:S952)=8,"",
IF(G952&lt;Limity!$C$5," Data gotowości zbyt wczesna lub nie uzupełniona.","")&amp;
IF(G952&gt;Limity!$D$5," Data gotowości zbyt późna lub wypełnona nieprawidłowo.","")&amp;
IF(OR(ROUND(K952,2)&lt;=0,ROUND(Q952,2)&lt;=0,ROUND(M952,2)&lt;=0,ROUND(S952,2)&lt;=0,ROUND(H952,2)&lt;=0)," Co najmniej jedna wartość nie jest większa od zera.","")&amp;
IF(K952&gt;Limity!$D$6," Abonament za Usługę TD w Wariancie A ponad limit.","")&amp;
IF(Q952&gt;Limity!$D$7," Abonament za Usługę TD w Wariancie B ponad limit.","")&amp;
IF(Q952-K952&gt;Limity!$D$8," Różnica wartości abonamentów za Usługę TD wariantów A i B ponad limit.","")&amp;
IF(M952&gt;Limity!$D$9," Abonament za zwiększenie przepustowości w Wariancie A ponad limit.","")&amp;
IF(S952&gt;Limity!$D$10," Abonament za zwiększenie przepustowości w Wariancie B ponad limit.","")&amp;
IF(H952&gt;Limity!$D$11," Opłata za zestawienie łącza ponad limit.","")&amp;
IF(J952=""," Nie wskazano PWR. ",IF(ISERROR(VLOOKUP(J952,'Listy punktów styku'!$B$11:$B$41,1,FALSE))," Nie wskazano PWR z listy.",""))&amp;
IF(P952=""," Nie wskazano FPS. ",IF(ISERROR(VLOOKUP(P952,'Listy punktów styku'!$B$44:$B$61,1,FALSE))," Nie wskazano FPS z listy.",""))
)</f>
        <v/>
      </c>
    </row>
    <row r="953" spans="1:22" x14ac:dyDescent="0.35">
      <c r="A953" s="115">
        <v>939</v>
      </c>
      <c r="B953" s="116">
        <v>4886940</v>
      </c>
      <c r="C953" s="117" t="s">
        <v>4894</v>
      </c>
      <c r="D953" s="118" t="s">
        <v>4899</v>
      </c>
      <c r="E953" s="118" t="s">
        <v>104</v>
      </c>
      <c r="F953" s="119">
        <v>42</v>
      </c>
      <c r="G953" s="28"/>
      <c r="H953" s="4"/>
      <c r="I953" s="122">
        <f t="shared" si="106"/>
        <v>0</v>
      </c>
      <c r="J953" s="3"/>
      <c r="K953" s="6"/>
      <c r="L953" s="123">
        <f t="shared" si="107"/>
        <v>0</v>
      </c>
      <c r="M953" s="7"/>
      <c r="N953" s="123">
        <f t="shared" si="108"/>
        <v>0</v>
      </c>
      <c r="O953" s="123">
        <f t="shared" si="109"/>
        <v>0</v>
      </c>
      <c r="P953" s="3"/>
      <c r="Q953" s="6"/>
      <c r="R953" s="123">
        <f t="shared" si="110"/>
        <v>0</v>
      </c>
      <c r="S953" s="6"/>
      <c r="T953" s="123">
        <f t="shared" si="111"/>
        <v>0</v>
      </c>
      <c r="U953" s="122">
        <f t="shared" si="112"/>
        <v>0</v>
      </c>
      <c r="V953" s="8" t="str">
        <f>IF(COUNTBLANK(G953:H953)+COUNTBLANK(J953:K953)+COUNTBLANK(M953:M953)+COUNTBLANK(P953:Q953)+COUNTBLANK(S953:S953)=8,"",
IF(G953&lt;Limity!$C$5," Data gotowości zbyt wczesna lub nie uzupełniona.","")&amp;
IF(G953&gt;Limity!$D$5," Data gotowości zbyt późna lub wypełnona nieprawidłowo.","")&amp;
IF(OR(ROUND(K953,2)&lt;=0,ROUND(Q953,2)&lt;=0,ROUND(M953,2)&lt;=0,ROUND(S953,2)&lt;=0,ROUND(H953,2)&lt;=0)," Co najmniej jedna wartość nie jest większa od zera.","")&amp;
IF(K953&gt;Limity!$D$6," Abonament za Usługę TD w Wariancie A ponad limit.","")&amp;
IF(Q953&gt;Limity!$D$7," Abonament za Usługę TD w Wariancie B ponad limit.","")&amp;
IF(Q953-K953&gt;Limity!$D$8," Różnica wartości abonamentów za Usługę TD wariantów A i B ponad limit.","")&amp;
IF(M953&gt;Limity!$D$9," Abonament za zwiększenie przepustowości w Wariancie A ponad limit.","")&amp;
IF(S953&gt;Limity!$D$10," Abonament za zwiększenie przepustowości w Wariancie B ponad limit.","")&amp;
IF(H953&gt;Limity!$D$11," Opłata za zestawienie łącza ponad limit.","")&amp;
IF(J953=""," Nie wskazano PWR. ",IF(ISERROR(VLOOKUP(J953,'Listy punktów styku'!$B$11:$B$41,1,FALSE))," Nie wskazano PWR z listy.",""))&amp;
IF(P953=""," Nie wskazano FPS. ",IF(ISERROR(VLOOKUP(P953,'Listy punktów styku'!$B$44:$B$61,1,FALSE))," Nie wskazano FPS z listy.",""))
)</f>
        <v/>
      </c>
    </row>
    <row r="954" spans="1:22" x14ac:dyDescent="0.35">
      <c r="A954" s="115">
        <v>940</v>
      </c>
      <c r="B954" s="116">
        <v>4887470</v>
      </c>
      <c r="C954" s="117" t="s">
        <v>4901</v>
      </c>
      <c r="D954" s="118" t="s">
        <v>4903</v>
      </c>
      <c r="E954" s="118" t="s">
        <v>104</v>
      </c>
      <c r="F954" s="119">
        <v>7</v>
      </c>
      <c r="G954" s="28"/>
      <c r="H954" s="4"/>
      <c r="I954" s="122">
        <f t="shared" si="106"/>
        <v>0</v>
      </c>
      <c r="J954" s="3"/>
      <c r="K954" s="6"/>
      <c r="L954" s="123">
        <f t="shared" si="107"/>
        <v>0</v>
      </c>
      <c r="M954" s="7"/>
      <c r="N954" s="123">
        <f t="shared" si="108"/>
        <v>0</v>
      </c>
      <c r="O954" s="123">
        <f t="shared" si="109"/>
        <v>0</v>
      </c>
      <c r="P954" s="3"/>
      <c r="Q954" s="6"/>
      <c r="R954" s="123">
        <f t="shared" si="110"/>
        <v>0</v>
      </c>
      <c r="S954" s="6"/>
      <c r="T954" s="123">
        <f t="shared" si="111"/>
        <v>0</v>
      </c>
      <c r="U954" s="122">
        <f t="shared" si="112"/>
        <v>0</v>
      </c>
      <c r="V954" s="8" t="str">
        <f>IF(COUNTBLANK(G954:H954)+COUNTBLANK(J954:K954)+COUNTBLANK(M954:M954)+COUNTBLANK(P954:Q954)+COUNTBLANK(S954:S954)=8,"",
IF(G954&lt;Limity!$C$5," Data gotowości zbyt wczesna lub nie uzupełniona.","")&amp;
IF(G954&gt;Limity!$D$5," Data gotowości zbyt późna lub wypełnona nieprawidłowo.","")&amp;
IF(OR(ROUND(K954,2)&lt;=0,ROUND(Q954,2)&lt;=0,ROUND(M954,2)&lt;=0,ROUND(S954,2)&lt;=0,ROUND(H954,2)&lt;=0)," Co najmniej jedna wartość nie jest większa od zera.","")&amp;
IF(K954&gt;Limity!$D$6," Abonament za Usługę TD w Wariancie A ponad limit.","")&amp;
IF(Q954&gt;Limity!$D$7," Abonament za Usługę TD w Wariancie B ponad limit.","")&amp;
IF(Q954-K954&gt;Limity!$D$8," Różnica wartości abonamentów za Usługę TD wariantów A i B ponad limit.","")&amp;
IF(M954&gt;Limity!$D$9," Abonament za zwiększenie przepustowości w Wariancie A ponad limit.","")&amp;
IF(S954&gt;Limity!$D$10," Abonament za zwiększenie przepustowości w Wariancie B ponad limit.","")&amp;
IF(H954&gt;Limity!$D$11," Opłata za zestawienie łącza ponad limit.","")&amp;
IF(J954=""," Nie wskazano PWR. ",IF(ISERROR(VLOOKUP(J954,'Listy punktów styku'!$B$11:$B$41,1,FALSE))," Nie wskazano PWR z listy.",""))&amp;
IF(P954=""," Nie wskazano FPS. ",IF(ISERROR(VLOOKUP(P954,'Listy punktów styku'!$B$44:$B$61,1,FALSE))," Nie wskazano FPS z listy.",""))
)</f>
        <v/>
      </c>
    </row>
    <row r="955" spans="1:22" x14ac:dyDescent="0.35">
      <c r="A955" s="115">
        <v>941</v>
      </c>
      <c r="B955" s="124">
        <v>22601169</v>
      </c>
      <c r="C955" s="117" t="s">
        <v>4904</v>
      </c>
      <c r="D955" s="118" t="s">
        <v>4907</v>
      </c>
      <c r="E955" s="118" t="s">
        <v>95</v>
      </c>
      <c r="F955" s="119" t="s">
        <v>4909</v>
      </c>
      <c r="G955" s="28"/>
      <c r="H955" s="4"/>
      <c r="I955" s="122">
        <f t="shared" si="106"/>
        <v>0</v>
      </c>
      <c r="J955" s="3"/>
      <c r="K955" s="6"/>
      <c r="L955" s="123">
        <f t="shared" si="107"/>
        <v>0</v>
      </c>
      <c r="M955" s="7"/>
      <c r="N955" s="123">
        <f t="shared" si="108"/>
        <v>0</v>
      </c>
      <c r="O955" s="123">
        <f t="shared" si="109"/>
        <v>0</v>
      </c>
      <c r="P955" s="3"/>
      <c r="Q955" s="6"/>
      <c r="R955" s="123">
        <f t="shared" si="110"/>
        <v>0</v>
      </c>
      <c r="S955" s="6"/>
      <c r="T955" s="123">
        <f t="shared" si="111"/>
        <v>0</v>
      </c>
      <c r="U955" s="122">
        <f t="shared" si="112"/>
        <v>0</v>
      </c>
      <c r="V955" s="8" t="str">
        <f>IF(COUNTBLANK(G955:H955)+COUNTBLANK(J955:K955)+COUNTBLANK(M955:M955)+COUNTBLANK(P955:Q955)+COUNTBLANK(S955:S955)=8,"",
IF(G955&lt;Limity!$C$5," Data gotowości zbyt wczesna lub nie uzupełniona.","")&amp;
IF(G955&gt;Limity!$D$5," Data gotowości zbyt późna lub wypełnona nieprawidłowo.","")&amp;
IF(OR(ROUND(K955,2)&lt;=0,ROUND(Q955,2)&lt;=0,ROUND(M955,2)&lt;=0,ROUND(S955,2)&lt;=0,ROUND(H955,2)&lt;=0)," Co najmniej jedna wartość nie jest większa od zera.","")&amp;
IF(K955&gt;Limity!$D$6," Abonament za Usługę TD w Wariancie A ponad limit.","")&amp;
IF(Q955&gt;Limity!$D$7," Abonament za Usługę TD w Wariancie B ponad limit.","")&amp;
IF(Q955-K955&gt;Limity!$D$8," Różnica wartości abonamentów za Usługę TD wariantów A i B ponad limit.","")&amp;
IF(M955&gt;Limity!$D$9," Abonament za zwiększenie przepustowości w Wariancie A ponad limit.","")&amp;
IF(S955&gt;Limity!$D$10," Abonament za zwiększenie przepustowości w Wariancie B ponad limit.","")&amp;
IF(H955&gt;Limity!$D$11," Opłata za zestawienie łącza ponad limit.","")&amp;
IF(J955=""," Nie wskazano PWR. ",IF(ISERROR(VLOOKUP(J955,'Listy punktów styku'!$B$11:$B$41,1,FALSE))," Nie wskazano PWR z listy.",""))&amp;
IF(P955=""," Nie wskazano FPS. ",IF(ISERROR(VLOOKUP(P955,'Listy punktów styku'!$B$44:$B$61,1,FALSE))," Nie wskazano FPS z listy.",""))
)</f>
        <v/>
      </c>
    </row>
    <row r="956" spans="1:22" x14ac:dyDescent="0.35">
      <c r="A956" s="115">
        <v>942</v>
      </c>
      <c r="B956" s="116">
        <v>14385109</v>
      </c>
      <c r="C956" s="117">
        <v>131303</v>
      </c>
      <c r="D956" s="118" t="s">
        <v>4912</v>
      </c>
      <c r="E956" s="118" t="s">
        <v>4792</v>
      </c>
      <c r="F956" s="119">
        <v>4</v>
      </c>
      <c r="G956" s="28"/>
      <c r="H956" s="4"/>
      <c r="I956" s="122">
        <f t="shared" si="106"/>
        <v>0</v>
      </c>
      <c r="J956" s="3"/>
      <c r="K956" s="6"/>
      <c r="L956" s="123">
        <f t="shared" si="107"/>
        <v>0</v>
      </c>
      <c r="M956" s="7"/>
      <c r="N956" s="123">
        <f t="shared" si="108"/>
        <v>0</v>
      </c>
      <c r="O956" s="123">
        <f t="shared" si="109"/>
        <v>0</v>
      </c>
      <c r="P956" s="3"/>
      <c r="Q956" s="6"/>
      <c r="R956" s="123">
        <f t="shared" si="110"/>
        <v>0</v>
      </c>
      <c r="S956" s="6"/>
      <c r="T956" s="123">
        <f t="shared" si="111"/>
        <v>0</v>
      </c>
      <c r="U956" s="122">
        <f t="shared" si="112"/>
        <v>0</v>
      </c>
      <c r="V956" s="8" t="str">
        <f>IF(COUNTBLANK(G956:H956)+COUNTBLANK(J956:K956)+COUNTBLANK(M956:M956)+COUNTBLANK(P956:Q956)+COUNTBLANK(S956:S956)=8,"",
IF(G956&lt;Limity!$C$5," Data gotowości zbyt wczesna lub nie uzupełniona.","")&amp;
IF(G956&gt;Limity!$D$5," Data gotowości zbyt późna lub wypełnona nieprawidłowo.","")&amp;
IF(OR(ROUND(K956,2)&lt;=0,ROUND(Q956,2)&lt;=0,ROUND(M956,2)&lt;=0,ROUND(S956,2)&lt;=0,ROUND(H956,2)&lt;=0)," Co najmniej jedna wartość nie jest większa od zera.","")&amp;
IF(K956&gt;Limity!$D$6," Abonament za Usługę TD w Wariancie A ponad limit.","")&amp;
IF(Q956&gt;Limity!$D$7," Abonament za Usługę TD w Wariancie B ponad limit.","")&amp;
IF(Q956-K956&gt;Limity!$D$8," Różnica wartości abonamentów za Usługę TD wariantów A i B ponad limit.","")&amp;
IF(M956&gt;Limity!$D$9," Abonament za zwiększenie przepustowości w Wariancie A ponad limit.","")&amp;
IF(S956&gt;Limity!$D$10," Abonament za zwiększenie przepustowości w Wariancie B ponad limit.","")&amp;
IF(H956&gt;Limity!$D$11," Opłata za zestawienie łącza ponad limit.","")&amp;
IF(J956=""," Nie wskazano PWR. ",IF(ISERROR(VLOOKUP(J956,'Listy punktów styku'!$B$11:$B$41,1,FALSE))," Nie wskazano PWR z listy.",""))&amp;
IF(P956=""," Nie wskazano FPS. ",IF(ISERROR(VLOOKUP(P956,'Listy punktów styku'!$B$44:$B$61,1,FALSE))," Nie wskazano FPS z listy.",""))
)</f>
        <v/>
      </c>
    </row>
    <row r="957" spans="1:22" x14ac:dyDescent="0.35">
      <c r="A957" s="115">
        <v>943</v>
      </c>
      <c r="B957" s="116">
        <v>4916328</v>
      </c>
      <c r="C957" s="117" t="s">
        <v>4915</v>
      </c>
      <c r="D957" s="118" t="s">
        <v>4918</v>
      </c>
      <c r="E957" s="118"/>
      <c r="F957" s="119">
        <v>12</v>
      </c>
      <c r="G957" s="28"/>
      <c r="H957" s="4"/>
      <c r="I957" s="122">
        <f t="shared" si="106"/>
        <v>0</v>
      </c>
      <c r="J957" s="3"/>
      <c r="K957" s="6"/>
      <c r="L957" s="123">
        <f t="shared" si="107"/>
        <v>0</v>
      </c>
      <c r="M957" s="7"/>
      <c r="N957" s="123">
        <f t="shared" si="108"/>
        <v>0</v>
      </c>
      <c r="O957" s="123">
        <f t="shared" si="109"/>
        <v>0</v>
      </c>
      <c r="P957" s="3"/>
      <c r="Q957" s="6"/>
      <c r="R957" s="123">
        <f t="shared" si="110"/>
        <v>0</v>
      </c>
      <c r="S957" s="6"/>
      <c r="T957" s="123">
        <f t="shared" si="111"/>
        <v>0</v>
      </c>
      <c r="U957" s="122">
        <f t="shared" si="112"/>
        <v>0</v>
      </c>
      <c r="V957" s="8" t="str">
        <f>IF(COUNTBLANK(G957:H957)+COUNTBLANK(J957:K957)+COUNTBLANK(M957:M957)+COUNTBLANK(P957:Q957)+COUNTBLANK(S957:S957)=8,"",
IF(G957&lt;Limity!$C$5," Data gotowości zbyt wczesna lub nie uzupełniona.","")&amp;
IF(G957&gt;Limity!$D$5," Data gotowości zbyt późna lub wypełnona nieprawidłowo.","")&amp;
IF(OR(ROUND(K957,2)&lt;=0,ROUND(Q957,2)&lt;=0,ROUND(M957,2)&lt;=0,ROUND(S957,2)&lt;=0,ROUND(H957,2)&lt;=0)," Co najmniej jedna wartość nie jest większa od zera.","")&amp;
IF(K957&gt;Limity!$D$6," Abonament za Usługę TD w Wariancie A ponad limit.","")&amp;
IF(Q957&gt;Limity!$D$7," Abonament za Usługę TD w Wariancie B ponad limit.","")&amp;
IF(Q957-K957&gt;Limity!$D$8," Różnica wartości abonamentów za Usługę TD wariantów A i B ponad limit.","")&amp;
IF(M957&gt;Limity!$D$9," Abonament za zwiększenie przepustowości w Wariancie A ponad limit.","")&amp;
IF(S957&gt;Limity!$D$10," Abonament za zwiększenie przepustowości w Wariancie B ponad limit.","")&amp;
IF(H957&gt;Limity!$D$11," Opłata za zestawienie łącza ponad limit.","")&amp;
IF(J957=""," Nie wskazano PWR. ",IF(ISERROR(VLOOKUP(J957,'Listy punktów styku'!$B$11:$B$41,1,FALSE))," Nie wskazano PWR z listy.",""))&amp;
IF(P957=""," Nie wskazano FPS. ",IF(ISERROR(VLOOKUP(P957,'Listy punktów styku'!$B$44:$B$61,1,FALSE))," Nie wskazano FPS z listy.",""))
)</f>
        <v/>
      </c>
    </row>
    <row r="958" spans="1:22" x14ac:dyDescent="0.35">
      <c r="A958" s="115">
        <v>944</v>
      </c>
      <c r="B958" s="116">
        <v>4917219</v>
      </c>
      <c r="C958" s="117" t="s">
        <v>4920</v>
      </c>
      <c r="D958" s="118" t="s">
        <v>4922</v>
      </c>
      <c r="E958" s="118"/>
      <c r="F958" s="119">
        <v>2</v>
      </c>
      <c r="G958" s="28"/>
      <c r="H958" s="4"/>
      <c r="I958" s="122">
        <f t="shared" si="106"/>
        <v>0</v>
      </c>
      <c r="J958" s="3"/>
      <c r="K958" s="6"/>
      <c r="L958" s="123">
        <f t="shared" si="107"/>
        <v>0</v>
      </c>
      <c r="M958" s="7"/>
      <c r="N958" s="123">
        <f t="shared" si="108"/>
        <v>0</v>
      </c>
      <c r="O958" s="123">
        <f t="shared" si="109"/>
        <v>0</v>
      </c>
      <c r="P958" s="3"/>
      <c r="Q958" s="6"/>
      <c r="R958" s="123">
        <f t="shared" si="110"/>
        <v>0</v>
      </c>
      <c r="S958" s="6"/>
      <c r="T958" s="123">
        <f t="shared" si="111"/>
        <v>0</v>
      </c>
      <c r="U958" s="122">
        <f t="shared" si="112"/>
        <v>0</v>
      </c>
      <c r="V958" s="8" t="str">
        <f>IF(COUNTBLANK(G958:H958)+COUNTBLANK(J958:K958)+COUNTBLANK(M958:M958)+COUNTBLANK(P958:Q958)+COUNTBLANK(S958:S958)=8,"",
IF(G958&lt;Limity!$C$5," Data gotowości zbyt wczesna lub nie uzupełniona.","")&amp;
IF(G958&gt;Limity!$D$5," Data gotowości zbyt późna lub wypełnona nieprawidłowo.","")&amp;
IF(OR(ROUND(K958,2)&lt;=0,ROUND(Q958,2)&lt;=0,ROUND(M958,2)&lt;=0,ROUND(S958,2)&lt;=0,ROUND(H958,2)&lt;=0)," Co najmniej jedna wartość nie jest większa od zera.","")&amp;
IF(K958&gt;Limity!$D$6," Abonament za Usługę TD w Wariancie A ponad limit.","")&amp;
IF(Q958&gt;Limity!$D$7," Abonament za Usługę TD w Wariancie B ponad limit.","")&amp;
IF(Q958-K958&gt;Limity!$D$8," Różnica wartości abonamentów za Usługę TD wariantów A i B ponad limit.","")&amp;
IF(M958&gt;Limity!$D$9," Abonament za zwiększenie przepustowości w Wariancie A ponad limit.","")&amp;
IF(S958&gt;Limity!$D$10," Abonament za zwiększenie przepustowości w Wariancie B ponad limit.","")&amp;
IF(H958&gt;Limity!$D$11," Opłata za zestawienie łącza ponad limit.","")&amp;
IF(J958=""," Nie wskazano PWR. ",IF(ISERROR(VLOOKUP(J958,'Listy punktów styku'!$B$11:$B$41,1,FALSE))," Nie wskazano PWR z listy.",""))&amp;
IF(P958=""," Nie wskazano FPS. ",IF(ISERROR(VLOOKUP(P958,'Listy punktów styku'!$B$44:$B$61,1,FALSE))," Nie wskazano FPS z listy.",""))
)</f>
        <v/>
      </c>
    </row>
    <row r="959" spans="1:22" x14ac:dyDescent="0.35">
      <c r="A959" s="115">
        <v>945</v>
      </c>
      <c r="B959" s="124">
        <v>50340705</v>
      </c>
      <c r="C959" s="117" t="s">
        <v>4923</v>
      </c>
      <c r="D959" s="118" t="s">
        <v>4925</v>
      </c>
      <c r="E959" s="118" t="s">
        <v>392</v>
      </c>
      <c r="F959" s="119" t="s">
        <v>1903</v>
      </c>
      <c r="G959" s="28"/>
      <c r="H959" s="4"/>
      <c r="I959" s="122">
        <f t="shared" si="106"/>
        <v>0</v>
      </c>
      <c r="J959" s="3"/>
      <c r="K959" s="6"/>
      <c r="L959" s="123">
        <f t="shared" si="107"/>
        <v>0</v>
      </c>
      <c r="M959" s="7"/>
      <c r="N959" s="123">
        <f t="shared" si="108"/>
        <v>0</v>
      </c>
      <c r="O959" s="123">
        <f t="shared" si="109"/>
        <v>0</v>
      </c>
      <c r="P959" s="3"/>
      <c r="Q959" s="6"/>
      <c r="R959" s="123">
        <f t="shared" si="110"/>
        <v>0</v>
      </c>
      <c r="S959" s="6"/>
      <c r="T959" s="123">
        <f t="shared" si="111"/>
        <v>0</v>
      </c>
      <c r="U959" s="122">
        <f t="shared" si="112"/>
        <v>0</v>
      </c>
      <c r="V959" s="8" t="str">
        <f>IF(COUNTBLANK(G959:H959)+COUNTBLANK(J959:K959)+COUNTBLANK(M959:M959)+COUNTBLANK(P959:Q959)+COUNTBLANK(S959:S959)=8,"",
IF(G959&lt;Limity!$C$5," Data gotowości zbyt wczesna lub nie uzupełniona.","")&amp;
IF(G959&gt;Limity!$D$5," Data gotowości zbyt późna lub wypełnona nieprawidłowo.","")&amp;
IF(OR(ROUND(K959,2)&lt;=0,ROUND(Q959,2)&lt;=0,ROUND(M959,2)&lt;=0,ROUND(S959,2)&lt;=0,ROUND(H959,2)&lt;=0)," Co najmniej jedna wartość nie jest większa od zera.","")&amp;
IF(K959&gt;Limity!$D$6," Abonament za Usługę TD w Wariancie A ponad limit.","")&amp;
IF(Q959&gt;Limity!$D$7," Abonament za Usługę TD w Wariancie B ponad limit.","")&amp;
IF(Q959-K959&gt;Limity!$D$8," Różnica wartości abonamentów za Usługę TD wariantów A i B ponad limit.","")&amp;
IF(M959&gt;Limity!$D$9," Abonament za zwiększenie przepustowości w Wariancie A ponad limit.","")&amp;
IF(S959&gt;Limity!$D$10," Abonament za zwiększenie przepustowości w Wariancie B ponad limit.","")&amp;
IF(H959&gt;Limity!$D$11," Opłata za zestawienie łącza ponad limit.","")&amp;
IF(J959=""," Nie wskazano PWR. ",IF(ISERROR(VLOOKUP(J959,'Listy punktów styku'!$B$11:$B$41,1,FALSE))," Nie wskazano PWR z listy.",""))&amp;
IF(P959=""," Nie wskazano FPS. ",IF(ISERROR(VLOOKUP(P959,'Listy punktów styku'!$B$44:$B$61,1,FALSE))," Nie wskazano FPS z listy.",""))
)</f>
        <v/>
      </c>
    </row>
    <row r="960" spans="1:22" x14ac:dyDescent="0.35">
      <c r="A960" s="115">
        <v>946</v>
      </c>
      <c r="B960" s="116">
        <v>4926582</v>
      </c>
      <c r="C960" s="117" t="s">
        <v>4928</v>
      </c>
      <c r="D960" s="118" t="s">
        <v>4930</v>
      </c>
      <c r="E960" s="118"/>
      <c r="F960" s="119">
        <v>12</v>
      </c>
      <c r="G960" s="28"/>
      <c r="H960" s="4"/>
      <c r="I960" s="122">
        <f t="shared" si="106"/>
        <v>0</v>
      </c>
      <c r="J960" s="3"/>
      <c r="K960" s="6"/>
      <c r="L960" s="123">
        <f t="shared" si="107"/>
        <v>0</v>
      </c>
      <c r="M960" s="7"/>
      <c r="N960" s="123">
        <f t="shared" si="108"/>
        <v>0</v>
      </c>
      <c r="O960" s="123">
        <f t="shared" si="109"/>
        <v>0</v>
      </c>
      <c r="P960" s="3"/>
      <c r="Q960" s="6"/>
      <c r="R960" s="123">
        <f t="shared" si="110"/>
        <v>0</v>
      </c>
      <c r="S960" s="6"/>
      <c r="T960" s="123">
        <f t="shared" si="111"/>
        <v>0</v>
      </c>
      <c r="U960" s="122">
        <f t="shared" si="112"/>
        <v>0</v>
      </c>
      <c r="V960" s="8" t="str">
        <f>IF(COUNTBLANK(G960:H960)+COUNTBLANK(J960:K960)+COUNTBLANK(M960:M960)+COUNTBLANK(P960:Q960)+COUNTBLANK(S960:S960)=8,"",
IF(G960&lt;Limity!$C$5," Data gotowości zbyt wczesna lub nie uzupełniona.","")&amp;
IF(G960&gt;Limity!$D$5," Data gotowości zbyt późna lub wypełnona nieprawidłowo.","")&amp;
IF(OR(ROUND(K960,2)&lt;=0,ROUND(Q960,2)&lt;=0,ROUND(M960,2)&lt;=0,ROUND(S960,2)&lt;=0,ROUND(H960,2)&lt;=0)," Co najmniej jedna wartość nie jest większa od zera.","")&amp;
IF(K960&gt;Limity!$D$6," Abonament za Usługę TD w Wariancie A ponad limit.","")&amp;
IF(Q960&gt;Limity!$D$7," Abonament za Usługę TD w Wariancie B ponad limit.","")&amp;
IF(Q960-K960&gt;Limity!$D$8," Różnica wartości abonamentów za Usługę TD wariantów A i B ponad limit.","")&amp;
IF(M960&gt;Limity!$D$9," Abonament za zwiększenie przepustowości w Wariancie A ponad limit.","")&amp;
IF(S960&gt;Limity!$D$10," Abonament za zwiększenie przepustowości w Wariancie B ponad limit.","")&amp;
IF(H960&gt;Limity!$D$11," Opłata za zestawienie łącza ponad limit.","")&amp;
IF(J960=""," Nie wskazano PWR. ",IF(ISERROR(VLOOKUP(J960,'Listy punktów styku'!$B$11:$B$41,1,FALSE))," Nie wskazano PWR z listy.",""))&amp;
IF(P960=""," Nie wskazano FPS. ",IF(ISERROR(VLOOKUP(P960,'Listy punktów styku'!$B$44:$B$61,1,FALSE))," Nie wskazano FPS z listy.",""))
)</f>
        <v/>
      </c>
    </row>
    <row r="961" spans="1:22" x14ac:dyDescent="0.35">
      <c r="A961" s="115">
        <v>947</v>
      </c>
      <c r="B961" s="124">
        <v>48528478</v>
      </c>
      <c r="C961" s="117" t="s">
        <v>4932</v>
      </c>
      <c r="D961" s="118" t="s">
        <v>4935</v>
      </c>
      <c r="E961" s="118" t="s">
        <v>143</v>
      </c>
      <c r="F961" s="119" t="s">
        <v>2245</v>
      </c>
      <c r="G961" s="28"/>
      <c r="H961" s="4"/>
      <c r="I961" s="122">
        <f t="shared" si="106"/>
        <v>0</v>
      </c>
      <c r="J961" s="3"/>
      <c r="K961" s="6"/>
      <c r="L961" s="123">
        <f t="shared" si="107"/>
        <v>0</v>
      </c>
      <c r="M961" s="7"/>
      <c r="N961" s="123">
        <f t="shared" si="108"/>
        <v>0</v>
      </c>
      <c r="O961" s="123">
        <f t="shared" si="109"/>
        <v>0</v>
      </c>
      <c r="P961" s="3"/>
      <c r="Q961" s="6"/>
      <c r="R961" s="123">
        <f t="shared" si="110"/>
        <v>0</v>
      </c>
      <c r="S961" s="6"/>
      <c r="T961" s="123">
        <f t="shared" si="111"/>
        <v>0</v>
      </c>
      <c r="U961" s="122">
        <f t="shared" si="112"/>
        <v>0</v>
      </c>
      <c r="V961" s="8" t="str">
        <f>IF(COUNTBLANK(G961:H961)+COUNTBLANK(J961:K961)+COUNTBLANK(M961:M961)+COUNTBLANK(P961:Q961)+COUNTBLANK(S961:S961)=8,"",
IF(G961&lt;Limity!$C$5," Data gotowości zbyt wczesna lub nie uzupełniona.","")&amp;
IF(G961&gt;Limity!$D$5," Data gotowości zbyt późna lub wypełnona nieprawidłowo.","")&amp;
IF(OR(ROUND(K961,2)&lt;=0,ROUND(Q961,2)&lt;=0,ROUND(M961,2)&lt;=0,ROUND(S961,2)&lt;=0,ROUND(H961,2)&lt;=0)," Co najmniej jedna wartość nie jest większa od zera.","")&amp;
IF(K961&gt;Limity!$D$6," Abonament za Usługę TD w Wariancie A ponad limit.","")&amp;
IF(Q961&gt;Limity!$D$7," Abonament za Usługę TD w Wariancie B ponad limit.","")&amp;
IF(Q961-K961&gt;Limity!$D$8," Różnica wartości abonamentów za Usługę TD wariantów A i B ponad limit.","")&amp;
IF(M961&gt;Limity!$D$9," Abonament za zwiększenie przepustowości w Wariancie A ponad limit.","")&amp;
IF(S961&gt;Limity!$D$10," Abonament za zwiększenie przepustowości w Wariancie B ponad limit.","")&amp;
IF(H961&gt;Limity!$D$11," Opłata za zestawienie łącza ponad limit.","")&amp;
IF(J961=""," Nie wskazano PWR. ",IF(ISERROR(VLOOKUP(J961,'Listy punktów styku'!$B$11:$B$41,1,FALSE))," Nie wskazano PWR z listy.",""))&amp;
IF(P961=""," Nie wskazano FPS. ",IF(ISERROR(VLOOKUP(P961,'Listy punktów styku'!$B$44:$B$61,1,FALSE))," Nie wskazano FPS z listy.",""))
)</f>
        <v/>
      </c>
    </row>
    <row r="962" spans="1:22" x14ac:dyDescent="0.35">
      <c r="A962" s="115">
        <v>948</v>
      </c>
      <c r="B962" s="116">
        <v>4970656</v>
      </c>
      <c r="C962" s="117" t="s">
        <v>4938</v>
      </c>
      <c r="D962" s="118" t="s">
        <v>4942</v>
      </c>
      <c r="E962" s="118"/>
      <c r="F962" s="119">
        <v>2</v>
      </c>
      <c r="G962" s="28"/>
      <c r="H962" s="4"/>
      <c r="I962" s="122">
        <f t="shared" si="106"/>
        <v>0</v>
      </c>
      <c r="J962" s="3"/>
      <c r="K962" s="6"/>
      <c r="L962" s="123">
        <f t="shared" si="107"/>
        <v>0</v>
      </c>
      <c r="M962" s="7"/>
      <c r="N962" s="123">
        <f t="shared" si="108"/>
        <v>0</v>
      </c>
      <c r="O962" s="123">
        <f t="shared" si="109"/>
        <v>0</v>
      </c>
      <c r="P962" s="3"/>
      <c r="Q962" s="6"/>
      <c r="R962" s="123">
        <f t="shared" si="110"/>
        <v>0</v>
      </c>
      <c r="S962" s="6"/>
      <c r="T962" s="123">
        <f t="shared" si="111"/>
        <v>0</v>
      </c>
      <c r="U962" s="122">
        <f t="shared" si="112"/>
        <v>0</v>
      </c>
      <c r="V962" s="8" t="str">
        <f>IF(COUNTBLANK(G962:H962)+COUNTBLANK(J962:K962)+COUNTBLANK(M962:M962)+COUNTBLANK(P962:Q962)+COUNTBLANK(S962:S962)=8,"",
IF(G962&lt;Limity!$C$5," Data gotowości zbyt wczesna lub nie uzupełniona.","")&amp;
IF(G962&gt;Limity!$D$5," Data gotowości zbyt późna lub wypełnona nieprawidłowo.","")&amp;
IF(OR(ROUND(K962,2)&lt;=0,ROUND(Q962,2)&lt;=0,ROUND(M962,2)&lt;=0,ROUND(S962,2)&lt;=0,ROUND(H962,2)&lt;=0)," Co najmniej jedna wartość nie jest większa od zera.","")&amp;
IF(K962&gt;Limity!$D$6," Abonament za Usługę TD w Wariancie A ponad limit.","")&amp;
IF(Q962&gt;Limity!$D$7," Abonament za Usługę TD w Wariancie B ponad limit.","")&amp;
IF(Q962-K962&gt;Limity!$D$8," Różnica wartości abonamentów za Usługę TD wariantów A i B ponad limit.","")&amp;
IF(M962&gt;Limity!$D$9," Abonament za zwiększenie przepustowości w Wariancie A ponad limit.","")&amp;
IF(S962&gt;Limity!$D$10," Abonament za zwiększenie przepustowości w Wariancie B ponad limit.","")&amp;
IF(H962&gt;Limity!$D$11," Opłata za zestawienie łącza ponad limit.","")&amp;
IF(J962=""," Nie wskazano PWR. ",IF(ISERROR(VLOOKUP(J962,'Listy punktów styku'!$B$11:$B$41,1,FALSE))," Nie wskazano PWR z listy.",""))&amp;
IF(P962=""," Nie wskazano FPS. ",IF(ISERROR(VLOOKUP(P962,'Listy punktów styku'!$B$44:$B$61,1,FALSE))," Nie wskazano FPS z listy.",""))
)</f>
        <v/>
      </c>
    </row>
    <row r="963" spans="1:22" x14ac:dyDescent="0.35">
      <c r="A963" s="115">
        <v>949</v>
      </c>
      <c r="B963" s="116">
        <v>4971577</v>
      </c>
      <c r="C963" s="117" t="s">
        <v>4944</v>
      </c>
      <c r="D963" s="118" t="s">
        <v>4946</v>
      </c>
      <c r="E963" s="118" t="s">
        <v>145</v>
      </c>
      <c r="F963" s="119">
        <v>17</v>
      </c>
      <c r="G963" s="28"/>
      <c r="H963" s="4"/>
      <c r="I963" s="122">
        <f t="shared" si="106"/>
        <v>0</v>
      </c>
      <c r="J963" s="3"/>
      <c r="K963" s="6"/>
      <c r="L963" s="123">
        <f t="shared" si="107"/>
        <v>0</v>
      </c>
      <c r="M963" s="7"/>
      <c r="N963" s="123">
        <f t="shared" si="108"/>
        <v>0</v>
      </c>
      <c r="O963" s="123">
        <f t="shared" si="109"/>
        <v>0</v>
      </c>
      <c r="P963" s="3"/>
      <c r="Q963" s="6"/>
      <c r="R963" s="123">
        <f t="shared" si="110"/>
        <v>0</v>
      </c>
      <c r="S963" s="6"/>
      <c r="T963" s="123">
        <f t="shared" si="111"/>
        <v>0</v>
      </c>
      <c r="U963" s="122">
        <f t="shared" si="112"/>
        <v>0</v>
      </c>
      <c r="V963" s="8" t="str">
        <f>IF(COUNTBLANK(G963:H963)+COUNTBLANK(J963:K963)+COUNTBLANK(M963:M963)+COUNTBLANK(P963:Q963)+COUNTBLANK(S963:S963)=8,"",
IF(G963&lt;Limity!$C$5," Data gotowości zbyt wczesna lub nie uzupełniona.","")&amp;
IF(G963&gt;Limity!$D$5," Data gotowości zbyt późna lub wypełnona nieprawidłowo.","")&amp;
IF(OR(ROUND(K963,2)&lt;=0,ROUND(Q963,2)&lt;=0,ROUND(M963,2)&lt;=0,ROUND(S963,2)&lt;=0,ROUND(H963,2)&lt;=0)," Co najmniej jedna wartość nie jest większa od zera.","")&amp;
IF(K963&gt;Limity!$D$6," Abonament za Usługę TD w Wariancie A ponad limit.","")&amp;
IF(Q963&gt;Limity!$D$7," Abonament za Usługę TD w Wariancie B ponad limit.","")&amp;
IF(Q963-K963&gt;Limity!$D$8," Różnica wartości abonamentów za Usługę TD wariantów A i B ponad limit.","")&amp;
IF(M963&gt;Limity!$D$9," Abonament za zwiększenie przepustowości w Wariancie A ponad limit.","")&amp;
IF(S963&gt;Limity!$D$10," Abonament za zwiększenie przepustowości w Wariancie B ponad limit.","")&amp;
IF(H963&gt;Limity!$D$11," Opłata za zestawienie łącza ponad limit.","")&amp;
IF(J963=""," Nie wskazano PWR. ",IF(ISERROR(VLOOKUP(J963,'Listy punktów styku'!$B$11:$B$41,1,FALSE))," Nie wskazano PWR z listy.",""))&amp;
IF(P963=""," Nie wskazano FPS. ",IF(ISERROR(VLOOKUP(P963,'Listy punktów styku'!$B$44:$B$61,1,FALSE))," Nie wskazano FPS z listy.",""))
)</f>
        <v/>
      </c>
    </row>
    <row r="964" spans="1:22" x14ac:dyDescent="0.35">
      <c r="A964" s="115">
        <v>950</v>
      </c>
      <c r="B964" s="116">
        <v>4972379</v>
      </c>
      <c r="C964" s="117" t="s">
        <v>4949</v>
      </c>
      <c r="D964" s="118" t="s">
        <v>4951</v>
      </c>
      <c r="E964" s="118"/>
      <c r="F964" s="119">
        <v>37</v>
      </c>
      <c r="G964" s="28"/>
      <c r="H964" s="4"/>
      <c r="I964" s="122">
        <f t="shared" si="106"/>
        <v>0</v>
      </c>
      <c r="J964" s="3"/>
      <c r="K964" s="6"/>
      <c r="L964" s="123">
        <f t="shared" si="107"/>
        <v>0</v>
      </c>
      <c r="M964" s="7"/>
      <c r="N964" s="123">
        <f t="shared" si="108"/>
        <v>0</v>
      </c>
      <c r="O964" s="123">
        <f t="shared" si="109"/>
        <v>0</v>
      </c>
      <c r="P964" s="3"/>
      <c r="Q964" s="6"/>
      <c r="R964" s="123">
        <f t="shared" si="110"/>
        <v>0</v>
      </c>
      <c r="S964" s="6"/>
      <c r="T964" s="123">
        <f t="shared" si="111"/>
        <v>0</v>
      </c>
      <c r="U964" s="122">
        <f t="shared" si="112"/>
        <v>0</v>
      </c>
      <c r="V964" s="8" t="str">
        <f>IF(COUNTBLANK(G964:H964)+COUNTBLANK(J964:K964)+COUNTBLANK(M964:M964)+COUNTBLANK(P964:Q964)+COUNTBLANK(S964:S964)=8,"",
IF(G964&lt;Limity!$C$5," Data gotowości zbyt wczesna lub nie uzupełniona.","")&amp;
IF(G964&gt;Limity!$D$5," Data gotowości zbyt późna lub wypełnona nieprawidłowo.","")&amp;
IF(OR(ROUND(K964,2)&lt;=0,ROUND(Q964,2)&lt;=0,ROUND(M964,2)&lt;=0,ROUND(S964,2)&lt;=0,ROUND(H964,2)&lt;=0)," Co najmniej jedna wartość nie jest większa od zera.","")&amp;
IF(K964&gt;Limity!$D$6," Abonament za Usługę TD w Wariancie A ponad limit.","")&amp;
IF(Q964&gt;Limity!$D$7," Abonament za Usługę TD w Wariancie B ponad limit.","")&amp;
IF(Q964-K964&gt;Limity!$D$8," Różnica wartości abonamentów za Usługę TD wariantów A i B ponad limit.","")&amp;
IF(M964&gt;Limity!$D$9," Abonament za zwiększenie przepustowości w Wariancie A ponad limit.","")&amp;
IF(S964&gt;Limity!$D$10," Abonament za zwiększenie przepustowości w Wariancie B ponad limit.","")&amp;
IF(H964&gt;Limity!$D$11," Opłata za zestawienie łącza ponad limit.","")&amp;
IF(J964=""," Nie wskazano PWR. ",IF(ISERROR(VLOOKUP(J964,'Listy punktów styku'!$B$11:$B$41,1,FALSE))," Nie wskazano PWR z listy.",""))&amp;
IF(P964=""," Nie wskazano FPS. ",IF(ISERROR(VLOOKUP(P964,'Listy punktów styku'!$B$44:$B$61,1,FALSE))," Nie wskazano FPS z listy.",""))
)</f>
        <v/>
      </c>
    </row>
    <row r="965" spans="1:22" x14ac:dyDescent="0.35">
      <c r="A965" s="115">
        <v>951</v>
      </c>
      <c r="B965" s="116">
        <v>12303663</v>
      </c>
      <c r="C965" s="117">
        <v>265725</v>
      </c>
      <c r="D965" s="118" t="s">
        <v>4955</v>
      </c>
      <c r="E965" s="118"/>
      <c r="F965" s="119">
        <v>37</v>
      </c>
      <c r="G965" s="28"/>
      <c r="H965" s="4"/>
      <c r="I965" s="122">
        <f t="shared" si="106"/>
        <v>0</v>
      </c>
      <c r="J965" s="3"/>
      <c r="K965" s="6"/>
      <c r="L965" s="123">
        <f t="shared" si="107"/>
        <v>0</v>
      </c>
      <c r="M965" s="7"/>
      <c r="N965" s="123">
        <f t="shared" si="108"/>
        <v>0</v>
      </c>
      <c r="O965" s="123">
        <f t="shared" si="109"/>
        <v>0</v>
      </c>
      <c r="P965" s="3"/>
      <c r="Q965" s="6"/>
      <c r="R965" s="123">
        <f t="shared" si="110"/>
        <v>0</v>
      </c>
      <c r="S965" s="6"/>
      <c r="T965" s="123">
        <f t="shared" si="111"/>
        <v>0</v>
      </c>
      <c r="U965" s="122">
        <f t="shared" si="112"/>
        <v>0</v>
      </c>
      <c r="V965" s="8" t="str">
        <f>IF(COUNTBLANK(G965:H965)+COUNTBLANK(J965:K965)+COUNTBLANK(M965:M965)+COUNTBLANK(P965:Q965)+COUNTBLANK(S965:S965)=8,"",
IF(G965&lt;Limity!$C$5," Data gotowości zbyt wczesna lub nie uzupełniona.","")&amp;
IF(G965&gt;Limity!$D$5," Data gotowości zbyt późna lub wypełnona nieprawidłowo.","")&amp;
IF(OR(ROUND(K965,2)&lt;=0,ROUND(Q965,2)&lt;=0,ROUND(M965,2)&lt;=0,ROUND(S965,2)&lt;=0,ROUND(H965,2)&lt;=0)," Co najmniej jedna wartość nie jest większa od zera.","")&amp;
IF(K965&gt;Limity!$D$6," Abonament za Usługę TD w Wariancie A ponad limit.","")&amp;
IF(Q965&gt;Limity!$D$7," Abonament za Usługę TD w Wariancie B ponad limit.","")&amp;
IF(Q965-K965&gt;Limity!$D$8," Różnica wartości abonamentów za Usługę TD wariantów A i B ponad limit.","")&amp;
IF(M965&gt;Limity!$D$9," Abonament za zwiększenie przepustowości w Wariancie A ponad limit.","")&amp;
IF(S965&gt;Limity!$D$10," Abonament za zwiększenie przepustowości w Wariancie B ponad limit.","")&amp;
IF(H965&gt;Limity!$D$11," Opłata za zestawienie łącza ponad limit.","")&amp;
IF(J965=""," Nie wskazano PWR. ",IF(ISERROR(VLOOKUP(J965,'Listy punktów styku'!$B$11:$B$41,1,FALSE))," Nie wskazano PWR z listy.",""))&amp;
IF(P965=""," Nie wskazano FPS. ",IF(ISERROR(VLOOKUP(P965,'Listy punktów styku'!$B$44:$B$61,1,FALSE))," Nie wskazano FPS z listy.",""))
)</f>
        <v/>
      </c>
    </row>
    <row r="966" spans="1:22" ht="29" x14ac:dyDescent="0.35">
      <c r="A966" s="115">
        <v>952</v>
      </c>
      <c r="B966" s="116">
        <v>4964996</v>
      </c>
      <c r="C966" s="117" t="s">
        <v>4957</v>
      </c>
      <c r="D966" s="118" t="s">
        <v>4959</v>
      </c>
      <c r="E966" s="118" t="s">
        <v>4962</v>
      </c>
      <c r="F966" s="119">
        <v>11</v>
      </c>
      <c r="G966" s="28"/>
      <c r="H966" s="4"/>
      <c r="I966" s="122">
        <f t="shared" si="106"/>
        <v>0</v>
      </c>
      <c r="J966" s="3"/>
      <c r="K966" s="6"/>
      <c r="L966" s="123">
        <f t="shared" si="107"/>
        <v>0</v>
      </c>
      <c r="M966" s="7"/>
      <c r="N966" s="123">
        <f t="shared" si="108"/>
        <v>0</v>
      </c>
      <c r="O966" s="123">
        <f t="shared" si="109"/>
        <v>0</v>
      </c>
      <c r="P966" s="3"/>
      <c r="Q966" s="6"/>
      <c r="R966" s="123">
        <f t="shared" si="110"/>
        <v>0</v>
      </c>
      <c r="S966" s="6"/>
      <c r="T966" s="123">
        <f t="shared" si="111"/>
        <v>0</v>
      </c>
      <c r="U966" s="122">
        <f t="shared" si="112"/>
        <v>0</v>
      </c>
      <c r="V966" s="8" t="str">
        <f>IF(COUNTBLANK(G966:H966)+COUNTBLANK(J966:K966)+COUNTBLANK(M966:M966)+COUNTBLANK(P966:Q966)+COUNTBLANK(S966:S966)=8,"",
IF(G966&lt;Limity!$C$5," Data gotowości zbyt wczesna lub nie uzupełniona.","")&amp;
IF(G966&gt;Limity!$D$5," Data gotowości zbyt późna lub wypełnona nieprawidłowo.","")&amp;
IF(OR(ROUND(K966,2)&lt;=0,ROUND(Q966,2)&lt;=0,ROUND(M966,2)&lt;=0,ROUND(S966,2)&lt;=0,ROUND(H966,2)&lt;=0)," Co najmniej jedna wartość nie jest większa od zera.","")&amp;
IF(K966&gt;Limity!$D$6," Abonament za Usługę TD w Wariancie A ponad limit.","")&amp;
IF(Q966&gt;Limity!$D$7," Abonament za Usługę TD w Wariancie B ponad limit.","")&amp;
IF(Q966-K966&gt;Limity!$D$8," Różnica wartości abonamentów za Usługę TD wariantów A i B ponad limit.","")&amp;
IF(M966&gt;Limity!$D$9," Abonament za zwiększenie przepustowości w Wariancie A ponad limit.","")&amp;
IF(S966&gt;Limity!$D$10," Abonament za zwiększenie przepustowości w Wariancie B ponad limit.","")&amp;
IF(H966&gt;Limity!$D$11," Opłata za zestawienie łącza ponad limit.","")&amp;
IF(J966=""," Nie wskazano PWR. ",IF(ISERROR(VLOOKUP(J966,'Listy punktów styku'!$B$11:$B$41,1,FALSE))," Nie wskazano PWR z listy.",""))&amp;
IF(P966=""," Nie wskazano FPS. ",IF(ISERROR(VLOOKUP(P966,'Listy punktów styku'!$B$44:$B$61,1,FALSE))," Nie wskazano FPS z listy.",""))
)</f>
        <v/>
      </c>
    </row>
    <row r="967" spans="1:22" x14ac:dyDescent="0.35">
      <c r="A967" s="115">
        <v>953</v>
      </c>
      <c r="B967" s="116">
        <v>5025014</v>
      </c>
      <c r="C967" s="117" t="s">
        <v>4964</v>
      </c>
      <c r="D967" s="118" t="s">
        <v>4970</v>
      </c>
      <c r="E967" s="118"/>
      <c r="F967" s="119">
        <v>21</v>
      </c>
      <c r="G967" s="28"/>
      <c r="H967" s="4"/>
      <c r="I967" s="122">
        <f t="shared" si="106"/>
        <v>0</v>
      </c>
      <c r="J967" s="3"/>
      <c r="K967" s="6"/>
      <c r="L967" s="123">
        <f t="shared" si="107"/>
        <v>0</v>
      </c>
      <c r="M967" s="7"/>
      <c r="N967" s="123">
        <f t="shared" si="108"/>
        <v>0</v>
      </c>
      <c r="O967" s="123">
        <f t="shared" si="109"/>
        <v>0</v>
      </c>
      <c r="P967" s="3"/>
      <c r="Q967" s="6"/>
      <c r="R967" s="123">
        <f t="shared" si="110"/>
        <v>0</v>
      </c>
      <c r="S967" s="6"/>
      <c r="T967" s="123">
        <f t="shared" si="111"/>
        <v>0</v>
      </c>
      <c r="U967" s="122">
        <f t="shared" si="112"/>
        <v>0</v>
      </c>
      <c r="V967" s="8" t="str">
        <f>IF(COUNTBLANK(G967:H967)+COUNTBLANK(J967:K967)+COUNTBLANK(M967:M967)+COUNTBLANK(P967:Q967)+COUNTBLANK(S967:S967)=8,"",
IF(G967&lt;Limity!$C$5," Data gotowości zbyt wczesna lub nie uzupełniona.","")&amp;
IF(G967&gt;Limity!$D$5," Data gotowości zbyt późna lub wypełnona nieprawidłowo.","")&amp;
IF(OR(ROUND(K967,2)&lt;=0,ROUND(Q967,2)&lt;=0,ROUND(M967,2)&lt;=0,ROUND(S967,2)&lt;=0,ROUND(H967,2)&lt;=0)," Co najmniej jedna wartość nie jest większa od zera.","")&amp;
IF(K967&gt;Limity!$D$6," Abonament za Usługę TD w Wariancie A ponad limit.","")&amp;
IF(Q967&gt;Limity!$D$7," Abonament za Usługę TD w Wariancie B ponad limit.","")&amp;
IF(Q967-K967&gt;Limity!$D$8," Różnica wartości abonamentów za Usługę TD wariantów A i B ponad limit.","")&amp;
IF(M967&gt;Limity!$D$9," Abonament za zwiększenie przepustowości w Wariancie A ponad limit.","")&amp;
IF(S967&gt;Limity!$D$10," Abonament za zwiększenie przepustowości w Wariancie B ponad limit.","")&amp;
IF(H967&gt;Limity!$D$11," Opłata za zestawienie łącza ponad limit.","")&amp;
IF(J967=""," Nie wskazano PWR. ",IF(ISERROR(VLOOKUP(J967,'Listy punktów styku'!$B$11:$B$41,1,FALSE))," Nie wskazano PWR z listy.",""))&amp;
IF(P967=""," Nie wskazano FPS. ",IF(ISERROR(VLOOKUP(P967,'Listy punktów styku'!$B$44:$B$61,1,FALSE))," Nie wskazano FPS z listy.",""))
)</f>
        <v/>
      </c>
    </row>
    <row r="968" spans="1:22" x14ac:dyDescent="0.35">
      <c r="A968" s="115">
        <v>954</v>
      </c>
      <c r="B968" s="116">
        <v>5027172</v>
      </c>
      <c r="C968" s="117" t="s">
        <v>4972</v>
      </c>
      <c r="D968" s="118" t="s">
        <v>4974</v>
      </c>
      <c r="E968" s="118" t="s">
        <v>384</v>
      </c>
      <c r="F968" s="119">
        <v>1</v>
      </c>
      <c r="G968" s="28"/>
      <c r="H968" s="4"/>
      <c r="I968" s="122">
        <f t="shared" si="106"/>
        <v>0</v>
      </c>
      <c r="J968" s="3"/>
      <c r="K968" s="6"/>
      <c r="L968" s="123">
        <f t="shared" si="107"/>
        <v>0</v>
      </c>
      <c r="M968" s="7"/>
      <c r="N968" s="123">
        <f t="shared" si="108"/>
        <v>0</v>
      </c>
      <c r="O968" s="123">
        <f t="shared" si="109"/>
        <v>0</v>
      </c>
      <c r="P968" s="3"/>
      <c r="Q968" s="6"/>
      <c r="R968" s="123">
        <f t="shared" si="110"/>
        <v>0</v>
      </c>
      <c r="S968" s="6"/>
      <c r="T968" s="123">
        <f t="shared" si="111"/>
        <v>0</v>
      </c>
      <c r="U968" s="122">
        <f t="shared" si="112"/>
        <v>0</v>
      </c>
      <c r="V968" s="8" t="str">
        <f>IF(COUNTBLANK(G968:H968)+COUNTBLANK(J968:K968)+COUNTBLANK(M968:M968)+COUNTBLANK(P968:Q968)+COUNTBLANK(S968:S968)=8,"",
IF(G968&lt;Limity!$C$5," Data gotowości zbyt wczesna lub nie uzupełniona.","")&amp;
IF(G968&gt;Limity!$D$5," Data gotowości zbyt późna lub wypełnona nieprawidłowo.","")&amp;
IF(OR(ROUND(K968,2)&lt;=0,ROUND(Q968,2)&lt;=0,ROUND(M968,2)&lt;=0,ROUND(S968,2)&lt;=0,ROUND(H968,2)&lt;=0)," Co najmniej jedna wartość nie jest większa od zera.","")&amp;
IF(K968&gt;Limity!$D$6," Abonament za Usługę TD w Wariancie A ponad limit.","")&amp;
IF(Q968&gt;Limity!$D$7," Abonament za Usługę TD w Wariancie B ponad limit.","")&amp;
IF(Q968-K968&gt;Limity!$D$8," Różnica wartości abonamentów za Usługę TD wariantów A i B ponad limit.","")&amp;
IF(M968&gt;Limity!$D$9," Abonament za zwiększenie przepustowości w Wariancie A ponad limit.","")&amp;
IF(S968&gt;Limity!$D$10," Abonament za zwiększenie przepustowości w Wariancie B ponad limit.","")&amp;
IF(H968&gt;Limity!$D$11," Opłata za zestawienie łącza ponad limit.","")&amp;
IF(J968=""," Nie wskazano PWR. ",IF(ISERROR(VLOOKUP(J968,'Listy punktów styku'!$B$11:$B$41,1,FALSE))," Nie wskazano PWR z listy.",""))&amp;
IF(P968=""," Nie wskazano FPS. ",IF(ISERROR(VLOOKUP(P968,'Listy punktów styku'!$B$44:$B$61,1,FALSE))," Nie wskazano FPS z listy.",""))
)</f>
        <v/>
      </c>
    </row>
    <row r="969" spans="1:22" x14ac:dyDescent="0.35">
      <c r="A969" s="115">
        <v>955</v>
      </c>
      <c r="B969" s="116">
        <v>5025841</v>
      </c>
      <c r="C969" s="117" t="s">
        <v>4977</v>
      </c>
      <c r="D969" s="118" t="s">
        <v>4974</v>
      </c>
      <c r="E969" s="118" t="s">
        <v>369</v>
      </c>
      <c r="F969" s="119">
        <v>57</v>
      </c>
      <c r="G969" s="28"/>
      <c r="H969" s="4"/>
      <c r="I969" s="122">
        <f t="shared" si="106"/>
        <v>0</v>
      </c>
      <c r="J969" s="3"/>
      <c r="K969" s="6"/>
      <c r="L969" s="123">
        <f t="shared" si="107"/>
        <v>0</v>
      </c>
      <c r="M969" s="7"/>
      <c r="N969" s="123">
        <f t="shared" si="108"/>
        <v>0</v>
      </c>
      <c r="O969" s="123">
        <f t="shared" si="109"/>
        <v>0</v>
      </c>
      <c r="P969" s="3"/>
      <c r="Q969" s="6"/>
      <c r="R969" s="123">
        <f t="shared" si="110"/>
        <v>0</v>
      </c>
      <c r="S969" s="6"/>
      <c r="T969" s="123">
        <f t="shared" si="111"/>
        <v>0</v>
      </c>
      <c r="U969" s="122">
        <f t="shared" si="112"/>
        <v>0</v>
      </c>
      <c r="V969" s="8" t="str">
        <f>IF(COUNTBLANK(G969:H969)+COUNTBLANK(J969:K969)+COUNTBLANK(M969:M969)+COUNTBLANK(P969:Q969)+COUNTBLANK(S969:S969)=8,"",
IF(G969&lt;Limity!$C$5," Data gotowości zbyt wczesna lub nie uzupełniona.","")&amp;
IF(G969&gt;Limity!$D$5," Data gotowości zbyt późna lub wypełnona nieprawidłowo.","")&amp;
IF(OR(ROUND(K969,2)&lt;=0,ROUND(Q969,2)&lt;=0,ROUND(M969,2)&lt;=0,ROUND(S969,2)&lt;=0,ROUND(H969,2)&lt;=0)," Co najmniej jedna wartość nie jest większa od zera.","")&amp;
IF(K969&gt;Limity!$D$6," Abonament za Usługę TD w Wariancie A ponad limit.","")&amp;
IF(Q969&gt;Limity!$D$7," Abonament za Usługę TD w Wariancie B ponad limit.","")&amp;
IF(Q969-K969&gt;Limity!$D$8," Różnica wartości abonamentów za Usługę TD wariantów A i B ponad limit.","")&amp;
IF(M969&gt;Limity!$D$9," Abonament za zwiększenie przepustowości w Wariancie A ponad limit.","")&amp;
IF(S969&gt;Limity!$D$10," Abonament za zwiększenie przepustowości w Wariancie B ponad limit.","")&amp;
IF(H969&gt;Limity!$D$11," Opłata za zestawienie łącza ponad limit.","")&amp;
IF(J969=""," Nie wskazano PWR. ",IF(ISERROR(VLOOKUP(J969,'Listy punktów styku'!$B$11:$B$41,1,FALSE))," Nie wskazano PWR z listy.",""))&amp;
IF(P969=""," Nie wskazano FPS. ",IF(ISERROR(VLOOKUP(P969,'Listy punktów styku'!$B$44:$B$61,1,FALSE))," Nie wskazano FPS z listy.",""))
)</f>
        <v/>
      </c>
    </row>
    <row r="970" spans="1:22" x14ac:dyDescent="0.35">
      <c r="A970" s="115">
        <v>956</v>
      </c>
      <c r="B970" s="116">
        <v>5027084</v>
      </c>
      <c r="C970" s="117" t="s">
        <v>4979</v>
      </c>
      <c r="D970" s="118" t="s">
        <v>4974</v>
      </c>
      <c r="E970" s="118" t="s">
        <v>4981</v>
      </c>
      <c r="F970" s="119">
        <v>13</v>
      </c>
      <c r="G970" s="28"/>
      <c r="H970" s="4"/>
      <c r="I970" s="122">
        <f t="shared" si="106"/>
        <v>0</v>
      </c>
      <c r="J970" s="3"/>
      <c r="K970" s="6"/>
      <c r="L970" s="123">
        <f t="shared" si="107"/>
        <v>0</v>
      </c>
      <c r="M970" s="7"/>
      <c r="N970" s="123">
        <f t="shared" si="108"/>
        <v>0</v>
      </c>
      <c r="O970" s="123">
        <f t="shared" si="109"/>
        <v>0</v>
      </c>
      <c r="P970" s="3"/>
      <c r="Q970" s="6"/>
      <c r="R970" s="123">
        <f t="shared" si="110"/>
        <v>0</v>
      </c>
      <c r="S970" s="6"/>
      <c r="T970" s="123">
        <f t="shared" si="111"/>
        <v>0</v>
      </c>
      <c r="U970" s="122">
        <f t="shared" si="112"/>
        <v>0</v>
      </c>
      <c r="V970" s="8" t="str">
        <f>IF(COUNTBLANK(G970:H970)+COUNTBLANK(J970:K970)+COUNTBLANK(M970:M970)+COUNTBLANK(P970:Q970)+COUNTBLANK(S970:S970)=8,"",
IF(G970&lt;Limity!$C$5," Data gotowości zbyt wczesna lub nie uzupełniona.","")&amp;
IF(G970&gt;Limity!$D$5," Data gotowości zbyt późna lub wypełnona nieprawidłowo.","")&amp;
IF(OR(ROUND(K970,2)&lt;=0,ROUND(Q970,2)&lt;=0,ROUND(M970,2)&lt;=0,ROUND(S970,2)&lt;=0,ROUND(H970,2)&lt;=0)," Co najmniej jedna wartość nie jest większa od zera.","")&amp;
IF(K970&gt;Limity!$D$6," Abonament za Usługę TD w Wariancie A ponad limit.","")&amp;
IF(Q970&gt;Limity!$D$7," Abonament za Usługę TD w Wariancie B ponad limit.","")&amp;
IF(Q970-K970&gt;Limity!$D$8," Różnica wartości abonamentów za Usługę TD wariantów A i B ponad limit.","")&amp;
IF(M970&gt;Limity!$D$9," Abonament za zwiększenie przepustowości w Wariancie A ponad limit.","")&amp;
IF(S970&gt;Limity!$D$10," Abonament za zwiększenie przepustowości w Wariancie B ponad limit.","")&amp;
IF(H970&gt;Limity!$D$11," Opłata za zestawienie łącza ponad limit.","")&amp;
IF(J970=""," Nie wskazano PWR. ",IF(ISERROR(VLOOKUP(J970,'Listy punktów styku'!$B$11:$B$41,1,FALSE))," Nie wskazano PWR z listy.",""))&amp;
IF(P970=""," Nie wskazano FPS. ",IF(ISERROR(VLOOKUP(P970,'Listy punktów styku'!$B$44:$B$61,1,FALSE))," Nie wskazano FPS z listy.",""))
)</f>
        <v/>
      </c>
    </row>
    <row r="971" spans="1:22" x14ac:dyDescent="0.35">
      <c r="A971" s="115">
        <v>957</v>
      </c>
      <c r="B971" s="124">
        <v>62400848</v>
      </c>
      <c r="C971" s="117" t="s">
        <v>4982</v>
      </c>
      <c r="D971" s="118" t="s">
        <v>4974</v>
      </c>
      <c r="E971" s="118" t="s">
        <v>4985</v>
      </c>
      <c r="F971" s="119" t="s">
        <v>715</v>
      </c>
      <c r="G971" s="28"/>
      <c r="H971" s="4"/>
      <c r="I971" s="122">
        <f t="shared" si="106"/>
        <v>0</v>
      </c>
      <c r="J971" s="3"/>
      <c r="K971" s="6"/>
      <c r="L971" s="123">
        <f t="shared" si="107"/>
        <v>0</v>
      </c>
      <c r="M971" s="7"/>
      <c r="N971" s="123">
        <f t="shared" si="108"/>
        <v>0</v>
      </c>
      <c r="O971" s="123">
        <f t="shared" si="109"/>
        <v>0</v>
      </c>
      <c r="P971" s="3"/>
      <c r="Q971" s="6"/>
      <c r="R971" s="123">
        <f t="shared" si="110"/>
        <v>0</v>
      </c>
      <c r="S971" s="6"/>
      <c r="T971" s="123">
        <f t="shared" si="111"/>
        <v>0</v>
      </c>
      <c r="U971" s="122">
        <f t="shared" si="112"/>
        <v>0</v>
      </c>
      <c r="V971" s="8" t="str">
        <f>IF(COUNTBLANK(G971:H971)+COUNTBLANK(J971:K971)+COUNTBLANK(M971:M971)+COUNTBLANK(P971:Q971)+COUNTBLANK(S971:S971)=8,"",
IF(G971&lt;Limity!$C$5," Data gotowości zbyt wczesna lub nie uzupełniona.","")&amp;
IF(G971&gt;Limity!$D$5," Data gotowości zbyt późna lub wypełnona nieprawidłowo.","")&amp;
IF(OR(ROUND(K971,2)&lt;=0,ROUND(Q971,2)&lt;=0,ROUND(M971,2)&lt;=0,ROUND(S971,2)&lt;=0,ROUND(H971,2)&lt;=0)," Co najmniej jedna wartość nie jest większa od zera.","")&amp;
IF(K971&gt;Limity!$D$6," Abonament za Usługę TD w Wariancie A ponad limit.","")&amp;
IF(Q971&gt;Limity!$D$7," Abonament za Usługę TD w Wariancie B ponad limit.","")&amp;
IF(Q971-K971&gt;Limity!$D$8," Różnica wartości abonamentów za Usługę TD wariantów A i B ponad limit.","")&amp;
IF(M971&gt;Limity!$D$9," Abonament za zwiększenie przepustowości w Wariancie A ponad limit.","")&amp;
IF(S971&gt;Limity!$D$10," Abonament za zwiększenie przepustowości w Wariancie B ponad limit.","")&amp;
IF(H971&gt;Limity!$D$11," Opłata za zestawienie łącza ponad limit.","")&amp;
IF(J971=""," Nie wskazano PWR. ",IF(ISERROR(VLOOKUP(J971,'Listy punktów styku'!$B$11:$B$41,1,FALSE))," Nie wskazano PWR z listy.",""))&amp;
IF(P971=""," Nie wskazano FPS. ",IF(ISERROR(VLOOKUP(P971,'Listy punktów styku'!$B$44:$B$61,1,FALSE))," Nie wskazano FPS z listy.",""))
)</f>
        <v/>
      </c>
    </row>
    <row r="972" spans="1:22" x14ac:dyDescent="0.35">
      <c r="A972" s="115">
        <v>958</v>
      </c>
      <c r="B972" s="116">
        <v>308529195</v>
      </c>
      <c r="C972" s="117">
        <v>119919</v>
      </c>
      <c r="D972" s="118" t="s">
        <v>4974</v>
      </c>
      <c r="E972" s="118" t="s">
        <v>2092</v>
      </c>
      <c r="F972" s="119">
        <v>8</v>
      </c>
      <c r="G972" s="28"/>
      <c r="H972" s="4"/>
      <c r="I972" s="122">
        <f t="shared" si="106"/>
        <v>0</v>
      </c>
      <c r="J972" s="3"/>
      <c r="K972" s="6"/>
      <c r="L972" s="123">
        <f t="shared" si="107"/>
        <v>0</v>
      </c>
      <c r="M972" s="7"/>
      <c r="N972" s="123">
        <f t="shared" si="108"/>
        <v>0</v>
      </c>
      <c r="O972" s="123">
        <f t="shared" si="109"/>
        <v>0</v>
      </c>
      <c r="P972" s="3"/>
      <c r="Q972" s="6"/>
      <c r="R972" s="123">
        <f t="shared" si="110"/>
        <v>0</v>
      </c>
      <c r="S972" s="6"/>
      <c r="T972" s="123">
        <f t="shared" si="111"/>
        <v>0</v>
      </c>
      <c r="U972" s="122">
        <f t="shared" si="112"/>
        <v>0</v>
      </c>
      <c r="V972" s="8" t="str">
        <f>IF(COUNTBLANK(G972:H972)+COUNTBLANK(J972:K972)+COUNTBLANK(M972:M972)+COUNTBLANK(P972:Q972)+COUNTBLANK(S972:S972)=8,"",
IF(G972&lt;Limity!$C$5," Data gotowości zbyt wczesna lub nie uzupełniona.","")&amp;
IF(G972&gt;Limity!$D$5," Data gotowości zbyt późna lub wypełnona nieprawidłowo.","")&amp;
IF(OR(ROUND(K972,2)&lt;=0,ROUND(Q972,2)&lt;=0,ROUND(M972,2)&lt;=0,ROUND(S972,2)&lt;=0,ROUND(H972,2)&lt;=0)," Co najmniej jedna wartość nie jest większa od zera.","")&amp;
IF(K972&gt;Limity!$D$6," Abonament za Usługę TD w Wariancie A ponad limit.","")&amp;
IF(Q972&gt;Limity!$D$7," Abonament za Usługę TD w Wariancie B ponad limit.","")&amp;
IF(Q972-K972&gt;Limity!$D$8," Różnica wartości abonamentów za Usługę TD wariantów A i B ponad limit.","")&amp;
IF(M972&gt;Limity!$D$9," Abonament za zwiększenie przepustowości w Wariancie A ponad limit.","")&amp;
IF(S972&gt;Limity!$D$10," Abonament za zwiększenie przepustowości w Wariancie B ponad limit.","")&amp;
IF(H972&gt;Limity!$D$11," Opłata za zestawienie łącza ponad limit.","")&amp;
IF(J972=""," Nie wskazano PWR. ",IF(ISERROR(VLOOKUP(J972,'Listy punktów styku'!$B$11:$B$41,1,FALSE))," Nie wskazano PWR z listy.",""))&amp;
IF(P972=""," Nie wskazano FPS. ",IF(ISERROR(VLOOKUP(P972,'Listy punktów styku'!$B$44:$B$61,1,FALSE))," Nie wskazano FPS z listy.",""))
)</f>
        <v/>
      </c>
    </row>
    <row r="973" spans="1:22" ht="29" x14ac:dyDescent="0.35">
      <c r="A973" s="115">
        <v>959</v>
      </c>
      <c r="B973" s="116">
        <v>5033549</v>
      </c>
      <c r="C973" s="117" t="s">
        <v>4987</v>
      </c>
      <c r="D973" s="118" t="s">
        <v>4989</v>
      </c>
      <c r="E973" s="118" t="s">
        <v>291</v>
      </c>
      <c r="F973" s="119">
        <v>3</v>
      </c>
      <c r="G973" s="28"/>
      <c r="H973" s="4"/>
      <c r="I973" s="122">
        <f t="shared" si="106"/>
        <v>0</v>
      </c>
      <c r="J973" s="3"/>
      <c r="K973" s="6"/>
      <c r="L973" s="123">
        <f t="shared" si="107"/>
        <v>0</v>
      </c>
      <c r="M973" s="7"/>
      <c r="N973" s="123">
        <f t="shared" si="108"/>
        <v>0</v>
      </c>
      <c r="O973" s="123">
        <f t="shared" si="109"/>
        <v>0</v>
      </c>
      <c r="P973" s="3"/>
      <c r="Q973" s="6"/>
      <c r="R973" s="123">
        <f t="shared" si="110"/>
        <v>0</v>
      </c>
      <c r="S973" s="6"/>
      <c r="T973" s="123">
        <f t="shared" si="111"/>
        <v>0</v>
      </c>
      <c r="U973" s="122">
        <f t="shared" si="112"/>
        <v>0</v>
      </c>
      <c r="V973" s="8" t="str">
        <f>IF(COUNTBLANK(G973:H973)+COUNTBLANK(J973:K973)+COUNTBLANK(M973:M973)+COUNTBLANK(P973:Q973)+COUNTBLANK(S973:S973)=8,"",
IF(G973&lt;Limity!$C$5," Data gotowości zbyt wczesna lub nie uzupełniona.","")&amp;
IF(G973&gt;Limity!$D$5," Data gotowości zbyt późna lub wypełnona nieprawidłowo.","")&amp;
IF(OR(ROUND(K973,2)&lt;=0,ROUND(Q973,2)&lt;=0,ROUND(M973,2)&lt;=0,ROUND(S973,2)&lt;=0,ROUND(H973,2)&lt;=0)," Co najmniej jedna wartość nie jest większa od zera.","")&amp;
IF(K973&gt;Limity!$D$6," Abonament za Usługę TD w Wariancie A ponad limit.","")&amp;
IF(Q973&gt;Limity!$D$7," Abonament za Usługę TD w Wariancie B ponad limit.","")&amp;
IF(Q973-K973&gt;Limity!$D$8," Różnica wartości abonamentów za Usługę TD wariantów A i B ponad limit.","")&amp;
IF(M973&gt;Limity!$D$9," Abonament za zwiększenie przepustowości w Wariancie A ponad limit.","")&amp;
IF(S973&gt;Limity!$D$10," Abonament za zwiększenie przepustowości w Wariancie B ponad limit.","")&amp;
IF(H973&gt;Limity!$D$11," Opłata za zestawienie łącza ponad limit.","")&amp;
IF(J973=""," Nie wskazano PWR. ",IF(ISERROR(VLOOKUP(J973,'Listy punktów styku'!$B$11:$B$41,1,FALSE))," Nie wskazano PWR z listy.",""))&amp;
IF(P973=""," Nie wskazano FPS. ",IF(ISERROR(VLOOKUP(P973,'Listy punktów styku'!$B$44:$B$61,1,FALSE))," Nie wskazano FPS z listy.",""))
)</f>
        <v/>
      </c>
    </row>
    <row r="974" spans="1:22" ht="29" x14ac:dyDescent="0.35">
      <c r="A974" s="115">
        <v>960</v>
      </c>
      <c r="B974" s="116">
        <v>5046334</v>
      </c>
      <c r="C974" s="117" t="s">
        <v>4992</v>
      </c>
      <c r="D974" s="118" t="s">
        <v>4995</v>
      </c>
      <c r="E974" s="118" t="s">
        <v>425</v>
      </c>
      <c r="F974" s="119">
        <v>2</v>
      </c>
      <c r="G974" s="28"/>
      <c r="H974" s="4"/>
      <c r="I974" s="122">
        <f t="shared" si="106"/>
        <v>0</v>
      </c>
      <c r="J974" s="3"/>
      <c r="K974" s="6"/>
      <c r="L974" s="123">
        <f t="shared" si="107"/>
        <v>0</v>
      </c>
      <c r="M974" s="7"/>
      <c r="N974" s="123">
        <f t="shared" si="108"/>
        <v>0</v>
      </c>
      <c r="O974" s="123">
        <f t="shared" si="109"/>
        <v>0</v>
      </c>
      <c r="P974" s="3"/>
      <c r="Q974" s="6"/>
      <c r="R974" s="123">
        <f t="shared" si="110"/>
        <v>0</v>
      </c>
      <c r="S974" s="6"/>
      <c r="T974" s="123">
        <f t="shared" si="111"/>
        <v>0</v>
      </c>
      <c r="U974" s="122">
        <f t="shared" si="112"/>
        <v>0</v>
      </c>
      <c r="V974" s="8" t="str">
        <f>IF(COUNTBLANK(G974:H974)+COUNTBLANK(J974:K974)+COUNTBLANK(M974:M974)+COUNTBLANK(P974:Q974)+COUNTBLANK(S974:S974)=8,"",
IF(G974&lt;Limity!$C$5," Data gotowości zbyt wczesna lub nie uzupełniona.","")&amp;
IF(G974&gt;Limity!$D$5," Data gotowości zbyt późna lub wypełnona nieprawidłowo.","")&amp;
IF(OR(ROUND(K974,2)&lt;=0,ROUND(Q974,2)&lt;=0,ROUND(M974,2)&lt;=0,ROUND(S974,2)&lt;=0,ROUND(H974,2)&lt;=0)," Co najmniej jedna wartość nie jest większa od zera.","")&amp;
IF(K974&gt;Limity!$D$6," Abonament za Usługę TD w Wariancie A ponad limit.","")&amp;
IF(Q974&gt;Limity!$D$7," Abonament za Usługę TD w Wariancie B ponad limit.","")&amp;
IF(Q974-K974&gt;Limity!$D$8," Różnica wartości abonamentów za Usługę TD wariantów A i B ponad limit.","")&amp;
IF(M974&gt;Limity!$D$9," Abonament za zwiększenie przepustowości w Wariancie A ponad limit.","")&amp;
IF(S974&gt;Limity!$D$10," Abonament za zwiększenie przepustowości w Wariancie B ponad limit.","")&amp;
IF(H974&gt;Limity!$D$11," Opłata za zestawienie łącza ponad limit.","")&amp;
IF(J974=""," Nie wskazano PWR. ",IF(ISERROR(VLOOKUP(J974,'Listy punktów styku'!$B$11:$B$41,1,FALSE))," Nie wskazano PWR z listy.",""))&amp;
IF(P974=""," Nie wskazano FPS. ",IF(ISERROR(VLOOKUP(P974,'Listy punktów styku'!$B$44:$B$61,1,FALSE))," Nie wskazano FPS z listy.",""))
)</f>
        <v/>
      </c>
    </row>
    <row r="975" spans="1:22" x14ac:dyDescent="0.35">
      <c r="A975" s="115">
        <v>961</v>
      </c>
      <c r="B975" s="116">
        <v>5046624</v>
      </c>
      <c r="C975" s="117" t="s">
        <v>4998</v>
      </c>
      <c r="D975" s="118" t="s">
        <v>5000</v>
      </c>
      <c r="E975" s="118"/>
      <c r="F975" s="119">
        <v>22</v>
      </c>
      <c r="G975" s="28"/>
      <c r="H975" s="4"/>
      <c r="I975" s="122">
        <f t="shared" si="106"/>
        <v>0</v>
      </c>
      <c r="J975" s="3"/>
      <c r="K975" s="6"/>
      <c r="L975" s="123">
        <f t="shared" si="107"/>
        <v>0</v>
      </c>
      <c r="M975" s="7"/>
      <c r="N975" s="123">
        <f t="shared" si="108"/>
        <v>0</v>
      </c>
      <c r="O975" s="123">
        <f t="shared" si="109"/>
        <v>0</v>
      </c>
      <c r="P975" s="3"/>
      <c r="Q975" s="6"/>
      <c r="R975" s="123">
        <f t="shared" si="110"/>
        <v>0</v>
      </c>
      <c r="S975" s="6"/>
      <c r="T975" s="123">
        <f t="shared" si="111"/>
        <v>0</v>
      </c>
      <c r="U975" s="122">
        <f t="shared" si="112"/>
        <v>0</v>
      </c>
      <c r="V975" s="8" t="str">
        <f>IF(COUNTBLANK(G975:H975)+COUNTBLANK(J975:K975)+COUNTBLANK(M975:M975)+COUNTBLANK(P975:Q975)+COUNTBLANK(S975:S975)=8,"",
IF(G975&lt;Limity!$C$5," Data gotowości zbyt wczesna lub nie uzupełniona.","")&amp;
IF(G975&gt;Limity!$D$5," Data gotowości zbyt późna lub wypełnona nieprawidłowo.","")&amp;
IF(OR(ROUND(K975,2)&lt;=0,ROUND(Q975,2)&lt;=0,ROUND(M975,2)&lt;=0,ROUND(S975,2)&lt;=0,ROUND(H975,2)&lt;=0)," Co najmniej jedna wartość nie jest większa od zera.","")&amp;
IF(K975&gt;Limity!$D$6," Abonament za Usługę TD w Wariancie A ponad limit.","")&amp;
IF(Q975&gt;Limity!$D$7," Abonament za Usługę TD w Wariancie B ponad limit.","")&amp;
IF(Q975-K975&gt;Limity!$D$8," Różnica wartości abonamentów za Usługę TD wariantów A i B ponad limit.","")&amp;
IF(M975&gt;Limity!$D$9," Abonament za zwiększenie przepustowości w Wariancie A ponad limit.","")&amp;
IF(S975&gt;Limity!$D$10," Abonament za zwiększenie przepustowości w Wariancie B ponad limit.","")&amp;
IF(H975&gt;Limity!$D$11," Opłata za zestawienie łącza ponad limit.","")&amp;
IF(J975=""," Nie wskazano PWR. ",IF(ISERROR(VLOOKUP(J975,'Listy punktów styku'!$B$11:$B$41,1,FALSE))," Nie wskazano PWR z listy.",""))&amp;
IF(P975=""," Nie wskazano FPS. ",IF(ISERROR(VLOOKUP(P975,'Listy punktów styku'!$B$44:$B$61,1,FALSE))," Nie wskazano FPS z listy.",""))
)</f>
        <v/>
      </c>
    </row>
    <row r="976" spans="1:22" x14ac:dyDescent="0.35">
      <c r="A976" s="115">
        <v>962</v>
      </c>
      <c r="B976" s="116">
        <v>5046929</v>
      </c>
      <c r="C976" s="117" t="s">
        <v>5002</v>
      </c>
      <c r="D976" s="118" t="s">
        <v>5004</v>
      </c>
      <c r="E976" s="118" t="s">
        <v>1141</v>
      </c>
      <c r="F976" s="119">
        <v>46</v>
      </c>
      <c r="G976" s="28"/>
      <c r="H976" s="4"/>
      <c r="I976" s="122">
        <f t="shared" si="106"/>
        <v>0</v>
      </c>
      <c r="J976" s="3"/>
      <c r="K976" s="6"/>
      <c r="L976" s="123">
        <f t="shared" si="107"/>
        <v>0</v>
      </c>
      <c r="M976" s="7"/>
      <c r="N976" s="123">
        <f t="shared" si="108"/>
        <v>0</v>
      </c>
      <c r="O976" s="123">
        <f t="shared" si="109"/>
        <v>0</v>
      </c>
      <c r="P976" s="3"/>
      <c r="Q976" s="6"/>
      <c r="R976" s="123">
        <f t="shared" si="110"/>
        <v>0</v>
      </c>
      <c r="S976" s="6"/>
      <c r="T976" s="123">
        <f t="shared" si="111"/>
        <v>0</v>
      </c>
      <c r="U976" s="122">
        <f t="shared" si="112"/>
        <v>0</v>
      </c>
      <c r="V976" s="8" t="str">
        <f>IF(COUNTBLANK(G976:H976)+COUNTBLANK(J976:K976)+COUNTBLANK(M976:M976)+COUNTBLANK(P976:Q976)+COUNTBLANK(S976:S976)=8,"",
IF(G976&lt;Limity!$C$5," Data gotowości zbyt wczesna lub nie uzupełniona.","")&amp;
IF(G976&gt;Limity!$D$5," Data gotowości zbyt późna lub wypełnona nieprawidłowo.","")&amp;
IF(OR(ROUND(K976,2)&lt;=0,ROUND(Q976,2)&lt;=0,ROUND(M976,2)&lt;=0,ROUND(S976,2)&lt;=0,ROUND(H976,2)&lt;=0)," Co najmniej jedna wartość nie jest większa od zera.","")&amp;
IF(K976&gt;Limity!$D$6," Abonament za Usługę TD w Wariancie A ponad limit.","")&amp;
IF(Q976&gt;Limity!$D$7," Abonament za Usługę TD w Wariancie B ponad limit.","")&amp;
IF(Q976-K976&gt;Limity!$D$8," Różnica wartości abonamentów za Usługę TD wariantów A i B ponad limit.","")&amp;
IF(M976&gt;Limity!$D$9," Abonament za zwiększenie przepustowości w Wariancie A ponad limit.","")&amp;
IF(S976&gt;Limity!$D$10," Abonament za zwiększenie przepustowości w Wariancie B ponad limit.","")&amp;
IF(H976&gt;Limity!$D$11," Opłata za zestawienie łącza ponad limit.","")&amp;
IF(J976=""," Nie wskazano PWR. ",IF(ISERROR(VLOOKUP(J976,'Listy punktów styku'!$B$11:$B$41,1,FALSE))," Nie wskazano PWR z listy.",""))&amp;
IF(P976=""," Nie wskazano FPS. ",IF(ISERROR(VLOOKUP(P976,'Listy punktów styku'!$B$44:$B$61,1,FALSE))," Nie wskazano FPS z listy.",""))
)</f>
        <v/>
      </c>
    </row>
    <row r="977" spans="1:22" x14ac:dyDescent="0.35">
      <c r="A977" s="115">
        <v>963</v>
      </c>
      <c r="B977" s="116">
        <v>5047655</v>
      </c>
      <c r="C977" s="117" t="s">
        <v>5006</v>
      </c>
      <c r="D977" s="118" t="s">
        <v>5008</v>
      </c>
      <c r="E977" s="118" t="s">
        <v>5010</v>
      </c>
      <c r="F977" s="119">
        <v>15</v>
      </c>
      <c r="G977" s="28"/>
      <c r="H977" s="4"/>
      <c r="I977" s="122">
        <f t="shared" si="106"/>
        <v>0</v>
      </c>
      <c r="J977" s="3"/>
      <c r="K977" s="6"/>
      <c r="L977" s="123">
        <f t="shared" si="107"/>
        <v>0</v>
      </c>
      <c r="M977" s="7"/>
      <c r="N977" s="123">
        <f t="shared" si="108"/>
        <v>0</v>
      </c>
      <c r="O977" s="123">
        <f t="shared" si="109"/>
        <v>0</v>
      </c>
      <c r="P977" s="3"/>
      <c r="Q977" s="6"/>
      <c r="R977" s="123">
        <f t="shared" si="110"/>
        <v>0</v>
      </c>
      <c r="S977" s="6"/>
      <c r="T977" s="123">
        <f t="shared" si="111"/>
        <v>0</v>
      </c>
      <c r="U977" s="122">
        <f t="shared" si="112"/>
        <v>0</v>
      </c>
      <c r="V977" s="8" t="str">
        <f>IF(COUNTBLANK(G977:H977)+COUNTBLANK(J977:K977)+COUNTBLANK(M977:M977)+COUNTBLANK(P977:Q977)+COUNTBLANK(S977:S977)=8,"",
IF(G977&lt;Limity!$C$5," Data gotowości zbyt wczesna lub nie uzupełniona.","")&amp;
IF(G977&gt;Limity!$D$5," Data gotowości zbyt późna lub wypełnona nieprawidłowo.","")&amp;
IF(OR(ROUND(K977,2)&lt;=0,ROUND(Q977,2)&lt;=0,ROUND(M977,2)&lt;=0,ROUND(S977,2)&lt;=0,ROUND(H977,2)&lt;=0)," Co najmniej jedna wartość nie jest większa od zera.","")&amp;
IF(K977&gt;Limity!$D$6," Abonament za Usługę TD w Wariancie A ponad limit.","")&amp;
IF(Q977&gt;Limity!$D$7," Abonament za Usługę TD w Wariancie B ponad limit.","")&amp;
IF(Q977-K977&gt;Limity!$D$8," Różnica wartości abonamentów za Usługę TD wariantów A i B ponad limit.","")&amp;
IF(M977&gt;Limity!$D$9," Abonament za zwiększenie przepustowości w Wariancie A ponad limit.","")&amp;
IF(S977&gt;Limity!$D$10," Abonament za zwiększenie przepustowości w Wariancie B ponad limit.","")&amp;
IF(H977&gt;Limity!$D$11," Opłata za zestawienie łącza ponad limit.","")&amp;
IF(J977=""," Nie wskazano PWR. ",IF(ISERROR(VLOOKUP(J977,'Listy punktów styku'!$B$11:$B$41,1,FALSE))," Nie wskazano PWR z listy.",""))&amp;
IF(P977=""," Nie wskazano FPS. ",IF(ISERROR(VLOOKUP(P977,'Listy punktów styku'!$B$44:$B$61,1,FALSE))," Nie wskazano FPS z listy.",""))
)</f>
        <v/>
      </c>
    </row>
    <row r="978" spans="1:22" x14ac:dyDescent="0.35">
      <c r="A978" s="115">
        <v>964</v>
      </c>
      <c r="B978" s="116">
        <v>5047881</v>
      </c>
      <c r="C978" s="117" t="s">
        <v>5012</v>
      </c>
      <c r="D978" s="118" t="s">
        <v>5014</v>
      </c>
      <c r="E978" s="118" t="s">
        <v>95</v>
      </c>
      <c r="F978" s="119">
        <v>13</v>
      </c>
      <c r="G978" s="28"/>
      <c r="H978" s="4"/>
      <c r="I978" s="122">
        <f t="shared" si="106"/>
        <v>0</v>
      </c>
      <c r="J978" s="3"/>
      <c r="K978" s="6"/>
      <c r="L978" s="123">
        <f t="shared" si="107"/>
        <v>0</v>
      </c>
      <c r="M978" s="7"/>
      <c r="N978" s="123">
        <f t="shared" si="108"/>
        <v>0</v>
      </c>
      <c r="O978" s="123">
        <f t="shared" si="109"/>
        <v>0</v>
      </c>
      <c r="P978" s="3"/>
      <c r="Q978" s="6"/>
      <c r="R978" s="123">
        <f t="shared" si="110"/>
        <v>0</v>
      </c>
      <c r="S978" s="6"/>
      <c r="T978" s="123">
        <f t="shared" si="111"/>
        <v>0</v>
      </c>
      <c r="U978" s="122">
        <f t="shared" si="112"/>
        <v>0</v>
      </c>
      <c r="V978" s="8" t="str">
        <f>IF(COUNTBLANK(G978:H978)+COUNTBLANK(J978:K978)+COUNTBLANK(M978:M978)+COUNTBLANK(P978:Q978)+COUNTBLANK(S978:S978)=8,"",
IF(G978&lt;Limity!$C$5," Data gotowości zbyt wczesna lub nie uzupełniona.","")&amp;
IF(G978&gt;Limity!$D$5," Data gotowości zbyt późna lub wypełnona nieprawidłowo.","")&amp;
IF(OR(ROUND(K978,2)&lt;=0,ROUND(Q978,2)&lt;=0,ROUND(M978,2)&lt;=0,ROUND(S978,2)&lt;=0,ROUND(H978,2)&lt;=0)," Co najmniej jedna wartość nie jest większa od zera.","")&amp;
IF(K978&gt;Limity!$D$6," Abonament za Usługę TD w Wariancie A ponad limit.","")&amp;
IF(Q978&gt;Limity!$D$7," Abonament za Usługę TD w Wariancie B ponad limit.","")&amp;
IF(Q978-K978&gt;Limity!$D$8," Różnica wartości abonamentów za Usługę TD wariantów A i B ponad limit.","")&amp;
IF(M978&gt;Limity!$D$9," Abonament za zwiększenie przepustowości w Wariancie A ponad limit.","")&amp;
IF(S978&gt;Limity!$D$10," Abonament za zwiększenie przepustowości w Wariancie B ponad limit.","")&amp;
IF(H978&gt;Limity!$D$11," Opłata za zestawienie łącza ponad limit.","")&amp;
IF(J978=""," Nie wskazano PWR. ",IF(ISERROR(VLOOKUP(J978,'Listy punktów styku'!$B$11:$B$41,1,FALSE))," Nie wskazano PWR z listy.",""))&amp;
IF(P978=""," Nie wskazano FPS. ",IF(ISERROR(VLOOKUP(P978,'Listy punktów styku'!$B$44:$B$61,1,FALSE))," Nie wskazano FPS z listy.",""))
)</f>
        <v/>
      </c>
    </row>
    <row r="979" spans="1:22" x14ac:dyDescent="0.35">
      <c r="A979" s="115">
        <v>965</v>
      </c>
      <c r="B979" s="116">
        <v>5048179</v>
      </c>
      <c r="C979" s="117" t="s">
        <v>5016</v>
      </c>
      <c r="D979" s="118" t="s">
        <v>5018</v>
      </c>
      <c r="E979" s="118" t="s">
        <v>95</v>
      </c>
      <c r="F979" s="119">
        <v>7</v>
      </c>
      <c r="G979" s="28"/>
      <c r="H979" s="4"/>
      <c r="I979" s="122">
        <f t="shared" si="106"/>
        <v>0</v>
      </c>
      <c r="J979" s="3"/>
      <c r="K979" s="6"/>
      <c r="L979" s="123">
        <f t="shared" si="107"/>
        <v>0</v>
      </c>
      <c r="M979" s="7"/>
      <c r="N979" s="123">
        <f t="shared" si="108"/>
        <v>0</v>
      </c>
      <c r="O979" s="123">
        <f t="shared" si="109"/>
        <v>0</v>
      </c>
      <c r="P979" s="3"/>
      <c r="Q979" s="6"/>
      <c r="R979" s="123">
        <f t="shared" si="110"/>
        <v>0</v>
      </c>
      <c r="S979" s="6"/>
      <c r="T979" s="123">
        <f t="shared" si="111"/>
        <v>0</v>
      </c>
      <c r="U979" s="122">
        <f t="shared" si="112"/>
        <v>0</v>
      </c>
      <c r="V979" s="8" t="str">
        <f>IF(COUNTBLANK(G979:H979)+COUNTBLANK(J979:K979)+COUNTBLANK(M979:M979)+COUNTBLANK(P979:Q979)+COUNTBLANK(S979:S979)=8,"",
IF(G979&lt;Limity!$C$5," Data gotowości zbyt wczesna lub nie uzupełniona.","")&amp;
IF(G979&gt;Limity!$D$5," Data gotowości zbyt późna lub wypełnona nieprawidłowo.","")&amp;
IF(OR(ROUND(K979,2)&lt;=0,ROUND(Q979,2)&lt;=0,ROUND(M979,2)&lt;=0,ROUND(S979,2)&lt;=0,ROUND(H979,2)&lt;=0)," Co najmniej jedna wartość nie jest większa od zera.","")&amp;
IF(K979&gt;Limity!$D$6," Abonament za Usługę TD w Wariancie A ponad limit.","")&amp;
IF(Q979&gt;Limity!$D$7," Abonament za Usługę TD w Wariancie B ponad limit.","")&amp;
IF(Q979-K979&gt;Limity!$D$8," Różnica wartości abonamentów za Usługę TD wariantów A i B ponad limit.","")&amp;
IF(M979&gt;Limity!$D$9," Abonament za zwiększenie przepustowości w Wariancie A ponad limit.","")&amp;
IF(S979&gt;Limity!$D$10," Abonament za zwiększenie przepustowości w Wariancie B ponad limit.","")&amp;
IF(H979&gt;Limity!$D$11," Opłata za zestawienie łącza ponad limit.","")&amp;
IF(J979=""," Nie wskazano PWR. ",IF(ISERROR(VLOOKUP(J979,'Listy punktów styku'!$B$11:$B$41,1,FALSE))," Nie wskazano PWR z listy.",""))&amp;
IF(P979=""," Nie wskazano FPS. ",IF(ISERROR(VLOOKUP(P979,'Listy punktów styku'!$B$44:$B$61,1,FALSE))," Nie wskazano FPS z listy.",""))
)</f>
        <v/>
      </c>
    </row>
    <row r="980" spans="1:22" x14ac:dyDescent="0.35">
      <c r="A980" s="115">
        <v>966</v>
      </c>
      <c r="B980" s="116">
        <v>5048456</v>
      </c>
      <c r="C980" s="117" t="s">
        <v>5020</v>
      </c>
      <c r="D980" s="118" t="s">
        <v>5022</v>
      </c>
      <c r="E980" s="118"/>
      <c r="F980" s="119">
        <v>4</v>
      </c>
      <c r="G980" s="28"/>
      <c r="H980" s="4"/>
      <c r="I980" s="122">
        <f t="shared" si="106"/>
        <v>0</v>
      </c>
      <c r="J980" s="3"/>
      <c r="K980" s="6"/>
      <c r="L980" s="123">
        <f t="shared" si="107"/>
        <v>0</v>
      </c>
      <c r="M980" s="7"/>
      <c r="N980" s="123">
        <f t="shared" si="108"/>
        <v>0</v>
      </c>
      <c r="O980" s="123">
        <f t="shared" si="109"/>
        <v>0</v>
      </c>
      <c r="P980" s="3"/>
      <c r="Q980" s="6"/>
      <c r="R980" s="123">
        <f t="shared" si="110"/>
        <v>0</v>
      </c>
      <c r="S980" s="6"/>
      <c r="T980" s="123">
        <f t="shared" si="111"/>
        <v>0</v>
      </c>
      <c r="U980" s="122">
        <f t="shared" si="112"/>
        <v>0</v>
      </c>
      <c r="V980" s="8" t="str">
        <f>IF(COUNTBLANK(G980:H980)+COUNTBLANK(J980:K980)+COUNTBLANK(M980:M980)+COUNTBLANK(P980:Q980)+COUNTBLANK(S980:S980)=8,"",
IF(G980&lt;Limity!$C$5," Data gotowości zbyt wczesna lub nie uzupełniona.","")&amp;
IF(G980&gt;Limity!$D$5," Data gotowości zbyt późna lub wypełnona nieprawidłowo.","")&amp;
IF(OR(ROUND(K980,2)&lt;=0,ROUND(Q980,2)&lt;=0,ROUND(M980,2)&lt;=0,ROUND(S980,2)&lt;=0,ROUND(H980,2)&lt;=0)," Co najmniej jedna wartość nie jest większa od zera.","")&amp;
IF(K980&gt;Limity!$D$6," Abonament za Usługę TD w Wariancie A ponad limit.","")&amp;
IF(Q980&gt;Limity!$D$7," Abonament za Usługę TD w Wariancie B ponad limit.","")&amp;
IF(Q980-K980&gt;Limity!$D$8," Różnica wartości abonamentów za Usługę TD wariantów A i B ponad limit.","")&amp;
IF(M980&gt;Limity!$D$9," Abonament za zwiększenie przepustowości w Wariancie A ponad limit.","")&amp;
IF(S980&gt;Limity!$D$10," Abonament za zwiększenie przepustowości w Wariancie B ponad limit.","")&amp;
IF(H980&gt;Limity!$D$11," Opłata za zestawienie łącza ponad limit.","")&amp;
IF(J980=""," Nie wskazano PWR. ",IF(ISERROR(VLOOKUP(J980,'Listy punktów styku'!$B$11:$B$41,1,FALSE))," Nie wskazano PWR z listy.",""))&amp;
IF(P980=""," Nie wskazano FPS. ",IF(ISERROR(VLOOKUP(P980,'Listy punktów styku'!$B$44:$B$61,1,FALSE))," Nie wskazano FPS z listy.",""))
)</f>
        <v/>
      </c>
    </row>
    <row r="981" spans="1:22" x14ac:dyDescent="0.35">
      <c r="A981" s="115">
        <v>967</v>
      </c>
      <c r="B981" s="116">
        <v>5049534</v>
      </c>
      <c r="C981" s="117" t="s">
        <v>5024</v>
      </c>
      <c r="D981" s="118" t="s">
        <v>5028</v>
      </c>
      <c r="E981" s="118" t="s">
        <v>95</v>
      </c>
      <c r="F981" s="119">
        <v>1</v>
      </c>
      <c r="G981" s="28"/>
      <c r="H981" s="4"/>
      <c r="I981" s="122">
        <f t="shared" si="106"/>
        <v>0</v>
      </c>
      <c r="J981" s="3"/>
      <c r="K981" s="6"/>
      <c r="L981" s="123">
        <f t="shared" si="107"/>
        <v>0</v>
      </c>
      <c r="M981" s="7"/>
      <c r="N981" s="123">
        <f t="shared" si="108"/>
        <v>0</v>
      </c>
      <c r="O981" s="123">
        <f t="shared" si="109"/>
        <v>0</v>
      </c>
      <c r="P981" s="3"/>
      <c r="Q981" s="6"/>
      <c r="R981" s="123">
        <f t="shared" si="110"/>
        <v>0</v>
      </c>
      <c r="S981" s="6"/>
      <c r="T981" s="123">
        <f t="shared" si="111"/>
        <v>0</v>
      </c>
      <c r="U981" s="122">
        <f t="shared" si="112"/>
        <v>0</v>
      </c>
      <c r="V981" s="8" t="str">
        <f>IF(COUNTBLANK(G981:H981)+COUNTBLANK(J981:K981)+COUNTBLANK(M981:M981)+COUNTBLANK(P981:Q981)+COUNTBLANK(S981:S981)=8,"",
IF(G981&lt;Limity!$C$5," Data gotowości zbyt wczesna lub nie uzupełniona.","")&amp;
IF(G981&gt;Limity!$D$5," Data gotowości zbyt późna lub wypełnona nieprawidłowo.","")&amp;
IF(OR(ROUND(K981,2)&lt;=0,ROUND(Q981,2)&lt;=0,ROUND(M981,2)&lt;=0,ROUND(S981,2)&lt;=0,ROUND(H981,2)&lt;=0)," Co najmniej jedna wartość nie jest większa od zera.","")&amp;
IF(K981&gt;Limity!$D$6," Abonament za Usługę TD w Wariancie A ponad limit.","")&amp;
IF(Q981&gt;Limity!$D$7," Abonament za Usługę TD w Wariancie B ponad limit.","")&amp;
IF(Q981-K981&gt;Limity!$D$8," Różnica wartości abonamentów za Usługę TD wariantów A i B ponad limit.","")&amp;
IF(M981&gt;Limity!$D$9," Abonament za zwiększenie przepustowości w Wariancie A ponad limit.","")&amp;
IF(S981&gt;Limity!$D$10," Abonament za zwiększenie przepustowości w Wariancie B ponad limit.","")&amp;
IF(H981&gt;Limity!$D$11," Opłata za zestawienie łącza ponad limit.","")&amp;
IF(J981=""," Nie wskazano PWR. ",IF(ISERROR(VLOOKUP(J981,'Listy punktów styku'!$B$11:$B$41,1,FALSE))," Nie wskazano PWR z listy.",""))&amp;
IF(P981=""," Nie wskazano FPS. ",IF(ISERROR(VLOOKUP(P981,'Listy punktów styku'!$B$44:$B$61,1,FALSE))," Nie wskazano FPS z listy.",""))
)</f>
        <v/>
      </c>
    </row>
    <row r="982" spans="1:22" x14ac:dyDescent="0.35">
      <c r="A982" s="115">
        <v>968</v>
      </c>
      <c r="B982" s="116">
        <v>5043912</v>
      </c>
      <c r="C982" s="117" t="s">
        <v>5030</v>
      </c>
      <c r="D982" s="118" t="s">
        <v>5026</v>
      </c>
      <c r="E982" s="118" t="s">
        <v>339</v>
      </c>
      <c r="F982" s="119">
        <v>6</v>
      </c>
      <c r="G982" s="28"/>
      <c r="H982" s="4"/>
      <c r="I982" s="122">
        <f t="shared" si="106"/>
        <v>0</v>
      </c>
      <c r="J982" s="3"/>
      <c r="K982" s="6"/>
      <c r="L982" s="123">
        <f t="shared" si="107"/>
        <v>0</v>
      </c>
      <c r="M982" s="7"/>
      <c r="N982" s="123">
        <f t="shared" si="108"/>
        <v>0</v>
      </c>
      <c r="O982" s="123">
        <f t="shared" si="109"/>
        <v>0</v>
      </c>
      <c r="P982" s="3"/>
      <c r="Q982" s="6"/>
      <c r="R982" s="123">
        <f t="shared" si="110"/>
        <v>0</v>
      </c>
      <c r="S982" s="6"/>
      <c r="T982" s="123">
        <f t="shared" si="111"/>
        <v>0</v>
      </c>
      <c r="U982" s="122">
        <f t="shared" si="112"/>
        <v>0</v>
      </c>
      <c r="V982" s="8" t="str">
        <f>IF(COUNTBLANK(G982:H982)+COUNTBLANK(J982:K982)+COUNTBLANK(M982:M982)+COUNTBLANK(P982:Q982)+COUNTBLANK(S982:S982)=8,"",
IF(G982&lt;Limity!$C$5," Data gotowości zbyt wczesna lub nie uzupełniona.","")&amp;
IF(G982&gt;Limity!$D$5," Data gotowości zbyt późna lub wypełnona nieprawidłowo.","")&amp;
IF(OR(ROUND(K982,2)&lt;=0,ROUND(Q982,2)&lt;=0,ROUND(M982,2)&lt;=0,ROUND(S982,2)&lt;=0,ROUND(H982,2)&lt;=0)," Co najmniej jedna wartość nie jest większa od zera.","")&amp;
IF(K982&gt;Limity!$D$6," Abonament za Usługę TD w Wariancie A ponad limit.","")&amp;
IF(Q982&gt;Limity!$D$7," Abonament za Usługę TD w Wariancie B ponad limit.","")&amp;
IF(Q982-K982&gt;Limity!$D$8," Różnica wartości abonamentów za Usługę TD wariantów A i B ponad limit.","")&amp;
IF(M982&gt;Limity!$D$9," Abonament za zwiększenie przepustowości w Wariancie A ponad limit.","")&amp;
IF(S982&gt;Limity!$D$10," Abonament za zwiększenie przepustowości w Wariancie B ponad limit.","")&amp;
IF(H982&gt;Limity!$D$11," Opłata za zestawienie łącza ponad limit.","")&amp;
IF(J982=""," Nie wskazano PWR. ",IF(ISERROR(VLOOKUP(J982,'Listy punktów styku'!$B$11:$B$41,1,FALSE))," Nie wskazano PWR z listy.",""))&amp;
IF(P982=""," Nie wskazano FPS. ",IF(ISERROR(VLOOKUP(P982,'Listy punktów styku'!$B$44:$B$61,1,FALSE))," Nie wskazano FPS z listy.",""))
)</f>
        <v/>
      </c>
    </row>
    <row r="983" spans="1:22" ht="29" x14ac:dyDescent="0.35">
      <c r="A983" s="115">
        <v>969</v>
      </c>
      <c r="B983" s="116">
        <v>5043361</v>
      </c>
      <c r="C983" s="117" t="s">
        <v>5034</v>
      </c>
      <c r="D983" s="118" t="s">
        <v>5026</v>
      </c>
      <c r="E983" s="118" t="s">
        <v>374</v>
      </c>
      <c r="F983" s="119">
        <v>1</v>
      </c>
      <c r="G983" s="28"/>
      <c r="H983" s="4"/>
      <c r="I983" s="122">
        <f t="shared" si="106"/>
        <v>0</v>
      </c>
      <c r="J983" s="3"/>
      <c r="K983" s="6"/>
      <c r="L983" s="123">
        <f t="shared" si="107"/>
        <v>0</v>
      </c>
      <c r="M983" s="7"/>
      <c r="N983" s="123">
        <f t="shared" si="108"/>
        <v>0</v>
      </c>
      <c r="O983" s="123">
        <f t="shared" si="109"/>
        <v>0</v>
      </c>
      <c r="P983" s="3"/>
      <c r="Q983" s="6"/>
      <c r="R983" s="123">
        <f t="shared" si="110"/>
        <v>0</v>
      </c>
      <c r="S983" s="6"/>
      <c r="T983" s="123">
        <f t="shared" si="111"/>
        <v>0</v>
      </c>
      <c r="U983" s="122">
        <f t="shared" si="112"/>
        <v>0</v>
      </c>
      <c r="V983" s="8" t="str">
        <f>IF(COUNTBLANK(G983:H983)+COUNTBLANK(J983:K983)+COUNTBLANK(M983:M983)+COUNTBLANK(P983:Q983)+COUNTBLANK(S983:S983)=8,"",
IF(G983&lt;Limity!$C$5," Data gotowości zbyt wczesna lub nie uzupełniona.","")&amp;
IF(G983&gt;Limity!$D$5," Data gotowości zbyt późna lub wypełnona nieprawidłowo.","")&amp;
IF(OR(ROUND(K983,2)&lt;=0,ROUND(Q983,2)&lt;=0,ROUND(M983,2)&lt;=0,ROUND(S983,2)&lt;=0,ROUND(H983,2)&lt;=0)," Co najmniej jedna wartość nie jest większa od zera.","")&amp;
IF(K983&gt;Limity!$D$6," Abonament za Usługę TD w Wariancie A ponad limit.","")&amp;
IF(Q983&gt;Limity!$D$7," Abonament za Usługę TD w Wariancie B ponad limit.","")&amp;
IF(Q983-K983&gt;Limity!$D$8," Różnica wartości abonamentów za Usługę TD wariantów A i B ponad limit.","")&amp;
IF(M983&gt;Limity!$D$9," Abonament za zwiększenie przepustowości w Wariancie A ponad limit.","")&amp;
IF(S983&gt;Limity!$D$10," Abonament za zwiększenie przepustowości w Wariancie B ponad limit.","")&amp;
IF(H983&gt;Limity!$D$11," Opłata za zestawienie łącza ponad limit.","")&amp;
IF(J983=""," Nie wskazano PWR. ",IF(ISERROR(VLOOKUP(J983,'Listy punktów styku'!$B$11:$B$41,1,FALSE))," Nie wskazano PWR z listy.",""))&amp;
IF(P983=""," Nie wskazano FPS. ",IF(ISERROR(VLOOKUP(P983,'Listy punktów styku'!$B$44:$B$61,1,FALSE))," Nie wskazano FPS z listy.",""))
)</f>
        <v/>
      </c>
    </row>
    <row r="984" spans="1:22" ht="29" x14ac:dyDescent="0.35">
      <c r="A984" s="115">
        <v>970</v>
      </c>
      <c r="B984" s="116">
        <v>5044777</v>
      </c>
      <c r="C984" s="117" t="s">
        <v>5036</v>
      </c>
      <c r="D984" s="118" t="s">
        <v>5026</v>
      </c>
      <c r="E984" s="118" t="s">
        <v>5038</v>
      </c>
      <c r="F984" s="119">
        <v>8</v>
      </c>
      <c r="G984" s="28"/>
      <c r="H984" s="4"/>
      <c r="I984" s="122">
        <f t="shared" si="106"/>
        <v>0</v>
      </c>
      <c r="J984" s="3"/>
      <c r="K984" s="6"/>
      <c r="L984" s="123">
        <f t="shared" si="107"/>
        <v>0</v>
      </c>
      <c r="M984" s="7"/>
      <c r="N984" s="123">
        <f t="shared" si="108"/>
        <v>0</v>
      </c>
      <c r="O984" s="123">
        <f t="shared" si="109"/>
        <v>0</v>
      </c>
      <c r="P984" s="3"/>
      <c r="Q984" s="6"/>
      <c r="R984" s="123">
        <f t="shared" si="110"/>
        <v>0</v>
      </c>
      <c r="S984" s="6"/>
      <c r="T984" s="123">
        <f t="shared" si="111"/>
        <v>0</v>
      </c>
      <c r="U984" s="122">
        <f t="shared" si="112"/>
        <v>0</v>
      </c>
      <c r="V984" s="8" t="str">
        <f>IF(COUNTBLANK(G984:H984)+COUNTBLANK(J984:K984)+COUNTBLANK(M984:M984)+COUNTBLANK(P984:Q984)+COUNTBLANK(S984:S984)=8,"",
IF(G984&lt;Limity!$C$5," Data gotowości zbyt wczesna lub nie uzupełniona.","")&amp;
IF(G984&gt;Limity!$D$5," Data gotowości zbyt późna lub wypełnona nieprawidłowo.","")&amp;
IF(OR(ROUND(K984,2)&lt;=0,ROUND(Q984,2)&lt;=0,ROUND(M984,2)&lt;=0,ROUND(S984,2)&lt;=0,ROUND(H984,2)&lt;=0)," Co najmniej jedna wartość nie jest większa od zera.","")&amp;
IF(K984&gt;Limity!$D$6," Abonament za Usługę TD w Wariancie A ponad limit.","")&amp;
IF(Q984&gt;Limity!$D$7," Abonament za Usługę TD w Wariancie B ponad limit.","")&amp;
IF(Q984-K984&gt;Limity!$D$8," Różnica wartości abonamentów za Usługę TD wariantów A i B ponad limit.","")&amp;
IF(M984&gt;Limity!$D$9," Abonament za zwiększenie przepustowości w Wariancie A ponad limit.","")&amp;
IF(S984&gt;Limity!$D$10," Abonament za zwiększenie przepustowości w Wariancie B ponad limit.","")&amp;
IF(H984&gt;Limity!$D$11," Opłata za zestawienie łącza ponad limit.","")&amp;
IF(J984=""," Nie wskazano PWR. ",IF(ISERROR(VLOOKUP(J984,'Listy punktów styku'!$B$11:$B$41,1,FALSE))," Nie wskazano PWR z listy.",""))&amp;
IF(P984=""," Nie wskazano FPS. ",IF(ISERROR(VLOOKUP(P984,'Listy punktów styku'!$B$44:$B$61,1,FALSE))," Nie wskazano FPS z listy.",""))
)</f>
        <v/>
      </c>
    </row>
    <row r="985" spans="1:22" ht="29" x14ac:dyDescent="0.35">
      <c r="A985" s="115">
        <v>971</v>
      </c>
      <c r="B985" s="116">
        <v>5044794</v>
      </c>
      <c r="C985" s="117" t="s">
        <v>5040</v>
      </c>
      <c r="D985" s="118" t="s">
        <v>5026</v>
      </c>
      <c r="E985" s="118" t="s">
        <v>494</v>
      </c>
      <c r="F985" s="119">
        <v>11</v>
      </c>
      <c r="G985" s="28"/>
      <c r="H985" s="4"/>
      <c r="I985" s="122">
        <f t="shared" si="106"/>
        <v>0</v>
      </c>
      <c r="J985" s="3"/>
      <c r="K985" s="6"/>
      <c r="L985" s="123">
        <f t="shared" si="107"/>
        <v>0</v>
      </c>
      <c r="M985" s="7"/>
      <c r="N985" s="123">
        <f t="shared" si="108"/>
        <v>0</v>
      </c>
      <c r="O985" s="123">
        <f t="shared" si="109"/>
        <v>0</v>
      </c>
      <c r="P985" s="3"/>
      <c r="Q985" s="6"/>
      <c r="R985" s="123">
        <f t="shared" si="110"/>
        <v>0</v>
      </c>
      <c r="S985" s="6"/>
      <c r="T985" s="123">
        <f t="shared" si="111"/>
        <v>0</v>
      </c>
      <c r="U985" s="122">
        <f t="shared" si="112"/>
        <v>0</v>
      </c>
      <c r="V985" s="8" t="str">
        <f>IF(COUNTBLANK(G985:H985)+COUNTBLANK(J985:K985)+COUNTBLANK(M985:M985)+COUNTBLANK(P985:Q985)+COUNTBLANK(S985:S985)=8,"",
IF(G985&lt;Limity!$C$5," Data gotowości zbyt wczesna lub nie uzupełniona.","")&amp;
IF(G985&gt;Limity!$D$5," Data gotowości zbyt późna lub wypełnona nieprawidłowo.","")&amp;
IF(OR(ROUND(K985,2)&lt;=0,ROUND(Q985,2)&lt;=0,ROUND(M985,2)&lt;=0,ROUND(S985,2)&lt;=0,ROUND(H985,2)&lt;=0)," Co najmniej jedna wartość nie jest większa od zera.","")&amp;
IF(K985&gt;Limity!$D$6," Abonament za Usługę TD w Wariancie A ponad limit.","")&amp;
IF(Q985&gt;Limity!$D$7," Abonament za Usługę TD w Wariancie B ponad limit.","")&amp;
IF(Q985-K985&gt;Limity!$D$8," Różnica wartości abonamentów za Usługę TD wariantów A i B ponad limit.","")&amp;
IF(M985&gt;Limity!$D$9," Abonament za zwiększenie przepustowości w Wariancie A ponad limit.","")&amp;
IF(S985&gt;Limity!$D$10," Abonament za zwiększenie przepustowości w Wariancie B ponad limit.","")&amp;
IF(H985&gt;Limity!$D$11," Opłata za zestawienie łącza ponad limit.","")&amp;
IF(J985=""," Nie wskazano PWR. ",IF(ISERROR(VLOOKUP(J985,'Listy punktów styku'!$B$11:$B$41,1,FALSE))," Nie wskazano PWR z listy.",""))&amp;
IF(P985=""," Nie wskazano FPS. ",IF(ISERROR(VLOOKUP(P985,'Listy punktów styku'!$B$44:$B$61,1,FALSE))," Nie wskazano FPS z listy.",""))
)</f>
        <v/>
      </c>
    </row>
    <row r="986" spans="1:22" x14ac:dyDescent="0.35">
      <c r="A986" s="115">
        <v>972</v>
      </c>
      <c r="B986" s="124">
        <v>25593281</v>
      </c>
      <c r="C986" s="117" t="s">
        <v>5041</v>
      </c>
      <c r="D986" s="118" t="s">
        <v>5026</v>
      </c>
      <c r="E986" s="118" t="s">
        <v>5043</v>
      </c>
      <c r="F986" s="119" t="s">
        <v>2698</v>
      </c>
      <c r="G986" s="28"/>
      <c r="H986" s="4"/>
      <c r="I986" s="122">
        <f t="shared" si="106"/>
        <v>0</v>
      </c>
      <c r="J986" s="3"/>
      <c r="K986" s="6"/>
      <c r="L986" s="123">
        <f t="shared" si="107"/>
        <v>0</v>
      </c>
      <c r="M986" s="7"/>
      <c r="N986" s="123">
        <f t="shared" si="108"/>
        <v>0</v>
      </c>
      <c r="O986" s="123">
        <f t="shared" si="109"/>
        <v>0</v>
      </c>
      <c r="P986" s="3"/>
      <c r="Q986" s="6"/>
      <c r="R986" s="123">
        <f t="shared" si="110"/>
        <v>0</v>
      </c>
      <c r="S986" s="6"/>
      <c r="T986" s="123">
        <f t="shared" si="111"/>
        <v>0</v>
      </c>
      <c r="U986" s="122">
        <f t="shared" si="112"/>
        <v>0</v>
      </c>
      <c r="V986" s="8" t="str">
        <f>IF(COUNTBLANK(G986:H986)+COUNTBLANK(J986:K986)+COUNTBLANK(M986:M986)+COUNTBLANK(P986:Q986)+COUNTBLANK(S986:S986)=8,"",
IF(G986&lt;Limity!$C$5," Data gotowości zbyt wczesna lub nie uzupełniona.","")&amp;
IF(G986&gt;Limity!$D$5," Data gotowości zbyt późna lub wypełnona nieprawidłowo.","")&amp;
IF(OR(ROUND(K986,2)&lt;=0,ROUND(Q986,2)&lt;=0,ROUND(M986,2)&lt;=0,ROUND(S986,2)&lt;=0,ROUND(H986,2)&lt;=0)," Co najmniej jedna wartość nie jest większa od zera.","")&amp;
IF(K986&gt;Limity!$D$6," Abonament za Usługę TD w Wariancie A ponad limit.","")&amp;
IF(Q986&gt;Limity!$D$7," Abonament za Usługę TD w Wariancie B ponad limit.","")&amp;
IF(Q986-K986&gt;Limity!$D$8," Różnica wartości abonamentów za Usługę TD wariantów A i B ponad limit.","")&amp;
IF(M986&gt;Limity!$D$9," Abonament za zwiększenie przepustowości w Wariancie A ponad limit.","")&amp;
IF(S986&gt;Limity!$D$10," Abonament za zwiększenie przepustowości w Wariancie B ponad limit.","")&amp;
IF(H986&gt;Limity!$D$11," Opłata za zestawienie łącza ponad limit.","")&amp;
IF(J986=""," Nie wskazano PWR. ",IF(ISERROR(VLOOKUP(J986,'Listy punktów styku'!$B$11:$B$41,1,FALSE))," Nie wskazano PWR z listy.",""))&amp;
IF(P986=""," Nie wskazano FPS. ",IF(ISERROR(VLOOKUP(P986,'Listy punktów styku'!$B$44:$B$61,1,FALSE))," Nie wskazano FPS z listy.",""))
)</f>
        <v/>
      </c>
    </row>
    <row r="987" spans="1:22" x14ac:dyDescent="0.35">
      <c r="A987" s="115">
        <v>973</v>
      </c>
      <c r="B987" s="116">
        <v>5041040</v>
      </c>
      <c r="C987" s="117" t="s">
        <v>5045</v>
      </c>
      <c r="D987" s="118" t="s">
        <v>5026</v>
      </c>
      <c r="E987" s="118" t="s">
        <v>5043</v>
      </c>
      <c r="F987" s="119">
        <v>11</v>
      </c>
      <c r="G987" s="28"/>
      <c r="H987" s="4"/>
      <c r="I987" s="122">
        <f t="shared" si="106"/>
        <v>0</v>
      </c>
      <c r="J987" s="3"/>
      <c r="K987" s="6"/>
      <c r="L987" s="123">
        <f t="shared" si="107"/>
        <v>0</v>
      </c>
      <c r="M987" s="7"/>
      <c r="N987" s="123">
        <f t="shared" si="108"/>
        <v>0</v>
      </c>
      <c r="O987" s="123">
        <f t="shared" si="109"/>
        <v>0</v>
      </c>
      <c r="P987" s="3"/>
      <c r="Q987" s="6"/>
      <c r="R987" s="123">
        <f t="shared" si="110"/>
        <v>0</v>
      </c>
      <c r="S987" s="6"/>
      <c r="T987" s="123">
        <f t="shared" si="111"/>
        <v>0</v>
      </c>
      <c r="U987" s="122">
        <f t="shared" si="112"/>
        <v>0</v>
      </c>
      <c r="V987" s="8" t="str">
        <f>IF(COUNTBLANK(G987:H987)+COUNTBLANK(J987:K987)+COUNTBLANK(M987:M987)+COUNTBLANK(P987:Q987)+COUNTBLANK(S987:S987)=8,"",
IF(G987&lt;Limity!$C$5," Data gotowości zbyt wczesna lub nie uzupełniona.","")&amp;
IF(G987&gt;Limity!$D$5," Data gotowości zbyt późna lub wypełnona nieprawidłowo.","")&amp;
IF(OR(ROUND(K987,2)&lt;=0,ROUND(Q987,2)&lt;=0,ROUND(M987,2)&lt;=0,ROUND(S987,2)&lt;=0,ROUND(H987,2)&lt;=0)," Co najmniej jedna wartość nie jest większa od zera.","")&amp;
IF(K987&gt;Limity!$D$6," Abonament za Usługę TD w Wariancie A ponad limit.","")&amp;
IF(Q987&gt;Limity!$D$7," Abonament za Usługę TD w Wariancie B ponad limit.","")&amp;
IF(Q987-K987&gt;Limity!$D$8," Różnica wartości abonamentów za Usługę TD wariantów A i B ponad limit.","")&amp;
IF(M987&gt;Limity!$D$9," Abonament za zwiększenie przepustowości w Wariancie A ponad limit.","")&amp;
IF(S987&gt;Limity!$D$10," Abonament za zwiększenie przepustowości w Wariancie B ponad limit.","")&amp;
IF(H987&gt;Limity!$D$11," Opłata za zestawienie łącza ponad limit.","")&amp;
IF(J987=""," Nie wskazano PWR. ",IF(ISERROR(VLOOKUP(J987,'Listy punktów styku'!$B$11:$B$41,1,FALSE))," Nie wskazano PWR z listy.",""))&amp;
IF(P987=""," Nie wskazano FPS. ",IF(ISERROR(VLOOKUP(P987,'Listy punktów styku'!$B$44:$B$61,1,FALSE))," Nie wskazano FPS z listy.",""))
)</f>
        <v/>
      </c>
    </row>
    <row r="988" spans="1:22" x14ac:dyDescent="0.35">
      <c r="A988" s="115">
        <v>974</v>
      </c>
      <c r="B988" s="116">
        <v>5041228</v>
      </c>
      <c r="C988" s="117" t="s">
        <v>5047</v>
      </c>
      <c r="D988" s="118" t="s">
        <v>5026</v>
      </c>
      <c r="E988" s="118" t="s">
        <v>291</v>
      </c>
      <c r="F988" s="119">
        <v>44</v>
      </c>
      <c r="G988" s="28"/>
      <c r="H988" s="4"/>
      <c r="I988" s="122">
        <f t="shared" si="106"/>
        <v>0</v>
      </c>
      <c r="J988" s="3"/>
      <c r="K988" s="6"/>
      <c r="L988" s="123">
        <f t="shared" si="107"/>
        <v>0</v>
      </c>
      <c r="M988" s="7"/>
      <c r="N988" s="123">
        <f t="shared" si="108"/>
        <v>0</v>
      </c>
      <c r="O988" s="123">
        <f t="shared" si="109"/>
        <v>0</v>
      </c>
      <c r="P988" s="3"/>
      <c r="Q988" s="6"/>
      <c r="R988" s="123">
        <f t="shared" si="110"/>
        <v>0</v>
      </c>
      <c r="S988" s="6"/>
      <c r="T988" s="123">
        <f t="shared" si="111"/>
        <v>0</v>
      </c>
      <c r="U988" s="122">
        <f t="shared" si="112"/>
        <v>0</v>
      </c>
      <c r="V988" s="8" t="str">
        <f>IF(COUNTBLANK(G988:H988)+COUNTBLANK(J988:K988)+COUNTBLANK(M988:M988)+COUNTBLANK(P988:Q988)+COUNTBLANK(S988:S988)=8,"",
IF(G988&lt;Limity!$C$5," Data gotowości zbyt wczesna lub nie uzupełniona.","")&amp;
IF(G988&gt;Limity!$D$5," Data gotowości zbyt późna lub wypełnona nieprawidłowo.","")&amp;
IF(OR(ROUND(K988,2)&lt;=0,ROUND(Q988,2)&lt;=0,ROUND(M988,2)&lt;=0,ROUND(S988,2)&lt;=0,ROUND(H988,2)&lt;=0)," Co najmniej jedna wartość nie jest większa od zera.","")&amp;
IF(K988&gt;Limity!$D$6," Abonament za Usługę TD w Wariancie A ponad limit.","")&amp;
IF(Q988&gt;Limity!$D$7," Abonament za Usługę TD w Wariancie B ponad limit.","")&amp;
IF(Q988-K988&gt;Limity!$D$8," Różnica wartości abonamentów za Usługę TD wariantów A i B ponad limit.","")&amp;
IF(M988&gt;Limity!$D$9," Abonament za zwiększenie przepustowości w Wariancie A ponad limit.","")&amp;
IF(S988&gt;Limity!$D$10," Abonament za zwiększenie przepustowości w Wariancie B ponad limit.","")&amp;
IF(H988&gt;Limity!$D$11," Opłata za zestawienie łącza ponad limit.","")&amp;
IF(J988=""," Nie wskazano PWR. ",IF(ISERROR(VLOOKUP(J988,'Listy punktów styku'!$B$11:$B$41,1,FALSE))," Nie wskazano PWR z listy.",""))&amp;
IF(P988=""," Nie wskazano FPS. ",IF(ISERROR(VLOOKUP(P988,'Listy punktów styku'!$B$44:$B$61,1,FALSE))," Nie wskazano FPS z listy.",""))
)</f>
        <v/>
      </c>
    </row>
    <row r="989" spans="1:22" x14ac:dyDescent="0.35">
      <c r="A989" s="115">
        <v>975</v>
      </c>
      <c r="B989" s="116">
        <v>5041887</v>
      </c>
      <c r="C989" s="117" t="s">
        <v>5049</v>
      </c>
      <c r="D989" s="118" t="s">
        <v>5026</v>
      </c>
      <c r="E989" s="118" t="s">
        <v>5051</v>
      </c>
      <c r="F989" s="119">
        <v>2</v>
      </c>
      <c r="G989" s="28"/>
      <c r="H989" s="4"/>
      <c r="I989" s="122">
        <f t="shared" si="106"/>
        <v>0</v>
      </c>
      <c r="J989" s="3"/>
      <c r="K989" s="6"/>
      <c r="L989" s="123">
        <f t="shared" si="107"/>
        <v>0</v>
      </c>
      <c r="M989" s="7"/>
      <c r="N989" s="123">
        <f t="shared" si="108"/>
        <v>0</v>
      </c>
      <c r="O989" s="123">
        <f t="shared" si="109"/>
        <v>0</v>
      </c>
      <c r="P989" s="3"/>
      <c r="Q989" s="6"/>
      <c r="R989" s="123">
        <f t="shared" si="110"/>
        <v>0</v>
      </c>
      <c r="S989" s="6"/>
      <c r="T989" s="123">
        <f t="shared" si="111"/>
        <v>0</v>
      </c>
      <c r="U989" s="122">
        <f t="shared" si="112"/>
        <v>0</v>
      </c>
      <c r="V989" s="8" t="str">
        <f>IF(COUNTBLANK(G989:H989)+COUNTBLANK(J989:K989)+COUNTBLANK(M989:M989)+COUNTBLANK(P989:Q989)+COUNTBLANK(S989:S989)=8,"",
IF(G989&lt;Limity!$C$5," Data gotowości zbyt wczesna lub nie uzupełniona.","")&amp;
IF(G989&gt;Limity!$D$5," Data gotowości zbyt późna lub wypełnona nieprawidłowo.","")&amp;
IF(OR(ROUND(K989,2)&lt;=0,ROUND(Q989,2)&lt;=0,ROUND(M989,2)&lt;=0,ROUND(S989,2)&lt;=0,ROUND(H989,2)&lt;=0)," Co najmniej jedna wartość nie jest większa od zera.","")&amp;
IF(K989&gt;Limity!$D$6," Abonament za Usługę TD w Wariancie A ponad limit.","")&amp;
IF(Q989&gt;Limity!$D$7," Abonament za Usługę TD w Wariancie B ponad limit.","")&amp;
IF(Q989-K989&gt;Limity!$D$8," Różnica wartości abonamentów za Usługę TD wariantów A i B ponad limit.","")&amp;
IF(M989&gt;Limity!$D$9," Abonament za zwiększenie przepustowości w Wariancie A ponad limit.","")&amp;
IF(S989&gt;Limity!$D$10," Abonament za zwiększenie przepustowości w Wariancie B ponad limit.","")&amp;
IF(H989&gt;Limity!$D$11," Opłata za zestawienie łącza ponad limit.","")&amp;
IF(J989=""," Nie wskazano PWR. ",IF(ISERROR(VLOOKUP(J989,'Listy punktów styku'!$B$11:$B$41,1,FALSE))," Nie wskazano PWR z listy.",""))&amp;
IF(P989=""," Nie wskazano FPS. ",IF(ISERROR(VLOOKUP(P989,'Listy punktów styku'!$B$44:$B$61,1,FALSE))," Nie wskazano FPS z listy.",""))
)</f>
        <v/>
      </c>
    </row>
    <row r="990" spans="1:22" x14ac:dyDescent="0.35">
      <c r="A990" s="115">
        <v>976</v>
      </c>
      <c r="B990" s="116">
        <v>5045102</v>
      </c>
      <c r="C990" s="117" t="s">
        <v>5053</v>
      </c>
      <c r="D990" s="118" t="s">
        <v>5026</v>
      </c>
      <c r="E990" s="118" t="s">
        <v>5055</v>
      </c>
      <c r="F990" s="119">
        <v>18</v>
      </c>
      <c r="G990" s="28"/>
      <c r="H990" s="4"/>
      <c r="I990" s="122">
        <f t="shared" si="106"/>
        <v>0</v>
      </c>
      <c r="J990" s="3"/>
      <c r="K990" s="6"/>
      <c r="L990" s="123">
        <f t="shared" si="107"/>
        <v>0</v>
      </c>
      <c r="M990" s="7"/>
      <c r="N990" s="123">
        <f t="shared" si="108"/>
        <v>0</v>
      </c>
      <c r="O990" s="123">
        <f t="shared" si="109"/>
        <v>0</v>
      </c>
      <c r="P990" s="3"/>
      <c r="Q990" s="6"/>
      <c r="R990" s="123">
        <f t="shared" si="110"/>
        <v>0</v>
      </c>
      <c r="S990" s="6"/>
      <c r="T990" s="123">
        <f t="shared" si="111"/>
        <v>0</v>
      </c>
      <c r="U990" s="122">
        <f t="shared" si="112"/>
        <v>0</v>
      </c>
      <c r="V990" s="8" t="str">
        <f>IF(COUNTBLANK(G990:H990)+COUNTBLANK(J990:K990)+COUNTBLANK(M990:M990)+COUNTBLANK(P990:Q990)+COUNTBLANK(S990:S990)=8,"",
IF(G990&lt;Limity!$C$5," Data gotowości zbyt wczesna lub nie uzupełniona.","")&amp;
IF(G990&gt;Limity!$D$5," Data gotowości zbyt późna lub wypełnona nieprawidłowo.","")&amp;
IF(OR(ROUND(K990,2)&lt;=0,ROUND(Q990,2)&lt;=0,ROUND(M990,2)&lt;=0,ROUND(S990,2)&lt;=0,ROUND(H990,2)&lt;=0)," Co najmniej jedna wartość nie jest większa od zera.","")&amp;
IF(K990&gt;Limity!$D$6," Abonament za Usługę TD w Wariancie A ponad limit.","")&amp;
IF(Q990&gt;Limity!$D$7," Abonament za Usługę TD w Wariancie B ponad limit.","")&amp;
IF(Q990-K990&gt;Limity!$D$8," Różnica wartości abonamentów za Usługę TD wariantów A i B ponad limit.","")&amp;
IF(M990&gt;Limity!$D$9," Abonament za zwiększenie przepustowości w Wariancie A ponad limit.","")&amp;
IF(S990&gt;Limity!$D$10," Abonament za zwiększenie przepustowości w Wariancie B ponad limit.","")&amp;
IF(H990&gt;Limity!$D$11," Opłata za zestawienie łącza ponad limit.","")&amp;
IF(J990=""," Nie wskazano PWR. ",IF(ISERROR(VLOOKUP(J990,'Listy punktów styku'!$B$11:$B$41,1,FALSE))," Nie wskazano PWR z listy.",""))&amp;
IF(P990=""," Nie wskazano FPS. ",IF(ISERROR(VLOOKUP(P990,'Listy punktów styku'!$B$44:$B$61,1,FALSE))," Nie wskazano FPS z listy.",""))
)</f>
        <v/>
      </c>
    </row>
    <row r="991" spans="1:22" x14ac:dyDescent="0.35">
      <c r="A991" s="115">
        <v>977</v>
      </c>
      <c r="B991" s="116">
        <v>8496152</v>
      </c>
      <c r="C991" s="117" t="s">
        <v>5057</v>
      </c>
      <c r="D991" s="118" t="s">
        <v>5059</v>
      </c>
      <c r="E991" s="118"/>
      <c r="F991" s="119">
        <v>49</v>
      </c>
      <c r="G991" s="28"/>
      <c r="H991" s="4"/>
      <c r="I991" s="122">
        <f t="shared" si="106"/>
        <v>0</v>
      </c>
      <c r="J991" s="3"/>
      <c r="K991" s="6"/>
      <c r="L991" s="123">
        <f t="shared" si="107"/>
        <v>0</v>
      </c>
      <c r="M991" s="7"/>
      <c r="N991" s="123">
        <f t="shared" si="108"/>
        <v>0</v>
      </c>
      <c r="O991" s="123">
        <f t="shared" si="109"/>
        <v>0</v>
      </c>
      <c r="P991" s="3"/>
      <c r="Q991" s="6"/>
      <c r="R991" s="123">
        <f t="shared" si="110"/>
        <v>0</v>
      </c>
      <c r="S991" s="6"/>
      <c r="T991" s="123">
        <f t="shared" si="111"/>
        <v>0</v>
      </c>
      <c r="U991" s="122">
        <f t="shared" si="112"/>
        <v>0</v>
      </c>
      <c r="V991" s="8" t="str">
        <f>IF(COUNTBLANK(G991:H991)+COUNTBLANK(J991:K991)+COUNTBLANK(M991:M991)+COUNTBLANK(P991:Q991)+COUNTBLANK(S991:S991)=8,"",
IF(G991&lt;Limity!$C$5," Data gotowości zbyt wczesna lub nie uzupełniona.","")&amp;
IF(G991&gt;Limity!$D$5," Data gotowości zbyt późna lub wypełnona nieprawidłowo.","")&amp;
IF(OR(ROUND(K991,2)&lt;=0,ROUND(Q991,2)&lt;=0,ROUND(M991,2)&lt;=0,ROUND(S991,2)&lt;=0,ROUND(H991,2)&lt;=0)," Co najmniej jedna wartość nie jest większa od zera.","")&amp;
IF(K991&gt;Limity!$D$6," Abonament za Usługę TD w Wariancie A ponad limit.","")&amp;
IF(Q991&gt;Limity!$D$7," Abonament za Usługę TD w Wariancie B ponad limit.","")&amp;
IF(Q991-K991&gt;Limity!$D$8," Różnica wartości abonamentów za Usługę TD wariantów A i B ponad limit.","")&amp;
IF(M991&gt;Limity!$D$9," Abonament za zwiększenie przepustowości w Wariancie A ponad limit.","")&amp;
IF(S991&gt;Limity!$D$10," Abonament za zwiększenie przepustowości w Wariancie B ponad limit.","")&amp;
IF(H991&gt;Limity!$D$11," Opłata za zestawienie łącza ponad limit.","")&amp;
IF(J991=""," Nie wskazano PWR. ",IF(ISERROR(VLOOKUP(J991,'Listy punktów styku'!$B$11:$B$41,1,FALSE))," Nie wskazano PWR z listy.",""))&amp;
IF(P991=""," Nie wskazano FPS. ",IF(ISERROR(VLOOKUP(P991,'Listy punktów styku'!$B$44:$B$61,1,FALSE))," Nie wskazano FPS z listy.",""))
)</f>
        <v/>
      </c>
    </row>
    <row r="992" spans="1:22" x14ac:dyDescent="0.35">
      <c r="A992" s="115">
        <v>978</v>
      </c>
      <c r="B992" s="116">
        <v>8103384</v>
      </c>
      <c r="C992" s="117" t="s">
        <v>5061</v>
      </c>
      <c r="D992" s="118" t="s">
        <v>5063</v>
      </c>
      <c r="E992" s="118"/>
      <c r="F992" s="119">
        <v>55</v>
      </c>
      <c r="G992" s="28"/>
      <c r="H992" s="4"/>
      <c r="I992" s="122">
        <f t="shared" si="106"/>
        <v>0</v>
      </c>
      <c r="J992" s="3"/>
      <c r="K992" s="6"/>
      <c r="L992" s="123">
        <f t="shared" si="107"/>
        <v>0</v>
      </c>
      <c r="M992" s="7"/>
      <c r="N992" s="123">
        <f t="shared" si="108"/>
        <v>0</v>
      </c>
      <c r="O992" s="123">
        <f t="shared" si="109"/>
        <v>0</v>
      </c>
      <c r="P992" s="3"/>
      <c r="Q992" s="6"/>
      <c r="R992" s="123">
        <f t="shared" si="110"/>
        <v>0</v>
      </c>
      <c r="S992" s="6"/>
      <c r="T992" s="123">
        <f t="shared" si="111"/>
        <v>0</v>
      </c>
      <c r="U992" s="122">
        <f t="shared" si="112"/>
        <v>0</v>
      </c>
      <c r="V992" s="8" t="str">
        <f>IF(COUNTBLANK(G992:H992)+COUNTBLANK(J992:K992)+COUNTBLANK(M992:M992)+COUNTBLANK(P992:Q992)+COUNTBLANK(S992:S992)=8,"",
IF(G992&lt;Limity!$C$5," Data gotowości zbyt wczesna lub nie uzupełniona.","")&amp;
IF(G992&gt;Limity!$D$5," Data gotowości zbyt późna lub wypełnona nieprawidłowo.","")&amp;
IF(OR(ROUND(K992,2)&lt;=0,ROUND(Q992,2)&lt;=0,ROUND(M992,2)&lt;=0,ROUND(S992,2)&lt;=0,ROUND(H992,2)&lt;=0)," Co najmniej jedna wartość nie jest większa od zera.","")&amp;
IF(K992&gt;Limity!$D$6," Abonament za Usługę TD w Wariancie A ponad limit.","")&amp;
IF(Q992&gt;Limity!$D$7," Abonament za Usługę TD w Wariancie B ponad limit.","")&amp;
IF(Q992-K992&gt;Limity!$D$8," Różnica wartości abonamentów za Usługę TD wariantów A i B ponad limit.","")&amp;
IF(M992&gt;Limity!$D$9," Abonament za zwiększenie przepustowości w Wariancie A ponad limit.","")&amp;
IF(S992&gt;Limity!$D$10," Abonament za zwiększenie przepustowości w Wariancie B ponad limit.","")&amp;
IF(H992&gt;Limity!$D$11," Opłata za zestawienie łącza ponad limit.","")&amp;
IF(J992=""," Nie wskazano PWR. ",IF(ISERROR(VLOOKUP(J992,'Listy punktów styku'!$B$11:$B$41,1,FALSE))," Nie wskazano PWR z listy.",""))&amp;
IF(P992=""," Nie wskazano FPS. ",IF(ISERROR(VLOOKUP(P992,'Listy punktów styku'!$B$44:$B$61,1,FALSE))," Nie wskazano FPS z listy.",""))
)</f>
        <v/>
      </c>
    </row>
    <row r="993" spans="1:22" x14ac:dyDescent="0.35">
      <c r="A993" s="115">
        <v>979</v>
      </c>
      <c r="B993" s="116">
        <v>8861544</v>
      </c>
      <c r="C993" s="117" t="s">
        <v>5065</v>
      </c>
      <c r="D993" s="118" t="s">
        <v>5067</v>
      </c>
      <c r="E993" s="118" t="s">
        <v>95</v>
      </c>
      <c r="F993" s="119">
        <v>11</v>
      </c>
      <c r="G993" s="28"/>
      <c r="H993" s="4"/>
      <c r="I993" s="122">
        <f t="shared" si="106"/>
        <v>0</v>
      </c>
      <c r="J993" s="3"/>
      <c r="K993" s="6"/>
      <c r="L993" s="123">
        <f t="shared" si="107"/>
        <v>0</v>
      </c>
      <c r="M993" s="7"/>
      <c r="N993" s="123">
        <f t="shared" si="108"/>
        <v>0</v>
      </c>
      <c r="O993" s="123">
        <f t="shared" si="109"/>
        <v>0</v>
      </c>
      <c r="P993" s="3"/>
      <c r="Q993" s="6"/>
      <c r="R993" s="123">
        <f t="shared" si="110"/>
        <v>0</v>
      </c>
      <c r="S993" s="6"/>
      <c r="T993" s="123">
        <f t="shared" si="111"/>
        <v>0</v>
      </c>
      <c r="U993" s="122">
        <f t="shared" si="112"/>
        <v>0</v>
      </c>
      <c r="V993" s="8" t="str">
        <f>IF(COUNTBLANK(G993:H993)+COUNTBLANK(J993:K993)+COUNTBLANK(M993:M993)+COUNTBLANK(P993:Q993)+COUNTBLANK(S993:S993)=8,"",
IF(G993&lt;Limity!$C$5," Data gotowości zbyt wczesna lub nie uzupełniona.","")&amp;
IF(G993&gt;Limity!$D$5," Data gotowości zbyt późna lub wypełnona nieprawidłowo.","")&amp;
IF(OR(ROUND(K993,2)&lt;=0,ROUND(Q993,2)&lt;=0,ROUND(M993,2)&lt;=0,ROUND(S993,2)&lt;=0,ROUND(H993,2)&lt;=0)," Co najmniej jedna wartość nie jest większa od zera.","")&amp;
IF(K993&gt;Limity!$D$6," Abonament za Usługę TD w Wariancie A ponad limit.","")&amp;
IF(Q993&gt;Limity!$D$7," Abonament za Usługę TD w Wariancie B ponad limit.","")&amp;
IF(Q993-K993&gt;Limity!$D$8," Różnica wartości abonamentów za Usługę TD wariantów A i B ponad limit.","")&amp;
IF(M993&gt;Limity!$D$9," Abonament za zwiększenie przepustowości w Wariancie A ponad limit.","")&amp;
IF(S993&gt;Limity!$D$10," Abonament za zwiększenie przepustowości w Wariancie B ponad limit.","")&amp;
IF(H993&gt;Limity!$D$11," Opłata za zestawienie łącza ponad limit.","")&amp;
IF(J993=""," Nie wskazano PWR. ",IF(ISERROR(VLOOKUP(J993,'Listy punktów styku'!$B$11:$B$41,1,FALSE))," Nie wskazano PWR z listy.",""))&amp;
IF(P993=""," Nie wskazano FPS. ",IF(ISERROR(VLOOKUP(P993,'Listy punktów styku'!$B$44:$B$61,1,FALSE))," Nie wskazano FPS z listy.",""))
)</f>
        <v/>
      </c>
    </row>
    <row r="994" spans="1:22" x14ac:dyDescent="0.35">
      <c r="A994" s="115">
        <v>980</v>
      </c>
      <c r="B994" s="116">
        <v>8673418</v>
      </c>
      <c r="C994" s="117" t="s">
        <v>5069</v>
      </c>
      <c r="D994" s="118" t="s">
        <v>5071</v>
      </c>
      <c r="E994" s="118" t="s">
        <v>5073</v>
      </c>
      <c r="F994" s="119">
        <v>3</v>
      </c>
      <c r="G994" s="28"/>
      <c r="H994" s="4"/>
      <c r="I994" s="122">
        <f t="shared" si="106"/>
        <v>0</v>
      </c>
      <c r="J994" s="3"/>
      <c r="K994" s="6"/>
      <c r="L994" s="123">
        <f t="shared" si="107"/>
        <v>0</v>
      </c>
      <c r="M994" s="7"/>
      <c r="N994" s="123">
        <f t="shared" si="108"/>
        <v>0</v>
      </c>
      <c r="O994" s="123">
        <f t="shared" si="109"/>
        <v>0</v>
      </c>
      <c r="P994" s="3"/>
      <c r="Q994" s="6"/>
      <c r="R994" s="123">
        <f t="shared" si="110"/>
        <v>0</v>
      </c>
      <c r="S994" s="6"/>
      <c r="T994" s="123">
        <f t="shared" si="111"/>
        <v>0</v>
      </c>
      <c r="U994" s="122">
        <f t="shared" si="112"/>
        <v>0</v>
      </c>
      <c r="V994" s="8" t="str">
        <f>IF(COUNTBLANK(G994:H994)+COUNTBLANK(J994:K994)+COUNTBLANK(M994:M994)+COUNTBLANK(P994:Q994)+COUNTBLANK(S994:S994)=8,"",
IF(G994&lt;Limity!$C$5," Data gotowości zbyt wczesna lub nie uzupełniona.","")&amp;
IF(G994&gt;Limity!$D$5," Data gotowości zbyt późna lub wypełnona nieprawidłowo.","")&amp;
IF(OR(ROUND(K994,2)&lt;=0,ROUND(Q994,2)&lt;=0,ROUND(M994,2)&lt;=0,ROUND(S994,2)&lt;=0,ROUND(H994,2)&lt;=0)," Co najmniej jedna wartość nie jest większa od zera.","")&amp;
IF(K994&gt;Limity!$D$6," Abonament za Usługę TD w Wariancie A ponad limit.","")&amp;
IF(Q994&gt;Limity!$D$7," Abonament za Usługę TD w Wariancie B ponad limit.","")&amp;
IF(Q994-K994&gt;Limity!$D$8," Różnica wartości abonamentów za Usługę TD wariantów A i B ponad limit.","")&amp;
IF(M994&gt;Limity!$D$9," Abonament za zwiększenie przepustowości w Wariancie A ponad limit.","")&amp;
IF(S994&gt;Limity!$D$10," Abonament za zwiększenie przepustowości w Wariancie B ponad limit.","")&amp;
IF(H994&gt;Limity!$D$11," Opłata za zestawienie łącza ponad limit.","")&amp;
IF(J994=""," Nie wskazano PWR. ",IF(ISERROR(VLOOKUP(J994,'Listy punktów styku'!$B$11:$B$41,1,FALSE))," Nie wskazano PWR z listy.",""))&amp;
IF(P994=""," Nie wskazano FPS. ",IF(ISERROR(VLOOKUP(P994,'Listy punktów styku'!$B$44:$B$61,1,FALSE))," Nie wskazano FPS z listy.",""))
)</f>
        <v/>
      </c>
    </row>
    <row r="995" spans="1:22" x14ac:dyDescent="0.35">
      <c r="A995" s="115">
        <v>981</v>
      </c>
      <c r="B995" s="116">
        <v>8602174</v>
      </c>
      <c r="C995" s="117" t="s">
        <v>5075</v>
      </c>
      <c r="D995" s="118" t="s">
        <v>5077</v>
      </c>
      <c r="E995" s="118" t="s">
        <v>1141</v>
      </c>
      <c r="F995" s="119">
        <v>39</v>
      </c>
      <c r="G995" s="28"/>
      <c r="H995" s="4"/>
      <c r="I995" s="122">
        <f t="shared" si="106"/>
        <v>0</v>
      </c>
      <c r="J995" s="3"/>
      <c r="K995" s="6"/>
      <c r="L995" s="123">
        <f t="shared" si="107"/>
        <v>0</v>
      </c>
      <c r="M995" s="7"/>
      <c r="N995" s="123">
        <f t="shared" si="108"/>
        <v>0</v>
      </c>
      <c r="O995" s="123">
        <f t="shared" si="109"/>
        <v>0</v>
      </c>
      <c r="P995" s="3"/>
      <c r="Q995" s="6"/>
      <c r="R995" s="123">
        <f t="shared" si="110"/>
        <v>0</v>
      </c>
      <c r="S995" s="6"/>
      <c r="T995" s="123">
        <f t="shared" si="111"/>
        <v>0</v>
      </c>
      <c r="U995" s="122">
        <f t="shared" si="112"/>
        <v>0</v>
      </c>
      <c r="V995" s="8" t="str">
        <f>IF(COUNTBLANK(G995:H995)+COUNTBLANK(J995:K995)+COUNTBLANK(M995:M995)+COUNTBLANK(P995:Q995)+COUNTBLANK(S995:S995)=8,"",
IF(G995&lt;Limity!$C$5," Data gotowości zbyt wczesna lub nie uzupełniona.","")&amp;
IF(G995&gt;Limity!$D$5," Data gotowości zbyt późna lub wypełnona nieprawidłowo.","")&amp;
IF(OR(ROUND(K995,2)&lt;=0,ROUND(Q995,2)&lt;=0,ROUND(M995,2)&lt;=0,ROUND(S995,2)&lt;=0,ROUND(H995,2)&lt;=0)," Co najmniej jedna wartość nie jest większa od zera.","")&amp;
IF(K995&gt;Limity!$D$6," Abonament za Usługę TD w Wariancie A ponad limit.","")&amp;
IF(Q995&gt;Limity!$D$7," Abonament za Usługę TD w Wariancie B ponad limit.","")&amp;
IF(Q995-K995&gt;Limity!$D$8," Różnica wartości abonamentów za Usługę TD wariantów A i B ponad limit.","")&amp;
IF(M995&gt;Limity!$D$9," Abonament za zwiększenie przepustowości w Wariancie A ponad limit.","")&amp;
IF(S995&gt;Limity!$D$10," Abonament za zwiększenie przepustowości w Wariancie B ponad limit.","")&amp;
IF(H995&gt;Limity!$D$11," Opłata za zestawienie łącza ponad limit.","")&amp;
IF(J995=""," Nie wskazano PWR. ",IF(ISERROR(VLOOKUP(J995,'Listy punktów styku'!$B$11:$B$41,1,FALSE))," Nie wskazano PWR z listy.",""))&amp;
IF(P995=""," Nie wskazano FPS. ",IF(ISERROR(VLOOKUP(P995,'Listy punktów styku'!$B$44:$B$61,1,FALSE))," Nie wskazano FPS z listy.",""))
)</f>
        <v/>
      </c>
    </row>
    <row r="996" spans="1:22" x14ac:dyDescent="0.35">
      <c r="A996" s="115">
        <v>982</v>
      </c>
      <c r="B996" s="116">
        <v>5052192</v>
      </c>
      <c r="C996" s="117" t="s">
        <v>5079</v>
      </c>
      <c r="D996" s="118" t="s">
        <v>5081</v>
      </c>
      <c r="E996" s="118" t="s">
        <v>95</v>
      </c>
      <c r="F996" s="119">
        <v>11</v>
      </c>
      <c r="G996" s="28"/>
      <c r="H996" s="4"/>
      <c r="I996" s="122">
        <f t="shared" si="106"/>
        <v>0</v>
      </c>
      <c r="J996" s="3"/>
      <c r="K996" s="6"/>
      <c r="L996" s="123">
        <f t="shared" si="107"/>
        <v>0</v>
      </c>
      <c r="M996" s="7"/>
      <c r="N996" s="123">
        <f t="shared" si="108"/>
        <v>0</v>
      </c>
      <c r="O996" s="123">
        <f t="shared" si="109"/>
        <v>0</v>
      </c>
      <c r="P996" s="3"/>
      <c r="Q996" s="6"/>
      <c r="R996" s="123">
        <f t="shared" si="110"/>
        <v>0</v>
      </c>
      <c r="S996" s="6"/>
      <c r="T996" s="123">
        <f t="shared" si="111"/>
        <v>0</v>
      </c>
      <c r="U996" s="122">
        <f t="shared" si="112"/>
        <v>0</v>
      </c>
      <c r="V996" s="8" t="str">
        <f>IF(COUNTBLANK(G996:H996)+COUNTBLANK(J996:K996)+COUNTBLANK(M996:M996)+COUNTBLANK(P996:Q996)+COUNTBLANK(S996:S996)=8,"",
IF(G996&lt;Limity!$C$5," Data gotowości zbyt wczesna lub nie uzupełniona.","")&amp;
IF(G996&gt;Limity!$D$5," Data gotowości zbyt późna lub wypełnona nieprawidłowo.","")&amp;
IF(OR(ROUND(K996,2)&lt;=0,ROUND(Q996,2)&lt;=0,ROUND(M996,2)&lt;=0,ROUND(S996,2)&lt;=0,ROUND(H996,2)&lt;=0)," Co najmniej jedna wartość nie jest większa od zera.","")&amp;
IF(K996&gt;Limity!$D$6," Abonament za Usługę TD w Wariancie A ponad limit.","")&amp;
IF(Q996&gt;Limity!$D$7," Abonament za Usługę TD w Wariancie B ponad limit.","")&amp;
IF(Q996-K996&gt;Limity!$D$8," Różnica wartości abonamentów za Usługę TD wariantów A i B ponad limit.","")&amp;
IF(M996&gt;Limity!$D$9," Abonament za zwiększenie przepustowości w Wariancie A ponad limit.","")&amp;
IF(S996&gt;Limity!$D$10," Abonament za zwiększenie przepustowości w Wariancie B ponad limit.","")&amp;
IF(H996&gt;Limity!$D$11," Opłata za zestawienie łącza ponad limit.","")&amp;
IF(J996=""," Nie wskazano PWR. ",IF(ISERROR(VLOOKUP(J996,'Listy punktów styku'!$B$11:$B$41,1,FALSE))," Nie wskazano PWR z listy.",""))&amp;
IF(P996=""," Nie wskazano FPS. ",IF(ISERROR(VLOOKUP(P996,'Listy punktów styku'!$B$44:$B$61,1,FALSE))," Nie wskazano FPS z listy.",""))
)</f>
        <v/>
      </c>
    </row>
    <row r="997" spans="1:22" x14ac:dyDescent="0.35">
      <c r="A997" s="115">
        <v>983</v>
      </c>
      <c r="B997" s="116">
        <v>5052459</v>
      </c>
      <c r="C997" s="117" t="s">
        <v>5083</v>
      </c>
      <c r="D997" s="118" t="s">
        <v>5085</v>
      </c>
      <c r="E997" s="118" t="s">
        <v>95</v>
      </c>
      <c r="F997" s="119">
        <v>11</v>
      </c>
      <c r="G997" s="28"/>
      <c r="H997" s="4"/>
      <c r="I997" s="122">
        <f t="shared" si="106"/>
        <v>0</v>
      </c>
      <c r="J997" s="3"/>
      <c r="K997" s="6"/>
      <c r="L997" s="123">
        <f t="shared" si="107"/>
        <v>0</v>
      </c>
      <c r="M997" s="7"/>
      <c r="N997" s="123">
        <f t="shared" si="108"/>
        <v>0</v>
      </c>
      <c r="O997" s="123">
        <f t="shared" si="109"/>
        <v>0</v>
      </c>
      <c r="P997" s="3"/>
      <c r="Q997" s="6"/>
      <c r="R997" s="123">
        <f t="shared" si="110"/>
        <v>0</v>
      </c>
      <c r="S997" s="6"/>
      <c r="T997" s="123">
        <f t="shared" si="111"/>
        <v>0</v>
      </c>
      <c r="U997" s="122">
        <f t="shared" si="112"/>
        <v>0</v>
      </c>
      <c r="V997" s="8" t="str">
        <f>IF(COUNTBLANK(G997:H997)+COUNTBLANK(J997:K997)+COUNTBLANK(M997:M997)+COUNTBLANK(P997:Q997)+COUNTBLANK(S997:S997)=8,"",
IF(G997&lt;Limity!$C$5," Data gotowości zbyt wczesna lub nie uzupełniona.","")&amp;
IF(G997&gt;Limity!$D$5," Data gotowości zbyt późna lub wypełnona nieprawidłowo.","")&amp;
IF(OR(ROUND(K997,2)&lt;=0,ROUND(Q997,2)&lt;=0,ROUND(M997,2)&lt;=0,ROUND(S997,2)&lt;=0,ROUND(H997,2)&lt;=0)," Co najmniej jedna wartość nie jest większa od zera.","")&amp;
IF(K997&gt;Limity!$D$6," Abonament za Usługę TD w Wariancie A ponad limit.","")&amp;
IF(Q997&gt;Limity!$D$7," Abonament za Usługę TD w Wariancie B ponad limit.","")&amp;
IF(Q997-K997&gt;Limity!$D$8," Różnica wartości abonamentów za Usługę TD wariantów A i B ponad limit.","")&amp;
IF(M997&gt;Limity!$D$9," Abonament za zwiększenie przepustowości w Wariancie A ponad limit.","")&amp;
IF(S997&gt;Limity!$D$10," Abonament za zwiększenie przepustowości w Wariancie B ponad limit.","")&amp;
IF(H997&gt;Limity!$D$11," Opłata za zestawienie łącza ponad limit.","")&amp;
IF(J997=""," Nie wskazano PWR. ",IF(ISERROR(VLOOKUP(J997,'Listy punktów styku'!$B$11:$B$41,1,FALSE))," Nie wskazano PWR z listy.",""))&amp;
IF(P997=""," Nie wskazano FPS. ",IF(ISERROR(VLOOKUP(P997,'Listy punktów styku'!$B$44:$B$61,1,FALSE))," Nie wskazano FPS z listy.",""))
)</f>
        <v/>
      </c>
    </row>
    <row r="998" spans="1:22" x14ac:dyDescent="0.35">
      <c r="A998" s="115">
        <v>984</v>
      </c>
      <c r="B998" s="116">
        <v>5054096</v>
      </c>
      <c r="C998" s="117" t="s">
        <v>5087</v>
      </c>
      <c r="D998" s="118" t="s">
        <v>5089</v>
      </c>
      <c r="E998" s="118" t="s">
        <v>381</v>
      </c>
      <c r="F998" s="119">
        <v>6</v>
      </c>
      <c r="G998" s="28"/>
      <c r="H998" s="4"/>
      <c r="I998" s="122">
        <f t="shared" si="106"/>
        <v>0</v>
      </c>
      <c r="J998" s="3"/>
      <c r="K998" s="6"/>
      <c r="L998" s="123">
        <f t="shared" si="107"/>
        <v>0</v>
      </c>
      <c r="M998" s="7"/>
      <c r="N998" s="123">
        <f t="shared" si="108"/>
        <v>0</v>
      </c>
      <c r="O998" s="123">
        <f t="shared" si="109"/>
        <v>0</v>
      </c>
      <c r="P998" s="3"/>
      <c r="Q998" s="6"/>
      <c r="R998" s="123">
        <f t="shared" si="110"/>
        <v>0</v>
      </c>
      <c r="S998" s="6"/>
      <c r="T998" s="123">
        <f t="shared" si="111"/>
        <v>0</v>
      </c>
      <c r="U998" s="122">
        <f t="shared" si="112"/>
        <v>0</v>
      </c>
      <c r="V998" s="8" t="str">
        <f>IF(COUNTBLANK(G998:H998)+COUNTBLANK(J998:K998)+COUNTBLANK(M998:M998)+COUNTBLANK(P998:Q998)+COUNTBLANK(S998:S998)=8,"",
IF(G998&lt;Limity!$C$5," Data gotowości zbyt wczesna lub nie uzupełniona.","")&amp;
IF(G998&gt;Limity!$D$5," Data gotowości zbyt późna lub wypełnona nieprawidłowo.","")&amp;
IF(OR(ROUND(K998,2)&lt;=0,ROUND(Q998,2)&lt;=0,ROUND(M998,2)&lt;=0,ROUND(S998,2)&lt;=0,ROUND(H998,2)&lt;=0)," Co najmniej jedna wartość nie jest większa od zera.","")&amp;
IF(K998&gt;Limity!$D$6," Abonament za Usługę TD w Wariancie A ponad limit.","")&amp;
IF(Q998&gt;Limity!$D$7," Abonament za Usługę TD w Wariancie B ponad limit.","")&amp;
IF(Q998-K998&gt;Limity!$D$8," Różnica wartości abonamentów za Usługę TD wariantów A i B ponad limit.","")&amp;
IF(M998&gt;Limity!$D$9," Abonament za zwiększenie przepustowości w Wariancie A ponad limit.","")&amp;
IF(S998&gt;Limity!$D$10," Abonament za zwiększenie przepustowości w Wariancie B ponad limit.","")&amp;
IF(H998&gt;Limity!$D$11," Opłata za zestawienie łącza ponad limit.","")&amp;
IF(J998=""," Nie wskazano PWR. ",IF(ISERROR(VLOOKUP(J998,'Listy punktów styku'!$B$11:$B$41,1,FALSE))," Nie wskazano PWR z listy.",""))&amp;
IF(P998=""," Nie wskazano FPS. ",IF(ISERROR(VLOOKUP(P998,'Listy punktów styku'!$B$44:$B$61,1,FALSE))," Nie wskazano FPS z listy.",""))
)</f>
        <v/>
      </c>
    </row>
    <row r="999" spans="1:22" x14ac:dyDescent="0.35">
      <c r="A999" s="115">
        <v>985</v>
      </c>
      <c r="B999" s="116">
        <v>5055358</v>
      </c>
      <c r="C999" s="117" t="s">
        <v>5092</v>
      </c>
      <c r="D999" s="118" t="s">
        <v>5094</v>
      </c>
      <c r="E999" s="118"/>
      <c r="F999" s="119">
        <v>12</v>
      </c>
      <c r="G999" s="28"/>
      <c r="H999" s="4"/>
      <c r="I999" s="122">
        <f t="shared" ref="I999:I1062" si="113">ROUND(H999*(1+$C$10),2)</f>
        <v>0</v>
      </c>
      <c r="J999" s="3"/>
      <c r="K999" s="6"/>
      <c r="L999" s="123">
        <f t="shared" ref="L999:L1062" si="114">ROUND(K999*(1+$C$10),2)</f>
        <v>0</v>
      </c>
      <c r="M999" s="7"/>
      <c r="N999" s="123">
        <f t="shared" ref="N999:N1062" si="115">ROUND(M999*(1+$C$10),2)</f>
        <v>0</v>
      </c>
      <c r="O999" s="123">
        <f t="shared" ref="O999:O1062" si="116">60*ROUND(K999*(1+$C$10),2)</f>
        <v>0</v>
      </c>
      <c r="P999" s="3"/>
      <c r="Q999" s="6"/>
      <c r="R999" s="123">
        <f t="shared" ref="R999:R1062" si="117">ROUND(Q999*(1+$C$10),2)</f>
        <v>0</v>
      </c>
      <c r="S999" s="6"/>
      <c r="T999" s="123">
        <f t="shared" ref="T999:T1062" si="118">ROUND(S999*(1+$C$10),2)</f>
        <v>0</v>
      </c>
      <c r="U999" s="122">
        <f t="shared" ref="U999:U1062" si="119">60*ROUND(Q999*(1+$C$10),2)</f>
        <v>0</v>
      </c>
      <c r="V999" s="8" t="str">
        <f>IF(COUNTBLANK(G999:H999)+COUNTBLANK(J999:K999)+COUNTBLANK(M999:M999)+COUNTBLANK(P999:Q999)+COUNTBLANK(S999:S999)=8,"",
IF(G999&lt;Limity!$C$5," Data gotowości zbyt wczesna lub nie uzupełniona.","")&amp;
IF(G999&gt;Limity!$D$5," Data gotowości zbyt późna lub wypełnona nieprawidłowo.","")&amp;
IF(OR(ROUND(K999,2)&lt;=0,ROUND(Q999,2)&lt;=0,ROUND(M999,2)&lt;=0,ROUND(S999,2)&lt;=0,ROUND(H999,2)&lt;=0)," Co najmniej jedna wartość nie jest większa od zera.","")&amp;
IF(K999&gt;Limity!$D$6," Abonament za Usługę TD w Wariancie A ponad limit.","")&amp;
IF(Q999&gt;Limity!$D$7," Abonament za Usługę TD w Wariancie B ponad limit.","")&amp;
IF(Q999-K999&gt;Limity!$D$8," Różnica wartości abonamentów za Usługę TD wariantów A i B ponad limit.","")&amp;
IF(M999&gt;Limity!$D$9," Abonament za zwiększenie przepustowości w Wariancie A ponad limit.","")&amp;
IF(S999&gt;Limity!$D$10," Abonament za zwiększenie przepustowości w Wariancie B ponad limit.","")&amp;
IF(H999&gt;Limity!$D$11," Opłata za zestawienie łącza ponad limit.","")&amp;
IF(J999=""," Nie wskazano PWR. ",IF(ISERROR(VLOOKUP(J999,'Listy punktów styku'!$B$11:$B$41,1,FALSE))," Nie wskazano PWR z listy.",""))&amp;
IF(P999=""," Nie wskazano FPS. ",IF(ISERROR(VLOOKUP(P999,'Listy punktów styku'!$B$44:$B$61,1,FALSE))," Nie wskazano FPS z listy.",""))
)</f>
        <v/>
      </c>
    </row>
    <row r="1000" spans="1:22" x14ac:dyDescent="0.35">
      <c r="A1000" s="115">
        <v>986</v>
      </c>
      <c r="B1000" s="116">
        <v>5057499</v>
      </c>
      <c r="C1000" s="117" t="s">
        <v>5096</v>
      </c>
      <c r="D1000" s="118" t="s">
        <v>5098</v>
      </c>
      <c r="E1000" s="118" t="s">
        <v>5100</v>
      </c>
      <c r="F1000" s="119">
        <v>6</v>
      </c>
      <c r="G1000" s="28"/>
      <c r="H1000" s="4"/>
      <c r="I1000" s="122">
        <f t="shared" si="113"/>
        <v>0</v>
      </c>
      <c r="J1000" s="3"/>
      <c r="K1000" s="6"/>
      <c r="L1000" s="123">
        <f t="shared" si="114"/>
        <v>0</v>
      </c>
      <c r="M1000" s="7"/>
      <c r="N1000" s="123">
        <f t="shared" si="115"/>
        <v>0</v>
      </c>
      <c r="O1000" s="123">
        <f t="shared" si="116"/>
        <v>0</v>
      </c>
      <c r="P1000" s="3"/>
      <c r="Q1000" s="6"/>
      <c r="R1000" s="123">
        <f t="shared" si="117"/>
        <v>0</v>
      </c>
      <c r="S1000" s="6"/>
      <c r="T1000" s="123">
        <f t="shared" si="118"/>
        <v>0</v>
      </c>
      <c r="U1000" s="122">
        <f t="shared" si="119"/>
        <v>0</v>
      </c>
      <c r="V1000" s="8" t="str">
        <f>IF(COUNTBLANK(G1000:H1000)+COUNTBLANK(J1000:K1000)+COUNTBLANK(M1000:M1000)+COUNTBLANK(P1000:Q1000)+COUNTBLANK(S1000:S1000)=8,"",
IF(G1000&lt;Limity!$C$5," Data gotowości zbyt wczesna lub nie uzupełniona.","")&amp;
IF(G1000&gt;Limity!$D$5," Data gotowości zbyt późna lub wypełnona nieprawidłowo.","")&amp;
IF(OR(ROUND(K1000,2)&lt;=0,ROUND(Q1000,2)&lt;=0,ROUND(M1000,2)&lt;=0,ROUND(S1000,2)&lt;=0,ROUND(H1000,2)&lt;=0)," Co najmniej jedna wartość nie jest większa od zera.","")&amp;
IF(K1000&gt;Limity!$D$6," Abonament za Usługę TD w Wariancie A ponad limit.","")&amp;
IF(Q1000&gt;Limity!$D$7," Abonament za Usługę TD w Wariancie B ponad limit.","")&amp;
IF(Q1000-K1000&gt;Limity!$D$8," Różnica wartości abonamentów za Usługę TD wariantów A i B ponad limit.","")&amp;
IF(M1000&gt;Limity!$D$9," Abonament za zwiększenie przepustowości w Wariancie A ponad limit.","")&amp;
IF(S1000&gt;Limity!$D$10," Abonament za zwiększenie przepustowości w Wariancie B ponad limit.","")&amp;
IF(H1000&gt;Limity!$D$11," Opłata za zestawienie łącza ponad limit.","")&amp;
IF(J1000=""," Nie wskazano PWR. ",IF(ISERROR(VLOOKUP(J1000,'Listy punktów styku'!$B$11:$B$41,1,FALSE))," Nie wskazano PWR z listy.",""))&amp;
IF(P1000=""," Nie wskazano FPS. ",IF(ISERROR(VLOOKUP(P1000,'Listy punktów styku'!$B$44:$B$61,1,FALSE))," Nie wskazano FPS z listy.",""))
)</f>
        <v/>
      </c>
    </row>
    <row r="1001" spans="1:22" ht="29" x14ac:dyDescent="0.35">
      <c r="A1001" s="115">
        <v>987</v>
      </c>
      <c r="B1001" s="116">
        <v>5061240</v>
      </c>
      <c r="C1001" s="117" t="s">
        <v>5102</v>
      </c>
      <c r="D1001" s="118" t="s">
        <v>5105</v>
      </c>
      <c r="E1001" s="118" t="s">
        <v>473</v>
      </c>
      <c r="F1001" s="119">
        <v>2</v>
      </c>
      <c r="G1001" s="28"/>
      <c r="H1001" s="4"/>
      <c r="I1001" s="122">
        <f t="shared" si="113"/>
        <v>0</v>
      </c>
      <c r="J1001" s="3"/>
      <c r="K1001" s="6"/>
      <c r="L1001" s="123">
        <f t="shared" si="114"/>
        <v>0</v>
      </c>
      <c r="M1001" s="7"/>
      <c r="N1001" s="123">
        <f t="shared" si="115"/>
        <v>0</v>
      </c>
      <c r="O1001" s="123">
        <f t="shared" si="116"/>
        <v>0</v>
      </c>
      <c r="P1001" s="3"/>
      <c r="Q1001" s="6"/>
      <c r="R1001" s="123">
        <f t="shared" si="117"/>
        <v>0</v>
      </c>
      <c r="S1001" s="6"/>
      <c r="T1001" s="123">
        <f t="shared" si="118"/>
        <v>0</v>
      </c>
      <c r="U1001" s="122">
        <f t="shared" si="119"/>
        <v>0</v>
      </c>
      <c r="V1001" s="8" t="str">
        <f>IF(COUNTBLANK(G1001:H1001)+COUNTBLANK(J1001:K1001)+COUNTBLANK(M1001:M1001)+COUNTBLANK(P1001:Q1001)+COUNTBLANK(S1001:S1001)=8,"",
IF(G1001&lt;Limity!$C$5," Data gotowości zbyt wczesna lub nie uzupełniona.","")&amp;
IF(G1001&gt;Limity!$D$5," Data gotowości zbyt późna lub wypełnona nieprawidłowo.","")&amp;
IF(OR(ROUND(K1001,2)&lt;=0,ROUND(Q1001,2)&lt;=0,ROUND(M1001,2)&lt;=0,ROUND(S1001,2)&lt;=0,ROUND(H1001,2)&lt;=0)," Co najmniej jedna wartość nie jest większa od zera.","")&amp;
IF(K1001&gt;Limity!$D$6," Abonament za Usługę TD w Wariancie A ponad limit.","")&amp;
IF(Q1001&gt;Limity!$D$7," Abonament za Usługę TD w Wariancie B ponad limit.","")&amp;
IF(Q1001-K1001&gt;Limity!$D$8," Różnica wartości abonamentów za Usługę TD wariantów A i B ponad limit.","")&amp;
IF(M1001&gt;Limity!$D$9," Abonament za zwiększenie przepustowości w Wariancie A ponad limit.","")&amp;
IF(S1001&gt;Limity!$D$10," Abonament za zwiększenie przepustowości w Wariancie B ponad limit.","")&amp;
IF(H1001&gt;Limity!$D$11," Opłata za zestawienie łącza ponad limit.","")&amp;
IF(J1001=""," Nie wskazano PWR. ",IF(ISERROR(VLOOKUP(J1001,'Listy punktów styku'!$B$11:$B$41,1,FALSE))," Nie wskazano PWR z listy.",""))&amp;
IF(P1001=""," Nie wskazano FPS. ",IF(ISERROR(VLOOKUP(P1001,'Listy punktów styku'!$B$44:$B$61,1,FALSE))," Nie wskazano FPS z listy.",""))
)</f>
        <v/>
      </c>
    </row>
    <row r="1002" spans="1:22" x14ac:dyDescent="0.35">
      <c r="A1002" s="115">
        <v>988</v>
      </c>
      <c r="B1002" s="116">
        <v>5063781</v>
      </c>
      <c r="C1002" s="117" t="s">
        <v>5108</v>
      </c>
      <c r="D1002" s="118" t="s">
        <v>5112</v>
      </c>
      <c r="E1002" s="118"/>
      <c r="F1002" s="119">
        <v>5</v>
      </c>
      <c r="G1002" s="28"/>
      <c r="H1002" s="4"/>
      <c r="I1002" s="122">
        <f t="shared" si="113"/>
        <v>0</v>
      </c>
      <c r="J1002" s="3"/>
      <c r="K1002" s="6"/>
      <c r="L1002" s="123">
        <f t="shared" si="114"/>
        <v>0</v>
      </c>
      <c r="M1002" s="7"/>
      <c r="N1002" s="123">
        <f t="shared" si="115"/>
        <v>0</v>
      </c>
      <c r="O1002" s="123">
        <f t="shared" si="116"/>
        <v>0</v>
      </c>
      <c r="P1002" s="3"/>
      <c r="Q1002" s="6"/>
      <c r="R1002" s="123">
        <f t="shared" si="117"/>
        <v>0</v>
      </c>
      <c r="S1002" s="6"/>
      <c r="T1002" s="123">
        <f t="shared" si="118"/>
        <v>0</v>
      </c>
      <c r="U1002" s="122">
        <f t="shared" si="119"/>
        <v>0</v>
      </c>
      <c r="V1002" s="8" t="str">
        <f>IF(COUNTBLANK(G1002:H1002)+COUNTBLANK(J1002:K1002)+COUNTBLANK(M1002:M1002)+COUNTBLANK(P1002:Q1002)+COUNTBLANK(S1002:S1002)=8,"",
IF(G1002&lt;Limity!$C$5," Data gotowości zbyt wczesna lub nie uzupełniona.","")&amp;
IF(G1002&gt;Limity!$D$5," Data gotowości zbyt późna lub wypełnona nieprawidłowo.","")&amp;
IF(OR(ROUND(K1002,2)&lt;=0,ROUND(Q1002,2)&lt;=0,ROUND(M1002,2)&lt;=0,ROUND(S1002,2)&lt;=0,ROUND(H1002,2)&lt;=0)," Co najmniej jedna wartość nie jest większa od zera.","")&amp;
IF(K1002&gt;Limity!$D$6," Abonament za Usługę TD w Wariancie A ponad limit.","")&amp;
IF(Q1002&gt;Limity!$D$7," Abonament za Usługę TD w Wariancie B ponad limit.","")&amp;
IF(Q1002-K1002&gt;Limity!$D$8," Różnica wartości abonamentów za Usługę TD wariantów A i B ponad limit.","")&amp;
IF(M1002&gt;Limity!$D$9," Abonament za zwiększenie przepustowości w Wariancie A ponad limit.","")&amp;
IF(S1002&gt;Limity!$D$10," Abonament za zwiększenie przepustowości w Wariancie B ponad limit.","")&amp;
IF(H1002&gt;Limity!$D$11," Opłata za zestawienie łącza ponad limit.","")&amp;
IF(J1002=""," Nie wskazano PWR. ",IF(ISERROR(VLOOKUP(J1002,'Listy punktów styku'!$B$11:$B$41,1,FALSE))," Nie wskazano PWR z listy.",""))&amp;
IF(P1002=""," Nie wskazano FPS. ",IF(ISERROR(VLOOKUP(P1002,'Listy punktów styku'!$B$44:$B$61,1,FALSE))," Nie wskazano FPS z listy.",""))
)</f>
        <v/>
      </c>
    </row>
    <row r="1003" spans="1:22" x14ac:dyDescent="0.35">
      <c r="A1003" s="115">
        <v>989</v>
      </c>
      <c r="B1003" s="116">
        <v>5064072</v>
      </c>
      <c r="C1003" s="117" t="s">
        <v>5114</v>
      </c>
      <c r="D1003" s="118" t="s">
        <v>5116</v>
      </c>
      <c r="E1003" s="118" t="s">
        <v>95</v>
      </c>
      <c r="F1003" s="119">
        <v>9</v>
      </c>
      <c r="G1003" s="28"/>
      <c r="H1003" s="4"/>
      <c r="I1003" s="122">
        <f t="shared" si="113"/>
        <v>0</v>
      </c>
      <c r="J1003" s="3"/>
      <c r="K1003" s="6"/>
      <c r="L1003" s="123">
        <f t="shared" si="114"/>
        <v>0</v>
      </c>
      <c r="M1003" s="7"/>
      <c r="N1003" s="123">
        <f t="shared" si="115"/>
        <v>0</v>
      </c>
      <c r="O1003" s="123">
        <f t="shared" si="116"/>
        <v>0</v>
      </c>
      <c r="P1003" s="3"/>
      <c r="Q1003" s="6"/>
      <c r="R1003" s="123">
        <f t="shared" si="117"/>
        <v>0</v>
      </c>
      <c r="S1003" s="6"/>
      <c r="T1003" s="123">
        <f t="shared" si="118"/>
        <v>0</v>
      </c>
      <c r="U1003" s="122">
        <f t="shared" si="119"/>
        <v>0</v>
      </c>
      <c r="V1003" s="8" t="str">
        <f>IF(COUNTBLANK(G1003:H1003)+COUNTBLANK(J1003:K1003)+COUNTBLANK(M1003:M1003)+COUNTBLANK(P1003:Q1003)+COUNTBLANK(S1003:S1003)=8,"",
IF(G1003&lt;Limity!$C$5," Data gotowości zbyt wczesna lub nie uzupełniona.","")&amp;
IF(G1003&gt;Limity!$D$5," Data gotowości zbyt późna lub wypełnona nieprawidłowo.","")&amp;
IF(OR(ROUND(K1003,2)&lt;=0,ROUND(Q1003,2)&lt;=0,ROUND(M1003,2)&lt;=0,ROUND(S1003,2)&lt;=0,ROUND(H1003,2)&lt;=0)," Co najmniej jedna wartość nie jest większa od zera.","")&amp;
IF(K1003&gt;Limity!$D$6," Abonament za Usługę TD w Wariancie A ponad limit.","")&amp;
IF(Q1003&gt;Limity!$D$7," Abonament za Usługę TD w Wariancie B ponad limit.","")&amp;
IF(Q1003-K1003&gt;Limity!$D$8," Różnica wartości abonamentów za Usługę TD wariantów A i B ponad limit.","")&amp;
IF(M1003&gt;Limity!$D$9," Abonament za zwiększenie przepustowości w Wariancie A ponad limit.","")&amp;
IF(S1003&gt;Limity!$D$10," Abonament za zwiększenie przepustowości w Wariancie B ponad limit.","")&amp;
IF(H1003&gt;Limity!$D$11," Opłata za zestawienie łącza ponad limit.","")&amp;
IF(J1003=""," Nie wskazano PWR. ",IF(ISERROR(VLOOKUP(J1003,'Listy punktów styku'!$B$11:$B$41,1,FALSE))," Nie wskazano PWR z listy.",""))&amp;
IF(P1003=""," Nie wskazano FPS. ",IF(ISERROR(VLOOKUP(P1003,'Listy punktów styku'!$B$44:$B$61,1,FALSE))," Nie wskazano FPS z listy.",""))
)</f>
        <v/>
      </c>
    </row>
    <row r="1004" spans="1:22" x14ac:dyDescent="0.35">
      <c r="A1004" s="115">
        <v>990</v>
      </c>
      <c r="B1004" s="116">
        <v>5064804</v>
      </c>
      <c r="C1004" s="117" t="s">
        <v>5118</v>
      </c>
      <c r="D1004" s="118" t="s">
        <v>5122</v>
      </c>
      <c r="E1004" s="118"/>
      <c r="F1004" s="119">
        <v>42</v>
      </c>
      <c r="G1004" s="28"/>
      <c r="H1004" s="4"/>
      <c r="I1004" s="122">
        <f t="shared" si="113"/>
        <v>0</v>
      </c>
      <c r="J1004" s="3"/>
      <c r="K1004" s="6"/>
      <c r="L1004" s="123">
        <f t="shared" si="114"/>
        <v>0</v>
      </c>
      <c r="M1004" s="7"/>
      <c r="N1004" s="123">
        <f t="shared" si="115"/>
        <v>0</v>
      </c>
      <c r="O1004" s="123">
        <f t="shared" si="116"/>
        <v>0</v>
      </c>
      <c r="P1004" s="3"/>
      <c r="Q1004" s="6"/>
      <c r="R1004" s="123">
        <f t="shared" si="117"/>
        <v>0</v>
      </c>
      <c r="S1004" s="6"/>
      <c r="T1004" s="123">
        <f t="shared" si="118"/>
        <v>0</v>
      </c>
      <c r="U1004" s="122">
        <f t="shared" si="119"/>
        <v>0</v>
      </c>
      <c r="V1004" s="8" t="str">
        <f>IF(COUNTBLANK(G1004:H1004)+COUNTBLANK(J1004:K1004)+COUNTBLANK(M1004:M1004)+COUNTBLANK(P1004:Q1004)+COUNTBLANK(S1004:S1004)=8,"",
IF(G1004&lt;Limity!$C$5," Data gotowości zbyt wczesna lub nie uzupełniona.","")&amp;
IF(G1004&gt;Limity!$D$5," Data gotowości zbyt późna lub wypełnona nieprawidłowo.","")&amp;
IF(OR(ROUND(K1004,2)&lt;=0,ROUND(Q1004,2)&lt;=0,ROUND(M1004,2)&lt;=0,ROUND(S1004,2)&lt;=0,ROUND(H1004,2)&lt;=0)," Co najmniej jedna wartość nie jest większa od zera.","")&amp;
IF(K1004&gt;Limity!$D$6," Abonament za Usługę TD w Wariancie A ponad limit.","")&amp;
IF(Q1004&gt;Limity!$D$7," Abonament za Usługę TD w Wariancie B ponad limit.","")&amp;
IF(Q1004-K1004&gt;Limity!$D$8," Różnica wartości abonamentów za Usługę TD wariantów A i B ponad limit.","")&amp;
IF(M1004&gt;Limity!$D$9," Abonament za zwiększenie przepustowości w Wariancie A ponad limit.","")&amp;
IF(S1004&gt;Limity!$D$10," Abonament za zwiększenie przepustowości w Wariancie B ponad limit.","")&amp;
IF(H1004&gt;Limity!$D$11," Opłata za zestawienie łącza ponad limit.","")&amp;
IF(J1004=""," Nie wskazano PWR. ",IF(ISERROR(VLOOKUP(J1004,'Listy punktów styku'!$B$11:$B$41,1,FALSE))," Nie wskazano PWR z listy.",""))&amp;
IF(P1004=""," Nie wskazano FPS. ",IF(ISERROR(VLOOKUP(P1004,'Listy punktów styku'!$B$44:$B$61,1,FALSE))," Nie wskazano FPS z listy.",""))
)</f>
        <v/>
      </c>
    </row>
    <row r="1005" spans="1:22" x14ac:dyDescent="0.35">
      <c r="A1005" s="115">
        <v>991</v>
      </c>
      <c r="B1005" s="124">
        <v>470968</v>
      </c>
      <c r="C1005" s="117" t="s">
        <v>5123</v>
      </c>
      <c r="D1005" s="118" t="s">
        <v>5124</v>
      </c>
      <c r="E1005" s="118" t="s">
        <v>516</v>
      </c>
      <c r="F1005" s="119" t="s">
        <v>5127</v>
      </c>
      <c r="G1005" s="28"/>
      <c r="H1005" s="4"/>
      <c r="I1005" s="122">
        <f t="shared" si="113"/>
        <v>0</v>
      </c>
      <c r="J1005" s="3"/>
      <c r="K1005" s="6"/>
      <c r="L1005" s="123">
        <f t="shared" si="114"/>
        <v>0</v>
      </c>
      <c r="M1005" s="7"/>
      <c r="N1005" s="123">
        <f t="shared" si="115"/>
        <v>0</v>
      </c>
      <c r="O1005" s="123">
        <f t="shared" si="116"/>
        <v>0</v>
      </c>
      <c r="P1005" s="3"/>
      <c r="Q1005" s="6"/>
      <c r="R1005" s="123">
        <f t="shared" si="117"/>
        <v>0</v>
      </c>
      <c r="S1005" s="6"/>
      <c r="T1005" s="123">
        <f t="shared" si="118"/>
        <v>0</v>
      </c>
      <c r="U1005" s="122">
        <f t="shared" si="119"/>
        <v>0</v>
      </c>
      <c r="V1005" s="8" t="str">
        <f>IF(COUNTBLANK(G1005:H1005)+COUNTBLANK(J1005:K1005)+COUNTBLANK(M1005:M1005)+COUNTBLANK(P1005:Q1005)+COUNTBLANK(S1005:S1005)=8,"",
IF(G1005&lt;Limity!$C$5," Data gotowości zbyt wczesna lub nie uzupełniona.","")&amp;
IF(G1005&gt;Limity!$D$5," Data gotowości zbyt późna lub wypełnona nieprawidłowo.","")&amp;
IF(OR(ROUND(K1005,2)&lt;=0,ROUND(Q1005,2)&lt;=0,ROUND(M1005,2)&lt;=0,ROUND(S1005,2)&lt;=0,ROUND(H1005,2)&lt;=0)," Co najmniej jedna wartość nie jest większa od zera.","")&amp;
IF(K1005&gt;Limity!$D$6," Abonament za Usługę TD w Wariancie A ponad limit.","")&amp;
IF(Q1005&gt;Limity!$D$7," Abonament za Usługę TD w Wariancie B ponad limit.","")&amp;
IF(Q1005-K1005&gt;Limity!$D$8," Różnica wartości abonamentów za Usługę TD wariantów A i B ponad limit.","")&amp;
IF(M1005&gt;Limity!$D$9," Abonament za zwiększenie przepustowości w Wariancie A ponad limit.","")&amp;
IF(S1005&gt;Limity!$D$10," Abonament za zwiększenie przepustowości w Wariancie B ponad limit.","")&amp;
IF(H1005&gt;Limity!$D$11," Opłata za zestawienie łącza ponad limit.","")&amp;
IF(J1005=""," Nie wskazano PWR. ",IF(ISERROR(VLOOKUP(J1005,'Listy punktów styku'!$B$11:$B$41,1,FALSE))," Nie wskazano PWR z listy.",""))&amp;
IF(P1005=""," Nie wskazano FPS. ",IF(ISERROR(VLOOKUP(P1005,'Listy punktów styku'!$B$44:$B$61,1,FALSE))," Nie wskazano FPS z listy.",""))
)</f>
        <v/>
      </c>
    </row>
    <row r="1006" spans="1:22" x14ac:dyDescent="0.35">
      <c r="A1006" s="115">
        <v>992</v>
      </c>
      <c r="B1006" s="116">
        <v>998518445</v>
      </c>
      <c r="C1006" s="117">
        <v>266318</v>
      </c>
      <c r="D1006" s="118" t="s">
        <v>5132</v>
      </c>
      <c r="E1006" s="118" t="s">
        <v>5134</v>
      </c>
      <c r="F1006" s="119">
        <v>7</v>
      </c>
      <c r="G1006" s="28"/>
      <c r="H1006" s="4"/>
      <c r="I1006" s="122">
        <f t="shared" si="113"/>
        <v>0</v>
      </c>
      <c r="J1006" s="3"/>
      <c r="K1006" s="6"/>
      <c r="L1006" s="123">
        <f t="shared" si="114"/>
        <v>0</v>
      </c>
      <c r="M1006" s="7"/>
      <c r="N1006" s="123">
        <f t="shared" si="115"/>
        <v>0</v>
      </c>
      <c r="O1006" s="123">
        <f t="shared" si="116"/>
        <v>0</v>
      </c>
      <c r="P1006" s="3"/>
      <c r="Q1006" s="6"/>
      <c r="R1006" s="123">
        <f t="shared" si="117"/>
        <v>0</v>
      </c>
      <c r="S1006" s="6"/>
      <c r="T1006" s="123">
        <f t="shared" si="118"/>
        <v>0</v>
      </c>
      <c r="U1006" s="122">
        <f t="shared" si="119"/>
        <v>0</v>
      </c>
      <c r="V1006" s="8" t="str">
        <f>IF(COUNTBLANK(G1006:H1006)+COUNTBLANK(J1006:K1006)+COUNTBLANK(M1006:M1006)+COUNTBLANK(P1006:Q1006)+COUNTBLANK(S1006:S1006)=8,"",
IF(G1006&lt;Limity!$C$5," Data gotowości zbyt wczesna lub nie uzupełniona.","")&amp;
IF(G1006&gt;Limity!$D$5," Data gotowości zbyt późna lub wypełnona nieprawidłowo.","")&amp;
IF(OR(ROUND(K1006,2)&lt;=0,ROUND(Q1006,2)&lt;=0,ROUND(M1006,2)&lt;=0,ROUND(S1006,2)&lt;=0,ROUND(H1006,2)&lt;=0)," Co najmniej jedna wartość nie jest większa od zera.","")&amp;
IF(K1006&gt;Limity!$D$6," Abonament za Usługę TD w Wariancie A ponad limit.","")&amp;
IF(Q1006&gt;Limity!$D$7," Abonament za Usługę TD w Wariancie B ponad limit.","")&amp;
IF(Q1006-K1006&gt;Limity!$D$8," Różnica wartości abonamentów za Usługę TD wariantów A i B ponad limit.","")&amp;
IF(M1006&gt;Limity!$D$9," Abonament za zwiększenie przepustowości w Wariancie A ponad limit.","")&amp;
IF(S1006&gt;Limity!$D$10," Abonament za zwiększenie przepustowości w Wariancie B ponad limit.","")&amp;
IF(H1006&gt;Limity!$D$11," Opłata za zestawienie łącza ponad limit.","")&amp;
IF(J1006=""," Nie wskazano PWR. ",IF(ISERROR(VLOOKUP(J1006,'Listy punktów styku'!$B$11:$B$41,1,FALSE))," Nie wskazano PWR z listy.",""))&amp;
IF(P1006=""," Nie wskazano FPS. ",IF(ISERROR(VLOOKUP(P1006,'Listy punktów styku'!$B$44:$B$61,1,FALSE))," Nie wskazano FPS z listy.",""))
)</f>
        <v/>
      </c>
    </row>
    <row r="1007" spans="1:22" x14ac:dyDescent="0.35">
      <c r="A1007" s="115">
        <v>993</v>
      </c>
      <c r="B1007" s="116">
        <v>5078610</v>
      </c>
      <c r="C1007" s="117" t="s">
        <v>5136</v>
      </c>
      <c r="D1007" s="118" t="s">
        <v>5140</v>
      </c>
      <c r="E1007" s="118" t="s">
        <v>1264</v>
      </c>
      <c r="F1007" s="119">
        <v>2</v>
      </c>
      <c r="G1007" s="28"/>
      <c r="H1007" s="4"/>
      <c r="I1007" s="122">
        <f t="shared" si="113"/>
        <v>0</v>
      </c>
      <c r="J1007" s="3"/>
      <c r="K1007" s="6"/>
      <c r="L1007" s="123">
        <f t="shared" si="114"/>
        <v>0</v>
      </c>
      <c r="M1007" s="7"/>
      <c r="N1007" s="123">
        <f t="shared" si="115"/>
        <v>0</v>
      </c>
      <c r="O1007" s="123">
        <f t="shared" si="116"/>
        <v>0</v>
      </c>
      <c r="P1007" s="3"/>
      <c r="Q1007" s="6"/>
      <c r="R1007" s="123">
        <f t="shared" si="117"/>
        <v>0</v>
      </c>
      <c r="S1007" s="6"/>
      <c r="T1007" s="123">
        <f t="shared" si="118"/>
        <v>0</v>
      </c>
      <c r="U1007" s="122">
        <f t="shared" si="119"/>
        <v>0</v>
      </c>
      <c r="V1007" s="8" t="str">
        <f>IF(COUNTBLANK(G1007:H1007)+COUNTBLANK(J1007:K1007)+COUNTBLANK(M1007:M1007)+COUNTBLANK(P1007:Q1007)+COUNTBLANK(S1007:S1007)=8,"",
IF(G1007&lt;Limity!$C$5," Data gotowości zbyt wczesna lub nie uzupełniona.","")&amp;
IF(G1007&gt;Limity!$D$5," Data gotowości zbyt późna lub wypełnona nieprawidłowo.","")&amp;
IF(OR(ROUND(K1007,2)&lt;=0,ROUND(Q1007,2)&lt;=0,ROUND(M1007,2)&lt;=0,ROUND(S1007,2)&lt;=0,ROUND(H1007,2)&lt;=0)," Co najmniej jedna wartość nie jest większa od zera.","")&amp;
IF(K1007&gt;Limity!$D$6," Abonament za Usługę TD w Wariancie A ponad limit.","")&amp;
IF(Q1007&gt;Limity!$D$7," Abonament za Usługę TD w Wariancie B ponad limit.","")&amp;
IF(Q1007-K1007&gt;Limity!$D$8," Różnica wartości abonamentów za Usługę TD wariantów A i B ponad limit.","")&amp;
IF(M1007&gt;Limity!$D$9," Abonament za zwiększenie przepustowości w Wariancie A ponad limit.","")&amp;
IF(S1007&gt;Limity!$D$10," Abonament za zwiększenie przepustowości w Wariancie B ponad limit.","")&amp;
IF(H1007&gt;Limity!$D$11," Opłata za zestawienie łącza ponad limit.","")&amp;
IF(J1007=""," Nie wskazano PWR. ",IF(ISERROR(VLOOKUP(J1007,'Listy punktów styku'!$B$11:$B$41,1,FALSE))," Nie wskazano PWR z listy.",""))&amp;
IF(P1007=""," Nie wskazano FPS. ",IF(ISERROR(VLOOKUP(P1007,'Listy punktów styku'!$B$44:$B$61,1,FALSE))," Nie wskazano FPS z listy.",""))
)</f>
        <v/>
      </c>
    </row>
    <row r="1008" spans="1:22" x14ac:dyDescent="0.35">
      <c r="A1008" s="115">
        <v>994</v>
      </c>
      <c r="B1008" s="116">
        <v>951426720</v>
      </c>
      <c r="C1008" s="117">
        <v>268014</v>
      </c>
      <c r="D1008" s="118" t="s">
        <v>5138</v>
      </c>
      <c r="E1008" s="118" t="s">
        <v>919</v>
      </c>
      <c r="F1008" s="119">
        <v>2</v>
      </c>
      <c r="G1008" s="28"/>
      <c r="H1008" s="4"/>
      <c r="I1008" s="122">
        <f t="shared" si="113"/>
        <v>0</v>
      </c>
      <c r="J1008" s="3"/>
      <c r="K1008" s="6"/>
      <c r="L1008" s="123">
        <f t="shared" si="114"/>
        <v>0</v>
      </c>
      <c r="M1008" s="7"/>
      <c r="N1008" s="123">
        <f t="shared" si="115"/>
        <v>0</v>
      </c>
      <c r="O1008" s="123">
        <f t="shared" si="116"/>
        <v>0</v>
      </c>
      <c r="P1008" s="3"/>
      <c r="Q1008" s="6"/>
      <c r="R1008" s="123">
        <f t="shared" si="117"/>
        <v>0</v>
      </c>
      <c r="S1008" s="6"/>
      <c r="T1008" s="123">
        <f t="shared" si="118"/>
        <v>0</v>
      </c>
      <c r="U1008" s="122">
        <f t="shared" si="119"/>
        <v>0</v>
      </c>
      <c r="V1008" s="8" t="str">
        <f>IF(COUNTBLANK(G1008:H1008)+COUNTBLANK(J1008:K1008)+COUNTBLANK(M1008:M1008)+COUNTBLANK(P1008:Q1008)+COUNTBLANK(S1008:S1008)=8,"",
IF(G1008&lt;Limity!$C$5," Data gotowości zbyt wczesna lub nie uzupełniona.","")&amp;
IF(G1008&gt;Limity!$D$5," Data gotowości zbyt późna lub wypełnona nieprawidłowo.","")&amp;
IF(OR(ROUND(K1008,2)&lt;=0,ROUND(Q1008,2)&lt;=0,ROUND(M1008,2)&lt;=0,ROUND(S1008,2)&lt;=0,ROUND(H1008,2)&lt;=0)," Co najmniej jedna wartość nie jest większa od zera.","")&amp;
IF(K1008&gt;Limity!$D$6," Abonament za Usługę TD w Wariancie A ponad limit.","")&amp;
IF(Q1008&gt;Limity!$D$7," Abonament za Usługę TD w Wariancie B ponad limit.","")&amp;
IF(Q1008-K1008&gt;Limity!$D$8," Różnica wartości abonamentów za Usługę TD wariantów A i B ponad limit.","")&amp;
IF(M1008&gt;Limity!$D$9," Abonament za zwiększenie przepustowości w Wariancie A ponad limit.","")&amp;
IF(S1008&gt;Limity!$D$10," Abonament za zwiększenie przepustowości w Wariancie B ponad limit.","")&amp;
IF(H1008&gt;Limity!$D$11," Opłata za zestawienie łącza ponad limit.","")&amp;
IF(J1008=""," Nie wskazano PWR. ",IF(ISERROR(VLOOKUP(J1008,'Listy punktów styku'!$B$11:$B$41,1,FALSE))," Nie wskazano PWR z listy.",""))&amp;
IF(P1008=""," Nie wskazano FPS. ",IF(ISERROR(VLOOKUP(P1008,'Listy punktów styku'!$B$44:$B$61,1,FALSE))," Nie wskazano FPS z listy.",""))
)</f>
        <v/>
      </c>
    </row>
    <row r="1009" spans="1:22" x14ac:dyDescent="0.35">
      <c r="A1009" s="115">
        <v>995</v>
      </c>
      <c r="B1009" s="124">
        <v>516245</v>
      </c>
      <c r="C1009" s="117" t="s">
        <v>5143</v>
      </c>
      <c r="D1009" s="118" t="s">
        <v>5138</v>
      </c>
      <c r="E1009" s="118" t="s">
        <v>634</v>
      </c>
      <c r="F1009" s="119" t="s">
        <v>784</v>
      </c>
      <c r="G1009" s="28"/>
      <c r="H1009" s="4"/>
      <c r="I1009" s="122">
        <f t="shared" si="113"/>
        <v>0</v>
      </c>
      <c r="J1009" s="3"/>
      <c r="K1009" s="6"/>
      <c r="L1009" s="123">
        <f t="shared" si="114"/>
        <v>0</v>
      </c>
      <c r="M1009" s="7"/>
      <c r="N1009" s="123">
        <f t="shared" si="115"/>
        <v>0</v>
      </c>
      <c r="O1009" s="123">
        <f t="shared" si="116"/>
        <v>0</v>
      </c>
      <c r="P1009" s="3"/>
      <c r="Q1009" s="6"/>
      <c r="R1009" s="123">
        <f t="shared" si="117"/>
        <v>0</v>
      </c>
      <c r="S1009" s="6"/>
      <c r="T1009" s="123">
        <f t="shared" si="118"/>
        <v>0</v>
      </c>
      <c r="U1009" s="122">
        <f t="shared" si="119"/>
        <v>0</v>
      </c>
      <c r="V1009" s="8" t="str">
        <f>IF(COUNTBLANK(G1009:H1009)+COUNTBLANK(J1009:K1009)+COUNTBLANK(M1009:M1009)+COUNTBLANK(P1009:Q1009)+COUNTBLANK(S1009:S1009)=8,"",
IF(G1009&lt;Limity!$C$5," Data gotowości zbyt wczesna lub nie uzupełniona.","")&amp;
IF(G1009&gt;Limity!$D$5," Data gotowości zbyt późna lub wypełnona nieprawidłowo.","")&amp;
IF(OR(ROUND(K1009,2)&lt;=0,ROUND(Q1009,2)&lt;=0,ROUND(M1009,2)&lt;=0,ROUND(S1009,2)&lt;=0,ROUND(H1009,2)&lt;=0)," Co najmniej jedna wartość nie jest większa od zera.","")&amp;
IF(K1009&gt;Limity!$D$6," Abonament za Usługę TD w Wariancie A ponad limit.","")&amp;
IF(Q1009&gt;Limity!$D$7," Abonament za Usługę TD w Wariancie B ponad limit.","")&amp;
IF(Q1009-K1009&gt;Limity!$D$8," Różnica wartości abonamentów za Usługę TD wariantów A i B ponad limit.","")&amp;
IF(M1009&gt;Limity!$D$9," Abonament za zwiększenie przepustowości w Wariancie A ponad limit.","")&amp;
IF(S1009&gt;Limity!$D$10," Abonament za zwiększenie przepustowości w Wariancie B ponad limit.","")&amp;
IF(H1009&gt;Limity!$D$11," Opłata za zestawienie łącza ponad limit.","")&amp;
IF(J1009=""," Nie wskazano PWR. ",IF(ISERROR(VLOOKUP(J1009,'Listy punktów styku'!$B$11:$B$41,1,FALSE))," Nie wskazano PWR z listy.",""))&amp;
IF(P1009=""," Nie wskazano FPS. ",IF(ISERROR(VLOOKUP(P1009,'Listy punktów styku'!$B$44:$B$61,1,FALSE))," Nie wskazano FPS z listy.",""))
)</f>
        <v/>
      </c>
    </row>
    <row r="1010" spans="1:22" x14ac:dyDescent="0.35">
      <c r="A1010" s="115">
        <v>996</v>
      </c>
      <c r="B1010" s="116">
        <v>5083931</v>
      </c>
      <c r="C1010" s="117" t="s">
        <v>5145</v>
      </c>
      <c r="D1010" s="118" t="s">
        <v>5147</v>
      </c>
      <c r="E1010" s="118" t="s">
        <v>5149</v>
      </c>
      <c r="F1010" s="119">
        <v>5</v>
      </c>
      <c r="G1010" s="28"/>
      <c r="H1010" s="4"/>
      <c r="I1010" s="122">
        <f t="shared" si="113"/>
        <v>0</v>
      </c>
      <c r="J1010" s="3"/>
      <c r="K1010" s="6"/>
      <c r="L1010" s="123">
        <f t="shared" si="114"/>
        <v>0</v>
      </c>
      <c r="M1010" s="7"/>
      <c r="N1010" s="123">
        <f t="shared" si="115"/>
        <v>0</v>
      </c>
      <c r="O1010" s="123">
        <f t="shared" si="116"/>
        <v>0</v>
      </c>
      <c r="P1010" s="3"/>
      <c r="Q1010" s="6"/>
      <c r="R1010" s="123">
        <f t="shared" si="117"/>
        <v>0</v>
      </c>
      <c r="S1010" s="6"/>
      <c r="T1010" s="123">
        <f t="shared" si="118"/>
        <v>0</v>
      </c>
      <c r="U1010" s="122">
        <f t="shared" si="119"/>
        <v>0</v>
      </c>
      <c r="V1010" s="8" t="str">
        <f>IF(COUNTBLANK(G1010:H1010)+COUNTBLANK(J1010:K1010)+COUNTBLANK(M1010:M1010)+COUNTBLANK(P1010:Q1010)+COUNTBLANK(S1010:S1010)=8,"",
IF(G1010&lt;Limity!$C$5," Data gotowości zbyt wczesna lub nie uzupełniona.","")&amp;
IF(G1010&gt;Limity!$D$5," Data gotowości zbyt późna lub wypełnona nieprawidłowo.","")&amp;
IF(OR(ROUND(K1010,2)&lt;=0,ROUND(Q1010,2)&lt;=0,ROUND(M1010,2)&lt;=0,ROUND(S1010,2)&lt;=0,ROUND(H1010,2)&lt;=0)," Co najmniej jedna wartość nie jest większa od zera.","")&amp;
IF(K1010&gt;Limity!$D$6," Abonament za Usługę TD w Wariancie A ponad limit.","")&amp;
IF(Q1010&gt;Limity!$D$7," Abonament za Usługę TD w Wariancie B ponad limit.","")&amp;
IF(Q1010-K1010&gt;Limity!$D$8," Różnica wartości abonamentów za Usługę TD wariantów A i B ponad limit.","")&amp;
IF(M1010&gt;Limity!$D$9," Abonament za zwiększenie przepustowości w Wariancie A ponad limit.","")&amp;
IF(S1010&gt;Limity!$D$10," Abonament za zwiększenie przepustowości w Wariancie B ponad limit.","")&amp;
IF(H1010&gt;Limity!$D$11," Opłata za zestawienie łącza ponad limit.","")&amp;
IF(J1010=""," Nie wskazano PWR. ",IF(ISERROR(VLOOKUP(J1010,'Listy punktów styku'!$B$11:$B$41,1,FALSE))," Nie wskazano PWR z listy.",""))&amp;
IF(P1010=""," Nie wskazano FPS. ",IF(ISERROR(VLOOKUP(P1010,'Listy punktów styku'!$B$44:$B$61,1,FALSE))," Nie wskazano FPS z listy.",""))
)</f>
        <v/>
      </c>
    </row>
    <row r="1011" spans="1:22" x14ac:dyDescent="0.35">
      <c r="A1011" s="115">
        <v>997</v>
      </c>
      <c r="B1011" s="116">
        <v>385902829</v>
      </c>
      <c r="C1011" s="117">
        <v>113769</v>
      </c>
      <c r="D1011" s="118" t="s">
        <v>5151</v>
      </c>
      <c r="E1011" s="118" t="s">
        <v>5154</v>
      </c>
      <c r="F1011" s="119">
        <v>12</v>
      </c>
      <c r="G1011" s="28"/>
      <c r="H1011" s="4"/>
      <c r="I1011" s="122">
        <f t="shared" si="113"/>
        <v>0</v>
      </c>
      <c r="J1011" s="3"/>
      <c r="K1011" s="6"/>
      <c r="L1011" s="123">
        <f t="shared" si="114"/>
        <v>0</v>
      </c>
      <c r="M1011" s="7"/>
      <c r="N1011" s="123">
        <f t="shared" si="115"/>
        <v>0</v>
      </c>
      <c r="O1011" s="123">
        <f t="shared" si="116"/>
        <v>0</v>
      </c>
      <c r="P1011" s="3"/>
      <c r="Q1011" s="6"/>
      <c r="R1011" s="123">
        <f t="shared" si="117"/>
        <v>0</v>
      </c>
      <c r="S1011" s="6"/>
      <c r="T1011" s="123">
        <f t="shared" si="118"/>
        <v>0</v>
      </c>
      <c r="U1011" s="122">
        <f t="shared" si="119"/>
        <v>0</v>
      </c>
      <c r="V1011" s="8" t="str">
        <f>IF(COUNTBLANK(G1011:H1011)+COUNTBLANK(J1011:K1011)+COUNTBLANK(M1011:M1011)+COUNTBLANK(P1011:Q1011)+COUNTBLANK(S1011:S1011)=8,"",
IF(G1011&lt;Limity!$C$5," Data gotowości zbyt wczesna lub nie uzupełniona.","")&amp;
IF(G1011&gt;Limity!$D$5," Data gotowości zbyt późna lub wypełnona nieprawidłowo.","")&amp;
IF(OR(ROUND(K1011,2)&lt;=0,ROUND(Q1011,2)&lt;=0,ROUND(M1011,2)&lt;=0,ROUND(S1011,2)&lt;=0,ROUND(H1011,2)&lt;=0)," Co najmniej jedna wartość nie jest większa od zera.","")&amp;
IF(K1011&gt;Limity!$D$6," Abonament za Usługę TD w Wariancie A ponad limit.","")&amp;
IF(Q1011&gt;Limity!$D$7," Abonament za Usługę TD w Wariancie B ponad limit.","")&amp;
IF(Q1011-K1011&gt;Limity!$D$8," Różnica wartości abonamentów za Usługę TD wariantów A i B ponad limit.","")&amp;
IF(M1011&gt;Limity!$D$9," Abonament za zwiększenie przepustowości w Wariancie A ponad limit.","")&amp;
IF(S1011&gt;Limity!$D$10," Abonament za zwiększenie przepustowości w Wariancie B ponad limit.","")&amp;
IF(H1011&gt;Limity!$D$11," Opłata za zestawienie łącza ponad limit.","")&amp;
IF(J1011=""," Nie wskazano PWR. ",IF(ISERROR(VLOOKUP(J1011,'Listy punktów styku'!$B$11:$B$41,1,FALSE))," Nie wskazano PWR z listy.",""))&amp;
IF(P1011=""," Nie wskazano FPS. ",IF(ISERROR(VLOOKUP(P1011,'Listy punktów styku'!$B$44:$B$61,1,FALSE))," Nie wskazano FPS z listy.",""))
)</f>
        <v/>
      </c>
    </row>
    <row r="1012" spans="1:22" x14ac:dyDescent="0.35">
      <c r="A1012" s="115">
        <v>998</v>
      </c>
      <c r="B1012" s="124">
        <v>56135629</v>
      </c>
      <c r="C1012" s="117" t="s">
        <v>5155</v>
      </c>
      <c r="D1012" s="118" t="s">
        <v>5160</v>
      </c>
      <c r="E1012" s="118" t="s">
        <v>5162</v>
      </c>
      <c r="F1012" s="119" t="s">
        <v>537</v>
      </c>
      <c r="G1012" s="28"/>
      <c r="H1012" s="4"/>
      <c r="I1012" s="122">
        <f t="shared" si="113"/>
        <v>0</v>
      </c>
      <c r="J1012" s="3"/>
      <c r="K1012" s="6"/>
      <c r="L1012" s="123">
        <f t="shared" si="114"/>
        <v>0</v>
      </c>
      <c r="M1012" s="7"/>
      <c r="N1012" s="123">
        <f t="shared" si="115"/>
        <v>0</v>
      </c>
      <c r="O1012" s="123">
        <f t="shared" si="116"/>
        <v>0</v>
      </c>
      <c r="P1012" s="3"/>
      <c r="Q1012" s="6"/>
      <c r="R1012" s="123">
        <f t="shared" si="117"/>
        <v>0</v>
      </c>
      <c r="S1012" s="6"/>
      <c r="T1012" s="123">
        <f t="shared" si="118"/>
        <v>0</v>
      </c>
      <c r="U1012" s="122">
        <f t="shared" si="119"/>
        <v>0</v>
      </c>
      <c r="V1012" s="8" t="str">
        <f>IF(COUNTBLANK(G1012:H1012)+COUNTBLANK(J1012:K1012)+COUNTBLANK(M1012:M1012)+COUNTBLANK(P1012:Q1012)+COUNTBLANK(S1012:S1012)=8,"",
IF(G1012&lt;Limity!$C$5," Data gotowości zbyt wczesna lub nie uzupełniona.","")&amp;
IF(G1012&gt;Limity!$D$5," Data gotowości zbyt późna lub wypełnona nieprawidłowo.","")&amp;
IF(OR(ROUND(K1012,2)&lt;=0,ROUND(Q1012,2)&lt;=0,ROUND(M1012,2)&lt;=0,ROUND(S1012,2)&lt;=0,ROUND(H1012,2)&lt;=0)," Co najmniej jedna wartość nie jest większa od zera.","")&amp;
IF(K1012&gt;Limity!$D$6," Abonament za Usługę TD w Wariancie A ponad limit.","")&amp;
IF(Q1012&gt;Limity!$D$7," Abonament za Usługę TD w Wariancie B ponad limit.","")&amp;
IF(Q1012-K1012&gt;Limity!$D$8," Różnica wartości abonamentów za Usługę TD wariantów A i B ponad limit.","")&amp;
IF(M1012&gt;Limity!$D$9," Abonament za zwiększenie przepustowości w Wariancie A ponad limit.","")&amp;
IF(S1012&gt;Limity!$D$10," Abonament za zwiększenie przepustowości w Wariancie B ponad limit.","")&amp;
IF(H1012&gt;Limity!$D$11," Opłata za zestawienie łącza ponad limit.","")&amp;
IF(J1012=""," Nie wskazano PWR. ",IF(ISERROR(VLOOKUP(J1012,'Listy punktów styku'!$B$11:$B$41,1,FALSE))," Nie wskazano PWR z listy.",""))&amp;
IF(P1012=""," Nie wskazano FPS. ",IF(ISERROR(VLOOKUP(P1012,'Listy punktów styku'!$B$44:$B$61,1,FALSE))," Nie wskazano FPS z listy.",""))
)</f>
        <v/>
      </c>
    </row>
    <row r="1013" spans="1:22" x14ac:dyDescent="0.35">
      <c r="A1013" s="115">
        <v>999</v>
      </c>
      <c r="B1013" s="116">
        <v>114706657</v>
      </c>
      <c r="C1013" s="117">
        <v>269073</v>
      </c>
      <c r="D1013" s="118" t="s">
        <v>5166</v>
      </c>
      <c r="E1013" s="118" t="s">
        <v>5162</v>
      </c>
      <c r="F1013" s="119" t="s">
        <v>5167</v>
      </c>
      <c r="G1013" s="28"/>
      <c r="H1013" s="4"/>
      <c r="I1013" s="122">
        <f t="shared" si="113"/>
        <v>0</v>
      </c>
      <c r="J1013" s="3"/>
      <c r="K1013" s="6"/>
      <c r="L1013" s="123">
        <f t="shared" si="114"/>
        <v>0</v>
      </c>
      <c r="M1013" s="7"/>
      <c r="N1013" s="123">
        <f t="shared" si="115"/>
        <v>0</v>
      </c>
      <c r="O1013" s="123">
        <f t="shared" si="116"/>
        <v>0</v>
      </c>
      <c r="P1013" s="3"/>
      <c r="Q1013" s="6"/>
      <c r="R1013" s="123">
        <f t="shared" si="117"/>
        <v>0</v>
      </c>
      <c r="S1013" s="6"/>
      <c r="T1013" s="123">
        <f t="shared" si="118"/>
        <v>0</v>
      </c>
      <c r="U1013" s="122">
        <f t="shared" si="119"/>
        <v>0</v>
      </c>
      <c r="V1013" s="8" t="str">
        <f>IF(COUNTBLANK(G1013:H1013)+COUNTBLANK(J1013:K1013)+COUNTBLANK(M1013:M1013)+COUNTBLANK(P1013:Q1013)+COUNTBLANK(S1013:S1013)=8,"",
IF(G1013&lt;Limity!$C$5," Data gotowości zbyt wczesna lub nie uzupełniona.","")&amp;
IF(G1013&gt;Limity!$D$5," Data gotowości zbyt późna lub wypełnona nieprawidłowo.","")&amp;
IF(OR(ROUND(K1013,2)&lt;=0,ROUND(Q1013,2)&lt;=0,ROUND(M1013,2)&lt;=0,ROUND(S1013,2)&lt;=0,ROUND(H1013,2)&lt;=0)," Co najmniej jedna wartość nie jest większa od zera.","")&amp;
IF(K1013&gt;Limity!$D$6," Abonament za Usługę TD w Wariancie A ponad limit.","")&amp;
IF(Q1013&gt;Limity!$D$7," Abonament za Usługę TD w Wariancie B ponad limit.","")&amp;
IF(Q1013-K1013&gt;Limity!$D$8," Różnica wartości abonamentów za Usługę TD wariantów A i B ponad limit.","")&amp;
IF(M1013&gt;Limity!$D$9," Abonament za zwiększenie przepustowości w Wariancie A ponad limit.","")&amp;
IF(S1013&gt;Limity!$D$10," Abonament za zwiększenie przepustowości w Wariancie B ponad limit.","")&amp;
IF(H1013&gt;Limity!$D$11," Opłata za zestawienie łącza ponad limit.","")&amp;
IF(J1013=""," Nie wskazano PWR. ",IF(ISERROR(VLOOKUP(J1013,'Listy punktów styku'!$B$11:$B$41,1,FALSE))," Nie wskazano PWR z listy.",""))&amp;
IF(P1013=""," Nie wskazano FPS. ",IF(ISERROR(VLOOKUP(P1013,'Listy punktów styku'!$B$44:$B$61,1,FALSE))," Nie wskazano FPS z listy.",""))
)</f>
        <v/>
      </c>
    </row>
    <row r="1014" spans="1:22" ht="29" x14ac:dyDescent="0.35">
      <c r="A1014" s="115">
        <v>1000</v>
      </c>
      <c r="B1014" s="116">
        <v>5111563</v>
      </c>
      <c r="C1014" s="117" t="s">
        <v>5169</v>
      </c>
      <c r="D1014" s="118" t="s">
        <v>5171</v>
      </c>
      <c r="E1014" s="118" t="s">
        <v>1399</v>
      </c>
      <c r="F1014" s="119">
        <v>17</v>
      </c>
      <c r="G1014" s="28"/>
      <c r="H1014" s="4"/>
      <c r="I1014" s="122">
        <f t="shared" si="113"/>
        <v>0</v>
      </c>
      <c r="J1014" s="3"/>
      <c r="K1014" s="6"/>
      <c r="L1014" s="123">
        <f t="shared" si="114"/>
        <v>0</v>
      </c>
      <c r="M1014" s="7"/>
      <c r="N1014" s="123">
        <f t="shared" si="115"/>
        <v>0</v>
      </c>
      <c r="O1014" s="123">
        <f t="shared" si="116"/>
        <v>0</v>
      </c>
      <c r="P1014" s="3"/>
      <c r="Q1014" s="6"/>
      <c r="R1014" s="123">
        <f t="shared" si="117"/>
        <v>0</v>
      </c>
      <c r="S1014" s="6"/>
      <c r="T1014" s="123">
        <f t="shared" si="118"/>
        <v>0</v>
      </c>
      <c r="U1014" s="122">
        <f t="shared" si="119"/>
        <v>0</v>
      </c>
      <c r="V1014" s="8" t="str">
        <f>IF(COUNTBLANK(G1014:H1014)+COUNTBLANK(J1014:K1014)+COUNTBLANK(M1014:M1014)+COUNTBLANK(P1014:Q1014)+COUNTBLANK(S1014:S1014)=8,"",
IF(G1014&lt;Limity!$C$5," Data gotowości zbyt wczesna lub nie uzupełniona.","")&amp;
IF(G1014&gt;Limity!$D$5," Data gotowości zbyt późna lub wypełnona nieprawidłowo.","")&amp;
IF(OR(ROUND(K1014,2)&lt;=0,ROUND(Q1014,2)&lt;=0,ROUND(M1014,2)&lt;=0,ROUND(S1014,2)&lt;=0,ROUND(H1014,2)&lt;=0)," Co najmniej jedna wartość nie jest większa od zera.","")&amp;
IF(K1014&gt;Limity!$D$6," Abonament za Usługę TD w Wariancie A ponad limit.","")&amp;
IF(Q1014&gt;Limity!$D$7," Abonament za Usługę TD w Wariancie B ponad limit.","")&amp;
IF(Q1014-K1014&gt;Limity!$D$8," Różnica wartości abonamentów za Usługę TD wariantów A i B ponad limit.","")&amp;
IF(M1014&gt;Limity!$D$9," Abonament za zwiększenie przepustowości w Wariancie A ponad limit.","")&amp;
IF(S1014&gt;Limity!$D$10," Abonament za zwiększenie przepustowości w Wariancie B ponad limit.","")&amp;
IF(H1014&gt;Limity!$D$11," Opłata za zestawienie łącza ponad limit.","")&amp;
IF(J1014=""," Nie wskazano PWR. ",IF(ISERROR(VLOOKUP(J1014,'Listy punktów styku'!$B$11:$B$41,1,FALSE))," Nie wskazano PWR z listy.",""))&amp;
IF(P1014=""," Nie wskazano FPS. ",IF(ISERROR(VLOOKUP(P1014,'Listy punktów styku'!$B$44:$B$61,1,FALSE))," Nie wskazano FPS z listy.",""))
)</f>
        <v/>
      </c>
    </row>
    <row r="1015" spans="1:22" x14ac:dyDescent="0.35">
      <c r="A1015" s="115">
        <v>1001</v>
      </c>
      <c r="B1015" s="116">
        <v>5127459</v>
      </c>
      <c r="C1015" s="117" t="s">
        <v>5174</v>
      </c>
      <c r="D1015" s="118" t="s">
        <v>5178</v>
      </c>
      <c r="E1015" s="118" t="s">
        <v>369</v>
      </c>
      <c r="F1015" s="119">
        <v>117</v>
      </c>
      <c r="G1015" s="28"/>
      <c r="H1015" s="4"/>
      <c r="I1015" s="122">
        <f t="shared" si="113"/>
        <v>0</v>
      </c>
      <c r="J1015" s="3"/>
      <c r="K1015" s="6"/>
      <c r="L1015" s="123">
        <f t="shared" si="114"/>
        <v>0</v>
      </c>
      <c r="M1015" s="7"/>
      <c r="N1015" s="123">
        <f t="shared" si="115"/>
        <v>0</v>
      </c>
      <c r="O1015" s="123">
        <f t="shared" si="116"/>
        <v>0</v>
      </c>
      <c r="P1015" s="3"/>
      <c r="Q1015" s="6"/>
      <c r="R1015" s="123">
        <f t="shared" si="117"/>
        <v>0</v>
      </c>
      <c r="S1015" s="6"/>
      <c r="T1015" s="123">
        <f t="shared" si="118"/>
        <v>0</v>
      </c>
      <c r="U1015" s="122">
        <f t="shared" si="119"/>
        <v>0</v>
      </c>
      <c r="V1015" s="8" t="str">
        <f>IF(COUNTBLANK(G1015:H1015)+COUNTBLANK(J1015:K1015)+COUNTBLANK(M1015:M1015)+COUNTBLANK(P1015:Q1015)+COUNTBLANK(S1015:S1015)=8,"",
IF(G1015&lt;Limity!$C$5," Data gotowości zbyt wczesna lub nie uzupełniona.","")&amp;
IF(G1015&gt;Limity!$D$5," Data gotowości zbyt późna lub wypełnona nieprawidłowo.","")&amp;
IF(OR(ROUND(K1015,2)&lt;=0,ROUND(Q1015,2)&lt;=0,ROUND(M1015,2)&lt;=0,ROUND(S1015,2)&lt;=0,ROUND(H1015,2)&lt;=0)," Co najmniej jedna wartość nie jest większa od zera.","")&amp;
IF(K1015&gt;Limity!$D$6," Abonament za Usługę TD w Wariancie A ponad limit.","")&amp;
IF(Q1015&gt;Limity!$D$7," Abonament za Usługę TD w Wariancie B ponad limit.","")&amp;
IF(Q1015-K1015&gt;Limity!$D$8," Różnica wartości abonamentów za Usługę TD wariantów A i B ponad limit.","")&amp;
IF(M1015&gt;Limity!$D$9," Abonament za zwiększenie przepustowości w Wariancie A ponad limit.","")&amp;
IF(S1015&gt;Limity!$D$10," Abonament za zwiększenie przepustowości w Wariancie B ponad limit.","")&amp;
IF(H1015&gt;Limity!$D$11," Opłata za zestawienie łącza ponad limit.","")&amp;
IF(J1015=""," Nie wskazano PWR. ",IF(ISERROR(VLOOKUP(J1015,'Listy punktów styku'!$B$11:$B$41,1,FALSE))," Nie wskazano PWR z listy.",""))&amp;
IF(P1015=""," Nie wskazano FPS. ",IF(ISERROR(VLOOKUP(P1015,'Listy punktów styku'!$B$44:$B$61,1,FALSE))," Nie wskazano FPS z listy.",""))
)</f>
        <v/>
      </c>
    </row>
    <row r="1016" spans="1:22" x14ac:dyDescent="0.35">
      <c r="A1016" s="115">
        <v>1002</v>
      </c>
      <c r="B1016" s="116">
        <v>5136322</v>
      </c>
      <c r="C1016" s="117" t="s">
        <v>5180</v>
      </c>
      <c r="D1016" s="118" t="s">
        <v>5185</v>
      </c>
      <c r="E1016" s="118" t="s">
        <v>5187</v>
      </c>
      <c r="F1016" s="119">
        <v>23</v>
      </c>
      <c r="G1016" s="28"/>
      <c r="H1016" s="4"/>
      <c r="I1016" s="122">
        <f t="shared" si="113"/>
        <v>0</v>
      </c>
      <c r="J1016" s="3"/>
      <c r="K1016" s="6"/>
      <c r="L1016" s="123">
        <f t="shared" si="114"/>
        <v>0</v>
      </c>
      <c r="M1016" s="7"/>
      <c r="N1016" s="123">
        <f t="shared" si="115"/>
        <v>0</v>
      </c>
      <c r="O1016" s="123">
        <f t="shared" si="116"/>
        <v>0</v>
      </c>
      <c r="P1016" s="3"/>
      <c r="Q1016" s="6"/>
      <c r="R1016" s="123">
        <f t="shared" si="117"/>
        <v>0</v>
      </c>
      <c r="S1016" s="6"/>
      <c r="T1016" s="123">
        <f t="shared" si="118"/>
        <v>0</v>
      </c>
      <c r="U1016" s="122">
        <f t="shared" si="119"/>
        <v>0</v>
      </c>
      <c r="V1016" s="8" t="str">
        <f>IF(COUNTBLANK(G1016:H1016)+COUNTBLANK(J1016:K1016)+COUNTBLANK(M1016:M1016)+COUNTBLANK(P1016:Q1016)+COUNTBLANK(S1016:S1016)=8,"",
IF(G1016&lt;Limity!$C$5," Data gotowości zbyt wczesna lub nie uzupełniona.","")&amp;
IF(G1016&gt;Limity!$D$5," Data gotowości zbyt późna lub wypełnona nieprawidłowo.","")&amp;
IF(OR(ROUND(K1016,2)&lt;=0,ROUND(Q1016,2)&lt;=0,ROUND(M1016,2)&lt;=0,ROUND(S1016,2)&lt;=0,ROUND(H1016,2)&lt;=0)," Co najmniej jedna wartość nie jest większa od zera.","")&amp;
IF(K1016&gt;Limity!$D$6," Abonament za Usługę TD w Wariancie A ponad limit.","")&amp;
IF(Q1016&gt;Limity!$D$7," Abonament za Usługę TD w Wariancie B ponad limit.","")&amp;
IF(Q1016-K1016&gt;Limity!$D$8," Różnica wartości abonamentów za Usługę TD wariantów A i B ponad limit.","")&amp;
IF(M1016&gt;Limity!$D$9," Abonament za zwiększenie przepustowości w Wariancie A ponad limit.","")&amp;
IF(S1016&gt;Limity!$D$10," Abonament za zwiększenie przepustowości w Wariancie B ponad limit.","")&amp;
IF(H1016&gt;Limity!$D$11," Opłata za zestawienie łącza ponad limit.","")&amp;
IF(J1016=""," Nie wskazano PWR. ",IF(ISERROR(VLOOKUP(J1016,'Listy punktów styku'!$B$11:$B$41,1,FALSE))," Nie wskazano PWR z listy.",""))&amp;
IF(P1016=""," Nie wskazano FPS. ",IF(ISERROR(VLOOKUP(P1016,'Listy punktów styku'!$B$44:$B$61,1,FALSE))," Nie wskazano FPS z listy.",""))
)</f>
        <v/>
      </c>
    </row>
    <row r="1017" spans="1:22" x14ac:dyDescent="0.35">
      <c r="A1017" s="115">
        <v>1003</v>
      </c>
      <c r="B1017" s="124">
        <v>28836893</v>
      </c>
      <c r="C1017" s="117" t="s">
        <v>5188</v>
      </c>
      <c r="D1017" s="118" t="s">
        <v>5190</v>
      </c>
      <c r="E1017" s="118" t="s">
        <v>5193</v>
      </c>
      <c r="F1017" s="119" t="s">
        <v>5194</v>
      </c>
      <c r="G1017" s="28"/>
      <c r="H1017" s="4"/>
      <c r="I1017" s="122">
        <f t="shared" si="113"/>
        <v>0</v>
      </c>
      <c r="J1017" s="3"/>
      <c r="K1017" s="6"/>
      <c r="L1017" s="123">
        <f t="shared" si="114"/>
        <v>0</v>
      </c>
      <c r="M1017" s="7"/>
      <c r="N1017" s="123">
        <f t="shared" si="115"/>
        <v>0</v>
      </c>
      <c r="O1017" s="123">
        <f t="shared" si="116"/>
        <v>0</v>
      </c>
      <c r="P1017" s="3"/>
      <c r="Q1017" s="6"/>
      <c r="R1017" s="123">
        <f t="shared" si="117"/>
        <v>0</v>
      </c>
      <c r="S1017" s="6"/>
      <c r="T1017" s="123">
        <f t="shared" si="118"/>
        <v>0</v>
      </c>
      <c r="U1017" s="122">
        <f t="shared" si="119"/>
        <v>0</v>
      </c>
      <c r="V1017" s="8" t="str">
        <f>IF(COUNTBLANK(G1017:H1017)+COUNTBLANK(J1017:K1017)+COUNTBLANK(M1017:M1017)+COUNTBLANK(P1017:Q1017)+COUNTBLANK(S1017:S1017)=8,"",
IF(G1017&lt;Limity!$C$5," Data gotowości zbyt wczesna lub nie uzupełniona.","")&amp;
IF(G1017&gt;Limity!$D$5," Data gotowości zbyt późna lub wypełnona nieprawidłowo.","")&amp;
IF(OR(ROUND(K1017,2)&lt;=0,ROUND(Q1017,2)&lt;=0,ROUND(M1017,2)&lt;=0,ROUND(S1017,2)&lt;=0,ROUND(H1017,2)&lt;=0)," Co najmniej jedna wartość nie jest większa od zera.","")&amp;
IF(K1017&gt;Limity!$D$6," Abonament za Usługę TD w Wariancie A ponad limit.","")&amp;
IF(Q1017&gt;Limity!$D$7," Abonament za Usługę TD w Wariancie B ponad limit.","")&amp;
IF(Q1017-K1017&gt;Limity!$D$8," Różnica wartości abonamentów za Usługę TD wariantów A i B ponad limit.","")&amp;
IF(M1017&gt;Limity!$D$9," Abonament za zwiększenie przepustowości w Wariancie A ponad limit.","")&amp;
IF(S1017&gt;Limity!$D$10," Abonament za zwiększenie przepustowości w Wariancie B ponad limit.","")&amp;
IF(H1017&gt;Limity!$D$11," Opłata za zestawienie łącza ponad limit.","")&amp;
IF(J1017=""," Nie wskazano PWR. ",IF(ISERROR(VLOOKUP(J1017,'Listy punktów styku'!$B$11:$B$41,1,FALSE))," Nie wskazano PWR z listy.",""))&amp;
IF(P1017=""," Nie wskazano FPS. ",IF(ISERROR(VLOOKUP(P1017,'Listy punktów styku'!$B$44:$B$61,1,FALSE))," Nie wskazano FPS z listy.",""))
)</f>
        <v/>
      </c>
    </row>
    <row r="1018" spans="1:22" x14ac:dyDescent="0.35">
      <c r="A1018" s="115">
        <v>1004</v>
      </c>
      <c r="B1018" s="124">
        <v>74787565</v>
      </c>
      <c r="C1018" s="117" t="s">
        <v>5196</v>
      </c>
      <c r="D1018" s="118" t="s">
        <v>5199</v>
      </c>
      <c r="E1018" s="118" t="s">
        <v>5201</v>
      </c>
      <c r="F1018" s="119" t="s">
        <v>285</v>
      </c>
      <c r="G1018" s="28"/>
      <c r="H1018" s="4"/>
      <c r="I1018" s="122">
        <f t="shared" si="113"/>
        <v>0</v>
      </c>
      <c r="J1018" s="3"/>
      <c r="K1018" s="6"/>
      <c r="L1018" s="123">
        <f t="shared" si="114"/>
        <v>0</v>
      </c>
      <c r="M1018" s="7"/>
      <c r="N1018" s="123">
        <f t="shared" si="115"/>
        <v>0</v>
      </c>
      <c r="O1018" s="123">
        <f t="shared" si="116"/>
        <v>0</v>
      </c>
      <c r="P1018" s="3"/>
      <c r="Q1018" s="6"/>
      <c r="R1018" s="123">
        <f t="shared" si="117"/>
        <v>0</v>
      </c>
      <c r="S1018" s="6"/>
      <c r="T1018" s="123">
        <f t="shared" si="118"/>
        <v>0</v>
      </c>
      <c r="U1018" s="122">
        <f t="shared" si="119"/>
        <v>0</v>
      </c>
      <c r="V1018" s="8" t="str">
        <f>IF(COUNTBLANK(G1018:H1018)+COUNTBLANK(J1018:K1018)+COUNTBLANK(M1018:M1018)+COUNTBLANK(P1018:Q1018)+COUNTBLANK(S1018:S1018)=8,"",
IF(G1018&lt;Limity!$C$5," Data gotowości zbyt wczesna lub nie uzupełniona.","")&amp;
IF(G1018&gt;Limity!$D$5," Data gotowości zbyt późna lub wypełnona nieprawidłowo.","")&amp;
IF(OR(ROUND(K1018,2)&lt;=0,ROUND(Q1018,2)&lt;=0,ROUND(M1018,2)&lt;=0,ROUND(S1018,2)&lt;=0,ROUND(H1018,2)&lt;=0)," Co najmniej jedna wartość nie jest większa od zera.","")&amp;
IF(K1018&gt;Limity!$D$6," Abonament za Usługę TD w Wariancie A ponad limit.","")&amp;
IF(Q1018&gt;Limity!$D$7," Abonament za Usługę TD w Wariancie B ponad limit.","")&amp;
IF(Q1018-K1018&gt;Limity!$D$8," Różnica wartości abonamentów za Usługę TD wariantów A i B ponad limit.","")&amp;
IF(M1018&gt;Limity!$D$9," Abonament za zwiększenie przepustowości w Wariancie A ponad limit.","")&amp;
IF(S1018&gt;Limity!$D$10," Abonament za zwiększenie przepustowości w Wariancie B ponad limit.","")&amp;
IF(H1018&gt;Limity!$D$11," Opłata za zestawienie łącza ponad limit.","")&amp;
IF(J1018=""," Nie wskazano PWR. ",IF(ISERROR(VLOOKUP(J1018,'Listy punktów styku'!$B$11:$B$41,1,FALSE))," Nie wskazano PWR z listy.",""))&amp;
IF(P1018=""," Nie wskazano FPS. ",IF(ISERROR(VLOOKUP(P1018,'Listy punktów styku'!$B$44:$B$61,1,FALSE))," Nie wskazano FPS z listy.",""))
)</f>
        <v/>
      </c>
    </row>
    <row r="1019" spans="1:22" x14ac:dyDescent="0.35">
      <c r="A1019" s="115">
        <v>1005</v>
      </c>
      <c r="B1019" s="116">
        <v>5144063</v>
      </c>
      <c r="C1019" s="117" t="s">
        <v>991</v>
      </c>
      <c r="D1019" s="118" t="s">
        <v>5206</v>
      </c>
      <c r="E1019" s="118"/>
      <c r="F1019" s="119">
        <v>2</v>
      </c>
      <c r="G1019" s="28"/>
      <c r="H1019" s="4"/>
      <c r="I1019" s="122">
        <f t="shared" si="113"/>
        <v>0</v>
      </c>
      <c r="J1019" s="3"/>
      <c r="K1019" s="6"/>
      <c r="L1019" s="123">
        <f t="shared" si="114"/>
        <v>0</v>
      </c>
      <c r="M1019" s="7"/>
      <c r="N1019" s="123">
        <f t="shared" si="115"/>
        <v>0</v>
      </c>
      <c r="O1019" s="123">
        <f t="shared" si="116"/>
        <v>0</v>
      </c>
      <c r="P1019" s="3"/>
      <c r="Q1019" s="6"/>
      <c r="R1019" s="123">
        <f t="shared" si="117"/>
        <v>0</v>
      </c>
      <c r="S1019" s="6"/>
      <c r="T1019" s="123">
        <f t="shared" si="118"/>
        <v>0</v>
      </c>
      <c r="U1019" s="122">
        <f t="shared" si="119"/>
        <v>0</v>
      </c>
      <c r="V1019" s="8" t="str">
        <f>IF(COUNTBLANK(G1019:H1019)+COUNTBLANK(J1019:K1019)+COUNTBLANK(M1019:M1019)+COUNTBLANK(P1019:Q1019)+COUNTBLANK(S1019:S1019)=8,"",
IF(G1019&lt;Limity!$C$5," Data gotowości zbyt wczesna lub nie uzupełniona.","")&amp;
IF(G1019&gt;Limity!$D$5," Data gotowości zbyt późna lub wypełnona nieprawidłowo.","")&amp;
IF(OR(ROUND(K1019,2)&lt;=0,ROUND(Q1019,2)&lt;=0,ROUND(M1019,2)&lt;=0,ROUND(S1019,2)&lt;=0,ROUND(H1019,2)&lt;=0)," Co najmniej jedna wartość nie jest większa od zera.","")&amp;
IF(K1019&gt;Limity!$D$6," Abonament za Usługę TD w Wariancie A ponad limit.","")&amp;
IF(Q1019&gt;Limity!$D$7," Abonament za Usługę TD w Wariancie B ponad limit.","")&amp;
IF(Q1019-K1019&gt;Limity!$D$8," Różnica wartości abonamentów za Usługę TD wariantów A i B ponad limit.","")&amp;
IF(M1019&gt;Limity!$D$9," Abonament za zwiększenie przepustowości w Wariancie A ponad limit.","")&amp;
IF(S1019&gt;Limity!$D$10," Abonament za zwiększenie przepustowości w Wariancie B ponad limit.","")&amp;
IF(H1019&gt;Limity!$D$11," Opłata za zestawienie łącza ponad limit.","")&amp;
IF(J1019=""," Nie wskazano PWR. ",IF(ISERROR(VLOOKUP(J1019,'Listy punktów styku'!$B$11:$B$41,1,FALSE))," Nie wskazano PWR z listy.",""))&amp;
IF(P1019=""," Nie wskazano FPS. ",IF(ISERROR(VLOOKUP(P1019,'Listy punktów styku'!$B$44:$B$61,1,FALSE))," Nie wskazano FPS z listy.",""))
)</f>
        <v/>
      </c>
    </row>
    <row r="1020" spans="1:22" x14ac:dyDescent="0.35">
      <c r="A1020" s="115">
        <v>1006</v>
      </c>
      <c r="B1020" s="116">
        <v>319545671</v>
      </c>
      <c r="C1020" s="117">
        <v>269275</v>
      </c>
      <c r="D1020" s="118" t="s">
        <v>5209</v>
      </c>
      <c r="E1020" s="118" t="s">
        <v>384</v>
      </c>
      <c r="F1020" s="119">
        <v>29</v>
      </c>
      <c r="G1020" s="28"/>
      <c r="H1020" s="4"/>
      <c r="I1020" s="122">
        <f t="shared" si="113"/>
        <v>0</v>
      </c>
      <c r="J1020" s="3"/>
      <c r="K1020" s="6"/>
      <c r="L1020" s="123">
        <f t="shared" si="114"/>
        <v>0</v>
      </c>
      <c r="M1020" s="7"/>
      <c r="N1020" s="123">
        <f t="shared" si="115"/>
        <v>0</v>
      </c>
      <c r="O1020" s="123">
        <f t="shared" si="116"/>
        <v>0</v>
      </c>
      <c r="P1020" s="3"/>
      <c r="Q1020" s="6"/>
      <c r="R1020" s="123">
        <f t="shared" si="117"/>
        <v>0</v>
      </c>
      <c r="S1020" s="6"/>
      <c r="T1020" s="123">
        <f t="shared" si="118"/>
        <v>0</v>
      </c>
      <c r="U1020" s="122">
        <f t="shared" si="119"/>
        <v>0</v>
      </c>
      <c r="V1020" s="8" t="str">
        <f>IF(COUNTBLANK(G1020:H1020)+COUNTBLANK(J1020:K1020)+COUNTBLANK(M1020:M1020)+COUNTBLANK(P1020:Q1020)+COUNTBLANK(S1020:S1020)=8,"",
IF(G1020&lt;Limity!$C$5," Data gotowości zbyt wczesna lub nie uzupełniona.","")&amp;
IF(G1020&gt;Limity!$D$5," Data gotowości zbyt późna lub wypełnona nieprawidłowo.","")&amp;
IF(OR(ROUND(K1020,2)&lt;=0,ROUND(Q1020,2)&lt;=0,ROUND(M1020,2)&lt;=0,ROUND(S1020,2)&lt;=0,ROUND(H1020,2)&lt;=0)," Co najmniej jedna wartość nie jest większa od zera.","")&amp;
IF(K1020&gt;Limity!$D$6," Abonament za Usługę TD w Wariancie A ponad limit.","")&amp;
IF(Q1020&gt;Limity!$D$7," Abonament za Usługę TD w Wariancie B ponad limit.","")&amp;
IF(Q1020-K1020&gt;Limity!$D$8," Różnica wartości abonamentów za Usługę TD wariantów A i B ponad limit.","")&amp;
IF(M1020&gt;Limity!$D$9," Abonament za zwiększenie przepustowości w Wariancie A ponad limit.","")&amp;
IF(S1020&gt;Limity!$D$10," Abonament za zwiększenie przepustowości w Wariancie B ponad limit.","")&amp;
IF(H1020&gt;Limity!$D$11," Opłata za zestawienie łącza ponad limit.","")&amp;
IF(J1020=""," Nie wskazano PWR. ",IF(ISERROR(VLOOKUP(J1020,'Listy punktów styku'!$B$11:$B$41,1,FALSE))," Nie wskazano PWR z listy.",""))&amp;
IF(P1020=""," Nie wskazano FPS. ",IF(ISERROR(VLOOKUP(P1020,'Listy punktów styku'!$B$44:$B$61,1,FALSE))," Nie wskazano FPS z listy.",""))
)</f>
        <v/>
      </c>
    </row>
    <row r="1021" spans="1:22" x14ac:dyDescent="0.35">
      <c r="A1021" s="115">
        <v>1007</v>
      </c>
      <c r="B1021" s="116">
        <v>877837449</v>
      </c>
      <c r="C1021" s="117">
        <v>269257</v>
      </c>
      <c r="D1021" s="118" t="s">
        <v>5209</v>
      </c>
      <c r="E1021" s="118" t="s">
        <v>3072</v>
      </c>
      <c r="F1021" s="119">
        <v>26</v>
      </c>
      <c r="G1021" s="28"/>
      <c r="H1021" s="4"/>
      <c r="I1021" s="122">
        <f t="shared" si="113"/>
        <v>0</v>
      </c>
      <c r="J1021" s="3"/>
      <c r="K1021" s="6"/>
      <c r="L1021" s="123">
        <f t="shared" si="114"/>
        <v>0</v>
      </c>
      <c r="M1021" s="7"/>
      <c r="N1021" s="123">
        <f t="shared" si="115"/>
        <v>0</v>
      </c>
      <c r="O1021" s="123">
        <f t="shared" si="116"/>
        <v>0</v>
      </c>
      <c r="P1021" s="3"/>
      <c r="Q1021" s="6"/>
      <c r="R1021" s="123">
        <f t="shared" si="117"/>
        <v>0</v>
      </c>
      <c r="S1021" s="6"/>
      <c r="T1021" s="123">
        <f t="shared" si="118"/>
        <v>0</v>
      </c>
      <c r="U1021" s="122">
        <f t="shared" si="119"/>
        <v>0</v>
      </c>
      <c r="V1021" s="8" t="str">
        <f>IF(COUNTBLANK(G1021:H1021)+COUNTBLANK(J1021:K1021)+COUNTBLANK(M1021:M1021)+COUNTBLANK(P1021:Q1021)+COUNTBLANK(S1021:S1021)=8,"",
IF(G1021&lt;Limity!$C$5," Data gotowości zbyt wczesna lub nie uzupełniona.","")&amp;
IF(G1021&gt;Limity!$D$5," Data gotowości zbyt późna lub wypełnona nieprawidłowo.","")&amp;
IF(OR(ROUND(K1021,2)&lt;=0,ROUND(Q1021,2)&lt;=0,ROUND(M1021,2)&lt;=0,ROUND(S1021,2)&lt;=0,ROUND(H1021,2)&lt;=0)," Co najmniej jedna wartość nie jest większa od zera.","")&amp;
IF(K1021&gt;Limity!$D$6," Abonament za Usługę TD w Wariancie A ponad limit.","")&amp;
IF(Q1021&gt;Limity!$D$7," Abonament za Usługę TD w Wariancie B ponad limit.","")&amp;
IF(Q1021-K1021&gt;Limity!$D$8," Różnica wartości abonamentów za Usługę TD wariantów A i B ponad limit.","")&amp;
IF(M1021&gt;Limity!$D$9," Abonament za zwiększenie przepustowości w Wariancie A ponad limit.","")&amp;
IF(S1021&gt;Limity!$D$10," Abonament za zwiększenie przepustowości w Wariancie B ponad limit.","")&amp;
IF(H1021&gt;Limity!$D$11," Opłata za zestawienie łącza ponad limit.","")&amp;
IF(J1021=""," Nie wskazano PWR. ",IF(ISERROR(VLOOKUP(J1021,'Listy punktów styku'!$B$11:$B$41,1,FALSE))," Nie wskazano PWR z listy.",""))&amp;
IF(P1021=""," Nie wskazano FPS. ",IF(ISERROR(VLOOKUP(P1021,'Listy punktów styku'!$B$44:$B$61,1,FALSE))," Nie wskazano FPS z listy.",""))
)</f>
        <v/>
      </c>
    </row>
    <row r="1022" spans="1:22" x14ac:dyDescent="0.35">
      <c r="A1022" s="115">
        <v>1008</v>
      </c>
      <c r="B1022" s="116">
        <v>5157654</v>
      </c>
      <c r="C1022" s="117" t="s">
        <v>5212</v>
      </c>
      <c r="D1022" s="118" t="s">
        <v>5216</v>
      </c>
      <c r="E1022" s="118"/>
      <c r="F1022" s="119">
        <v>42</v>
      </c>
      <c r="G1022" s="28"/>
      <c r="H1022" s="4"/>
      <c r="I1022" s="122">
        <f t="shared" si="113"/>
        <v>0</v>
      </c>
      <c r="J1022" s="3"/>
      <c r="K1022" s="6"/>
      <c r="L1022" s="123">
        <f t="shared" si="114"/>
        <v>0</v>
      </c>
      <c r="M1022" s="7"/>
      <c r="N1022" s="123">
        <f t="shared" si="115"/>
        <v>0</v>
      </c>
      <c r="O1022" s="123">
        <f t="shared" si="116"/>
        <v>0</v>
      </c>
      <c r="P1022" s="3"/>
      <c r="Q1022" s="6"/>
      <c r="R1022" s="123">
        <f t="shared" si="117"/>
        <v>0</v>
      </c>
      <c r="S1022" s="6"/>
      <c r="T1022" s="123">
        <f t="shared" si="118"/>
        <v>0</v>
      </c>
      <c r="U1022" s="122">
        <f t="shared" si="119"/>
        <v>0</v>
      </c>
      <c r="V1022" s="8" t="str">
        <f>IF(COUNTBLANK(G1022:H1022)+COUNTBLANK(J1022:K1022)+COUNTBLANK(M1022:M1022)+COUNTBLANK(P1022:Q1022)+COUNTBLANK(S1022:S1022)=8,"",
IF(G1022&lt;Limity!$C$5," Data gotowości zbyt wczesna lub nie uzupełniona.","")&amp;
IF(G1022&gt;Limity!$D$5," Data gotowości zbyt późna lub wypełnona nieprawidłowo.","")&amp;
IF(OR(ROUND(K1022,2)&lt;=0,ROUND(Q1022,2)&lt;=0,ROUND(M1022,2)&lt;=0,ROUND(S1022,2)&lt;=0,ROUND(H1022,2)&lt;=0)," Co najmniej jedna wartość nie jest większa od zera.","")&amp;
IF(K1022&gt;Limity!$D$6," Abonament za Usługę TD w Wariancie A ponad limit.","")&amp;
IF(Q1022&gt;Limity!$D$7," Abonament za Usługę TD w Wariancie B ponad limit.","")&amp;
IF(Q1022-K1022&gt;Limity!$D$8," Różnica wartości abonamentów za Usługę TD wariantów A i B ponad limit.","")&amp;
IF(M1022&gt;Limity!$D$9," Abonament za zwiększenie przepustowości w Wariancie A ponad limit.","")&amp;
IF(S1022&gt;Limity!$D$10," Abonament za zwiększenie przepustowości w Wariancie B ponad limit.","")&amp;
IF(H1022&gt;Limity!$D$11," Opłata za zestawienie łącza ponad limit.","")&amp;
IF(J1022=""," Nie wskazano PWR. ",IF(ISERROR(VLOOKUP(J1022,'Listy punktów styku'!$B$11:$B$41,1,FALSE))," Nie wskazano PWR z listy.",""))&amp;
IF(P1022=""," Nie wskazano FPS. ",IF(ISERROR(VLOOKUP(P1022,'Listy punktów styku'!$B$44:$B$61,1,FALSE))," Nie wskazano FPS z listy.",""))
)</f>
        <v/>
      </c>
    </row>
    <row r="1023" spans="1:22" x14ac:dyDescent="0.35">
      <c r="A1023" s="115">
        <v>1009</v>
      </c>
      <c r="B1023" s="116">
        <v>522340959</v>
      </c>
      <c r="C1023" s="117">
        <v>35307</v>
      </c>
      <c r="D1023" s="118" t="s">
        <v>5220</v>
      </c>
      <c r="E1023" s="118" t="s">
        <v>5222</v>
      </c>
      <c r="F1023" s="119">
        <v>21</v>
      </c>
      <c r="G1023" s="28"/>
      <c r="H1023" s="4"/>
      <c r="I1023" s="122">
        <f t="shared" si="113"/>
        <v>0</v>
      </c>
      <c r="J1023" s="3"/>
      <c r="K1023" s="6"/>
      <c r="L1023" s="123">
        <f t="shared" si="114"/>
        <v>0</v>
      </c>
      <c r="M1023" s="7"/>
      <c r="N1023" s="123">
        <f t="shared" si="115"/>
        <v>0</v>
      </c>
      <c r="O1023" s="123">
        <f t="shared" si="116"/>
        <v>0</v>
      </c>
      <c r="P1023" s="3"/>
      <c r="Q1023" s="6"/>
      <c r="R1023" s="123">
        <f t="shared" si="117"/>
        <v>0</v>
      </c>
      <c r="S1023" s="6"/>
      <c r="T1023" s="123">
        <f t="shared" si="118"/>
        <v>0</v>
      </c>
      <c r="U1023" s="122">
        <f t="shared" si="119"/>
        <v>0</v>
      </c>
      <c r="V1023" s="8" t="str">
        <f>IF(COUNTBLANK(G1023:H1023)+COUNTBLANK(J1023:K1023)+COUNTBLANK(M1023:M1023)+COUNTBLANK(P1023:Q1023)+COUNTBLANK(S1023:S1023)=8,"",
IF(G1023&lt;Limity!$C$5," Data gotowości zbyt wczesna lub nie uzupełniona.","")&amp;
IF(G1023&gt;Limity!$D$5," Data gotowości zbyt późna lub wypełnona nieprawidłowo.","")&amp;
IF(OR(ROUND(K1023,2)&lt;=0,ROUND(Q1023,2)&lt;=0,ROUND(M1023,2)&lt;=0,ROUND(S1023,2)&lt;=0,ROUND(H1023,2)&lt;=0)," Co najmniej jedna wartość nie jest większa od zera.","")&amp;
IF(K1023&gt;Limity!$D$6," Abonament za Usługę TD w Wariancie A ponad limit.","")&amp;
IF(Q1023&gt;Limity!$D$7," Abonament za Usługę TD w Wariancie B ponad limit.","")&amp;
IF(Q1023-K1023&gt;Limity!$D$8," Różnica wartości abonamentów za Usługę TD wariantów A i B ponad limit.","")&amp;
IF(M1023&gt;Limity!$D$9," Abonament za zwiększenie przepustowości w Wariancie A ponad limit.","")&amp;
IF(S1023&gt;Limity!$D$10," Abonament za zwiększenie przepustowości w Wariancie B ponad limit.","")&amp;
IF(H1023&gt;Limity!$D$11," Opłata za zestawienie łącza ponad limit.","")&amp;
IF(J1023=""," Nie wskazano PWR. ",IF(ISERROR(VLOOKUP(J1023,'Listy punktów styku'!$B$11:$B$41,1,FALSE))," Nie wskazano PWR z listy.",""))&amp;
IF(P1023=""," Nie wskazano FPS. ",IF(ISERROR(VLOOKUP(P1023,'Listy punktów styku'!$B$44:$B$61,1,FALSE))," Nie wskazano FPS z listy.",""))
)</f>
        <v/>
      </c>
    </row>
    <row r="1024" spans="1:22" x14ac:dyDescent="0.35">
      <c r="A1024" s="115">
        <v>1010</v>
      </c>
      <c r="B1024" s="116">
        <v>7861392</v>
      </c>
      <c r="C1024" s="117" t="s">
        <v>5224</v>
      </c>
      <c r="D1024" s="118" t="s">
        <v>5229</v>
      </c>
      <c r="E1024" s="118" t="s">
        <v>536</v>
      </c>
      <c r="F1024" s="119">
        <v>7</v>
      </c>
      <c r="G1024" s="28"/>
      <c r="H1024" s="4"/>
      <c r="I1024" s="122">
        <f t="shared" si="113"/>
        <v>0</v>
      </c>
      <c r="J1024" s="3"/>
      <c r="K1024" s="6"/>
      <c r="L1024" s="123">
        <f t="shared" si="114"/>
        <v>0</v>
      </c>
      <c r="M1024" s="7"/>
      <c r="N1024" s="123">
        <f t="shared" si="115"/>
        <v>0</v>
      </c>
      <c r="O1024" s="123">
        <f t="shared" si="116"/>
        <v>0</v>
      </c>
      <c r="P1024" s="3"/>
      <c r="Q1024" s="6"/>
      <c r="R1024" s="123">
        <f t="shared" si="117"/>
        <v>0</v>
      </c>
      <c r="S1024" s="6"/>
      <c r="T1024" s="123">
        <f t="shared" si="118"/>
        <v>0</v>
      </c>
      <c r="U1024" s="122">
        <f t="shared" si="119"/>
        <v>0</v>
      </c>
      <c r="V1024" s="8" t="str">
        <f>IF(COUNTBLANK(G1024:H1024)+COUNTBLANK(J1024:K1024)+COUNTBLANK(M1024:M1024)+COUNTBLANK(P1024:Q1024)+COUNTBLANK(S1024:S1024)=8,"",
IF(G1024&lt;Limity!$C$5," Data gotowości zbyt wczesna lub nie uzupełniona.","")&amp;
IF(G1024&gt;Limity!$D$5," Data gotowości zbyt późna lub wypełnona nieprawidłowo.","")&amp;
IF(OR(ROUND(K1024,2)&lt;=0,ROUND(Q1024,2)&lt;=0,ROUND(M1024,2)&lt;=0,ROUND(S1024,2)&lt;=0,ROUND(H1024,2)&lt;=0)," Co najmniej jedna wartość nie jest większa od zera.","")&amp;
IF(K1024&gt;Limity!$D$6," Abonament za Usługę TD w Wariancie A ponad limit.","")&amp;
IF(Q1024&gt;Limity!$D$7," Abonament za Usługę TD w Wariancie B ponad limit.","")&amp;
IF(Q1024-K1024&gt;Limity!$D$8," Różnica wartości abonamentów za Usługę TD wariantów A i B ponad limit.","")&amp;
IF(M1024&gt;Limity!$D$9," Abonament za zwiększenie przepustowości w Wariancie A ponad limit.","")&amp;
IF(S1024&gt;Limity!$D$10," Abonament za zwiększenie przepustowości w Wariancie B ponad limit.","")&amp;
IF(H1024&gt;Limity!$D$11," Opłata za zestawienie łącza ponad limit.","")&amp;
IF(J1024=""," Nie wskazano PWR. ",IF(ISERROR(VLOOKUP(J1024,'Listy punktów styku'!$B$11:$B$41,1,FALSE))," Nie wskazano PWR z listy.",""))&amp;
IF(P1024=""," Nie wskazano FPS. ",IF(ISERROR(VLOOKUP(P1024,'Listy punktów styku'!$B$44:$B$61,1,FALSE))," Nie wskazano FPS z listy.",""))
)</f>
        <v/>
      </c>
    </row>
    <row r="1025" spans="1:22" x14ac:dyDescent="0.35">
      <c r="A1025" s="115">
        <v>1011</v>
      </c>
      <c r="B1025" s="116">
        <v>5166454</v>
      </c>
      <c r="C1025" s="117" t="s">
        <v>5231</v>
      </c>
      <c r="D1025" s="118" t="s">
        <v>5233</v>
      </c>
      <c r="E1025" s="118"/>
      <c r="F1025" s="119">
        <v>2</v>
      </c>
      <c r="G1025" s="28"/>
      <c r="H1025" s="4"/>
      <c r="I1025" s="122">
        <f t="shared" si="113"/>
        <v>0</v>
      </c>
      <c r="J1025" s="3"/>
      <c r="K1025" s="6"/>
      <c r="L1025" s="123">
        <f t="shared" si="114"/>
        <v>0</v>
      </c>
      <c r="M1025" s="7"/>
      <c r="N1025" s="123">
        <f t="shared" si="115"/>
        <v>0</v>
      </c>
      <c r="O1025" s="123">
        <f t="shared" si="116"/>
        <v>0</v>
      </c>
      <c r="P1025" s="3"/>
      <c r="Q1025" s="6"/>
      <c r="R1025" s="123">
        <f t="shared" si="117"/>
        <v>0</v>
      </c>
      <c r="S1025" s="6"/>
      <c r="T1025" s="123">
        <f t="shared" si="118"/>
        <v>0</v>
      </c>
      <c r="U1025" s="122">
        <f t="shared" si="119"/>
        <v>0</v>
      </c>
      <c r="V1025" s="8" t="str">
        <f>IF(COUNTBLANK(G1025:H1025)+COUNTBLANK(J1025:K1025)+COUNTBLANK(M1025:M1025)+COUNTBLANK(P1025:Q1025)+COUNTBLANK(S1025:S1025)=8,"",
IF(G1025&lt;Limity!$C$5," Data gotowości zbyt wczesna lub nie uzupełniona.","")&amp;
IF(G1025&gt;Limity!$D$5," Data gotowości zbyt późna lub wypełnona nieprawidłowo.","")&amp;
IF(OR(ROUND(K1025,2)&lt;=0,ROUND(Q1025,2)&lt;=0,ROUND(M1025,2)&lt;=0,ROUND(S1025,2)&lt;=0,ROUND(H1025,2)&lt;=0)," Co najmniej jedna wartość nie jest większa od zera.","")&amp;
IF(K1025&gt;Limity!$D$6," Abonament za Usługę TD w Wariancie A ponad limit.","")&amp;
IF(Q1025&gt;Limity!$D$7," Abonament za Usługę TD w Wariancie B ponad limit.","")&amp;
IF(Q1025-K1025&gt;Limity!$D$8," Różnica wartości abonamentów za Usługę TD wariantów A i B ponad limit.","")&amp;
IF(M1025&gt;Limity!$D$9," Abonament za zwiększenie przepustowości w Wariancie A ponad limit.","")&amp;
IF(S1025&gt;Limity!$D$10," Abonament za zwiększenie przepustowości w Wariancie B ponad limit.","")&amp;
IF(H1025&gt;Limity!$D$11," Opłata za zestawienie łącza ponad limit.","")&amp;
IF(J1025=""," Nie wskazano PWR. ",IF(ISERROR(VLOOKUP(J1025,'Listy punktów styku'!$B$11:$B$41,1,FALSE))," Nie wskazano PWR z listy.",""))&amp;
IF(P1025=""," Nie wskazano FPS. ",IF(ISERROR(VLOOKUP(P1025,'Listy punktów styku'!$B$44:$B$61,1,FALSE))," Nie wskazano FPS z listy.",""))
)</f>
        <v/>
      </c>
    </row>
    <row r="1026" spans="1:22" x14ac:dyDescent="0.35">
      <c r="A1026" s="115">
        <v>1012</v>
      </c>
      <c r="B1026" s="116">
        <v>7805895</v>
      </c>
      <c r="C1026" s="117" t="s">
        <v>5235</v>
      </c>
      <c r="D1026" s="118" t="s">
        <v>5237</v>
      </c>
      <c r="E1026" s="118" t="s">
        <v>95</v>
      </c>
      <c r="F1026" s="119">
        <v>15</v>
      </c>
      <c r="G1026" s="28"/>
      <c r="H1026" s="4"/>
      <c r="I1026" s="122">
        <f t="shared" si="113"/>
        <v>0</v>
      </c>
      <c r="J1026" s="3"/>
      <c r="K1026" s="6"/>
      <c r="L1026" s="123">
        <f t="shared" si="114"/>
        <v>0</v>
      </c>
      <c r="M1026" s="7"/>
      <c r="N1026" s="123">
        <f t="shared" si="115"/>
        <v>0</v>
      </c>
      <c r="O1026" s="123">
        <f t="shared" si="116"/>
        <v>0</v>
      </c>
      <c r="P1026" s="3"/>
      <c r="Q1026" s="6"/>
      <c r="R1026" s="123">
        <f t="shared" si="117"/>
        <v>0</v>
      </c>
      <c r="S1026" s="6"/>
      <c r="T1026" s="123">
        <f t="shared" si="118"/>
        <v>0</v>
      </c>
      <c r="U1026" s="122">
        <f t="shared" si="119"/>
        <v>0</v>
      </c>
      <c r="V1026" s="8" t="str">
        <f>IF(COUNTBLANK(G1026:H1026)+COUNTBLANK(J1026:K1026)+COUNTBLANK(M1026:M1026)+COUNTBLANK(P1026:Q1026)+COUNTBLANK(S1026:S1026)=8,"",
IF(G1026&lt;Limity!$C$5," Data gotowości zbyt wczesna lub nie uzupełniona.","")&amp;
IF(G1026&gt;Limity!$D$5," Data gotowości zbyt późna lub wypełnona nieprawidłowo.","")&amp;
IF(OR(ROUND(K1026,2)&lt;=0,ROUND(Q1026,2)&lt;=0,ROUND(M1026,2)&lt;=0,ROUND(S1026,2)&lt;=0,ROUND(H1026,2)&lt;=0)," Co najmniej jedna wartość nie jest większa od zera.","")&amp;
IF(K1026&gt;Limity!$D$6," Abonament za Usługę TD w Wariancie A ponad limit.","")&amp;
IF(Q1026&gt;Limity!$D$7," Abonament za Usługę TD w Wariancie B ponad limit.","")&amp;
IF(Q1026-K1026&gt;Limity!$D$8," Różnica wartości abonamentów za Usługę TD wariantów A i B ponad limit.","")&amp;
IF(M1026&gt;Limity!$D$9," Abonament za zwiększenie przepustowości w Wariancie A ponad limit.","")&amp;
IF(S1026&gt;Limity!$D$10," Abonament za zwiększenie przepustowości w Wariancie B ponad limit.","")&amp;
IF(H1026&gt;Limity!$D$11," Opłata za zestawienie łącza ponad limit.","")&amp;
IF(J1026=""," Nie wskazano PWR. ",IF(ISERROR(VLOOKUP(J1026,'Listy punktów styku'!$B$11:$B$41,1,FALSE))," Nie wskazano PWR z listy.",""))&amp;
IF(P1026=""," Nie wskazano FPS. ",IF(ISERROR(VLOOKUP(P1026,'Listy punktów styku'!$B$44:$B$61,1,FALSE))," Nie wskazano FPS z listy.",""))
)</f>
        <v/>
      </c>
    </row>
    <row r="1027" spans="1:22" ht="29" x14ac:dyDescent="0.35">
      <c r="A1027" s="115">
        <v>1013</v>
      </c>
      <c r="B1027" s="116">
        <v>5168707</v>
      </c>
      <c r="C1027" s="117" t="s">
        <v>5239</v>
      </c>
      <c r="D1027" s="118" t="s">
        <v>5241</v>
      </c>
      <c r="E1027" s="118" t="s">
        <v>112</v>
      </c>
      <c r="F1027" s="119" t="s">
        <v>594</v>
      </c>
      <c r="G1027" s="28"/>
      <c r="H1027" s="4"/>
      <c r="I1027" s="122">
        <f t="shared" si="113"/>
        <v>0</v>
      </c>
      <c r="J1027" s="3"/>
      <c r="K1027" s="6"/>
      <c r="L1027" s="123">
        <f t="shared" si="114"/>
        <v>0</v>
      </c>
      <c r="M1027" s="7"/>
      <c r="N1027" s="123">
        <f t="shared" si="115"/>
        <v>0</v>
      </c>
      <c r="O1027" s="123">
        <f t="shared" si="116"/>
        <v>0</v>
      </c>
      <c r="P1027" s="3"/>
      <c r="Q1027" s="6"/>
      <c r="R1027" s="123">
        <f t="shared" si="117"/>
        <v>0</v>
      </c>
      <c r="S1027" s="6"/>
      <c r="T1027" s="123">
        <f t="shared" si="118"/>
        <v>0</v>
      </c>
      <c r="U1027" s="122">
        <f t="shared" si="119"/>
        <v>0</v>
      </c>
      <c r="V1027" s="8" t="str">
        <f>IF(COUNTBLANK(G1027:H1027)+COUNTBLANK(J1027:K1027)+COUNTBLANK(M1027:M1027)+COUNTBLANK(P1027:Q1027)+COUNTBLANK(S1027:S1027)=8,"",
IF(G1027&lt;Limity!$C$5," Data gotowości zbyt wczesna lub nie uzupełniona.","")&amp;
IF(G1027&gt;Limity!$D$5," Data gotowości zbyt późna lub wypełnona nieprawidłowo.","")&amp;
IF(OR(ROUND(K1027,2)&lt;=0,ROUND(Q1027,2)&lt;=0,ROUND(M1027,2)&lt;=0,ROUND(S1027,2)&lt;=0,ROUND(H1027,2)&lt;=0)," Co najmniej jedna wartość nie jest większa od zera.","")&amp;
IF(K1027&gt;Limity!$D$6," Abonament za Usługę TD w Wariancie A ponad limit.","")&amp;
IF(Q1027&gt;Limity!$D$7," Abonament za Usługę TD w Wariancie B ponad limit.","")&amp;
IF(Q1027-K1027&gt;Limity!$D$8," Różnica wartości abonamentów za Usługę TD wariantów A i B ponad limit.","")&amp;
IF(M1027&gt;Limity!$D$9," Abonament za zwiększenie przepustowości w Wariancie A ponad limit.","")&amp;
IF(S1027&gt;Limity!$D$10," Abonament za zwiększenie przepustowości w Wariancie B ponad limit.","")&amp;
IF(H1027&gt;Limity!$D$11," Opłata za zestawienie łącza ponad limit.","")&amp;
IF(J1027=""," Nie wskazano PWR. ",IF(ISERROR(VLOOKUP(J1027,'Listy punktów styku'!$B$11:$B$41,1,FALSE))," Nie wskazano PWR z listy.",""))&amp;
IF(P1027=""," Nie wskazano FPS. ",IF(ISERROR(VLOOKUP(P1027,'Listy punktów styku'!$B$44:$B$61,1,FALSE))," Nie wskazano FPS z listy.",""))
)</f>
        <v/>
      </c>
    </row>
    <row r="1028" spans="1:22" ht="29" x14ac:dyDescent="0.35">
      <c r="A1028" s="115">
        <v>1014</v>
      </c>
      <c r="B1028" s="116">
        <v>5169306</v>
      </c>
      <c r="C1028" s="117" t="s">
        <v>5244</v>
      </c>
      <c r="D1028" s="118" t="s">
        <v>5246</v>
      </c>
      <c r="E1028" s="118"/>
      <c r="F1028" s="119">
        <v>1</v>
      </c>
      <c r="G1028" s="28"/>
      <c r="H1028" s="4"/>
      <c r="I1028" s="122">
        <f t="shared" si="113"/>
        <v>0</v>
      </c>
      <c r="J1028" s="3"/>
      <c r="K1028" s="6"/>
      <c r="L1028" s="123">
        <f t="shared" si="114"/>
        <v>0</v>
      </c>
      <c r="M1028" s="7"/>
      <c r="N1028" s="123">
        <f t="shared" si="115"/>
        <v>0</v>
      </c>
      <c r="O1028" s="123">
        <f t="shared" si="116"/>
        <v>0</v>
      </c>
      <c r="P1028" s="3"/>
      <c r="Q1028" s="6"/>
      <c r="R1028" s="123">
        <f t="shared" si="117"/>
        <v>0</v>
      </c>
      <c r="S1028" s="6"/>
      <c r="T1028" s="123">
        <f t="shared" si="118"/>
        <v>0</v>
      </c>
      <c r="U1028" s="122">
        <f t="shared" si="119"/>
        <v>0</v>
      </c>
      <c r="V1028" s="8" t="str">
        <f>IF(COUNTBLANK(G1028:H1028)+COUNTBLANK(J1028:K1028)+COUNTBLANK(M1028:M1028)+COUNTBLANK(P1028:Q1028)+COUNTBLANK(S1028:S1028)=8,"",
IF(G1028&lt;Limity!$C$5," Data gotowości zbyt wczesna lub nie uzupełniona.","")&amp;
IF(G1028&gt;Limity!$D$5," Data gotowości zbyt późna lub wypełnona nieprawidłowo.","")&amp;
IF(OR(ROUND(K1028,2)&lt;=0,ROUND(Q1028,2)&lt;=0,ROUND(M1028,2)&lt;=0,ROUND(S1028,2)&lt;=0,ROUND(H1028,2)&lt;=0)," Co najmniej jedna wartość nie jest większa od zera.","")&amp;
IF(K1028&gt;Limity!$D$6," Abonament za Usługę TD w Wariancie A ponad limit.","")&amp;
IF(Q1028&gt;Limity!$D$7," Abonament za Usługę TD w Wariancie B ponad limit.","")&amp;
IF(Q1028-K1028&gt;Limity!$D$8," Różnica wartości abonamentów za Usługę TD wariantów A i B ponad limit.","")&amp;
IF(M1028&gt;Limity!$D$9," Abonament za zwiększenie przepustowości w Wariancie A ponad limit.","")&amp;
IF(S1028&gt;Limity!$D$10," Abonament za zwiększenie przepustowości w Wariancie B ponad limit.","")&amp;
IF(H1028&gt;Limity!$D$11," Opłata za zestawienie łącza ponad limit.","")&amp;
IF(J1028=""," Nie wskazano PWR. ",IF(ISERROR(VLOOKUP(J1028,'Listy punktów styku'!$B$11:$B$41,1,FALSE))," Nie wskazano PWR z listy.",""))&amp;
IF(P1028=""," Nie wskazano FPS. ",IF(ISERROR(VLOOKUP(P1028,'Listy punktów styku'!$B$44:$B$61,1,FALSE))," Nie wskazano FPS z listy.",""))
)</f>
        <v/>
      </c>
    </row>
    <row r="1029" spans="1:22" x14ac:dyDescent="0.35">
      <c r="A1029" s="115">
        <v>1015</v>
      </c>
      <c r="B1029" s="116">
        <v>362814613</v>
      </c>
      <c r="C1029" s="117">
        <v>61846</v>
      </c>
      <c r="D1029" s="118" t="s">
        <v>5251</v>
      </c>
      <c r="E1029" s="118" t="s">
        <v>5253</v>
      </c>
      <c r="F1029" s="119">
        <v>39</v>
      </c>
      <c r="G1029" s="28"/>
      <c r="H1029" s="4"/>
      <c r="I1029" s="122">
        <f t="shared" si="113"/>
        <v>0</v>
      </c>
      <c r="J1029" s="3"/>
      <c r="K1029" s="6"/>
      <c r="L1029" s="123">
        <f t="shared" si="114"/>
        <v>0</v>
      </c>
      <c r="M1029" s="7"/>
      <c r="N1029" s="123">
        <f t="shared" si="115"/>
        <v>0</v>
      </c>
      <c r="O1029" s="123">
        <f t="shared" si="116"/>
        <v>0</v>
      </c>
      <c r="P1029" s="3"/>
      <c r="Q1029" s="6"/>
      <c r="R1029" s="123">
        <f t="shared" si="117"/>
        <v>0</v>
      </c>
      <c r="S1029" s="6"/>
      <c r="T1029" s="123">
        <f t="shared" si="118"/>
        <v>0</v>
      </c>
      <c r="U1029" s="122">
        <f t="shared" si="119"/>
        <v>0</v>
      </c>
      <c r="V1029" s="8" t="str">
        <f>IF(COUNTBLANK(G1029:H1029)+COUNTBLANK(J1029:K1029)+COUNTBLANK(M1029:M1029)+COUNTBLANK(P1029:Q1029)+COUNTBLANK(S1029:S1029)=8,"",
IF(G1029&lt;Limity!$C$5," Data gotowości zbyt wczesna lub nie uzupełniona.","")&amp;
IF(G1029&gt;Limity!$D$5," Data gotowości zbyt późna lub wypełnona nieprawidłowo.","")&amp;
IF(OR(ROUND(K1029,2)&lt;=0,ROUND(Q1029,2)&lt;=0,ROUND(M1029,2)&lt;=0,ROUND(S1029,2)&lt;=0,ROUND(H1029,2)&lt;=0)," Co najmniej jedna wartość nie jest większa od zera.","")&amp;
IF(K1029&gt;Limity!$D$6," Abonament za Usługę TD w Wariancie A ponad limit.","")&amp;
IF(Q1029&gt;Limity!$D$7," Abonament za Usługę TD w Wariancie B ponad limit.","")&amp;
IF(Q1029-K1029&gt;Limity!$D$8," Różnica wartości abonamentów za Usługę TD wariantów A i B ponad limit.","")&amp;
IF(M1029&gt;Limity!$D$9," Abonament za zwiększenie przepustowości w Wariancie A ponad limit.","")&amp;
IF(S1029&gt;Limity!$D$10," Abonament za zwiększenie przepustowości w Wariancie B ponad limit.","")&amp;
IF(H1029&gt;Limity!$D$11," Opłata za zestawienie łącza ponad limit.","")&amp;
IF(J1029=""," Nie wskazano PWR. ",IF(ISERROR(VLOOKUP(J1029,'Listy punktów styku'!$B$11:$B$41,1,FALSE))," Nie wskazano PWR z listy.",""))&amp;
IF(P1029=""," Nie wskazano FPS. ",IF(ISERROR(VLOOKUP(P1029,'Listy punktów styku'!$B$44:$B$61,1,FALSE))," Nie wskazano FPS z listy.",""))
)</f>
        <v/>
      </c>
    </row>
    <row r="1030" spans="1:22" ht="29" x14ac:dyDescent="0.35">
      <c r="A1030" s="115">
        <v>1016</v>
      </c>
      <c r="B1030" s="116">
        <v>5188985</v>
      </c>
      <c r="C1030" s="117" t="s">
        <v>5255</v>
      </c>
      <c r="D1030" s="118" t="s">
        <v>5258</v>
      </c>
      <c r="E1030" s="118" t="s">
        <v>95</v>
      </c>
      <c r="F1030" s="119">
        <v>1</v>
      </c>
      <c r="G1030" s="28"/>
      <c r="H1030" s="4"/>
      <c r="I1030" s="122">
        <f t="shared" si="113"/>
        <v>0</v>
      </c>
      <c r="J1030" s="3"/>
      <c r="K1030" s="6"/>
      <c r="L1030" s="123">
        <f t="shared" si="114"/>
        <v>0</v>
      </c>
      <c r="M1030" s="7"/>
      <c r="N1030" s="123">
        <f t="shared" si="115"/>
        <v>0</v>
      </c>
      <c r="O1030" s="123">
        <f t="shared" si="116"/>
        <v>0</v>
      </c>
      <c r="P1030" s="3"/>
      <c r="Q1030" s="6"/>
      <c r="R1030" s="123">
        <f t="shared" si="117"/>
        <v>0</v>
      </c>
      <c r="S1030" s="6"/>
      <c r="T1030" s="123">
        <f t="shared" si="118"/>
        <v>0</v>
      </c>
      <c r="U1030" s="122">
        <f t="shared" si="119"/>
        <v>0</v>
      </c>
      <c r="V1030" s="8" t="str">
        <f>IF(COUNTBLANK(G1030:H1030)+COUNTBLANK(J1030:K1030)+COUNTBLANK(M1030:M1030)+COUNTBLANK(P1030:Q1030)+COUNTBLANK(S1030:S1030)=8,"",
IF(G1030&lt;Limity!$C$5," Data gotowości zbyt wczesna lub nie uzupełniona.","")&amp;
IF(G1030&gt;Limity!$D$5," Data gotowości zbyt późna lub wypełnona nieprawidłowo.","")&amp;
IF(OR(ROUND(K1030,2)&lt;=0,ROUND(Q1030,2)&lt;=0,ROUND(M1030,2)&lt;=0,ROUND(S1030,2)&lt;=0,ROUND(H1030,2)&lt;=0)," Co najmniej jedna wartość nie jest większa od zera.","")&amp;
IF(K1030&gt;Limity!$D$6," Abonament za Usługę TD w Wariancie A ponad limit.","")&amp;
IF(Q1030&gt;Limity!$D$7," Abonament za Usługę TD w Wariancie B ponad limit.","")&amp;
IF(Q1030-K1030&gt;Limity!$D$8," Różnica wartości abonamentów za Usługę TD wariantów A i B ponad limit.","")&amp;
IF(M1030&gt;Limity!$D$9," Abonament za zwiększenie przepustowości w Wariancie A ponad limit.","")&amp;
IF(S1030&gt;Limity!$D$10," Abonament za zwiększenie przepustowości w Wariancie B ponad limit.","")&amp;
IF(H1030&gt;Limity!$D$11," Opłata za zestawienie łącza ponad limit.","")&amp;
IF(J1030=""," Nie wskazano PWR. ",IF(ISERROR(VLOOKUP(J1030,'Listy punktów styku'!$B$11:$B$41,1,FALSE))," Nie wskazano PWR z listy.",""))&amp;
IF(P1030=""," Nie wskazano FPS. ",IF(ISERROR(VLOOKUP(P1030,'Listy punktów styku'!$B$44:$B$61,1,FALSE))," Nie wskazano FPS z listy.",""))
)</f>
        <v/>
      </c>
    </row>
    <row r="1031" spans="1:22" x14ac:dyDescent="0.35">
      <c r="A1031" s="115">
        <v>1017</v>
      </c>
      <c r="B1031" s="116">
        <v>5207979</v>
      </c>
      <c r="C1031" s="117" t="s">
        <v>5261</v>
      </c>
      <c r="D1031" s="118" t="s">
        <v>5265</v>
      </c>
      <c r="E1031" s="118" t="s">
        <v>95</v>
      </c>
      <c r="F1031" s="119">
        <v>21</v>
      </c>
      <c r="G1031" s="28"/>
      <c r="H1031" s="4"/>
      <c r="I1031" s="122">
        <f t="shared" si="113"/>
        <v>0</v>
      </c>
      <c r="J1031" s="3"/>
      <c r="K1031" s="6"/>
      <c r="L1031" s="123">
        <f t="shared" si="114"/>
        <v>0</v>
      </c>
      <c r="M1031" s="7"/>
      <c r="N1031" s="123">
        <f t="shared" si="115"/>
        <v>0</v>
      </c>
      <c r="O1031" s="123">
        <f t="shared" si="116"/>
        <v>0</v>
      </c>
      <c r="P1031" s="3"/>
      <c r="Q1031" s="6"/>
      <c r="R1031" s="123">
        <f t="shared" si="117"/>
        <v>0</v>
      </c>
      <c r="S1031" s="6"/>
      <c r="T1031" s="123">
        <f t="shared" si="118"/>
        <v>0</v>
      </c>
      <c r="U1031" s="122">
        <f t="shared" si="119"/>
        <v>0</v>
      </c>
      <c r="V1031" s="8" t="str">
        <f>IF(COUNTBLANK(G1031:H1031)+COUNTBLANK(J1031:K1031)+COUNTBLANK(M1031:M1031)+COUNTBLANK(P1031:Q1031)+COUNTBLANK(S1031:S1031)=8,"",
IF(G1031&lt;Limity!$C$5," Data gotowości zbyt wczesna lub nie uzupełniona.","")&amp;
IF(G1031&gt;Limity!$D$5," Data gotowości zbyt późna lub wypełnona nieprawidłowo.","")&amp;
IF(OR(ROUND(K1031,2)&lt;=0,ROUND(Q1031,2)&lt;=0,ROUND(M1031,2)&lt;=0,ROUND(S1031,2)&lt;=0,ROUND(H1031,2)&lt;=0)," Co najmniej jedna wartość nie jest większa od zera.","")&amp;
IF(K1031&gt;Limity!$D$6," Abonament za Usługę TD w Wariancie A ponad limit.","")&amp;
IF(Q1031&gt;Limity!$D$7," Abonament za Usługę TD w Wariancie B ponad limit.","")&amp;
IF(Q1031-K1031&gt;Limity!$D$8," Różnica wartości abonamentów za Usługę TD wariantów A i B ponad limit.","")&amp;
IF(M1031&gt;Limity!$D$9," Abonament za zwiększenie przepustowości w Wariancie A ponad limit.","")&amp;
IF(S1031&gt;Limity!$D$10," Abonament za zwiększenie przepustowości w Wariancie B ponad limit.","")&amp;
IF(H1031&gt;Limity!$D$11," Opłata za zestawienie łącza ponad limit.","")&amp;
IF(J1031=""," Nie wskazano PWR. ",IF(ISERROR(VLOOKUP(J1031,'Listy punktów styku'!$B$11:$B$41,1,FALSE))," Nie wskazano PWR z listy.",""))&amp;
IF(P1031=""," Nie wskazano FPS. ",IF(ISERROR(VLOOKUP(P1031,'Listy punktów styku'!$B$44:$B$61,1,FALSE))," Nie wskazano FPS z listy.",""))
)</f>
        <v/>
      </c>
    </row>
    <row r="1032" spans="1:22" x14ac:dyDescent="0.35">
      <c r="A1032" s="115">
        <v>1018</v>
      </c>
      <c r="B1032" s="124">
        <v>96849872</v>
      </c>
      <c r="C1032" s="117" t="s">
        <v>5266</v>
      </c>
      <c r="D1032" s="118" t="s">
        <v>5263</v>
      </c>
      <c r="E1032" s="118" t="s">
        <v>3910</v>
      </c>
      <c r="F1032" s="119" t="s">
        <v>2698</v>
      </c>
      <c r="G1032" s="28"/>
      <c r="H1032" s="4"/>
      <c r="I1032" s="122">
        <f t="shared" si="113"/>
        <v>0</v>
      </c>
      <c r="J1032" s="3"/>
      <c r="K1032" s="6"/>
      <c r="L1032" s="123">
        <f t="shared" si="114"/>
        <v>0</v>
      </c>
      <c r="M1032" s="7"/>
      <c r="N1032" s="123">
        <f t="shared" si="115"/>
        <v>0</v>
      </c>
      <c r="O1032" s="123">
        <f t="shared" si="116"/>
        <v>0</v>
      </c>
      <c r="P1032" s="3"/>
      <c r="Q1032" s="6"/>
      <c r="R1032" s="123">
        <f t="shared" si="117"/>
        <v>0</v>
      </c>
      <c r="S1032" s="6"/>
      <c r="T1032" s="123">
        <f t="shared" si="118"/>
        <v>0</v>
      </c>
      <c r="U1032" s="122">
        <f t="shared" si="119"/>
        <v>0</v>
      </c>
      <c r="V1032" s="8" t="str">
        <f>IF(COUNTBLANK(G1032:H1032)+COUNTBLANK(J1032:K1032)+COUNTBLANK(M1032:M1032)+COUNTBLANK(P1032:Q1032)+COUNTBLANK(S1032:S1032)=8,"",
IF(G1032&lt;Limity!$C$5," Data gotowości zbyt wczesna lub nie uzupełniona.","")&amp;
IF(G1032&gt;Limity!$D$5," Data gotowości zbyt późna lub wypełnona nieprawidłowo.","")&amp;
IF(OR(ROUND(K1032,2)&lt;=0,ROUND(Q1032,2)&lt;=0,ROUND(M1032,2)&lt;=0,ROUND(S1032,2)&lt;=0,ROUND(H1032,2)&lt;=0)," Co najmniej jedna wartość nie jest większa od zera.","")&amp;
IF(K1032&gt;Limity!$D$6," Abonament za Usługę TD w Wariancie A ponad limit.","")&amp;
IF(Q1032&gt;Limity!$D$7," Abonament za Usługę TD w Wariancie B ponad limit.","")&amp;
IF(Q1032-K1032&gt;Limity!$D$8," Różnica wartości abonamentów za Usługę TD wariantów A i B ponad limit.","")&amp;
IF(M1032&gt;Limity!$D$9," Abonament za zwiększenie przepustowości w Wariancie A ponad limit.","")&amp;
IF(S1032&gt;Limity!$D$10," Abonament za zwiększenie przepustowości w Wariancie B ponad limit.","")&amp;
IF(H1032&gt;Limity!$D$11," Opłata za zestawienie łącza ponad limit.","")&amp;
IF(J1032=""," Nie wskazano PWR. ",IF(ISERROR(VLOOKUP(J1032,'Listy punktów styku'!$B$11:$B$41,1,FALSE))," Nie wskazano PWR z listy.",""))&amp;
IF(P1032=""," Nie wskazano FPS. ",IF(ISERROR(VLOOKUP(P1032,'Listy punktów styku'!$B$44:$B$61,1,FALSE))," Nie wskazano FPS z listy.",""))
)</f>
        <v/>
      </c>
    </row>
    <row r="1033" spans="1:22" ht="43.5" x14ac:dyDescent="0.35">
      <c r="A1033" s="115">
        <v>1019</v>
      </c>
      <c r="B1033" s="124">
        <v>637849</v>
      </c>
      <c r="C1033" s="117" t="s">
        <v>5270</v>
      </c>
      <c r="D1033" s="118" t="s">
        <v>5271</v>
      </c>
      <c r="E1033" s="118" t="s">
        <v>386</v>
      </c>
      <c r="F1033" s="119" t="s">
        <v>1353</v>
      </c>
      <c r="G1033" s="28"/>
      <c r="H1033" s="4"/>
      <c r="I1033" s="122">
        <f t="shared" si="113"/>
        <v>0</v>
      </c>
      <c r="J1033" s="3"/>
      <c r="K1033" s="6"/>
      <c r="L1033" s="123">
        <f t="shared" si="114"/>
        <v>0</v>
      </c>
      <c r="M1033" s="7"/>
      <c r="N1033" s="123">
        <f t="shared" si="115"/>
        <v>0</v>
      </c>
      <c r="O1033" s="123">
        <f t="shared" si="116"/>
        <v>0</v>
      </c>
      <c r="P1033" s="3"/>
      <c r="Q1033" s="6"/>
      <c r="R1033" s="123">
        <f t="shared" si="117"/>
        <v>0</v>
      </c>
      <c r="S1033" s="6"/>
      <c r="T1033" s="123">
        <f t="shared" si="118"/>
        <v>0</v>
      </c>
      <c r="U1033" s="122">
        <f t="shared" si="119"/>
        <v>0</v>
      </c>
      <c r="V1033" s="8" t="str">
        <f>IF(COUNTBLANK(G1033:H1033)+COUNTBLANK(J1033:K1033)+COUNTBLANK(M1033:M1033)+COUNTBLANK(P1033:Q1033)+COUNTBLANK(S1033:S1033)=8,"",
IF(G1033&lt;Limity!$C$5," Data gotowości zbyt wczesna lub nie uzupełniona.","")&amp;
IF(G1033&gt;Limity!$D$5," Data gotowości zbyt późna lub wypełnona nieprawidłowo.","")&amp;
IF(OR(ROUND(K1033,2)&lt;=0,ROUND(Q1033,2)&lt;=0,ROUND(M1033,2)&lt;=0,ROUND(S1033,2)&lt;=0,ROUND(H1033,2)&lt;=0)," Co najmniej jedna wartość nie jest większa od zera.","")&amp;
IF(K1033&gt;Limity!$D$6," Abonament za Usługę TD w Wariancie A ponad limit.","")&amp;
IF(Q1033&gt;Limity!$D$7," Abonament za Usługę TD w Wariancie B ponad limit.","")&amp;
IF(Q1033-K1033&gt;Limity!$D$8," Różnica wartości abonamentów za Usługę TD wariantów A i B ponad limit.","")&amp;
IF(M1033&gt;Limity!$D$9," Abonament za zwiększenie przepustowości w Wariancie A ponad limit.","")&amp;
IF(S1033&gt;Limity!$D$10," Abonament za zwiększenie przepustowości w Wariancie B ponad limit.","")&amp;
IF(H1033&gt;Limity!$D$11," Opłata za zestawienie łącza ponad limit.","")&amp;
IF(J1033=""," Nie wskazano PWR. ",IF(ISERROR(VLOOKUP(J1033,'Listy punktów styku'!$B$11:$B$41,1,FALSE))," Nie wskazano PWR z listy.",""))&amp;
IF(P1033=""," Nie wskazano FPS. ",IF(ISERROR(VLOOKUP(P1033,'Listy punktów styku'!$B$44:$B$61,1,FALSE))," Nie wskazano FPS z listy.",""))
)</f>
        <v/>
      </c>
    </row>
    <row r="1034" spans="1:22" x14ac:dyDescent="0.35">
      <c r="A1034" s="115">
        <v>1020</v>
      </c>
      <c r="B1034" s="116">
        <v>5213543</v>
      </c>
      <c r="C1034" s="117" t="s">
        <v>5276</v>
      </c>
      <c r="D1034" s="118" t="s">
        <v>5281</v>
      </c>
      <c r="E1034" s="118"/>
      <c r="F1034" s="119">
        <v>40</v>
      </c>
      <c r="G1034" s="28"/>
      <c r="H1034" s="4"/>
      <c r="I1034" s="122">
        <f t="shared" si="113"/>
        <v>0</v>
      </c>
      <c r="J1034" s="3"/>
      <c r="K1034" s="6"/>
      <c r="L1034" s="123">
        <f t="shared" si="114"/>
        <v>0</v>
      </c>
      <c r="M1034" s="7"/>
      <c r="N1034" s="123">
        <f t="shared" si="115"/>
        <v>0</v>
      </c>
      <c r="O1034" s="123">
        <f t="shared" si="116"/>
        <v>0</v>
      </c>
      <c r="P1034" s="3"/>
      <c r="Q1034" s="6"/>
      <c r="R1034" s="123">
        <f t="shared" si="117"/>
        <v>0</v>
      </c>
      <c r="S1034" s="6"/>
      <c r="T1034" s="123">
        <f t="shared" si="118"/>
        <v>0</v>
      </c>
      <c r="U1034" s="122">
        <f t="shared" si="119"/>
        <v>0</v>
      </c>
      <c r="V1034" s="8" t="str">
        <f>IF(COUNTBLANK(G1034:H1034)+COUNTBLANK(J1034:K1034)+COUNTBLANK(M1034:M1034)+COUNTBLANK(P1034:Q1034)+COUNTBLANK(S1034:S1034)=8,"",
IF(G1034&lt;Limity!$C$5," Data gotowości zbyt wczesna lub nie uzupełniona.","")&amp;
IF(G1034&gt;Limity!$D$5," Data gotowości zbyt późna lub wypełnona nieprawidłowo.","")&amp;
IF(OR(ROUND(K1034,2)&lt;=0,ROUND(Q1034,2)&lt;=0,ROUND(M1034,2)&lt;=0,ROUND(S1034,2)&lt;=0,ROUND(H1034,2)&lt;=0)," Co najmniej jedna wartość nie jest większa od zera.","")&amp;
IF(K1034&gt;Limity!$D$6," Abonament za Usługę TD w Wariancie A ponad limit.","")&amp;
IF(Q1034&gt;Limity!$D$7," Abonament za Usługę TD w Wariancie B ponad limit.","")&amp;
IF(Q1034-K1034&gt;Limity!$D$8," Różnica wartości abonamentów za Usługę TD wariantów A i B ponad limit.","")&amp;
IF(M1034&gt;Limity!$D$9," Abonament za zwiększenie przepustowości w Wariancie A ponad limit.","")&amp;
IF(S1034&gt;Limity!$D$10," Abonament za zwiększenie przepustowości w Wariancie B ponad limit.","")&amp;
IF(H1034&gt;Limity!$D$11," Opłata za zestawienie łącza ponad limit.","")&amp;
IF(J1034=""," Nie wskazano PWR. ",IF(ISERROR(VLOOKUP(J1034,'Listy punktów styku'!$B$11:$B$41,1,FALSE))," Nie wskazano PWR z listy.",""))&amp;
IF(P1034=""," Nie wskazano FPS. ",IF(ISERROR(VLOOKUP(P1034,'Listy punktów styku'!$B$44:$B$61,1,FALSE))," Nie wskazano FPS z listy.",""))
)</f>
        <v/>
      </c>
    </row>
    <row r="1035" spans="1:22" x14ac:dyDescent="0.35">
      <c r="A1035" s="115">
        <v>1021</v>
      </c>
      <c r="B1035" s="116">
        <v>5217403</v>
      </c>
      <c r="C1035" s="117" t="s">
        <v>5283</v>
      </c>
      <c r="D1035" s="118" t="s">
        <v>5285</v>
      </c>
      <c r="E1035" s="118" t="s">
        <v>95</v>
      </c>
      <c r="F1035" s="119">
        <v>1</v>
      </c>
      <c r="G1035" s="28"/>
      <c r="H1035" s="4"/>
      <c r="I1035" s="122">
        <f t="shared" si="113"/>
        <v>0</v>
      </c>
      <c r="J1035" s="3"/>
      <c r="K1035" s="6"/>
      <c r="L1035" s="123">
        <f t="shared" si="114"/>
        <v>0</v>
      </c>
      <c r="M1035" s="7"/>
      <c r="N1035" s="123">
        <f t="shared" si="115"/>
        <v>0</v>
      </c>
      <c r="O1035" s="123">
        <f t="shared" si="116"/>
        <v>0</v>
      </c>
      <c r="P1035" s="3"/>
      <c r="Q1035" s="6"/>
      <c r="R1035" s="123">
        <f t="shared" si="117"/>
        <v>0</v>
      </c>
      <c r="S1035" s="6"/>
      <c r="T1035" s="123">
        <f t="shared" si="118"/>
        <v>0</v>
      </c>
      <c r="U1035" s="122">
        <f t="shared" si="119"/>
        <v>0</v>
      </c>
      <c r="V1035" s="8" t="str">
        <f>IF(COUNTBLANK(G1035:H1035)+COUNTBLANK(J1035:K1035)+COUNTBLANK(M1035:M1035)+COUNTBLANK(P1035:Q1035)+COUNTBLANK(S1035:S1035)=8,"",
IF(G1035&lt;Limity!$C$5," Data gotowości zbyt wczesna lub nie uzupełniona.","")&amp;
IF(G1035&gt;Limity!$D$5," Data gotowości zbyt późna lub wypełnona nieprawidłowo.","")&amp;
IF(OR(ROUND(K1035,2)&lt;=0,ROUND(Q1035,2)&lt;=0,ROUND(M1035,2)&lt;=0,ROUND(S1035,2)&lt;=0,ROUND(H1035,2)&lt;=0)," Co najmniej jedna wartość nie jest większa od zera.","")&amp;
IF(K1035&gt;Limity!$D$6," Abonament za Usługę TD w Wariancie A ponad limit.","")&amp;
IF(Q1035&gt;Limity!$D$7," Abonament za Usługę TD w Wariancie B ponad limit.","")&amp;
IF(Q1035-K1035&gt;Limity!$D$8," Różnica wartości abonamentów za Usługę TD wariantów A i B ponad limit.","")&amp;
IF(M1035&gt;Limity!$D$9," Abonament za zwiększenie przepustowości w Wariancie A ponad limit.","")&amp;
IF(S1035&gt;Limity!$D$10," Abonament za zwiększenie przepustowości w Wariancie B ponad limit.","")&amp;
IF(H1035&gt;Limity!$D$11," Opłata za zestawienie łącza ponad limit.","")&amp;
IF(J1035=""," Nie wskazano PWR. ",IF(ISERROR(VLOOKUP(J1035,'Listy punktów styku'!$B$11:$B$41,1,FALSE))," Nie wskazano PWR z listy.",""))&amp;
IF(P1035=""," Nie wskazano FPS. ",IF(ISERROR(VLOOKUP(P1035,'Listy punktów styku'!$B$44:$B$61,1,FALSE))," Nie wskazano FPS z listy.",""))
)</f>
        <v/>
      </c>
    </row>
    <row r="1036" spans="1:22" x14ac:dyDescent="0.35">
      <c r="A1036" s="115">
        <v>1022</v>
      </c>
      <c r="B1036" s="116">
        <v>5220222</v>
      </c>
      <c r="C1036" s="117" t="s">
        <v>5288</v>
      </c>
      <c r="D1036" s="118" t="s">
        <v>5292</v>
      </c>
      <c r="E1036" s="118" t="s">
        <v>95</v>
      </c>
      <c r="F1036" s="119">
        <v>1</v>
      </c>
      <c r="G1036" s="28"/>
      <c r="H1036" s="4"/>
      <c r="I1036" s="122">
        <f t="shared" si="113"/>
        <v>0</v>
      </c>
      <c r="J1036" s="3"/>
      <c r="K1036" s="6"/>
      <c r="L1036" s="123">
        <f t="shared" si="114"/>
        <v>0</v>
      </c>
      <c r="M1036" s="7"/>
      <c r="N1036" s="123">
        <f t="shared" si="115"/>
        <v>0</v>
      </c>
      <c r="O1036" s="123">
        <f t="shared" si="116"/>
        <v>0</v>
      </c>
      <c r="P1036" s="3"/>
      <c r="Q1036" s="6"/>
      <c r="R1036" s="123">
        <f t="shared" si="117"/>
        <v>0</v>
      </c>
      <c r="S1036" s="6"/>
      <c r="T1036" s="123">
        <f t="shared" si="118"/>
        <v>0</v>
      </c>
      <c r="U1036" s="122">
        <f t="shared" si="119"/>
        <v>0</v>
      </c>
      <c r="V1036" s="8" t="str">
        <f>IF(COUNTBLANK(G1036:H1036)+COUNTBLANK(J1036:K1036)+COUNTBLANK(M1036:M1036)+COUNTBLANK(P1036:Q1036)+COUNTBLANK(S1036:S1036)=8,"",
IF(G1036&lt;Limity!$C$5," Data gotowości zbyt wczesna lub nie uzupełniona.","")&amp;
IF(G1036&gt;Limity!$D$5," Data gotowości zbyt późna lub wypełnona nieprawidłowo.","")&amp;
IF(OR(ROUND(K1036,2)&lt;=0,ROUND(Q1036,2)&lt;=0,ROUND(M1036,2)&lt;=0,ROUND(S1036,2)&lt;=0,ROUND(H1036,2)&lt;=0)," Co najmniej jedna wartość nie jest większa od zera.","")&amp;
IF(K1036&gt;Limity!$D$6," Abonament za Usługę TD w Wariancie A ponad limit.","")&amp;
IF(Q1036&gt;Limity!$D$7," Abonament za Usługę TD w Wariancie B ponad limit.","")&amp;
IF(Q1036-K1036&gt;Limity!$D$8," Różnica wartości abonamentów za Usługę TD wariantów A i B ponad limit.","")&amp;
IF(M1036&gt;Limity!$D$9," Abonament za zwiększenie przepustowości w Wariancie A ponad limit.","")&amp;
IF(S1036&gt;Limity!$D$10," Abonament za zwiększenie przepustowości w Wariancie B ponad limit.","")&amp;
IF(H1036&gt;Limity!$D$11," Opłata za zestawienie łącza ponad limit.","")&amp;
IF(J1036=""," Nie wskazano PWR. ",IF(ISERROR(VLOOKUP(J1036,'Listy punktów styku'!$B$11:$B$41,1,FALSE))," Nie wskazano PWR z listy.",""))&amp;
IF(P1036=""," Nie wskazano FPS. ",IF(ISERROR(VLOOKUP(P1036,'Listy punktów styku'!$B$44:$B$61,1,FALSE))," Nie wskazano FPS z listy.",""))
)</f>
        <v/>
      </c>
    </row>
    <row r="1037" spans="1:22" x14ac:dyDescent="0.35">
      <c r="A1037" s="115">
        <v>1023</v>
      </c>
      <c r="B1037" s="116">
        <v>5220410</v>
      </c>
      <c r="C1037" s="117" t="s">
        <v>5294</v>
      </c>
      <c r="D1037" s="118" t="s">
        <v>5296</v>
      </c>
      <c r="E1037" s="118" t="s">
        <v>5298</v>
      </c>
      <c r="F1037" s="119">
        <v>5</v>
      </c>
      <c r="G1037" s="28"/>
      <c r="H1037" s="4"/>
      <c r="I1037" s="122">
        <f t="shared" si="113"/>
        <v>0</v>
      </c>
      <c r="J1037" s="3"/>
      <c r="K1037" s="6"/>
      <c r="L1037" s="123">
        <f t="shared" si="114"/>
        <v>0</v>
      </c>
      <c r="M1037" s="7"/>
      <c r="N1037" s="123">
        <f t="shared" si="115"/>
        <v>0</v>
      </c>
      <c r="O1037" s="123">
        <f t="shared" si="116"/>
        <v>0</v>
      </c>
      <c r="P1037" s="3"/>
      <c r="Q1037" s="6"/>
      <c r="R1037" s="123">
        <f t="shared" si="117"/>
        <v>0</v>
      </c>
      <c r="S1037" s="6"/>
      <c r="T1037" s="123">
        <f t="shared" si="118"/>
        <v>0</v>
      </c>
      <c r="U1037" s="122">
        <f t="shared" si="119"/>
        <v>0</v>
      </c>
      <c r="V1037" s="8" t="str">
        <f>IF(COUNTBLANK(G1037:H1037)+COUNTBLANK(J1037:K1037)+COUNTBLANK(M1037:M1037)+COUNTBLANK(P1037:Q1037)+COUNTBLANK(S1037:S1037)=8,"",
IF(G1037&lt;Limity!$C$5," Data gotowości zbyt wczesna lub nie uzupełniona.","")&amp;
IF(G1037&gt;Limity!$D$5," Data gotowości zbyt późna lub wypełnona nieprawidłowo.","")&amp;
IF(OR(ROUND(K1037,2)&lt;=0,ROUND(Q1037,2)&lt;=0,ROUND(M1037,2)&lt;=0,ROUND(S1037,2)&lt;=0,ROUND(H1037,2)&lt;=0)," Co najmniej jedna wartość nie jest większa od zera.","")&amp;
IF(K1037&gt;Limity!$D$6," Abonament za Usługę TD w Wariancie A ponad limit.","")&amp;
IF(Q1037&gt;Limity!$D$7," Abonament za Usługę TD w Wariancie B ponad limit.","")&amp;
IF(Q1037-K1037&gt;Limity!$D$8," Różnica wartości abonamentów za Usługę TD wariantów A i B ponad limit.","")&amp;
IF(M1037&gt;Limity!$D$9," Abonament za zwiększenie przepustowości w Wariancie A ponad limit.","")&amp;
IF(S1037&gt;Limity!$D$10," Abonament za zwiększenie przepustowości w Wariancie B ponad limit.","")&amp;
IF(H1037&gt;Limity!$D$11," Opłata za zestawienie łącza ponad limit.","")&amp;
IF(J1037=""," Nie wskazano PWR. ",IF(ISERROR(VLOOKUP(J1037,'Listy punktów styku'!$B$11:$B$41,1,FALSE))," Nie wskazano PWR z listy.",""))&amp;
IF(P1037=""," Nie wskazano FPS. ",IF(ISERROR(VLOOKUP(P1037,'Listy punktów styku'!$B$44:$B$61,1,FALSE))," Nie wskazano FPS z listy.",""))
)</f>
        <v/>
      </c>
    </row>
    <row r="1038" spans="1:22" x14ac:dyDescent="0.35">
      <c r="A1038" s="115">
        <v>1024</v>
      </c>
      <c r="B1038" s="116">
        <v>7757704</v>
      </c>
      <c r="C1038" s="117" t="s">
        <v>5300</v>
      </c>
      <c r="D1038" s="118" t="s">
        <v>5303</v>
      </c>
      <c r="E1038" s="118"/>
      <c r="F1038" s="119" t="s">
        <v>560</v>
      </c>
      <c r="G1038" s="28"/>
      <c r="H1038" s="4"/>
      <c r="I1038" s="122">
        <f t="shared" si="113"/>
        <v>0</v>
      </c>
      <c r="J1038" s="3"/>
      <c r="K1038" s="6"/>
      <c r="L1038" s="123">
        <f t="shared" si="114"/>
        <v>0</v>
      </c>
      <c r="M1038" s="7"/>
      <c r="N1038" s="123">
        <f t="shared" si="115"/>
        <v>0</v>
      </c>
      <c r="O1038" s="123">
        <f t="shared" si="116"/>
        <v>0</v>
      </c>
      <c r="P1038" s="3"/>
      <c r="Q1038" s="6"/>
      <c r="R1038" s="123">
        <f t="shared" si="117"/>
        <v>0</v>
      </c>
      <c r="S1038" s="6"/>
      <c r="T1038" s="123">
        <f t="shared" si="118"/>
        <v>0</v>
      </c>
      <c r="U1038" s="122">
        <f t="shared" si="119"/>
        <v>0</v>
      </c>
      <c r="V1038" s="8" t="str">
        <f>IF(COUNTBLANK(G1038:H1038)+COUNTBLANK(J1038:K1038)+COUNTBLANK(M1038:M1038)+COUNTBLANK(P1038:Q1038)+COUNTBLANK(S1038:S1038)=8,"",
IF(G1038&lt;Limity!$C$5," Data gotowości zbyt wczesna lub nie uzupełniona.","")&amp;
IF(G1038&gt;Limity!$D$5," Data gotowości zbyt późna lub wypełnona nieprawidłowo.","")&amp;
IF(OR(ROUND(K1038,2)&lt;=0,ROUND(Q1038,2)&lt;=0,ROUND(M1038,2)&lt;=0,ROUND(S1038,2)&lt;=0,ROUND(H1038,2)&lt;=0)," Co najmniej jedna wartość nie jest większa od zera.","")&amp;
IF(K1038&gt;Limity!$D$6," Abonament za Usługę TD w Wariancie A ponad limit.","")&amp;
IF(Q1038&gt;Limity!$D$7," Abonament za Usługę TD w Wariancie B ponad limit.","")&amp;
IF(Q1038-K1038&gt;Limity!$D$8," Różnica wartości abonamentów za Usługę TD wariantów A i B ponad limit.","")&amp;
IF(M1038&gt;Limity!$D$9," Abonament za zwiększenie przepustowości w Wariancie A ponad limit.","")&amp;
IF(S1038&gt;Limity!$D$10," Abonament za zwiększenie przepustowości w Wariancie B ponad limit.","")&amp;
IF(H1038&gt;Limity!$D$11," Opłata za zestawienie łącza ponad limit.","")&amp;
IF(J1038=""," Nie wskazano PWR. ",IF(ISERROR(VLOOKUP(J1038,'Listy punktów styku'!$B$11:$B$41,1,FALSE))," Nie wskazano PWR z listy.",""))&amp;
IF(P1038=""," Nie wskazano FPS. ",IF(ISERROR(VLOOKUP(P1038,'Listy punktów styku'!$B$44:$B$61,1,FALSE))," Nie wskazano FPS z listy.",""))
)</f>
        <v/>
      </c>
    </row>
    <row r="1039" spans="1:22" x14ac:dyDescent="0.35">
      <c r="A1039" s="115">
        <v>1025</v>
      </c>
      <c r="B1039" s="116">
        <v>5226718</v>
      </c>
      <c r="C1039" s="117" t="s">
        <v>5305</v>
      </c>
      <c r="D1039" s="118" t="s">
        <v>5307</v>
      </c>
      <c r="E1039" s="118" t="s">
        <v>5309</v>
      </c>
      <c r="F1039" s="119">
        <v>17</v>
      </c>
      <c r="G1039" s="28"/>
      <c r="H1039" s="4"/>
      <c r="I1039" s="122">
        <f t="shared" si="113"/>
        <v>0</v>
      </c>
      <c r="J1039" s="3"/>
      <c r="K1039" s="6"/>
      <c r="L1039" s="123">
        <f t="shared" si="114"/>
        <v>0</v>
      </c>
      <c r="M1039" s="7"/>
      <c r="N1039" s="123">
        <f t="shared" si="115"/>
        <v>0</v>
      </c>
      <c r="O1039" s="123">
        <f t="shared" si="116"/>
        <v>0</v>
      </c>
      <c r="P1039" s="3"/>
      <c r="Q1039" s="6"/>
      <c r="R1039" s="123">
        <f t="shared" si="117"/>
        <v>0</v>
      </c>
      <c r="S1039" s="6"/>
      <c r="T1039" s="123">
        <f t="shared" si="118"/>
        <v>0</v>
      </c>
      <c r="U1039" s="122">
        <f t="shared" si="119"/>
        <v>0</v>
      </c>
      <c r="V1039" s="8" t="str">
        <f>IF(COUNTBLANK(G1039:H1039)+COUNTBLANK(J1039:K1039)+COUNTBLANK(M1039:M1039)+COUNTBLANK(P1039:Q1039)+COUNTBLANK(S1039:S1039)=8,"",
IF(G1039&lt;Limity!$C$5," Data gotowości zbyt wczesna lub nie uzupełniona.","")&amp;
IF(G1039&gt;Limity!$D$5," Data gotowości zbyt późna lub wypełnona nieprawidłowo.","")&amp;
IF(OR(ROUND(K1039,2)&lt;=0,ROUND(Q1039,2)&lt;=0,ROUND(M1039,2)&lt;=0,ROUND(S1039,2)&lt;=0,ROUND(H1039,2)&lt;=0)," Co najmniej jedna wartość nie jest większa od zera.","")&amp;
IF(K1039&gt;Limity!$D$6," Abonament za Usługę TD w Wariancie A ponad limit.","")&amp;
IF(Q1039&gt;Limity!$D$7," Abonament za Usługę TD w Wariancie B ponad limit.","")&amp;
IF(Q1039-K1039&gt;Limity!$D$8," Różnica wartości abonamentów za Usługę TD wariantów A i B ponad limit.","")&amp;
IF(M1039&gt;Limity!$D$9," Abonament za zwiększenie przepustowości w Wariancie A ponad limit.","")&amp;
IF(S1039&gt;Limity!$D$10," Abonament za zwiększenie przepustowości w Wariancie B ponad limit.","")&amp;
IF(H1039&gt;Limity!$D$11," Opłata za zestawienie łącza ponad limit.","")&amp;
IF(J1039=""," Nie wskazano PWR. ",IF(ISERROR(VLOOKUP(J1039,'Listy punktów styku'!$B$11:$B$41,1,FALSE))," Nie wskazano PWR z listy.",""))&amp;
IF(P1039=""," Nie wskazano FPS. ",IF(ISERROR(VLOOKUP(P1039,'Listy punktów styku'!$B$44:$B$61,1,FALSE))," Nie wskazano FPS z listy.",""))
)</f>
        <v/>
      </c>
    </row>
    <row r="1040" spans="1:22" x14ac:dyDescent="0.35">
      <c r="A1040" s="115">
        <v>1026</v>
      </c>
      <c r="B1040" s="116">
        <v>16030035</v>
      </c>
      <c r="C1040" s="117">
        <v>269365</v>
      </c>
      <c r="D1040" s="118" t="s">
        <v>5314</v>
      </c>
      <c r="E1040" s="118"/>
      <c r="F1040" s="119">
        <v>1</v>
      </c>
      <c r="G1040" s="28"/>
      <c r="H1040" s="4"/>
      <c r="I1040" s="122">
        <f t="shared" si="113"/>
        <v>0</v>
      </c>
      <c r="J1040" s="3"/>
      <c r="K1040" s="6"/>
      <c r="L1040" s="123">
        <f t="shared" si="114"/>
        <v>0</v>
      </c>
      <c r="M1040" s="7"/>
      <c r="N1040" s="123">
        <f t="shared" si="115"/>
        <v>0</v>
      </c>
      <c r="O1040" s="123">
        <f t="shared" si="116"/>
        <v>0</v>
      </c>
      <c r="P1040" s="3"/>
      <c r="Q1040" s="6"/>
      <c r="R1040" s="123">
        <f t="shared" si="117"/>
        <v>0</v>
      </c>
      <c r="S1040" s="6"/>
      <c r="T1040" s="123">
        <f t="shared" si="118"/>
        <v>0</v>
      </c>
      <c r="U1040" s="122">
        <f t="shared" si="119"/>
        <v>0</v>
      </c>
      <c r="V1040" s="8" t="str">
        <f>IF(COUNTBLANK(G1040:H1040)+COUNTBLANK(J1040:K1040)+COUNTBLANK(M1040:M1040)+COUNTBLANK(P1040:Q1040)+COUNTBLANK(S1040:S1040)=8,"",
IF(G1040&lt;Limity!$C$5," Data gotowości zbyt wczesna lub nie uzupełniona.","")&amp;
IF(G1040&gt;Limity!$D$5," Data gotowości zbyt późna lub wypełnona nieprawidłowo.","")&amp;
IF(OR(ROUND(K1040,2)&lt;=0,ROUND(Q1040,2)&lt;=0,ROUND(M1040,2)&lt;=0,ROUND(S1040,2)&lt;=0,ROUND(H1040,2)&lt;=0)," Co najmniej jedna wartość nie jest większa od zera.","")&amp;
IF(K1040&gt;Limity!$D$6," Abonament za Usługę TD w Wariancie A ponad limit.","")&amp;
IF(Q1040&gt;Limity!$D$7," Abonament za Usługę TD w Wariancie B ponad limit.","")&amp;
IF(Q1040-K1040&gt;Limity!$D$8," Różnica wartości abonamentów za Usługę TD wariantów A i B ponad limit.","")&amp;
IF(M1040&gt;Limity!$D$9," Abonament za zwiększenie przepustowości w Wariancie A ponad limit.","")&amp;
IF(S1040&gt;Limity!$D$10," Abonament za zwiększenie przepustowości w Wariancie B ponad limit.","")&amp;
IF(H1040&gt;Limity!$D$11," Opłata za zestawienie łącza ponad limit.","")&amp;
IF(J1040=""," Nie wskazano PWR. ",IF(ISERROR(VLOOKUP(J1040,'Listy punktów styku'!$B$11:$B$41,1,FALSE))," Nie wskazano PWR z listy.",""))&amp;
IF(P1040=""," Nie wskazano FPS. ",IF(ISERROR(VLOOKUP(P1040,'Listy punktów styku'!$B$44:$B$61,1,FALSE))," Nie wskazano FPS z listy.",""))
)</f>
        <v/>
      </c>
    </row>
    <row r="1041" spans="1:22" x14ac:dyDescent="0.35">
      <c r="A1041" s="115">
        <v>1027</v>
      </c>
      <c r="B1041" s="116">
        <v>9196290</v>
      </c>
      <c r="C1041" s="117" t="s">
        <v>5316</v>
      </c>
      <c r="D1041" s="118" t="s">
        <v>5319</v>
      </c>
      <c r="E1041" s="118" t="s">
        <v>95</v>
      </c>
      <c r="F1041" s="119">
        <v>1</v>
      </c>
      <c r="G1041" s="28"/>
      <c r="H1041" s="4"/>
      <c r="I1041" s="122">
        <f t="shared" si="113"/>
        <v>0</v>
      </c>
      <c r="J1041" s="3"/>
      <c r="K1041" s="6"/>
      <c r="L1041" s="123">
        <f t="shared" si="114"/>
        <v>0</v>
      </c>
      <c r="M1041" s="7"/>
      <c r="N1041" s="123">
        <f t="shared" si="115"/>
        <v>0</v>
      </c>
      <c r="O1041" s="123">
        <f t="shared" si="116"/>
        <v>0</v>
      </c>
      <c r="P1041" s="3"/>
      <c r="Q1041" s="6"/>
      <c r="R1041" s="123">
        <f t="shared" si="117"/>
        <v>0</v>
      </c>
      <c r="S1041" s="6"/>
      <c r="T1041" s="123">
        <f t="shared" si="118"/>
        <v>0</v>
      </c>
      <c r="U1041" s="122">
        <f t="shared" si="119"/>
        <v>0</v>
      </c>
      <c r="V1041" s="8" t="str">
        <f>IF(COUNTBLANK(G1041:H1041)+COUNTBLANK(J1041:K1041)+COUNTBLANK(M1041:M1041)+COUNTBLANK(P1041:Q1041)+COUNTBLANK(S1041:S1041)=8,"",
IF(G1041&lt;Limity!$C$5," Data gotowości zbyt wczesna lub nie uzupełniona.","")&amp;
IF(G1041&gt;Limity!$D$5," Data gotowości zbyt późna lub wypełnona nieprawidłowo.","")&amp;
IF(OR(ROUND(K1041,2)&lt;=0,ROUND(Q1041,2)&lt;=0,ROUND(M1041,2)&lt;=0,ROUND(S1041,2)&lt;=0,ROUND(H1041,2)&lt;=0)," Co najmniej jedna wartość nie jest większa od zera.","")&amp;
IF(K1041&gt;Limity!$D$6," Abonament za Usługę TD w Wariancie A ponad limit.","")&amp;
IF(Q1041&gt;Limity!$D$7," Abonament za Usługę TD w Wariancie B ponad limit.","")&amp;
IF(Q1041-K1041&gt;Limity!$D$8," Różnica wartości abonamentów za Usługę TD wariantów A i B ponad limit.","")&amp;
IF(M1041&gt;Limity!$D$9," Abonament za zwiększenie przepustowości w Wariancie A ponad limit.","")&amp;
IF(S1041&gt;Limity!$D$10," Abonament za zwiększenie przepustowości w Wariancie B ponad limit.","")&amp;
IF(H1041&gt;Limity!$D$11," Opłata za zestawienie łącza ponad limit.","")&amp;
IF(J1041=""," Nie wskazano PWR. ",IF(ISERROR(VLOOKUP(J1041,'Listy punktów styku'!$B$11:$B$41,1,FALSE))," Nie wskazano PWR z listy.",""))&amp;
IF(P1041=""," Nie wskazano FPS. ",IF(ISERROR(VLOOKUP(P1041,'Listy punktów styku'!$B$44:$B$61,1,FALSE))," Nie wskazano FPS z listy.",""))
)</f>
        <v/>
      </c>
    </row>
    <row r="1042" spans="1:22" x14ac:dyDescent="0.35">
      <c r="A1042" s="115">
        <v>1028</v>
      </c>
      <c r="B1042" s="124">
        <v>478970</v>
      </c>
      <c r="C1042" s="117" t="s">
        <v>5320</v>
      </c>
      <c r="D1042" s="118" t="s">
        <v>5322</v>
      </c>
      <c r="E1042" s="118" t="s">
        <v>798</v>
      </c>
      <c r="F1042" s="119" t="s">
        <v>1669</v>
      </c>
      <c r="G1042" s="28"/>
      <c r="H1042" s="4"/>
      <c r="I1042" s="122">
        <f t="shared" si="113"/>
        <v>0</v>
      </c>
      <c r="J1042" s="3"/>
      <c r="K1042" s="6"/>
      <c r="L1042" s="123">
        <f t="shared" si="114"/>
        <v>0</v>
      </c>
      <c r="M1042" s="7"/>
      <c r="N1042" s="123">
        <f t="shared" si="115"/>
        <v>0</v>
      </c>
      <c r="O1042" s="123">
        <f t="shared" si="116"/>
        <v>0</v>
      </c>
      <c r="P1042" s="3"/>
      <c r="Q1042" s="6"/>
      <c r="R1042" s="123">
        <f t="shared" si="117"/>
        <v>0</v>
      </c>
      <c r="S1042" s="6"/>
      <c r="T1042" s="123">
        <f t="shared" si="118"/>
        <v>0</v>
      </c>
      <c r="U1042" s="122">
        <f t="shared" si="119"/>
        <v>0</v>
      </c>
      <c r="V1042" s="8" t="str">
        <f>IF(COUNTBLANK(G1042:H1042)+COUNTBLANK(J1042:K1042)+COUNTBLANK(M1042:M1042)+COUNTBLANK(P1042:Q1042)+COUNTBLANK(S1042:S1042)=8,"",
IF(G1042&lt;Limity!$C$5," Data gotowości zbyt wczesna lub nie uzupełniona.","")&amp;
IF(G1042&gt;Limity!$D$5," Data gotowości zbyt późna lub wypełnona nieprawidłowo.","")&amp;
IF(OR(ROUND(K1042,2)&lt;=0,ROUND(Q1042,2)&lt;=0,ROUND(M1042,2)&lt;=0,ROUND(S1042,2)&lt;=0,ROUND(H1042,2)&lt;=0)," Co najmniej jedna wartość nie jest większa od zera.","")&amp;
IF(K1042&gt;Limity!$D$6," Abonament za Usługę TD w Wariancie A ponad limit.","")&amp;
IF(Q1042&gt;Limity!$D$7," Abonament za Usługę TD w Wariancie B ponad limit.","")&amp;
IF(Q1042-K1042&gt;Limity!$D$8," Różnica wartości abonamentów za Usługę TD wariantów A i B ponad limit.","")&amp;
IF(M1042&gt;Limity!$D$9," Abonament za zwiększenie przepustowości w Wariancie A ponad limit.","")&amp;
IF(S1042&gt;Limity!$D$10," Abonament za zwiększenie przepustowości w Wariancie B ponad limit.","")&amp;
IF(H1042&gt;Limity!$D$11," Opłata za zestawienie łącza ponad limit.","")&amp;
IF(J1042=""," Nie wskazano PWR. ",IF(ISERROR(VLOOKUP(J1042,'Listy punktów styku'!$B$11:$B$41,1,FALSE))," Nie wskazano PWR z listy.",""))&amp;
IF(P1042=""," Nie wskazano FPS. ",IF(ISERROR(VLOOKUP(P1042,'Listy punktów styku'!$B$44:$B$61,1,FALSE))," Nie wskazano FPS z listy.",""))
)</f>
        <v/>
      </c>
    </row>
    <row r="1043" spans="1:22" ht="29" x14ac:dyDescent="0.35">
      <c r="A1043" s="115">
        <v>1029</v>
      </c>
      <c r="B1043" s="116">
        <v>5330132</v>
      </c>
      <c r="C1043" s="117" t="s">
        <v>5325</v>
      </c>
      <c r="D1043" s="118" t="s">
        <v>5330</v>
      </c>
      <c r="E1043" s="118"/>
      <c r="F1043" s="119">
        <v>13</v>
      </c>
      <c r="G1043" s="28"/>
      <c r="H1043" s="4"/>
      <c r="I1043" s="122">
        <f t="shared" si="113"/>
        <v>0</v>
      </c>
      <c r="J1043" s="3"/>
      <c r="K1043" s="6"/>
      <c r="L1043" s="123">
        <f t="shared" si="114"/>
        <v>0</v>
      </c>
      <c r="M1043" s="7"/>
      <c r="N1043" s="123">
        <f t="shared" si="115"/>
        <v>0</v>
      </c>
      <c r="O1043" s="123">
        <f t="shared" si="116"/>
        <v>0</v>
      </c>
      <c r="P1043" s="3"/>
      <c r="Q1043" s="6"/>
      <c r="R1043" s="123">
        <f t="shared" si="117"/>
        <v>0</v>
      </c>
      <c r="S1043" s="6"/>
      <c r="T1043" s="123">
        <f t="shared" si="118"/>
        <v>0</v>
      </c>
      <c r="U1043" s="122">
        <f t="shared" si="119"/>
        <v>0</v>
      </c>
      <c r="V1043" s="8" t="str">
        <f>IF(COUNTBLANK(G1043:H1043)+COUNTBLANK(J1043:K1043)+COUNTBLANK(M1043:M1043)+COUNTBLANK(P1043:Q1043)+COUNTBLANK(S1043:S1043)=8,"",
IF(G1043&lt;Limity!$C$5," Data gotowości zbyt wczesna lub nie uzupełniona.","")&amp;
IF(G1043&gt;Limity!$D$5," Data gotowości zbyt późna lub wypełnona nieprawidłowo.","")&amp;
IF(OR(ROUND(K1043,2)&lt;=0,ROUND(Q1043,2)&lt;=0,ROUND(M1043,2)&lt;=0,ROUND(S1043,2)&lt;=0,ROUND(H1043,2)&lt;=0)," Co najmniej jedna wartość nie jest większa od zera.","")&amp;
IF(K1043&gt;Limity!$D$6," Abonament za Usługę TD w Wariancie A ponad limit.","")&amp;
IF(Q1043&gt;Limity!$D$7," Abonament za Usługę TD w Wariancie B ponad limit.","")&amp;
IF(Q1043-K1043&gt;Limity!$D$8," Różnica wartości abonamentów za Usługę TD wariantów A i B ponad limit.","")&amp;
IF(M1043&gt;Limity!$D$9," Abonament za zwiększenie przepustowości w Wariancie A ponad limit.","")&amp;
IF(S1043&gt;Limity!$D$10," Abonament za zwiększenie przepustowości w Wariancie B ponad limit.","")&amp;
IF(H1043&gt;Limity!$D$11," Opłata za zestawienie łącza ponad limit.","")&amp;
IF(J1043=""," Nie wskazano PWR. ",IF(ISERROR(VLOOKUP(J1043,'Listy punktów styku'!$B$11:$B$41,1,FALSE))," Nie wskazano PWR z listy.",""))&amp;
IF(P1043=""," Nie wskazano FPS. ",IF(ISERROR(VLOOKUP(P1043,'Listy punktów styku'!$B$44:$B$61,1,FALSE))," Nie wskazano FPS z listy.",""))
)</f>
        <v/>
      </c>
    </row>
    <row r="1044" spans="1:22" x14ac:dyDescent="0.35">
      <c r="A1044" s="115">
        <v>1030</v>
      </c>
      <c r="B1044" s="116">
        <v>835418914</v>
      </c>
      <c r="C1044" s="117">
        <v>133869</v>
      </c>
      <c r="D1044" s="118" t="s">
        <v>5330</v>
      </c>
      <c r="E1044" s="118"/>
      <c r="F1044" s="119" t="s">
        <v>5332</v>
      </c>
      <c r="G1044" s="28"/>
      <c r="H1044" s="4"/>
      <c r="I1044" s="122">
        <f t="shared" si="113"/>
        <v>0</v>
      </c>
      <c r="J1044" s="3"/>
      <c r="K1044" s="6"/>
      <c r="L1044" s="123">
        <f t="shared" si="114"/>
        <v>0</v>
      </c>
      <c r="M1044" s="7"/>
      <c r="N1044" s="123">
        <f t="shared" si="115"/>
        <v>0</v>
      </c>
      <c r="O1044" s="123">
        <f t="shared" si="116"/>
        <v>0</v>
      </c>
      <c r="P1044" s="3"/>
      <c r="Q1044" s="6"/>
      <c r="R1044" s="123">
        <f t="shared" si="117"/>
        <v>0</v>
      </c>
      <c r="S1044" s="6"/>
      <c r="T1044" s="123">
        <f t="shared" si="118"/>
        <v>0</v>
      </c>
      <c r="U1044" s="122">
        <f t="shared" si="119"/>
        <v>0</v>
      </c>
      <c r="V1044" s="8" t="str">
        <f>IF(COUNTBLANK(G1044:H1044)+COUNTBLANK(J1044:K1044)+COUNTBLANK(M1044:M1044)+COUNTBLANK(P1044:Q1044)+COUNTBLANK(S1044:S1044)=8,"",
IF(G1044&lt;Limity!$C$5," Data gotowości zbyt wczesna lub nie uzupełniona.","")&amp;
IF(G1044&gt;Limity!$D$5," Data gotowości zbyt późna lub wypełnona nieprawidłowo.","")&amp;
IF(OR(ROUND(K1044,2)&lt;=0,ROUND(Q1044,2)&lt;=0,ROUND(M1044,2)&lt;=0,ROUND(S1044,2)&lt;=0,ROUND(H1044,2)&lt;=0)," Co najmniej jedna wartość nie jest większa od zera.","")&amp;
IF(K1044&gt;Limity!$D$6," Abonament za Usługę TD w Wariancie A ponad limit.","")&amp;
IF(Q1044&gt;Limity!$D$7," Abonament za Usługę TD w Wariancie B ponad limit.","")&amp;
IF(Q1044-K1044&gt;Limity!$D$8," Różnica wartości abonamentów za Usługę TD wariantów A i B ponad limit.","")&amp;
IF(M1044&gt;Limity!$D$9," Abonament za zwiększenie przepustowości w Wariancie A ponad limit.","")&amp;
IF(S1044&gt;Limity!$D$10," Abonament za zwiększenie przepustowości w Wariancie B ponad limit.","")&amp;
IF(H1044&gt;Limity!$D$11," Opłata za zestawienie łącza ponad limit.","")&amp;
IF(J1044=""," Nie wskazano PWR. ",IF(ISERROR(VLOOKUP(J1044,'Listy punktów styku'!$B$11:$B$41,1,FALSE))," Nie wskazano PWR z listy.",""))&amp;
IF(P1044=""," Nie wskazano FPS. ",IF(ISERROR(VLOOKUP(P1044,'Listy punktów styku'!$B$44:$B$61,1,FALSE))," Nie wskazano FPS z listy.",""))
)</f>
        <v/>
      </c>
    </row>
    <row r="1045" spans="1:22" x14ac:dyDescent="0.35">
      <c r="A1045" s="115">
        <v>1031</v>
      </c>
      <c r="B1045" s="116">
        <v>5330264</v>
      </c>
      <c r="C1045" s="117" t="s">
        <v>5334</v>
      </c>
      <c r="D1045" s="118" t="s">
        <v>5336</v>
      </c>
      <c r="E1045" s="118" t="s">
        <v>5338</v>
      </c>
      <c r="F1045" s="119">
        <v>19</v>
      </c>
      <c r="G1045" s="28"/>
      <c r="H1045" s="4"/>
      <c r="I1045" s="122">
        <f t="shared" si="113"/>
        <v>0</v>
      </c>
      <c r="J1045" s="3"/>
      <c r="K1045" s="6"/>
      <c r="L1045" s="123">
        <f t="shared" si="114"/>
        <v>0</v>
      </c>
      <c r="M1045" s="7"/>
      <c r="N1045" s="123">
        <f t="shared" si="115"/>
        <v>0</v>
      </c>
      <c r="O1045" s="123">
        <f t="shared" si="116"/>
        <v>0</v>
      </c>
      <c r="P1045" s="3"/>
      <c r="Q1045" s="6"/>
      <c r="R1045" s="123">
        <f t="shared" si="117"/>
        <v>0</v>
      </c>
      <c r="S1045" s="6"/>
      <c r="T1045" s="123">
        <f t="shared" si="118"/>
        <v>0</v>
      </c>
      <c r="U1045" s="122">
        <f t="shared" si="119"/>
        <v>0</v>
      </c>
      <c r="V1045" s="8" t="str">
        <f>IF(COUNTBLANK(G1045:H1045)+COUNTBLANK(J1045:K1045)+COUNTBLANK(M1045:M1045)+COUNTBLANK(P1045:Q1045)+COUNTBLANK(S1045:S1045)=8,"",
IF(G1045&lt;Limity!$C$5," Data gotowości zbyt wczesna lub nie uzupełniona.","")&amp;
IF(G1045&gt;Limity!$D$5," Data gotowości zbyt późna lub wypełnona nieprawidłowo.","")&amp;
IF(OR(ROUND(K1045,2)&lt;=0,ROUND(Q1045,2)&lt;=0,ROUND(M1045,2)&lt;=0,ROUND(S1045,2)&lt;=0,ROUND(H1045,2)&lt;=0)," Co najmniej jedna wartość nie jest większa od zera.","")&amp;
IF(K1045&gt;Limity!$D$6," Abonament za Usługę TD w Wariancie A ponad limit.","")&amp;
IF(Q1045&gt;Limity!$D$7," Abonament za Usługę TD w Wariancie B ponad limit.","")&amp;
IF(Q1045-K1045&gt;Limity!$D$8," Różnica wartości abonamentów za Usługę TD wariantów A i B ponad limit.","")&amp;
IF(M1045&gt;Limity!$D$9," Abonament za zwiększenie przepustowości w Wariancie A ponad limit.","")&amp;
IF(S1045&gt;Limity!$D$10," Abonament za zwiększenie przepustowości w Wariancie B ponad limit.","")&amp;
IF(H1045&gt;Limity!$D$11," Opłata za zestawienie łącza ponad limit.","")&amp;
IF(J1045=""," Nie wskazano PWR. ",IF(ISERROR(VLOOKUP(J1045,'Listy punktów styku'!$B$11:$B$41,1,FALSE))," Nie wskazano PWR z listy.",""))&amp;
IF(P1045=""," Nie wskazano FPS. ",IF(ISERROR(VLOOKUP(P1045,'Listy punktów styku'!$B$44:$B$61,1,FALSE))," Nie wskazano FPS z listy.",""))
)</f>
        <v/>
      </c>
    </row>
    <row r="1046" spans="1:22" x14ac:dyDescent="0.35">
      <c r="A1046" s="115">
        <v>1032</v>
      </c>
      <c r="B1046" s="116">
        <v>5329020</v>
      </c>
      <c r="C1046" s="117" t="s">
        <v>5340</v>
      </c>
      <c r="D1046" s="118" t="s">
        <v>5328</v>
      </c>
      <c r="E1046" s="118" t="s">
        <v>5343</v>
      </c>
      <c r="F1046" s="119">
        <v>3</v>
      </c>
      <c r="G1046" s="28"/>
      <c r="H1046" s="4"/>
      <c r="I1046" s="122">
        <f t="shared" si="113"/>
        <v>0</v>
      </c>
      <c r="J1046" s="3"/>
      <c r="K1046" s="6"/>
      <c r="L1046" s="123">
        <f t="shared" si="114"/>
        <v>0</v>
      </c>
      <c r="M1046" s="7"/>
      <c r="N1046" s="123">
        <f t="shared" si="115"/>
        <v>0</v>
      </c>
      <c r="O1046" s="123">
        <f t="shared" si="116"/>
        <v>0</v>
      </c>
      <c r="P1046" s="3"/>
      <c r="Q1046" s="6"/>
      <c r="R1046" s="123">
        <f t="shared" si="117"/>
        <v>0</v>
      </c>
      <c r="S1046" s="6"/>
      <c r="T1046" s="123">
        <f t="shared" si="118"/>
        <v>0</v>
      </c>
      <c r="U1046" s="122">
        <f t="shared" si="119"/>
        <v>0</v>
      </c>
      <c r="V1046" s="8" t="str">
        <f>IF(COUNTBLANK(G1046:H1046)+COUNTBLANK(J1046:K1046)+COUNTBLANK(M1046:M1046)+COUNTBLANK(P1046:Q1046)+COUNTBLANK(S1046:S1046)=8,"",
IF(G1046&lt;Limity!$C$5," Data gotowości zbyt wczesna lub nie uzupełniona.","")&amp;
IF(G1046&gt;Limity!$D$5," Data gotowości zbyt późna lub wypełnona nieprawidłowo.","")&amp;
IF(OR(ROUND(K1046,2)&lt;=0,ROUND(Q1046,2)&lt;=0,ROUND(M1046,2)&lt;=0,ROUND(S1046,2)&lt;=0,ROUND(H1046,2)&lt;=0)," Co najmniej jedna wartość nie jest większa od zera.","")&amp;
IF(K1046&gt;Limity!$D$6," Abonament za Usługę TD w Wariancie A ponad limit.","")&amp;
IF(Q1046&gt;Limity!$D$7," Abonament za Usługę TD w Wariancie B ponad limit.","")&amp;
IF(Q1046-K1046&gt;Limity!$D$8," Różnica wartości abonamentów za Usługę TD wariantów A i B ponad limit.","")&amp;
IF(M1046&gt;Limity!$D$9," Abonament za zwiększenie przepustowości w Wariancie A ponad limit.","")&amp;
IF(S1046&gt;Limity!$D$10," Abonament za zwiększenie przepustowości w Wariancie B ponad limit.","")&amp;
IF(H1046&gt;Limity!$D$11," Opłata za zestawienie łącza ponad limit.","")&amp;
IF(J1046=""," Nie wskazano PWR. ",IF(ISERROR(VLOOKUP(J1046,'Listy punktów styku'!$B$11:$B$41,1,FALSE))," Nie wskazano PWR z listy.",""))&amp;
IF(P1046=""," Nie wskazano FPS. ",IF(ISERROR(VLOOKUP(P1046,'Listy punktów styku'!$B$44:$B$61,1,FALSE))," Nie wskazano FPS z listy.",""))
)</f>
        <v/>
      </c>
    </row>
    <row r="1047" spans="1:22" x14ac:dyDescent="0.35">
      <c r="A1047" s="115">
        <v>1033</v>
      </c>
      <c r="B1047" s="116">
        <v>5329005</v>
      </c>
      <c r="C1047" s="117" t="s">
        <v>5345</v>
      </c>
      <c r="D1047" s="118" t="s">
        <v>5328</v>
      </c>
      <c r="E1047" s="118" t="s">
        <v>5347</v>
      </c>
      <c r="F1047" s="119">
        <v>15</v>
      </c>
      <c r="G1047" s="28"/>
      <c r="H1047" s="4"/>
      <c r="I1047" s="122">
        <f t="shared" si="113"/>
        <v>0</v>
      </c>
      <c r="J1047" s="3"/>
      <c r="K1047" s="6"/>
      <c r="L1047" s="123">
        <f t="shared" si="114"/>
        <v>0</v>
      </c>
      <c r="M1047" s="7"/>
      <c r="N1047" s="123">
        <f t="shared" si="115"/>
        <v>0</v>
      </c>
      <c r="O1047" s="123">
        <f t="shared" si="116"/>
        <v>0</v>
      </c>
      <c r="P1047" s="3"/>
      <c r="Q1047" s="6"/>
      <c r="R1047" s="123">
        <f t="shared" si="117"/>
        <v>0</v>
      </c>
      <c r="S1047" s="6"/>
      <c r="T1047" s="123">
        <f t="shared" si="118"/>
        <v>0</v>
      </c>
      <c r="U1047" s="122">
        <f t="shared" si="119"/>
        <v>0</v>
      </c>
      <c r="V1047" s="8" t="str">
        <f>IF(COUNTBLANK(G1047:H1047)+COUNTBLANK(J1047:K1047)+COUNTBLANK(M1047:M1047)+COUNTBLANK(P1047:Q1047)+COUNTBLANK(S1047:S1047)=8,"",
IF(G1047&lt;Limity!$C$5," Data gotowości zbyt wczesna lub nie uzupełniona.","")&amp;
IF(G1047&gt;Limity!$D$5," Data gotowości zbyt późna lub wypełnona nieprawidłowo.","")&amp;
IF(OR(ROUND(K1047,2)&lt;=0,ROUND(Q1047,2)&lt;=0,ROUND(M1047,2)&lt;=0,ROUND(S1047,2)&lt;=0,ROUND(H1047,2)&lt;=0)," Co najmniej jedna wartość nie jest większa od zera.","")&amp;
IF(K1047&gt;Limity!$D$6," Abonament za Usługę TD w Wariancie A ponad limit.","")&amp;
IF(Q1047&gt;Limity!$D$7," Abonament za Usługę TD w Wariancie B ponad limit.","")&amp;
IF(Q1047-K1047&gt;Limity!$D$8," Różnica wartości abonamentów za Usługę TD wariantów A i B ponad limit.","")&amp;
IF(M1047&gt;Limity!$D$9," Abonament za zwiększenie przepustowości w Wariancie A ponad limit.","")&amp;
IF(S1047&gt;Limity!$D$10," Abonament za zwiększenie przepustowości w Wariancie B ponad limit.","")&amp;
IF(H1047&gt;Limity!$D$11," Opłata za zestawienie łącza ponad limit.","")&amp;
IF(J1047=""," Nie wskazano PWR. ",IF(ISERROR(VLOOKUP(J1047,'Listy punktów styku'!$B$11:$B$41,1,FALSE))," Nie wskazano PWR z listy.",""))&amp;
IF(P1047=""," Nie wskazano FPS. ",IF(ISERROR(VLOOKUP(P1047,'Listy punktów styku'!$B$44:$B$61,1,FALSE))," Nie wskazano FPS z listy.",""))
)</f>
        <v/>
      </c>
    </row>
    <row r="1048" spans="1:22" x14ac:dyDescent="0.35">
      <c r="A1048" s="115">
        <v>1034</v>
      </c>
      <c r="B1048" s="116">
        <v>5330053</v>
      </c>
      <c r="C1048" s="117" t="s">
        <v>5349</v>
      </c>
      <c r="D1048" s="118" t="s">
        <v>5328</v>
      </c>
      <c r="E1048" s="118" t="s">
        <v>889</v>
      </c>
      <c r="F1048" s="119">
        <v>54</v>
      </c>
      <c r="G1048" s="28"/>
      <c r="H1048" s="4"/>
      <c r="I1048" s="122">
        <f t="shared" si="113"/>
        <v>0</v>
      </c>
      <c r="J1048" s="3"/>
      <c r="K1048" s="6"/>
      <c r="L1048" s="123">
        <f t="shared" si="114"/>
        <v>0</v>
      </c>
      <c r="M1048" s="7"/>
      <c r="N1048" s="123">
        <f t="shared" si="115"/>
        <v>0</v>
      </c>
      <c r="O1048" s="123">
        <f t="shared" si="116"/>
        <v>0</v>
      </c>
      <c r="P1048" s="3"/>
      <c r="Q1048" s="6"/>
      <c r="R1048" s="123">
        <f t="shared" si="117"/>
        <v>0</v>
      </c>
      <c r="S1048" s="6"/>
      <c r="T1048" s="123">
        <f t="shared" si="118"/>
        <v>0</v>
      </c>
      <c r="U1048" s="122">
        <f t="shared" si="119"/>
        <v>0</v>
      </c>
      <c r="V1048" s="8" t="str">
        <f>IF(COUNTBLANK(G1048:H1048)+COUNTBLANK(J1048:K1048)+COUNTBLANK(M1048:M1048)+COUNTBLANK(P1048:Q1048)+COUNTBLANK(S1048:S1048)=8,"",
IF(G1048&lt;Limity!$C$5," Data gotowości zbyt wczesna lub nie uzupełniona.","")&amp;
IF(G1048&gt;Limity!$D$5," Data gotowości zbyt późna lub wypełnona nieprawidłowo.","")&amp;
IF(OR(ROUND(K1048,2)&lt;=0,ROUND(Q1048,2)&lt;=0,ROUND(M1048,2)&lt;=0,ROUND(S1048,2)&lt;=0,ROUND(H1048,2)&lt;=0)," Co najmniej jedna wartość nie jest większa od zera.","")&amp;
IF(K1048&gt;Limity!$D$6," Abonament za Usługę TD w Wariancie A ponad limit.","")&amp;
IF(Q1048&gt;Limity!$D$7," Abonament za Usługę TD w Wariancie B ponad limit.","")&amp;
IF(Q1048-K1048&gt;Limity!$D$8," Różnica wartości abonamentów za Usługę TD wariantów A i B ponad limit.","")&amp;
IF(M1048&gt;Limity!$D$9," Abonament za zwiększenie przepustowości w Wariancie A ponad limit.","")&amp;
IF(S1048&gt;Limity!$D$10," Abonament za zwiększenie przepustowości w Wariancie B ponad limit.","")&amp;
IF(H1048&gt;Limity!$D$11," Opłata za zestawienie łącza ponad limit.","")&amp;
IF(J1048=""," Nie wskazano PWR. ",IF(ISERROR(VLOOKUP(J1048,'Listy punktów styku'!$B$11:$B$41,1,FALSE))," Nie wskazano PWR z listy.",""))&amp;
IF(P1048=""," Nie wskazano FPS. ",IF(ISERROR(VLOOKUP(P1048,'Listy punktów styku'!$B$44:$B$61,1,FALSE))," Nie wskazano FPS z listy.",""))
)</f>
        <v/>
      </c>
    </row>
    <row r="1049" spans="1:22" x14ac:dyDescent="0.35">
      <c r="A1049" s="115">
        <v>1035</v>
      </c>
      <c r="B1049" s="116">
        <v>666820806</v>
      </c>
      <c r="C1049" s="117">
        <v>196228</v>
      </c>
      <c r="D1049" s="118" t="s">
        <v>5354</v>
      </c>
      <c r="E1049" s="118" t="s">
        <v>5356</v>
      </c>
      <c r="F1049" s="119">
        <v>73</v>
      </c>
      <c r="G1049" s="28"/>
      <c r="H1049" s="4"/>
      <c r="I1049" s="122">
        <f t="shared" si="113"/>
        <v>0</v>
      </c>
      <c r="J1049" s="3"/>
      <c r="K1049" s="6"/>
      <c r="L1049" s="123">
        <f t="shared" si="114"/>
        <v>0</v>
      </c>
      <c r="M1049" s="7"/>
      <c r="N1049" s="123">
        <f t="shared" si="115"/>
        <v>0</v>
      </c>
      <c r="O1049" s="123">
        <f t="shared" si="116"/>
        <v>0</v>
      </c>
      <c r="P1049" s="3"/>
      <c r="Q1049" s="6"/>
      <c r="R1049" s="123">
        <f t="shared" si="117"/>
        <v>0</v>
      </c>
      <c r="S1049" s="6"/>
      <c r="T1049" s="123">
        <f t="shared" si="118"/>
        <v>0</v>
      </c>
      <c r="U1049" s="122">
        <f t="shared" si="119"/>
        <v>0</v>
      </c>
      <c r="V1049" s="8" t="str">
        <f>IF(COUNTBLANK(G1049:H1049)+COUNTBLANK(J1049:K1049)+COUNTBLANK(M1049:M1049)+COUNTBLANK(P1049:Q1049)+COUNTBLANK(S1049:S1049)=8,"",
IF(G1049&lt;Limity!$C$5," Data gotowości zbyt wczesna lub nie uzupełniona.","")&amp;
IF(G1049&gt;Limity!$D$5," Data gotowości zbyt późna lub wypełnona nieprawidłowo.","")&amp;
IF(OR(ROUND(K1049,2)&lt;=0,ROUND(Q1049,2)&lt;=0,ROUND(M1049,2)&lt;=0,ROUND(S1049,2)&lt;=0,ROUND(H1049,2)&lt;=0)," Co najmniej jedna wartość nie jest większa od zera.","")&amp;
IF(K1049&gt;Limity!$D$6," Abonament za Usługę TD w Wariancie A ponad limit.","")&amp;
IF(Q1049&gt;Limity!$D$7," Abonament za Usługę TD w Wariancie B ponad limit.","")&amp;
IF(Q1049-K1049&gt;Limity!$D$8," Różnica wartości abonamentów za Usługę TD wariantów A i B ponad limit.","")&amp;
IF(M1049&gt;Limity!$D$9," Abonament za zwiększenie przepustowości w Wariancie A ponad limit.","")&amp;
IF(S1049&gt;Limity!$D$10," Abonament za zwiększenie przepustowości w Wariancie B ponad limit.","")&amp;
IF(H1049&gt;Limity!$D$11," Opłata za zestawienie łącza ponad limit.","")&amp;
IF(J1049=""," Nie wskazano PWR. ",IF(ISERROR(VLOOKUP(J1049,'Listy punktów styku'!$B$11:$B$41,1,FALSE))," Nie wskazano PWR z listy.",""))&amp;
IF(P1049=""," Nie wskazano FPS. ",IF(ISERROR(VLOOKUP(P1049,'Listy punktów styku'!$B$44:$B$61,1,FALSE))," Nie wskazano FPS z listy.",""))
)</f>
        <v/>
      </c>
    </row>
    <row r="1050" spans="1:22" x14ac:dyDescent="0.35">
      <c r="A1050" s="115">
        <v>1036</v>
      </c>
      <c r="B1050" s="116">
        <v>172731014</v>
      </c>
      <c r="C1050" s="117">
        <v>24106</v>
      </c>
      <c r="D1050" s="118" t="s">
        <v>5352</v>
      </c>
      <c r="E1050" s="118" t="s">
        <v>3072</v>
      </c>
      <c r="F1050" s="119">
        <v>22</v>
      </c>
      <c r="G1050" s="28"/>
      <c r="H1050" s="4"/>
      <c r="I1050" s="122">
        <f t="shared" si="113"/>
        <v>0</v>
      </c>
      <c r="J1050" s="3"/>
      <c r="K1050" s="6"/>
      <c r="L1050" s="123">
        <f t="shared" si="114"/>
        <v>0</v>
      </c>
      <c r="M1050" s="7"/>
      <c r="N1050" s="123">
        <f t="shared" si="115"/>
        <v>0</v>
      </c>
      <c r="O1050" s="123">
        <f t="shared" si="116"/>
        <v>0</v>
      </c>
      <c r="P1050" s="3"/>
      <c r="Q1050" s="6"/>
      <c r="R1050" s="123">
        <f t="shared" si="117"/>
        <v>0</v>
      </c>
      <c r="S1050" s="6"/>
      <c r="T1050" s="123">
        <f t="shared" si="118"/>
        <v>0</v>
      </c>
      <c r="U1050" s="122">
        <f t="shared" si="119"/>
        <v>0</v>
      </c>
      <c r="V1050" s="8" t="str">
        <f>IF(COUNTBLANK(G1050:H1050)+COUNTBLANK(J1050:K1050)+COUNTBLANK(M1050:M1050)+COUNTBLANK(P1050:Q1050)+COUNTBLANK(S1050:S1050)=8,"",
IF(G1050&lt;Limity!$C$5," Data gotowości zbyt wczesna lub nie uzupełniona.","")&amp;
IF(G1050&gt;Limity!$D$5," Data gotowości zbyt późna lub wypełnona nieprawidłowo.","")&amp;
IF(OR(ROUND(K1050,2)&lt;=0,ROUND(Q1050,2)&lt;=0,ROUND(M1050,2)&lt;=0,ROUND(S1050,2)&lt;=0,ROUND(H1050,2)&lt;=0)," Co najmniej jedna wartość nie jest większa od zera.","")&amp;
IF(K1050&gt;Limity!$D$6," Abonament za Usługę TD w Wariancie A ponad limit.","")&amp;
IF(Q1050&gt;Limity!$D$7," Abonament za Usługę TD w Wariancie B ponad limit.","")&amp;
IF(Q1050-K1050&gt;Limity!$D$8," Różnica wartości abonamentów za Usługę TD wariantów A i B ponad limit.","")&amp;
IF(M1050&gt;Limity!$D$9," Abonament za zwiększenie przepustowości w Wariancie A ponad limit.","")&amp;
IF(S1050&gt;Limity!$D$10," Abonament za zwiększenie przepustowości w Wariancie B ponad limit.","")&amp;
IF(H1050&gt;Limity!$D$11," Opłata za zestawienie łącza ponad limit.","")&amp;
IF(J1050=""," Nie wskazano PWR. ",IF(ISERROR(VLOOKUP(J1050,'Listy punktów styku'!$B$11:$B$41,1,FALSE))," Nie wskazano PWR z listy.",""))&amp;
IF(P1050=""," Nie wskazano FPS. ",IF(ISERROR(VLOOKUP(P1050,'Listy punktów styku'!$B$44:$B$61,1,FALSE))," Nie wskazano FPS z listy.",""))
)</f>
        <v/>
      </c>
    </row>
    <row r="1051" spans="1:22" x14ac:dyDescent="0.35">
      <c r="A1051" s="115">
        <v>1037</v>
      </c>
      <c r="B1051" s="116">
        <v>5265741</v>
      </c>
      <c r="C1051" s="117" t="s">
        <v>5360</v>
      </c>
      <c r="D1051" s="118" t="s">
        <v>5352</v>
      </c>
      <c r="E1051" s="118" t="s">
        <v>369</v>
      </c>
      <c r="F1051" s="119">
        <v>2</v>
      </c>
      <c r="G1051" s="28"/>
      <c r="H1051" s="4"/>
      <c r="I1051" s="122">
        <f t="shared" si="113"/>
        <v>0</v>
      </c>
      <c r="J1051" s="3"/>
      <c r="K1051" s="6"/>
      <c r="L1051" s="123">
        <f t="shared" si="114"/>
        <v>0</v>
      </c>
      <c r="M1051" s="7"/>
      <c r="N1051" s="123">
        <f t="shared" si="115"/>
        <v>0</v>
      </c>
      <c r="O1051" s="123">
        <f t="shared" si="116"/>
        <v>0</v>
      </c>
      <c r="P1051" s="3"/>
      <c r="Q1051" s="6"/>
      <c r="R1051" s="123">
        <f t="shared" si="117"/>
        <v>0</v>
      </c>
      <c r="S1051" s="6"/>
      <c r="T1051" s="123">
        <f t="shared" si="118"/>
        <v>0</v>
      </c>
      <c r="U1051" s="122">
        <f t="shared" si="119"/>
        <v>0</v>
      </c>
      <c r="V1051" s="8" t="str">
        <f>IF(COUNTBLANK(G1051:H1051)+COUNTBLANK(J1051:K1051)+COUNTBLANK(M1051:M1051)+COUNTBLANK(P1051:Q1051)+COUNTBLANK(S1051:S1051)=8,"",
IF(G1051&lt;Limity!$C$5," Data gotowości zbyt wczesna lub nie uzupełniona.","")&amp;
IF(G1051&gt;Limity!$D$5," Data gotowości zbyt późna lub wypełnona nieprawidłowo.","")&amp;
IF(OR(ROUND(K1051,2)&lt;=0,ROUND(Q1051,2)&lt;=0,ROUND(M1051,2)&lt;=0,ROUND(S1051,2)&lt;=0,ROUND(H1051,2)&lt;=0)," Co najmniej jedna wartość nie jest większa od zera.","")&amp;
IF(K1051&gt;Limity!$D$6," Abonament za Usługę TD w Wariancie A ponad limit.","")&amp;
IF(Q1051&gt;Limity!$D$7," Abonament za Usługę TD w Wariancie B ponad limit.","")&amp;
IF(Q1051-K1051&gt;Limity!$D$8," Różnica wartości abonamentów za Usługę TD wariantów A i B ponad limit.","")&amp;
IF(M1051&gt;Limity!$D$9," Abonament za zwiększenie przepustowości w Wariancie A ponad limit.","")&amp;
IF(S1051&gt;Limity!$D$10," Abonament za zwiększenie przepustowości w Wariancie B ponad limit.","")&amp;
IF(H1051&gt;Limity!$D$11," Opłata za zestawienie łącza ponad limit.","")&amp;
IF(J1051=""," Nie wskazano PWR. ",IF(ISERROR(VLOOKUP(J1051,'Listy punktów styku'!$B$11:$B$41,1,FALSE))," Nie wskazano PWR z listy.",""))&amp;
IF(P1051=""," Nie wskazano FPS. ",IF(ISERROR(VLOOKUP(P1051,'Listy punktów styku'!$B$44:$B$61,1,FALSE))," Nie wskazano FPS z listy.",""))
)</f>
        <v/>
      </c>
    </row>
    <row r="1052" spans="1:22" x14ac:dyDescent="0.35">
      <c r="A1052" s="115">
        <v>1038</v>
      </c>
      <c r="B1052" s="116">
        <v>27387207</v>
      </c>
      <c r="C1052" s="117">
        <v>132081</v>
      </c>
      <c r="D1052" s="118" t="s">
        <v>5352</v>
      </c>
      <c r="E1052" s="118" t="s">
        <v>5362</v>
      </c>
      <c r="F1052" s="119" t="s">
        <v>5363</v>
      </c>
      <c r="G1052" s="28"/>
      <c r="H1052" s="4"/>
      <c r="I1052" s="122">
        <f t="shared" si="113"/>
        <v>0</v>
      </c>
      <c r="J1052" s="3"/>
      <c r="K1052" s="6"/>
      <c r="L1052" s="123">
        <f t="shared" si="114"/>
        <v>0</v>
      </c>
      <c r="M1052" s="7"/>
      <c r="N1052" s="123">
        <f t="shared" si="115"/>
        <v>0</v>
      </c>
      <c r="O1052" s="123">
        <f t="shared" si="116"/>
        <v>0</v>
      </c>
      <c r="P1052" s="3"/>
      <c r="Q1052" s="6"/>
      <c r="R1052" s="123">
        <f t="shared" si="117"/>
        <v>0</v>
      </c>
      <c r="S1052" s="6"/>
      <c r="T1052" s="123">
        <f t="shared" si="118"/>
        <v>0</v>
      </c>
      <c r="U1052" s="122">
        <f t="shared" si="119"/>
        <v>0</v>
      </c>
      <c r="V1052" s="8" t="str">
        <f>IF(COUNTBLANK(G1052:H1052)+COUNTBLANK(J1052:K1052)+COUNTBLANK(M1052:M1052)+COUNTBLANK(P1052:Q1052)+COUNTBLANK(S1052:S1052)=8,"",
IF(G1052&lt;Limity!$C$5," Data gotowości zbyt wczesna lub nie uzupełniona.","")&amp;
IF(G1052&gt;Limity!$D$5," Data gotowości zbyt późna lub wypełnona nieprawidłowo.","")&amp;
IF(OR(ROUND(K1052,2)&lt;=0,ROUND(Q1052,2)&lt;=0,ROUND(M1052,2)&lt;=0,ROUND(S1052,2)&lt;=0,ROUND(H1052,2)&lt;=0)," Co najmniej jedna wartość nie jest większa od zera.","")&amp;
IF(K1052&gt;Limity!$D$6," Abonament za Usługę TD w Wariancie A ponad limit.","")&amp;
IF(Q1052&gt;Limity!$D$7," Abonament za Usługę TD w Wariancie B ponad limit.","")&amp;
IF(Q1052-K1052&gt;Limity!$D$8," Różnica wartości abonamentów za Usługę TD wariantów A i B ponad limit.","")&amp;
IF(M1052&gt;Limity!$D$9," Abonament za zwiększenie przepustowości w Wariancie A ponad limit.","")&amp;
IF(S1052&gt;Limity!$D$10," Abonament za zwiększenie przepustowości w Wariancie B ponad limit.","")&amp;
IF(H1052&gt;Limity!$D$11," Opłata za zestawienie łącza ponad limit.","")&amp;
IF(J1052=""," Nie wskazano PWR. ",IF(ISERROR(VLOOKUP(J1052,'Listy punktów styku'!$B$11:$B$41,1,FALSE))," Nie wskazano PWR z listy.",""))&amp;
IF(P1052=""," Nie wskazano FPS. ",IF(ISERROR(VLOOKUP(P1052,'Listy punktów styku'!$B$44:$B$61,1,FALSE))," Nie wskazano FPS z listy.",""))
)</f>
        <v/>
      </c>
    </row>
    <row r="1053" spans="1:22" ht="29" x14ac:dyDescent="0.35">
      <c r="A1053" s="115">
        <v>1039</v>
      </c>
      <c r="B1053" s="116">
        <v>5298066</v>
      </c>
      <c r="C1053" s="117" t="s">
        <v>5365</v>
      </c>
      <c r="D1053" s="118" t="s">
        <v>5368</v>
      </c>
      <c r="E1053" s="118" t="s">
        <v>95</v>
      </c>
      <c r="F1053" s="119">
        <v>1</v>
      </c>
      <c r="G1053" s="28"/>
      <c r="H1053" s="4"/>
      <c r="I1053" s="122">
        <f t="shared" si="113"/>
        <v>0</v>
      </c>
      <c r="J1053" s="3"/>
      <c r="K1053" s="6"/>
      <c r="L1053" s="123">
        <f t="shared" si="114"/>
        <v>0</v>
      </c>
      <c r="M1053" s="7"/>
      <c r="N1053" s="123">
        <f t="shared" si="115"/>
        <v>0</v>
      </c>
      <c r="O1053" s="123">
        <f t="shared" si="116"/>
        <v>0</v>
      </c>
      <c r="P1053" s="3"/>
      <c r="Q1053" s="6"/>
      <c r="R1053" s="123">
        <f t="shared" si="117"/>
        <v>0</v>
      </c>
      <c r="S1053" s="6"/>
      <c r="T1053" s="123">
        <f t="shared" si="118"/>
        <v>0</v>
      </c>
      <c r="U1053" s="122">
        <f t="shared" si="119"/>
        <v>0</v>
      </c>
      <c r="V1053" s="8" t="str">
        <f>IF(COUNTBLANK(G1053:H1053)+COUNTBLANK(J1053:K1053)+COUNTBLANK(M1053:M1053)+COUNTBLANK(P1053:Q1053)+COUNTBLANK(S1053:S1053)=8,"",
IF(G1053&lt;Limity!$C$5," Data gotowości zbyt wczesna lub nie uzupełniona.","")&amp;
IF(G1053&gt;Limity!$D$5," Data gotowości zbyt późna lub wypełnona nieprawidłowo.","")&amp;
IF(OR(ROUND(K1053,2)&lt;=0,ROUND(Q1053,2)&lt;=0,ROUND(M1053,2)&lt;=0,ROUND(S1053,2)&lt;=0,ROUND(H1053,2)&lt;=0)," Co najmniej jedna wartość nie jest większa od zera.","")&amp;
IF(K1053&gt;Limity!$D$6," Abonament za Usługę TD w Wariancie A ponad limit.","")&amp;
IF(Q1053&gt;Limity!$D$7," Abonament za Usługę TD w Wariancie B ponad limit.","")&amp;
IF(Q1053-K1053&gt;Limity!$D$8," Różnica wartości abonamentów za Usługę TD wariantów A i B ponad limit.","")&amp;
IF(M1053&gt;Limity!$D$9," Abonament za zwiększenie przepustowości w Wariancie A ponad limit.","")&amp;
IF(S1053&gt;Limity!$D$10," Abonament za zwiększenie przepustowości w Wariancie B ponad limit.","")&amp;
IF(H1053&gt;Limity!$D$11," Opłata za zestawienie łącza ponad limit.","")&amp;
IF(J1053=""," Nie wskazano PWR. ",IF(ISERROR(VLOOKUP(J1053,'Listy punktów styku'!$B$11:$B$41,1,FALSE))," Nie wskazano PWR z listy.",""))&amp;
IF(P1053=""," Nie wskazano FPS. ",IF(ISERROR(VLOOKUP(P1053,'Listy punktów styku'!$B$44:$B$61,1,FALSE))," Nie wskazano FPS z listy.",""))
)</f>
        <v/>
      </c>
    </row>
    <row r="1054" spans="1:22" x14ac:dyDescent="0.35">
      <c r="A1054" s="115">
        <v>1040</v>
      </c>
      <c r="B1054" s="116">
        <v>5298491</v>
      </c>
      <c r="C1054" s="117" t="s">
        <v>5371</v>
      </c>
      <c r="D1054" s="118" t="s">
        <v>5373</v>
      </c>
      <c r="E1054" s="118" t="s">
        <v>95</v>
      </c>
      <c r="F1054" s="119">
        <v>8</v>
      </c>
      <c r="G1054" s="28"/>
      <c r="H1054" s="4"/>
      <c r="I1054" s="122">
        <f t="shared" si="113"/>
        <v>0</v>
      </c>
      <c r="J1054" s="3"/>
      <c r="K1054" s="6"/>
      <c r="L1054" s="123">
        <f t="shared" si="114"/>
        <v>0</v>
      </c>
      <c r="M1054" s="7"/>
      <c r="N1054" s="123">
        <f t="shared" si="115"/>
        <v>0</v>
      </c>
      <c r="O1054" s="123">
        <f t="shared" si="116"/>
        <v>0</v>
      </c>
      <c r="P1054" s="3"/>
      <c r="Q1054" s="6"/>
      <c r="R1054" s="123">
        <f t="shared" si="117"/>
        <v>0</v>
      </c>
      <c r="S1054" s="6"/>
      <c r="T1054" s="123">
        <f t="shared" si="118"/>
        <v>0</v>
      </c>
      <c r="U1054" s="122">
        <f t="shared" si="119"/>
        <v>0</v>
      </c>
      <c r="V1054" s="8" t="str">
        <f>IF(COUNTBLANK(G1054:H1054)+COUNTBLANK(J1054:K1054)+COUNTBLANK(M1054:M1054)+COUNTBLANK(P1054:Q1054)+COUNTBLANK(S1054:S1054)=8,"",
IF(G1054&lt;Limity!$C$5," Data gotowości zbyt wczesna lub nie uzupełniona.","")&amp;
IF(G1054&gt;Limity!$D$5," Data gotowości zbyt późna lub wypełnona nieprawidłowo.","")&amp;
IF(OR(ROUND(K1054,2)&lt;=0,ROUND(Q1054,2)&lt;=0,ROUND(M1054,2)&lt;=0,ROUND(S1054,2)&lt;=0,ROUND(H1054,2)&lt;=0)," Co najmniej jedna wartość nie jest większa od zera.","")&amp;
IF(K1054&gt;Limity!$D$6," Abonament za Usługę TD w Wariancie A ponad limit.","")&amp;
IF(Q1054&gt;Limity!$D$7," Abonament za Usługę TD w Wariancie B ponad limit.","")&amp;
IF(Q1054-K1054&gt;Limity!$D$8," Różnica wartości abonamentów za Usługę TD wariantów A i B ponad limit.","")&amp;
IF(M1054&gt;Limity!$D$9," Abonament za zwiększenie przepustowości w Wariancie A ponad limit.","")&amp;
IF(S1054&gt;Limity!$D$10," Abonament za zwiększenie przepustowości w Wariancie B ponad limit.","")&amp;
IF(H1054&gt;Limity!$D$11," Opłata za zestawienie łącza ponad limit.","")&amp;
IF(J1054=""," Nie wskazano PWR. ",IF(ISERROR(VLOOKUP(J1054,'Listy punktów styku'!$B$11:$B$41,1,FALSE))," Nie wskazano PWR z listy.",""))&amp;
IF(P1054=""," Nie wskazano FPS. ",IF(ISERROR(VLOOKUP(P1054,'Listy punktów styku'!$B$44:$B$61,1,FALSE))," Nie wskazano FPS z listy.",""))
)</f>
        <v/>
      </c>
    </row>
    <row r="1055" spans="1:22" x14ac:dyDescent="0.35">
      <c r="A1055" s="115">
        <v>1041</v>
      </c>
      <c r="B1055" s="116">
        <v>5324419</v>
      </c>
      <c r="C1055" s="117" t="s">
        <v>5375</v>
      </c>
      <c r="D1055" s="118" t="s">
        <v>5379</v>
      </c>
      <c r="E1055" s="118" t="s">
        <v>5381</v>
      </c>
      <c r="F1055" s="119">
        <v>60</v>
      </c>
      <c r="G1055" s="28"/>
      <c r="H1055" s="4"/>
      <c r="I1055" s="122">
        <f t="shared" si="113"/>
        <v>0</v>
      </c>
      <c r="J1055" s="3"/>
      <c r="K1055" s="6"/>
      <c r="L1055" s="123">
        <f t="shared" si="114"/>
        <v>0</v>
      </c>
      <c r="M1055" s="7"/>
      <c r="N1055" s="123">
        <f t="shared" si="115"/>
        <v>0</v>
      </c>
      <c r="O1055" s="123">
        <f t="shared" si="116"/>
        <v>0</v>
      </c>
      <c r="P1055" s="3"/>
      <c r="Q1055" s="6"/>
      <c r="R1055" s="123">
        <f t="shared" si="117"/>
        <v>0</v>
      </c>
      <c r="S1055" s="6"/>
      <c r="T1055" s="123">
        <f t="shared" si="118"/>
        <v>0</v>
      </c>
      <c r="U1055" s="122">
        <f t="shared" si="119"/>
        <v>0</v>
      </c>
      <c r="V1055" s="8" t="str">
        <f>IF(COUNTBLANK(G1055:H1055)+COUNTBLANK(J1055:K1055)+COUNTBLANK(M1055:M1055)+COUNTBLANK(P1055:Q1055)+COUNTBLANK(S1055:S1055)=8,"",
IF(G1055&lt;Limity!$C$5," Data gotowości zbyt wczesna lub nie uzupełniona.","")&amp;
IF(G1055&gt;Limity!$D$5," Data gotowości zbyt późna lub wypełnona nieprawidłowo.","")&amp;
IF(OR(ROUND(K1055,2)&lt;=0,ROUND(Q1055,2)&lt;=0,ROUND(M1055,2)&lt;=0,ROUND(S1055,2)&lt;=0,ROUND(H1055,2)&lt;=0)," Co najmniej jedna wartość nie jest większa od zera.","")&amp;
IF(K1055&gt;Limity!$D$6," Abonament za Usługę TD w Wariancie A ponad limit.","")&amp;
IF(Q1055&gt;Limity!$D$7," Abonament za Usługę TD w Wariancie B ponad limit.","")&amp;
IF(Q1055-K1055&gt;Limity!$D$8," Różnica wartości abonamentów za Usługę TD wariantów A i B ponad limit.","")&amp;
IF(M1055&gt;Limity!$D$9," Abonament za zwiększenie przepustowości w Wariancie A ponad limit.","")&amp;
IF(S1055&gt;Limity!$D$10," Abonament za zwiększenie przepustowości w Wariancie B ponad limit.","")&amp;
IF(H1055&gt;Limity!$D$11," Opłata za zestawienie łącza ponad limit.","")&amp;
IF(J1055=""," Nie wskazano PWR. ",IF(ISERROR(VLOOKUP(J1055,'Listy punktów styku'!$B$11:$B$41,1,FALSE))," Nie wskazano PWR z listy.",""))&amp;
IF(P1055=""," Nie wskazano FPS. ",IF(ISERROR(VLOOKUP(P1055,'Listy punktów styku'!$B$44:$B$61,1,FALSE))," Nie wskazano FPS z listy.",""))
)</f>
        <v/>
      </c>
    </row>
    <row r="1056" spans="1:22" ht="29" x14ac:dyDescent="0.35">
      <c r="A1056" s="115">
        <v>1042</v>
      </c>
      <c r="B1056" s="116">
        <v>5292764</v>
      </c>
      <c r="C1056" s="117" t="s">
        <v>5383</v>
      </c>
      <c r="D1056" s="118" t="s">
        <v>5377</v>
      </c>
      <c r="E1056" s="118" t="s">
        <v>5387</v>
      </c>
      <c r="F1056" s="119">
        <v>27</v>
      </c>
      <c r="G1056" s="28"/>
      <c r="H1056" s="4"/>
      <c r="I1056" s="122">
        <f t="shared" si="113"/>
        <v>0</v>
      </c>
      <c r="J1056" s="3"/>
      <c r="K1056" s="6"/>
      <c r="L1056" s="123">
        <f t="shared" si="114"/>
        <v>0</v>
      </c>
      <c r="M1056" s="7"/>
      <c r="N1056" s="123">
        <f t="shared" si="115"/>
        <v>0</v>
      </c>
      <c r="O1056" s="123">
        <f t="shared" si="116"/>
        <v>0</v>
      </c>
      <c r="P1056" s="3"/>
      <c r="Q1056" s="6"/>
      <c r="R1056" s="123">
        <f t="shared" si="117"/>
        <v>0</v>
      </c>
      <c r="S1056" s="6"/>
      <c r="T1056" s="123">
        <f t="shared" si="118"/>
        <v>0</v>
      </c>
      <c r="U1056" s="122">
        <f t="shared" si="119"/>
        <v>0</v>
      </c>
      <c r="V1056" s="8" t="str">
        <f>IF(COUNTBLANK(G1056:H1056)+COUNTBLANK(J1056:K1056)+COUNTBLANK(M1056:M1056)+COUNTBLANK(P1056:Q1056)+COUNTBLANK(S1056:S1056)=8,"",
IF(G1056&lt;Limity!$C$5," Data gotowości zbyt wczesna lub nie uzupełniona.","")&amp;
IF(G1056&gt;Limity!$D$5," Data gotowości zbyt późna lub wypełnona nieprawidłowo.","")&amp;
IF(OR(ROUND(K1056,2)&lt;=0,ROUND(Q1056,2)&lt;=0,ROUND(M1056,2)&lt;=0,ROUND(S1056,2)&lt;=0,ROUND(H1056,2)&lt;=0)," Co najmniej jedna wartość nie jest większa od zera.","")&amp;
IF(K1056&gt;Limity!$D$6," Abonament za Usługę TD w Wariancie A ponad limit.","")&amp;
IF(Q1056&gt;Limity!$D$7," Abonament za Usługę TD w Wariancie B ponad limit.","")&amp;
IF(Q1056-K1056&gt;Limity!$D$8," Różnica wartości abonamentów za Usługę TD wariantów A i B ponad limit.","")&amp;
IF(M1056&gt;Limity!$D$9," Abonament za zwiększenie przepustowości w Wariancie A ponad limit.","")&amp;
IF(S1056&gt;Limity!$D$10," Abonament za zwiększenie przepustowości w Wariancie B ponad limit.","")&amp;
IF(H1056&gt;Limity!$D$11," Opłata za zestawienie łącza ponad limit.","")&amp;
IF(J1056=""," Nie wskazano PWR. ",IF(ISERROR(VLOOKUP(J1056,'Listy punktów styku'!$B$11:$B$41,1,FALSE))," Nie wskazano PWR z listy.",""))&amp;
IF(P1056=""," Nie wskazano FPS. ",IF(ISERROR(VLOOKUP(P1056,'Listy punktów styku'!$B$44:$B$61,1,FALSE))," Nie wskazano FPS z listy.",""))
)</f>
        <v/>
      </c>
    </row>
    <row r="1057" spans="1:22" x14ac:dyDescent="0.35">
      <c r="A1057" s="115">
        <v>1043</v>
      </c>
      <c r="B1057" s="116">
        <v>5424580</v>
      </c>
      <c r="C1057" s="117" t="s">
        <v>5389</v>
      </c>
      <c r="D1057" s="118" t="s">
        <v>2647</v>
      </c>
      <c r="E1057" s="118" t="s">
        <v>573</v>
      </c>
      <c r="F1057" s="119">
        <v>39</v>
      </c>
      <c r="G1057" s="28"/>
      <c r="H1057" s="4"/>
      <c r="I1057" s="122">
        <f t="shared" si="113"/>
        <v>0</v>
      </c>
      <c r="J1057" s="3"/>
      <c r="K1057" s="6"/>
      <c r="L1057" s="123">
        <f t="shared" si="114"/>
        <v>0</v>
      </c>
      <c r="M1057" s="7"/>
      <c r="N1057" s="123">
        <f t="shared" si="115"/>
        <v>0</v>
      </c>
      <c r="O1057" s="123">
        <f t="shared" si="116"/>
        <v>0</v>
      </c>
      <c r="P1057" s="3"/>
      <c r="Q1057" s="6"/>
      <c r="R1057" s="123">
        <f t="shared" si="117"/>
        <v>0</v>
      </c>
      <c r="S1057" s="6"/>
      <c r="T1057" s="123">
        <f t="shared" si="118"/>
        <v>0</v>
      </c>
      <c r="U1057" s="122">
        <f t="shared" si="119"/>
        <v>0</v>
      </c>
      <c r="V1057" s="8" t="str">
        <f>IF(COUNTBLANK(G1057:H1057)+COUNTBLANK(J1057:K1057)+COUNTBLANK(M1057:M1057)+COUNTBLANK(P1057:Q1057)+COUNTBLANK(S1057:S1057)=8,"",
IF(G1057&lt;Limity!$C$5," Data gotowości zbyt wczesna lub nie uzupełniona.","")&amp;
IF(G1057&gt;Limity!$D$5," Data gotowości zbyt późna lub wypełnona nieprawidłowo.","")&amp;
IF(OR(ROUND(K1057,2)&lt;=0,ROUND(Q1057,2)&lt;=0,ROUND(M1057,2)&lt;=0,ROUND(S1057,2)&lt;=0,ROUND(H1057,2)&lt;=0)," Co najmniej jedna wartość nie jest większa od zera.","")&amp;
IF(K1057&gt;Limity!$D$6," Abonament za Usługę TD w Wariancie A ponad limit.","")&amp;
IF(Q1057&gt;Limity!$D$7," Abonament za Usługę TD w Wariancie B ponad limit.","")&amp;
IF(Q1057-K1057&gt;Limity!$D$8," Różnica wartości abonamentów za Usługę TD wariantów A i B ponad limit.","")&amp;
IF(M1057&gt;Limity!$D$9," Abonament za zwiększenie przepustowości w Wariancie A ponad limit.","")&amp;
IF(S1057&gt;Limity!$D$10," Abonament za zwiększenie przepustowości w Wariancie B ponad limit.","")&amp;
IF(H1057&gt;Limity!$D$11," Opłata za zestawienie łącza ponad limit.","")&amp;
IF(J1057=""," Nie wskazano PWR. ",IF(ISERROR(VLOOKUP(J1057,'Listy punktów styku'!$B$11:$B$41,1,FALSE))," Nie wskazano PWR z listy.",""))&amp;
IF(P1057=""," Nie wskazano FPS. ",IF(ISERROR(VLOOKUP(P1057,'Listy punktów styku'!$B$44:$B$61,1,FALSE))," Nie wskazano FPS z listy.",""))
)</f>
        <v/>
      </c>
    </row>
    <row r="1058" spans="1:22" x14ac:dyDescent="0.35">
      <c r="A1058" s="115">
        <v>1044</v>
      </c>
      <c r="B1058" s="116">
        <v>7743569</v>
      </c>
      <c r="C1058" s="117" t="s">
        <v>147</v>
      </c>
      <c r="D1058" s="118" t="s">
        <v>152</v>
      </c>
      <c r="E1058" s="118" t="s">
        <v>95</v>
      </c>
      <c r="F1058" s="119">
        <v>41</v>
      </c>
      <c r="G1058" s="28"/>
      <c r="H1058" s="4"/>
      <c r="I1058" s="122">
        <f t="shared" si="113"/>
        <v>0</v>
      </c>
      <c r="J1058" s="3"/>
      <c r="K1058" s="6"/>
      <c r="L1058" s="123">
        <f t="shared" si="114"/>
        <v>0</v>
      </c>
      <c r="M1058" s="7"/>
      <c r="N1058" s="123">
        <f t="shared" si="115"/>
        <v>0</v>
      </c>
      <c r="O1058" s="123">
        <f t="shared" si="116"/>
        <v>0</v>
      </c>
      <c r="P1058" s="3"/>
      <c r="Q1058" s="6"/>
      <c r="R1058" s="123">
        <f t="shared" si="117"/>
        <v>0</v>
      </c>
      <c r="S1058" s="6"/>
      <c r="T1058" s="123">
        <f t="shared" si="118"/>
        <v>0</v>
      </c>
      <c r="U1058" s="122">
        <f t="shared" si="119"/>
        <v>0</v>
      </c>
      <c r="V1058" s="8" t="str">
        <f>IF(COUNTBLANK(G1058:H1058)+COUNTBLANK(J1058:K1058)+COUNTBLANK(M1058:M1058)+COUNTBLANK(P1058:Q1058)+COUNTBLANK(S1058:S1058)=8,"",
IF(G1058&lt;Limity!$C$5," Data gotowości zbyt wczesna lub nie uzupełniona.","")&amp;
IF(G1058&gt;Limity!$D$5," Data gotowości zbyt późna lub wypełnona nieprawidłowo.","")&amp;
IF(OR(ROUND(K1058,2)&lt;=0,ROUND(Q1058,2)&lt;=0,ROUND(M1058,2)&lt;=0,ROUND(S1058,2)&lt;=0,ROUND(H1058,2)&lt;=0)," Co najmniej jedna wartość nie jest większa od zera.","")&amp;
IF(K1058&gt;Limity!$D$6," Abonament za Usługę TD w Wariancie A ponad limit.","")&amp;
IF(Q1058&gt;Limity!$D$7," Abonament za Usługę TD w Wariancie B ponad limit.","")&amp;
IF(Q1058-K1058&gt;Limity!$D$8," Różnica wartości abonamentów za Usługę TD wariantów A i B ponad limit.","")&amp;
IF(M1058&gt;Limity!$D$9," Abonament za zwiększenie przepustowości w Wariancie A ponad limit.","")&amp;
IF(S1058&gt;Limity!$D$10," Abonament za zwiększenie przepustowości w Wariancie B ponad limit.","")&amp;
IF(H1058&gt;Limity!$D$11," Opłata za zestawienie łącza ponad limit.","")&amp;
IF(J1058=""," Nie wskazano PWR. ",IF(ISERROR(VLOOKUP(J1058,'Listy punktów styku'!$B$11:$B$41,1,FALSE))," Nie wskazano PWR z listy.",""))&amp;
IF(P1058=""," Nie wskazano FPS. ",IF(ISERROR(VLOOKUP(P1058,'Listy punktów styku'!$B$44:$B$61,1,FALSE))," Nie wskazano FPS z listy.",""))
)</f>
        <v/>
      </c>
    </row>
    <row r="1059" spans="1:22" x14ac:dyDescent="0.35">
      <c r="A1059" s="115">
        <v>1045</v>
      </c>
      <c r="B1059" s="116">
        <v>5429752</v>
      </c>
      <c r="C1059" s="117" t="s">
        <v>611</v>
      </c>
      <c r="D1059" s="118" t="s">
        <v>150</v>
      </c>
      <c r="E1059" s="118" t="s">
        <v>289</v>
      </c>
      <c r="F1059" s="119">
        <v>2</v>
      </c>
      <c r="G1059" s="28"/>
      <c r="H1059" s="4"/>
      <c r="I1059" s="122">
        <f t="shared" si="113"/>
        <v>0</v>
      </c>
      <c r="J1059" s="3"/>
      <c r="K1059" s="6"/>
      <c r="L1059" s="123">
        <f t="shared" si="114"/>
        <v>0</v>
      </c>
      <c r="M1059" s="7"/>
      <c r="N1059" s="123">
        <f t="shared" si="115"/>
        <v>0</v>
      </c>
      <c r="O1059" s="123">
        <f t="shared" si="116"/>
        <v>0</v>
      </c>
      <c r="P1059" s="3"/>
      <c r="Q1059" s="6"/>
      <c r="R1059" s="123">
        <f t="shared" si="117"/>
        <v>0</v>
      </c>
      <c r="S1059" s="6"/>
      <c r="T1059" s="123">
        <f t="shared" si="118"/>
        <v>0</v>
      </c>
      <c r="U1059" s="122">
        <f t="shared" si="119"/>
        <v>0</v>
      </c>
      <c r="V1059" s="8" t="str">
        <f>IF(COUNTBLANK(G1059:H1059)+COUNTBLANK(J1059:K1059)+COUNTBLANK(M1059:M1059)+COUNTBLANK(P1059:Q1059)+COUNTBLANK(S1059:S1059)=8,"",
IF(G1059&lt;Limity!$C$5," Data gotowości zbyt wczesna lub nie uzupełniona.","")&amp;
IF(G1059&gt;Limity!$D$5," Data gotowości zbyt późna lub wypełnona nieprawidłowo.","")&amp;
IF(OR(ROUND(K1059,2)&lt;=0,ROUND(Q1059,2)&lt;=0,ROUND(M1059,2)&lt;=0,ROUND(S1059,2)&lt;=0,ROUND(H1059,2)&lt;=0)," Co najmniej jedna wartość nie jest większa od zera.","")&amp;
IF(K1059&gt;Limity!$D$6," Abonament za Usługę TD w Wariancie A ponad limit.","")&amp;
IF(Q1059&gt;Limity!$D$7," Abonament za Usługę TD w Wariancie B ponad limit.","")&amp;
IF(Q1059-K1059&gt;Limity!$D$8," Różnica wartości abonamentów za Usługę TD wariantów A i B ponad limit.","")&amp;
IF(M1059&gt;Limity!$D$9," Abonament za zwiększenie przepustowości w Wariancie A ponad limit.","")&amp;
IF(S1059&gt;Limity!$D$10," Abonament za zwiększenie przepustowości w Wariancie B ponad limit.","")&amp;
IF(H1059&gt;Limity!$D$11," Opłata za zestawienie łącza ponad limit.","")&amp;
IF(J1059=""," Nie wskazano PWR. ",IF(ISERROR(VLOOKUP(J1059,'Listy punktów styku'!$B$11:$B$41,1,FALSE))," Nie wskazano PWR z listy.",""))&amp;
IF(P1059=""," Nie wskazano FPS. ",IF(ISERROR(VLOOKUP(P1059,'Listy punktów styku'!$B$44:$B$61,1,FALSE))," Nie wskazano FPS z listy.",""))
)</f>
        <v/>
      </c>
    </row>
    <row r="1060" spans="1:22" x14ac:dyDescent="0.35">
      <c r="A1060" s="115">
        <v>1046</v>
      </c>
      <c r="B1060" s="116">
        <v>5430055</v>
      </c>
      <c r="C1060" s="117" t="s">
        <v>617</v>
      </c>
      <c r="D1060" s="118" t="s">
        <v>150</v>
      </c>
      <c r="E1060" s="118" t="s">
        <v>619</v>
      </c>
      <c r="F1060" s="119">
        <v>31</v>
      </c>
      <c r="G1060" s="28"/>
      <c r="H1060" s="4"/>
      <c r="I1060" s="122">
        <f t="shared" si="113"/>
        <v>0</v>
      </c>
      <c r="J1060" s="3"/>
      <c r="K1060" s="6"/>
      <c r="L1060" s="123">
        <f t="shared" si="114"/>
        <v>0</v>
      </c>
      <c r="M1060" s="7"/>
      <c r="N1060" s="123">
        <f t="shared" si="115"/>
        <v>0</v>
      </c>
      <c r="O1060" s="123">
        <f t="shared" si="116"/>
        <v>0</v>
      </c>
      <c r="P1060" s="3"/>
      <c r="Q1060" s="6"/>
      <c r="R1060" s="123">
        <f t="shared" si="117"/>
        <v>0</v>
      </c>
      <c r="S1060" s="6"/>
      <c r="T1060" s="123">
        <f t="shared" si="118"/>
        <v>0</v>
      </c>
      <c r="U1060" s="122">
        <f t="shared" si="119"/>
        <v>0</v>
      </c>
      <c r="V1060" s="8" t="str">
        <f>IF(COUNTBLANK(G1060:H1060)+COUNTBLANK(J1060:K1060)+COUNTBLANK(M1060:M1060)+COUNTBLANK(P1060:Q1060)+COUNTBLANK(S1060:S1060)=8,"",
IF(G1060&lt;Limity!$C$5," Data gotowości zbyt wczesna lub nie uzupełniona.","")&amp;
IF(G1060&gt;Limity!$D$5," Data gotowości zbyt późna lub wypełnona nieprawidłowo.","")&amp;
IF(OR(ROUND(K1060,2)&lt;=0,ROUND(Q1060,2)&lt;=0,ROUND(M1060,2)&lt;=0,ROUND(S1060,2)&lt;=0,ROUND(H1060,2)&lt;=0)," Co najmniej jedna wartość nie jest większa od zera.","")&amp;
IF(K1060&gt;Limity!$D$6," Abonament za Usługę TD w Wariancie A ponad limit.","")&amp;
IF(Q1060&gt;Limity!$D$7," Abonament za Usługę TD w Wariancie B ponad limit.","")&amp;
IF(Q1060-K1060&gt;Limity!$D$8," Różnica wartości abonamentów za Usługę TD wariantów A i B ponad limit.","")&amp;
IF(M1060&gt;Limity!$D$9," Abonament za zwiększenie przepustowości w Wariancie A ponad limit.","")&amp;
IF(S1060&gt;Limity!$D$10," Abonament za zwiększenie przepustowości w Wariancie B ponad limit.","")&amp;
IF(H1060&gt;Limity!$D$11," Opłata za zestawienie łącza ponad limit.","")&amp;
IF(J1060=""," Nie wskazano PWR. ",IF(ISERROR(VLOOKUP(J1060,'Listy punktów styku'!$B$11:$B$41,1,FALSE))," Nie wskazano PWR z listy.",""))&amp;
IF(P1060=""," Nie wskazano FPS. ",IF(ISERROR(VLOOKUP(P1060,'Listy punktów styku'!$B$44:$B$61,1,FALSE))," Nie wskazano FPS z listy.",""))
)</f>
        <v/>
      </c>
    </row>
    <row r="1061" spans="1:22" x14ac:dyDescent="0.35">
      <c r="A1061" s="115">
        <v>1047</v>
      </c>
      <c r="B1061" s="116">
        <v>5429573</v>
      </c>
      <c r="C1061" s="117" t="s">
        <v>614</v>
      </c>
      <c r="D1061" s="118" t="s">
        <v>150</v>
      </c>
      <c r="E1061" s="118" t="s">
        <v>615</v>
      </c>
      <c r="F1061" s="119">
        <v>15</v>
      </c>
      <c r="G1061" s="28"/>
      <c r="H1061" s="4"/>
      <c r="I1061" s="122">
        <f t="shared" si="113"/>
        <v>0</v>
      </c>
      <c r="J1061" s="3"/>
      <c r="K1061" s="6"/>
      <c r="L1061" s="123">
        <f t="shared" si="114"/>
        <v>0</v>
      </c>
      <c r="M1061" s="7"/>
      <c r="N1061" s="123">
        <f t="shared" si="115"/>
        <v>0</v>
      </c>
      <c r="O1061" s="123">
        <f t="shared" si="116"/>
        <v>0</v>
      </c>
      <c r="P1061" s="3"/>
      <c r="Q1061" s="6"/>
      <c r="R1061" s="123">
        <f t="shared" si="117"/>
        <v>0</v>
      </c>
      <c r="S1061" s="6"/>
      <c r="T1061" s="123">
        <f t="shared" si="118"/>
        <v>0</v>
      </c>
      <c r="U1061" s="122">
        <f t="shared" si="119"/>
        <v>0</v>
      </c>
      <c r="V1061" s="8" t="str">
        <f>IF(COUNTBLANK(G1061:H1061)+COUNTBLANK(J1061:K1061)+COUNTBLANK(M1061:M1061)+COUNTBLANK(P1061:Q1061)+COUNTBLANK(S1061:S1061)=8,"",
IF(G1061&lt;Limity!$C$5," Data gotowości zbyt wczesna lub nie uzupełniona.","")&amp;
IF(G1061&gt;Limity!$D$5," Data gotowości zbyt późna lub wypełnona nieprawidłowo.","")&amp;
IF(OR(ROUND(K1061,2)&lt;=0,ROUND(Q1061,2)&lt;=0,ROUND(M1061,2)&lt;=0,ROUND(S1061,2)&lt;=0,ROUND(H1061,2)&lt;=0)," Co najmniej jedna wartość nie jest większa od zera.","")&amp;
IF(K1061&gt;Limity!$D$6," Abonament za Usługę TD w Wariancie A ponad limit.","")&amp;
IF(Q1061&gt;Limity!$D$7," Abonament za Usługę TD w Wariancie B ponad limit.","")&amp;
IF(Q1061-K1061&gt;Limity!$D$8," Różnica wartości abonamentów za Usługę TD wariantów A i B ponad limit.","")&amp;
IF(M1061&gt;Limity!$D$9," Abonament za zwiększenie przepustowości w Wariancie A ponad limit.","")&amp;
IF(S1061&gt;Limity!$D$10," Abonament za zwiększenie przepustowości w Wariancie B ponad limit.","")&amp;
IF(H1061&gt;Limity!$D$11," Opłata za zestawienie łącza ponad limit.","")&amp;
IF(J1061=""," Nie wskazano PWR. ",IF(ISERROR(VLOOKUP(J1061,'Listy punktów styku'!$B$11:$B$41,1,FALSE))," Nie wskazano PWR z listy.",""))&amp;
IF(P1061=""," Nie wskazano FPS. ",IF(ISERROR(VLOOKUP(P1061,'Listy punktów styku'!$B$44:$B$61,1,FALSE))," Nie wskazano FPS z listy.",""))
)</f>
        <v/>
      </c>
    </row>
    <row r="1062" spans="1:22" x14ac:dyDescent="0.35">
      <c r="A1062" s="115">
        <v>1048</v>
      </c>
      <c r="B1062" s="116">
        <v>5432223</v>
      </c>
      <c r="C1062" s="117" t="s">
        <v>154</v>
      </c>
      <c r="D1062" s="118" t="s">
        <v>156</v>
      </c>
      <c r="E1062" s="118" t="s">
        <v>158</v>
      </c>
      <c r="F1062" s="119">
        <v>9</v>
      </c>
      <c r="G1062" s="28"/>
      <c r="H1062" s="4"/>
      <c r="I1062" s="122">
        <f t="shared" si="113"/>
        <v>0</v>
      </c>
      <c r="J1062" s="3"/>
      <c r="K1062" s="6"/>
      <c r="L1062" s="123">
        <f t="shared" si="114"/>
        <v>0</v>
      </c>
      <c r="M1062" s="7"/>
      <c r="N1062" s="123">
        <f t="shared" si="115"/>
        <v>0</v>
      </c>
      <c r="O1062" s="123">
        <f t="shared" si="116"/>
        <v>0</v>
      </c>
      <c r="P1062" s="3"/>
      <c r="Q1062" s="6"/>
      <c r="R1062" s="123">
        <f t="shared" si="117"/>
        <v>0</v>
      </c>
      <c r="S1062" s="6"/>
      <c r="T1062" s="123">
        <f t="shared" si="118"/>
        <v>0</v>
      </c>
      <c r="U1062" s="122">
        <f t="shared" si="119"/>
        <v>0</v>
      </c>
      <c r="V1062" s="8" t="str">
        <f>IF(COUNTBLANK(G1062:H1062)+COUNTBLANK(J1062:K1062)+COUNTBLANK(M1062:M1062)+COUNTBLANK(P1062:Q1062)+COUNTBLANK(S1062:S1062)=8,"",
IF(G1062&lt;Limity!$C$5," Data gotowości zbyt wczesna lub nie uzupełniona.","")&amp;
IF(G1062&gt;Limity!$D$5," Data gotowości zbyt późna lub wypełnona nieprawidłowo.","")&amp;
IF(OR(ROUND(K1062,2)&lt;=0,ROUND(Q1062,2)&lt;=0,ROUND(M1062,2)&lt;=0,ROUND(S1062,2)&lt;=0,ROUND(H1062,2)&lt;=0)," Co najmniej jedna wartość nie jest większa od zera.","")&amp;
IF(K1062&gt;Limity!$D$6," Abonament za Usługę TD w Wariancie A ponad limit.","")&amp;
IF(Q1062&gt;Limity!$D$7," Abonament za Usługę TD w Wariancie B ponad limit.","")&amp;
IF(Q1062-K1062&gt;Limity!$D$8," Różnica wartości abonamentów za Usługę TD wariantów A i B ponad limit.","")&amp;
IF(M1062&gt;Limity!$D$9," Abonament za zwiększenie przepustowości w Wariancie A ponad limit.","")&amp;
IF(S1062&gt;Limity!$D$10," Abonament za zwiększenie przepustowości w Wariancie B ponad limit.","")&amp;
IF(H1062&gt;Limity!$D$11," Opłata za zestawienie łącza ponad limit.","")&amp;
IF(J1062=""," Nie wskazano PWR. ",IF(ISERROR(VLOOKUP(J1062,'Listy punktów styku'!$B$11:$B$41,1,FALSE))," Nie wskazano PWR z listy.",""))&amp;
IF(P1062=""," Nie wskazano FPS. ",IF(ISERROR(VLOOKUP(P1062,'Listy punktów styku'!$B$44:$B$61,1,FALSE))," Nie wskazano FPS z listy.",""))
)</f>
        <v/>
      </c>
    </row>
    <row r="1063" spans="1:22" x14ac:dyDescent="0.35">
      <c r="A1063" s="115">
        <v>1049</v>
      </c>
      <c r="B1063" s="124">
        <v>44712287</v>
      </c>
      <c r="C1063" s="117" t="s">
        <v>5394</v>
      </c>
      <c r="D1063" s="118" t="s">
        <v>5396</v>
      </c>
      <c r="E1063" s="118" t="s">
        <v>5399</v>
      </c>
      <c r="F1063" s="119" t="s">
        <v>5400</v>
      </c>
      <c r="G1063" s="28"/>
      <c r="H1063" s="4"/>
      <c r="I1063" s="122">
        <f t="shared" ref="I1063:I1126" si="120">ROUND(H1063*(1+$C$10),2)</f>
        <v>0</v>
      </c>
      <c r="J1063" s="3"/>
      <c r="K1063" s="6"/>
      <c r="L1063" s="123">
        <f t="shared" ref="L1063:L1126" si="121">ROUND(K1063*(1+$C$10),2)</f>
        <v>0</v>
      </c>
      <c r="M1063" s="7"/>
      <c r="N1063" s="123">
        <f t="shared" ref="N1063:N1126" si="122">ROUND(M1063*(1+$C$10),2)</f>
        <v>0</v>
      </c>
      <c r="O1063" s="123">
        <f t="shared" ref="O1063:O1126" si="123">60*ROUND(K1063*(1+$C$10),2)</f>
        <v>0</v>
      </c>
      <c r="P1063" s="3"/>
      <c r="Q1063" s="6"/>
      <c r="R1063" s="123">
        <f t="shared" ref="R1063:R1126" si="124">ROUND(Q1063*(1+$C$10),2)</f>
        <v>0</v>
      </c>
      <c r="S1063" s="6"/>
      <c r="T1063" s="123">
        <f t="shared" ref="T1063:T1126" si="125">ROUND(S1063*(1+$C$10),2)</f>
        <v>0</v>
      </c>
      <c r="U1063" s="122">
        <f t="shared" ref="U1063:U1126" si="126">60*ROUND(Q1063*(1+$C$10),2)</f>
        <v>0</v>
      </c>
      <c r="V1063" s="8" t="str">
        <f>IF(COUNTBLANK(G1063:H1063)+COUNTBLANK(J1063:K1063)+COUNTBLANK(M1063:M1063)+COUNTBLANK(P1063:Q1063)+COUNTBLANK(S1063:S1063)=8,"",
IF(G1063&lt;Limity!$C$5," Data gotowości zbyt wczesna lub nie uzupełniona.","")&amp;
IF(G1063&gt;Limity!$D$5," Data gotowości zbyt późna lub wypełnona nieprawidłowo.","")&amp;
IF(OR(ROUND(K1063,2)&lt;=0,ROUND(Q1063,2)&lt;=0,ROUND(M1063,2)&lt;=0,ROUND(S1063,2)&lt;=0,ROUND(H1063,2)&lt;=0)," Co najmniej jedna wartość nie jest większa od zera.","")&amp;
IF(K1063&gt;Limity!$D$6," Abonament za Usługę TD w Wariancie A ponad limit.","")&amp;
IF(Q1063&gt;Limity!$D$7," Abonament za Usługę TD w Wariancie B ponad limit.","")&amp;
IF(Q1063-K1063&gt;Limity!$D$8," Różnica wartości abonamentów za Usługę TD wariantów A i B ponad limit.","")&amp;
IF(M1063&gt;Limity!$D$9," Abonament za zwiększenie przepustowości w Wariancie A ponad limit.","")&amp;
IF(S1063&gt;Limity!$D$10," Abonament za zwiększenie przepustowości w Wariancie B ponad limit.","")&amp;
IF(H1063&gt;Limity!$D$11," Opłata za zestawienie łącza ponad limit.","")&amp;
IF(J1063=""," Nie wskazano PWR. ",IF(ISERROR(VLOOKUP(J1063,'Listy punktów styku'!$B$11:$B$41,1,FALSE))," Nie wskazano PWR z listy.",""))&amp;
IF(P1063=""," Nie wskazano FPS. ",IF(ISERROR(VLOOKUP(P1063,'Listy punktów styku'!$B$44:$B$61,1,FALSE))," Nie wskazano FPS z listy.",""))
)</f>
        <v/>
      </c>
    </row>
    <row r="1064" spans="1:22" x14ac:dyDescent="0.35">
      <c r="A1064" s="115">
        <v>1050</v>
      </c>
      <c r="B1064" s="124">
        <v>31802724</v>
      </c>
      <c r="C1064" s="117" t="s">
        <v>5402</v>
      </c>
      <c r="D1064" s="118" t="s">
        <v>330</v>
      </c>
      <c r="E1064" s="118" t="s">
        <v>5405</v>
      </c>
      <c r="F1064" s="119" t="s">
        <v>4706</v>
      </c>
      <c r="G1064" s="28"/>
      <c r="H1064" s="4"/>
      <c r="I1064" s="122">
        <f t="shared" si="120"/>
        <v>0</v>
      </c>
      <c r="J1064" s="3"/>
      <c r="K1064" s="6"/>
      <c r="L1064" s="123">
        <f t="shared" si="121"/>
        <v>0</v>
      </c>
      <c r="M1064" s="7"/>
      <c r="N1064" s="123">
        <f t="shared" si="122"/>
        <v>0</v>
      </c>
      <c r="O1064" s="123">
        <f t="shared" si="123"/>
        <v>0</v>
      </c>
      <c r="P1064" s="3"/>
      <c r="Q1064" s="6"/>
      <c r="R1064" s="123">
        <f t="shared" si="124"/>
        <v>0</v>
      </c>
      <c r="S1064" s="6"/>
      <c r="T1064" s="123">
        <f t="shared" si="125"/>
        <v>0</v>
      </c>
      <c r="U1064" s="122">
        <f t="shared" si="126"/>
        <v>0</v>
      </c>
      <c r="V1064" s="8" t="str">
        <f>IF(COUNTBLANK(G1064:H1064)+COUNTBLANK(J1064:K1064)+COUNTBLANK(M1064:M1064)+COUNTBLANK(P1064:Q1064)+COUNTBLANK(S1064:S1064)=8,"",
IF(G1064&lt;Limity!$C$5," Data gotowości zbyt wczesna lub nie uzupełniona.","")&amp;
IF(G1064&gt;Limity!$D$5," Data gotowości zbyt późna lub wypełnona nieprawidłowo.","")&amp;
IF(OR(ROUND(K1064,2)&lt;=0,ROUND(Q1064,2)&lt;=0,ROUND(M1064,2)&lt;=0,ROUND(S1064,2)&lt;=0,ROUND(H1064,2)&lt;=0)," Co najmniej jedna wartość nie jest większa od zera.","")&amp;
IF(K1064&gt;Limity!$D$6," Abonament za Usługę TD w Wariancie A ponad limit.","")&amp;
IF(Q1064&gt;Limity!$D$7," Abonament za Usługę TD w Wariancie B ponad limit.","")&amp;
IF(Q1064-K1064&gt;Limity!$D$8," Różnica wartości abonamentów za Usługę TD wariantów A i B ponad limit.","")&amp;
IF(M1064&gt;Limity!$D$9," Abonament za zwiększenie przepustowości w Wariancie A ponad limit.","")&amp;
IF(S1064&gt;Limity!$D$10," Abonament za zwiększenie przepustowości w Wariancie B ponad limit.","")&amp;
IF(H1064&gt;Limity!$D$11," Opłata za zestawienie łącza ponad limit.","")&amp;
IF(J1064=""," Nie wskazano PWR. ",IF(ISERROR(VLOOKUP(J1064,'Listy punktów styku'!$B$11:$B$41,1,FALSE))," Nie wskazano PWR z listy.",""))&amp;
IF(P1064=""," Nie wskazano FPS. ",IF(ISERROR(VLOOKUP(P1064,'Listy punktów styku'!$B$44:$B$61,1,FALSE))," Nie wskazano FPS z listy.",""))
)</f>
        <v/>
      </c>
    </row>
    <row r="1065" spans="1:22" x14ac:dyDescent="0.35">
      <c r="A1065" s="115">
        <v>1051</v>
      </c>
      <c r="B1065" s="124">
        <v>657452</v>
      </c>
      <c r="C1065" s="117" t="s">
        <v>5406</v>
      </c>
      <c r="D1065" s="118" t="s">
        <v>330</v>
      </c>
      <c r="E1065" s="118" t="s">
        <v>5309</v>
      </c>
      <c r="F1065" s="119" t="s">
        <v>4611</v>
      </c>
      <c r="G1065" s="28"/>
      <c r="H1065" s="4"/>
      <c r="I1065" s="122">
        <f t="shared" si="120"/>
        <v>0</v>
      </c>
      <c r="J1065" s="3"/>
      <c r="K1065" s="6"/>
      <c r="L1065" s="123">
        <f t="shared" si="121"/>
        <v>0</v>
      </c>
      <c r="M1065" s="7"/>
      <c r="N1065" s="123">
        <f t="shared" si="122"/>
        <v>0</v>
      </c>
      <c r="O1065" s="123">
        <f t="shared" si="123"/>
        <v>0</v>
      </c>
      <c r="P1065" s="3"/>
      <c r="Q1065" s="6"/>
      <c r="R1065" s="123">
        <f t="shared" si="124"/>
        <v>0</v>
      </c>
      <c r="S1065" s="6"/>
      <c r="T1065" s="123">
        <f t="shared" si="125"/>
        <v>0</v>
      </c>
      <c r="U1065" s="122">
        <f t="shared" si="126"/>
        <v>0</v>
      </c>
      <c r="V1065" s="8" t="str">
        <f>IF(COUNTBLANK(G1065:H1065)+COUNTBLANK(J1065:K1065)+COUNTBLANK(M1065:M1065)+COUNTBLANK(P1065:Q1065)+COUNTBLANK(S1065:S1065)=8,"",
IF(G1065&lt;Limity!$C$5," Data gotowości zbyt wczesna lub nie uzupełniona.","")&amp;
IF(G1065&gt;Limity!$D$5," Data gotowości zbyt późna lub wypełnona nieprawidłowo.","")&amp;
IF(OR(ROUND(K1065,2)&lt;=0,ROUND(Q1065,2)&lt;=0,ROUND(M1065,2)&lt;=0,ROUND(S1065,2)&lt;=0,ROUND(H1065,2)&lt;=0)," Co najmniej jedna wartość nie jest większa od zera.","")&amp;
IF(K1065&gt;Limity!$D$6," Abonament za Usługę TD w Wariancie A ponad limit.","")&amp;
IF(Q1065&gt;Limity!$D$7," Abonament za Usługę TD w Wariancie B ponad limit.","")&amp;
IF(Q1065-K1065&gt;Limity!$D$8," Różnica wartości abonamentów za Usługę TD wariantów A i B ponad limit.","")&amp;
IF(M1065&gt;Limity!$D$9," Abonament za zwiększenie przepustowości w Wariancie A ponad limit.","")&amp;
IF(S1065&gt;Limity!$D$10," Abonament za zwiększenie przepustowości w Wariancie B ponad limit.","")&amp;
IF(H1065&gt;Limity!$D$11," Opłata za zestawienie łącza ponad limit.","")&amp;
IF(J1065=""," Nie wskazano PWR. ",IF(ISERROR(VLOOKUP(J1065,'Listy punktów styku'!$B$11:$B$41,1,FALSE))," Nie wskazano PWR z listy.",""))&amp;
IF(P1065=""," Nie wskazano FPS. ",IF(ISERROR(VLOOKUP(P1065,'Listy punktów styku'!$B$44:$B$61,1,FALSE))," Nie wskazano FPS z listy.",""))
)</f>
        <v/>
      </c>
    </row>
    <row r="1066" spans="1:22" x14ac:dyDescent="0.35">
      <c r="A1066" s="115">
        <v>1052</v>
      </c>
      <c r="B1066" s="124">
        <v>605042</v>
      </c>
      <c r="C1066" s="117" t="s">
        <v>5407</v>
      </c>
      <c r="D1066" s="118" t="s">
        <v>330</v>
      </c>
      <c r="E1066" s="118" t="s">
        <v>5409</v>
      </c>
      <c r="F1066" s="119" t="s">
        <v>1669</v>
      </c>
      <c r="G1066" s="28"/>
      <c r="H1066" s="4"/>
      <c r="I1066" s="122">
        <f t="shared" si="120"/>
        <v>0</v>
      </c>
      <c r="J1066" s="3"/>
      <c r="K1066" s="6"/>
      <c r="L1066" s="123">
        <f t="shared" si="121"/>
        <v>0</v>
      </c>
      <c r="M1066" s="7"/>
      <c r="N1066" s="123">
        <f t="shared" si="122"/>
        <v>0</v>
      </c>
      <c r="O1066" s="123">
        <f t="shared" si="123"/>
        <v>0</v>
      </c>
      <c r="P1066" s="3"/>
      <c r="Q1066" s="6"/>
      <c r="R1066" s="123">
        <f t="shared" si="124"/>
        <v>0</v>
      </c>
      <c r="S1066" s="6"/>
      <c r="T1066" s="123">
        <f t="shared" si="125"/>
        <v>0</v>
      </c>
      <c r="U1066" s="122">
        <f t="shared" si="126"/>
        <v>0</v>
      </c>
      <c r="V1066" s="8" t="str">
        <f>IF(COUNTBLANK(G1066:H1066)+COUNTBLANK(J1066:K1066)+COUNTBLANK(M1066:M1066)+COUNTBLANK(P1066:Q1066)+COUNTBLANK(S1066:S1066)=8,"",
IF(G1066&lt;Limity!$C$5," Data gotowości zbyt wczesna lub nie uzupełniona.","")&amp;
IF(G1066&gt;Limity!$D$5," Data gotowości zbyt późna lub wypełnona nieprawidłowo.","")&amp;
IF(OR(ROUND(K1066,2)&lt;=0,ROUND(Q1066,2)&lt;=0,ROUND(M1066,2)&lt;=0,ROUND(S1066,2)&lt;=0,ROUND(H1066,2)&lt;=0)," Co najmniej jedna wartość nie jest większa od zera.","")&amp;
IF(K1066&gt;Limity!$D$6," Abonament za Usługę TD w Wariancie A ponad limit.","")&amp;
IF(Q1066&gt;Limity!$D$7," Abonament za Usługę TD w Wariancie B ponad limit.","")&amp;
IF(Q1066-K1066&gt;Limity!$D$8," Różnica wartości abonamentów za Usługę TD wariantów A i B ponad limit.","")&amp;
IF(M1066&gt;Limity!$D$9," Abonament za zwiększenie przepustowości w Wariancie A ponad limit.","")&amp;
IF(S1066&gt;Limity!$D$10," Abonament za zwiększenie przepustowości w Wariancie B ponad limit.","")&amp;
IF(H1066&gt;Limity!$D$11," Opłata za zestawienie łącza ponad limit.","")&amp;
IF(J1066=""," Nie wskazano PWR. ",IF(ISERROR(VLOOKUP(J1066,'Listy punktów styku'!$B$11:$B$41,1,FALSE))," Nie wskazano PWR z listy.",""))&amp;
IF(P1066=""," Nie wskazano FPS. ",IF(ISERROR(VLOOKUP(P1066,'Listy punktów styku'!$B$44:$B$61,1,FALSE))," Nie wskazano FPS z listy.",""))
)</f>
        <v/>
      </c>
    </row>
    <row r="1067" spans="1:22" x14ac:dyDescent="0.35">
      <c r="A1067" s="115">
        <v>1053</v>
      </c>
      <c r="B1067" s="124">
        <v>41298263</v>
      </c>
      <c r="C1067" s="117" t="s">
        <v>5411</v>
      </c>
      <c r="D1067" s="118" t="s">
        <v>330</v>
      </c>
      <c r="E1067" s="118" t="s">
        <v>5413</v>
      </c>
      <c r="F1067" s="119" t="s">
        <v>784</v>
      </c>
      <c r="G1067" s="28"/>
      <c r="H1067" s="4"/>
      <c r="I1067" s="122">
        <f t="shared" si="120"/>
        <v>0</v>
      </c>
      <c r="J1067" s="3"/>
      <c r="K1067" s="6"/>
      <c r="L1067" s="123">
        <f t="shared" si="121"/>
        <v>0</v>
      </c>
      <c r="M1067" s="7"/>
      <c r="N1067" s="123">
        <f t="shared" si="122"/>
        <v>0</v>
      </c>
      <c r="O1067" s="123">
        <f t="shared" si="123"/>
        <v>0</v>
      </c>
      <c r="P1067" s="3"/>
      <c r="Q1067" s="6"/>
      <c r="R1067" s="123">
        <f t="shared" si="124"/>
        <v>0</v>
      </c>
      <c r="S1067" s="6"/>
      <c r="T1067" s="123">
        <f t="shared" si="125"/>
        <v>0</v>
      </c>
      <c r="U1067" s="122">
        <f t="shared" si="126"/>
        <v>0</v>
      </c>
      <c r="V1067" s="8" t="str">
        <f>IF(COUNTBLANK(G1067:H1067)+COUNTBLANK(J1067:K1067)+COUNTBLANK(M1067:M1067)+COUNTBLANK(P1067:Q1067)+COUNTBLANK(S1067:S1067)=8,"",
IF(G1067&lt;Limity!$C$5," Data gotowości zbyt wczesna lub nie uzupełniona.","")&amp;
IF(G1067&gt;Limity!$D$5," Data gotowości zbyt późna lub wypełnona nieprawidłowo.","")&amp;
IF(OR(ROUND(K1067,2)&lt;=0,ROUND(Q1067,2)&lt;=0,ROUND(M1067,2)&lt;=0,ROUND(S1067,2)&lt;=0,ROUND(H1067,2)&lt;=0)," Co najmniej jedna wartość nie jest większa od zera.","")&amp;
IF(K1067&gt;Limity!$D$6," Abonament za Usługę TD w Wariancie A ponad limit.","")&amp;
IF(Q1067&gt;Limity!$D$7," Abonament za Usługę TD w Wariancie B ponad limit.","")&amp;
IF(Q1067-K1067&gt;Limity!$D$8," Różnica wartości abonamentów za Usługę TD wariantów A i B ponad limit.","")&amp;
IF(M1067&gt;Limity!$D$9," Abonament za zwiększenie przepustowości w Wariancie A ponad limit.","")&amp;
IF(S1067&gt;Limity!$D$10," Abonament za zwiększenie przepustowości w Wariancie B ponad limit.","")&amp;
IF(H1067&gt;Limity!$D$11," Opłata za zestawienie łącza ponad limit.","")&amp;
IF(J1067=""," Nie wskazano PWR. ",IF(ISERROR(VLOOKUP(J1067,'Listy punktów styku'!$B$11:$B$41,1,FALSE))," Nie wskazano PWR z listy.",""))&amp;
IF(P1067=""," Nie wskazano FPS. ",IF(ISERROR(VLOOKUP(P1067,'Listy punktów styku'!$B$44:$B$61,1,FALSE))," Nie wskazano FPS z listy.",""))
)</f>
        <v/>
      </c>
    </row>
    <row r="1068" spans="1:22" x14ac:dyDescent="0.35">
      <c r="A1068" s="115">
        <v>1054</v>
      </c>
      <c r="B1068" s="116">
        <v>8803360</v>
      </c>
      <c r="C1068" s="117" t="s">
        <v>1201</v>
      </c>
      <c r="D1068" s="118" t="s">
        <v>1202</v>
      </c>
      <c r="E1068" s="118" t="s">
        <v>1205</v>
      </c>
      <c r="F1068" s="119">
        <v>130</v>
      </c>
      <c r="G1068" s="28"/>
      <c r="H1068" s="4"/>
      <c r="I1068" s="122">
        <f t="shared" si="120"/>
        <v>0</v>
      </c>
      <c r="J1068" s="3"/>
      <c r="K1068" s="6"/>
      <c r="L1068" s="123">
        <f t="shared" si="121"/>
        <v>0</v>
      </c>
      <c r="M1068" s="7"/>
      <c r="N1068" s="123">
        <f t="shared" si="122"/>
        <v>0</v>
      </c>
      <c r="O1068" s="123">
        <f t="shared" si="123"/>
        <v>0</v>
      </c>
      <c r="P1068" s="3"/>
      <c r="Q1068" s="6"/>
      <c r="R1068" s="123">
        <f t="shared" si="124"/>
        <v>0</v>
      </c>
      <c r="S1068" s="6"/>
      <c r="T1068" s="123">
        <f t="shared" si="125"/>
        <v>0</v>
      </c>
      <c r="U1068" s="122">
        <f t="shared" si="126"/>
        <v>0</v>
      </c>
      <c r="V1068" s="8" t="str">
        <f>IF(COUNTBLANK(G1068:H1068)+COUNTBLANK(J1068:K1068)+COUNTBLANK(M1068:M1068)+COUNTBLANK(P1068:Q1068)+COUNTBLANK(S1068:S1068)=8,"",
IF(G1068&lt;Limity!$C$5," Data gotowości zbyt wczesna lub nie uzupełniona.","")&amp;
IF(G1068&gt;Limity!$D$5," Data gotowości zbyt późna lub wypełnona nieprawidłowo.","")&amp;
IF(OR(ROUND(K1068,2)&lt;=0,ROUND(Q1068,2)&lt;=0,ROUND(M1068,2)&lt;=0,ROUND(S1068,2)&lt;=0,ROUND(H1068,2)&lt;=0)," Co najmniej jedna wartość nie jest większa od zera.","")&amp;
IF(K1068&gt;Limity!$D$6," Abonament za Usługę TD w Wariancie A ponad limit.","")&amp;
IF(Q1068&gt;Limity!$D$7," Abonament za Usługę TD w Wariancie B ponad limit.","")&amp;
IF(Q1068-K1068&gt;Limity!$D$8," Różnica wartości abonamentów za Usługę TD wariantów A i B ponad limit.","")&amp;
IF(M1068&gt;Limity!$D$9," Abonament za zwiększenie przepustowości w Wariancie A ponad limit.","")&amp;
IF(S1068&gt;Limity!$D$10," Abonament za zwiększenie przepustowości w Wariancie B ponad limit.","")&amp;
IF(H1068&gt;Limity!$D$11," Opłata za zestawienie łącza ponad limit.","")&amp;
IF(J1068=""," Nie wskazano PWR. ",IF(ISERROR(VLOOKUP(J1068,'Listy punktów styku'!$B$11:$B$41,1,FALSE))," Nie wskazano PWR z listy.",""))&amp;
IF(P1068=""," Nie wskazano FPS. ",IF(ISERROR(VLOOKUP(P1068,'Listy punktów styku'!$B$44:$B$61,1,FALSE))," Nie wskazano FPS z listy.",""))
)</f>
        <v/>
      </c>
    </row>
    <row r="1069" spans="1:22" x14ac:dyDescent="0.35">
      <c r="A1069" s="115">
        <v>1055</v>
      </c>
      <c r="B1069" s="116">
        <v>5788570</v>
      </c>
      <c r="C1069" s="117" t="s">
        <v>600</v>
      </c>
      <c r="D1069" s="118" t="s">
        <v>602</v>
      </c>
      <c r="E1069" s="118" t="s">
        <v>605</v>
      </c>
      <c r="F1069" s="119">
        <v>13</v>
      </c>
      <c r="G1069" s="28"/>
      <c r="H1069" s="4"/>
      <c r="I1069" s="122">
        <f t="shared" si="120"/>
        <v>0</v>
      </c>
      <c r="J1069" s="3"/>
      <c r="K1069" s="6"/>
      <c r="L1069" s="123">
        <f t="shared" si="121"/>
        <v>0</v>
      </c>
      <c r="M1069" s="7"/>
      <c r="N1069" s="123">
        <f t="shared" si="122"/>
        <v>0</v>
      </c>
      <c r="O1069" s="123">
        <f t="shared" si="123"/>
        <v>0</v>
      </c>
      <c r="P1069" s="3"/>
      <c r="Q1069" s="6"/>
      <c r="R1069" s="123">
        <f t="shared" si="124"/>
        <v>0</v>
      </c>
      <c r="S1069" s="6"/>
      <c r="T1069" s="123">
        <f t="shared" si="125"/>
        <v>0</v>
      </c>
      <c r="U1069" s="122">
        <f t="shared" si="126"/>
        <v>0</v>
      </c>
      <c r="V1069" s="8" t="str">
        <f>IF(COUNTBLANK(G1069:H1069)+COUNTBLANK(J1069:K1069)+COUNTBLANK(M1069:M1069)+COUNTBLANK(P1069:Q1069)+COUNTBLANK(S1069:S1069)=8,"",
IF(G1069&lt;Limity!$C$5," Data gotowości zbyt wczesna lub nie uzupełniona.","")&amp;
IF(G1069&gt;Limity!$D$5," Data gotowości zbyt późna lub wypełnona nieprawidłowo.","")&amp;
IF(OR(ROUND(K1069,2)&lt;=0,ROUND(Q1069,2)&lt;=0,ROUND(M1069,2)&lt;=0,ROUND(S1069,2)&lt;=0,ROUND(H1069,2)&lt;=0)," Co najmniej jedna wartość nie jest większa od zera.","")&amp;
IF(K1069&gt;Limity!$D$6," Abonament za Usługę TD w Wariancie A ponad limit.","")&amp;
IF(Q1069&gt;Limity!$D$7," Abonament za Usługę TD w Wariancie B ponad limit.","")&amp;
IF(Q1069-K1069&gt;Limity!$D$8," Różnica wartości abonamentów za Usługę TD wariantów A i B ponad limit.","")&amp;
IF(M1069&gt;Limity!$D$9," Abonament za zwiększenie przepustowości w Wariancie A ponad limit.","")&amp;
IF(S1069&gt;Limity!$D$10," Abonament za zwiększenie przepustowości w Wariancie B ponad limit.","")&amp;
IF(H1069&gt;Limity!$D$11," Opłata za zestawienie łącza ponad limit.","")&amp;
IF(J1069=""," Nie wskazano PWR. ",IF(ISERROR(VLOOKUP(J1069,'Listy punktów styku'!$B$11:$B$41,1,FALSE))," Nie wskazano PWR z listy.",""))&amp;
IF(P1069=""," Nie wskazano FPS. ",IF(ISERROR(VLOOKUP(P1069,'Listy punktów styku'!$B$44:$B$61,1,FALSE))," Nie wskazano FPS z listy.",""))
)</f>
        <v/>
      </c>
    </row>
    <row r="1070" spans="1:22" x14ac:dyDescent="0.35">
      <c r="A1070" s="115">
        <v>1056</v>
      </c>
      <c r="B1070" s="116">
        <v>927543915</v>
      </c>
      <c r="C1070" s="117">
        <v>109213</v>
      </c>
      <c r="D1070" s="118" t="s">
        <v>5419</v>
      </c>
      <c r="E1070" s="118" t="s">
        <v>482</v>
      </c>
      <c r="F1070" s="119">
        <v>34</v>
      </c>
      <c r="G1070" s="28"/>
      <c r="H1070" s="4"/>
      <c r="I1070" s="122">
        <f t="shared" si="120"/>
        <v>0</v>
      </c>
      <c r="J1070" s="3"/>
      <c r="K1070" s="6"/>
      <c r="L1070" s="123">
        <f t="shared" si="121"/>
        <v>0</v>
      </c>
      <c r="M1070" s="7"/>
      <c r="N1070" s="123">
        <f t="shared" si="122"/>
        <v>0</v>
      </c>
      <c r="O1070" s="123">
        <f t="shared" si="123"/>
        <v>0</v>
      </c>
      <c r="P1070" s="3"/>
      <c r="Q1070" s="6"/>
      <c r="R1070" s="123">
        <f t="shared" si="124"/>
        <v>0</v>
      </c>
      <c r="S1070" s="6"/>
      <c r="T1070" s="123">
        <f t="shared" si="125"/>
        <v>0</v>
      </c>
      <c r="U1070" s="122">
        <f t="shared" si="126"/>
        <v>0</v>
      </c>
      <c r="V1070" s="8" t="str">
        <f>IF(COUNTBLANK(G1070:H1070)+COUNTBLANK(J1070:K1070)+COUNTBLANK(M1070:M1070)+COUNTBLANK(P1070:Q1070)+COUNTBLANK(S1070:S1070)=8,"",
IF(G1070&lt;Limity!$C$5," Data gotowości zbyt wczesna lub nie uzupełniona.","")&amp;
IF(G1070&gt;Limity!$D$5," Data gotowości zbyt późna lub wypełnona nieprawidłowo.","")&amp;
IF(OR(ROUND(K1070,2)&lt;=0,ROUND(Q1070,2)&lt;=0,ROUND(M1070,2)&lt;=0,ROUND(S1070,2)&lt;=0,ROUND(H1070,2)&lt;=0)," Co najmniej jedna wartość nie jest większa od zera.","")&amp;
IF(K1070&gt;Limity!$D$6," Abonament za Usługę TD w Wariancie A ponad limit.","")&amp;
IF(Q1070&gt;Limity!$D$7," Abonament za Usługę TD w Wariancie B ponad limit.","")&amp;
IF(Q1070-K1070&gt;Limity!$D$8," Różnica wartości abonamentów za Usługę TD wariantów A i B ponad limit.","")&amp;
IF(M1070&gt;Limity!$D$9," Abonament za zwiększenie przepustowości w Wariancie A ponad limit.","")&amp;
IF(S1070&gt;Limity!$D$10," Abonament za zwiększenie przepustowości w Wariancie B ponad limit.","")&amp;
IF(H1070&gt;Limity!$D$11," Opłata za zestawienie łącza ponad limit.","")&amp;
IF(J1070=""," Nie wskazano PWR. ",IF(ISERROR(VLOOKUP(J1070,'Listy punktów styku'!$B$11:$B$41,1,FALSE))," Nie wskazano PWR z listy.",""))&amp;
IF(P1070=""," Nie wskazano FPS. ",IF(ISERROR(VLOOKUP(P1070,'Listy punktów styku'!$B$44:$B$61,1,FALSE))," Nie wskazano FPS z listy.",""))
)</f>
        <v/>
      </c>
    </row>
    <row r="1071" spans="1:22" x14ac:dyDescent="0.35">
      <c r="A1071" s="115">
        <v>1057</v>
      </c>
      <c r="B1071" s="116">
        <v>5521253</v>
      </c>
      <c r="C1071" s="117" t="s">
        <v>5422</v>
      </c>
      <c r="D1071" s="118" t="s">
        <v>5424</v>
      </c>
      <c r="E1071" s="118" t="s">
        <v>919</v>
      </c>
      <c r="F1071" s="119">
        <v>55</v>
      </c>
      <c r="G1071" s="28"/>
      <c r="H1071" s="4"/>
      <c r="I1071" s="122">
        <f t="shared" si="120"/>
        <v>0</v>
      </c>
      <c r="J1071" s="3"/>
      <c r="K1071" s="6"/>
      <c r="L1071" s="123">
        <f t="shared" si="121"/>
        <v>0</v>
      </c>
      <c r="M1071" s="7"/>
      <c r="N1071" s="123">
        <f t="shared" si="122"/>
        <v>0</v>
      </c>
      <c r="O1071" s="123">
        <f t="shared" si="123"/>
        <v>0</v>
      </c>
      <c r="P1071" s="3"/>
      <c r="Q1071" s="6"/>
      <c r="R1071" s="123">
        <f t="shared" si="124"/>
        <v>0</v>
      </c>
      <c r="S1071" s="6"/>
      <c r="T1071" s="123">
        <f t="shared" si="125"/>
        <v>0</v>
      </c>
      <c r="U1071" s="122">
        <f t="shared" si="126"/>
        <v>0</v>
      </c>
      <c r="V1071" s="8" t="str">
        <f>IF(COUNTBLANK(G1071:H1071)+COUNTBLANK(J1071:K1071)+COUNTBLANK(M1071:M1071)+COUNTBLANK(P1071:Q1071)+COUNTBLANK(S1071:S1071)=8,"",
IF(G1071&lt;Limity!$C$5," Data gotowości zbyt wczesna lub nie uzupełniona.","")&amp;
IF(G1071&gt;Limity!$D$5," Data gotowości zbyt późna lub wypełnona nieprawidłowo.","")&amp;
IF(OR(ROUND(K1071,2)&lt;=0,ROUND(Q1071,2)&lt;=0,ROUND(M1071,2)&lt;=0,ROUND(S1071,2)&lt;=0,ROUND(H1071,2)&lt;=0)," Co najmniej jedna wartość nie jest większa od zera.","")&amp;
IF(K1071&gt;Limity!$D$6," Abonament za Usługę TD w Wariancie A ponad limit.","")&amp;
IF(Q1071&gt;Limity!$D$7," Abonament za Usługę TD w Wariancie B ponad limit.","")&amp;
IF(Q1071-K1071&gt;Limity!$D$8," Różnica wartości abonamentów za Usługę TD wariantów A i B ponad limit.","")&amp;
IF(M1071&gt;Limity!$D$9," Abonament za zwiększenie przepustowości w Wariancie A ponad limit.","")&amp;
IF(S1071&gt;Limity!$D$10," Abonament za zwiększenie przepustowości w Wariancie B ponad limit.","")&amp;
IF(H1071&gt;Limity!$D$11," Opłata za zestawienie łącza ponad limit.","")&amp;
IF(J1071=""," Nie wskazano PWR. ",IF(ISERROR(VLOOKUP(J1071,'Listy punktów styku'!$B$11:$B$41,1,FALSE))," Nie wskazano PWR z listy.",""))&amp;
IF(P1071=""," Nie wskazano FPS. ",IF(ISERROR(VLOOKUP(P1071,'Listy punktów styku'!$B$44:$B$61,1,FALSE))," Nie wskazano FPS z listy.",""))
)</f>
        <v/>
      </c>
    </row>
    <row r="1072" spans="1:22" x14ac:dyDescent="0.35">
      <c r="A1072" s="115">
        <v>1058</v>
      </c>
      <c r="B1072" s="116">
        <v>5960703</v>
      </c>
      <c r="C1072" s="117" t="s">
        <v>460</v>
      </c>
      <c r="D1072" s="118" t="s">
        <v>411</v>
      </c>
      <c r="E1072" s="118" t="s">
        <v>462</v>
      </c>
      <c r="F1072" s="119">
        <v>44</v>
      </c>
      <c r="G1072" s="28"/>
      <c r="H1072" s="4"/>
      <c r="I1072" s="122">
        <f t="shared" si="120"/>
        <v>0</v>
      </c>
      <c r="J1072" s="3"/>
      <c r="K1072" s="6"/>
      <c r="L1072" s="123">
        <f t="shared" si="121"/>
        <v>0</v>
      </c>
      <c r="M1072" s="7"/>
      <c r="N1072" s="123">
        <f t="shared" si="122"/>
        <v>0</v>
      </c>
      <c r="O1072" s="123">
        <f t="shared" si="123"/>
        <v>0</v>
      </c>
      <c r="P1072" s="3"/>
      <c r="Q1072" s="6"/>
      <c r="R1072" s="123">
        <f t="shared" si="124"/>
        <v>0</v>
      </c>
      <c r="S1072" s="6"/>
      <c r="T1072" s="123">
        <f t="shared" si="125"/>
        <v>0</v>
      </c>
      <c r="U1072" s="122">
        <f t="shared" si="126"/>
        <v>0</v>
      </c>
      <c r="V1072" s="8" t="str">
        <f>IF(COUNTBLANK(G1072:H1072)+COUNTBLANK(J1072:K1072)+COUNTBLANK(M1072:M1072)+COUNTBLANK(P1072:Q1072)+COUNTBLANK(S1072:S1072)=8,"",
IF(G1072&lt;Limity!$C$5," Data gotowości zbyt wczesna lub nie uzupełniona.","")&amp;
IF(G1072&gt;Limity!$D$5," Data gotowości zbyt późna lub wypełnona nieprawidłowo.","")&amp;
IF(OR(ROUND(K1072,2)&lt;=0,ROUND(Q1072,2)&lt;=0,ROUND(M1072,2)&lt;=0,ROUND(S1072,2)&lt;=0,ROUND(H1072,2)&lt;=0)," Co najmniej jedna wartość nie jest większa od zera.","")&amp;
IF(K1072&gt;Limity!$D$6," Abonament za Usługę TD w Wariancie A ponad limit.","")&amp;
IF(Q1072&gt;Limity!$D$7," Abonament za Usługę TD w Wariancie B ponad limit.","")&amp;
IF(Q1072-K1072&gt;Limity!$D$8," Różnica wartości abonamentów za Usługę TD wariantów A i B ponad limit.","")&amp;
IF(M1072&gt;Limity!$D$9," Abonament za zwiększenie przepustowości w Wariancie A ponad limit.","")&amp;
IF(S1072&gt;Limity!$D$10," Abonament za zwiększenie przepustowości w Wariancie B ponad limit.","")&amp;
IF(H1072&gt;Limity!$D$11," Opłata za zestawienie łącza ponad limit.","")&amp;
IF(J1072=""," Nie wskazano PWR. ",IF(ISERROR(VLOOKUP(J1072,'Listy punktów styku'!$B$11:$B$41,1,FALSE))," Nie wskazano PWR z listy.",""))&amp;
IF(P1072=""," Nie wskazano FPS. ",IF(ISERROR(VLOOKUP(P1072,'Listy punktów styku'!$B$44:$B$61,1,FALSE))," Nie wskazano FPS z listy.",""))
)</f>
        <v/>
      </c>
    </row>
    <row r="1073" spans="1:22" x14ac:dyDescent="0.35">
      <c r="A1073" s="115">
        <v>1059</v>
      </c>
      <c r="B1073" s="124">
        <v>56989563</v>
      </c>
      <c r="C1073" s="117" t="s">
        <v>5427</v>
      </c>
      <c r="D1073" s="118" t="s">
        <v>411</v>
      </c>
      <c r="E1073" s="118" t="s">
        <v>143</v>
      </c>
      <c r="F1073" s="119" t="s">
        <v>5428</v>
      </c>
      <c r="G1073" s="28"/>
      <c r="H1073" s="4"/>
      <c r="I1073" s="122">
        <f t="shared" si="120"/>
        <v>0</v>
      </c>
      <c r="J1073" s="3"/>
      <c r="K1073" s="6"/>
      <c r="L1073" s="123">
        <f t="shared" si="121"/>
        <v>0</v>
      </c>
      <c r="M1073" s="7"/>
      <c r="N1073" s="123">
        <f t="shared" si="122"/>
        <v>0</v>
      </c>
      <c r="O1073" s="123">
        <f t="shared" si="123"/>
        <v>0</v>
      </c>
      <c r="P1073" s="3"/>
      <c r="Q1073" s="6"/>
      <c r="R1073" s="123">
        <f t="shared" si="124"/>
        <v>0</v>
      </c>
      <c r="S1073" s="6"/>
      <c r="T1073" s="123">
        <f t="shared" si="125"/>
        <v>0</v>
      </c>
      <c r="U1073" s="122">
        <f t="shared" si="126"/>
        <v>0</v>
      </c>
      <c r="V1073" s="8" t="str">
        <f>IF(COUNTBLANK(G1073:H1073)+COUNTBLANK(J1073:K1073)+COUNTBLANK(M1073:M1073)+COUNTBLANK(P1073:Q1073)+COUNTBLANK(S1073:S1073)=8,"",
IF(G1073&lt;Limity!$C$5," Data gotowości zbyt wczesna lub nie uzupełniona.","")&amp;
IF(G1073&gt;Limity!$D$5," Data gotowości zbyt późna lub wypełnona nieprawidłowo.","")&amp;
IF(OR(ROUND(K1073,2)&lt;=0,ROUND(Q1073,2)&lt;=0,ROUND(M1073,2)&lt;=0,ROUND(S1073,2)&lt;=0,ROUND(H1073,2)&lt;=0)," Co najmniej jedna wartość nie jest większa od zera.","")&amp;
IF(K1073&gt;Limity!$D$6," Abonament za Usługę TD w Wariancie A ponad limit.","")&amp;
IF(Q1073&gt;Limity!$D$7," Abonament za Usługę TD w Wariancie B ponad limit.","")&amp;
IF(Q1073-K1073&gt;Limity!$D$8," Różnica wartości abonamentów za Usługę TD wariantów A i B ponad limit.","")&amp;
IF(M1073&gt;Limity!$D$9," Abonament za zwiększenie przepustowości w Wariancie A ponad limit.","")&amp;
IF(S1073&gt;Limity!$D$10," Abonament za zwiększenie przepustowości w Wariancie B ponad limit.","")&amp;
IF(H1073&gt;Limity!$D$11," Opłata za zestawienie łącza ponad limit.","")&amp;
IF(J1073=""," Nie wskazano PWR. ",IF(ISERROR(VLOOKUP(J1073,'Listy punktów styku'!$B$11:$B$41,1,FALSE))," Nie wskazano PWR z listy.",""))&amp;
IF(P1073=""," Nie wskazano FPS. ",IF(ISERROR(VLOOKUP(P1073,'Listy punktów styku'!$B$44:$B$61,1,FALSE))," Nie wskazano FPS z listy.",""))
)</f>
        <v/>
      </c>
    </row>
    <row r="1074" spans="1:22" x14ac:dyDescent="0.35">
      <c r="A1074" s="115">
        <v>1060</v>
      </c>
      <c r="B1074" s="116">
        <v>105750388</v>
      </c>
      <c r="C1074" s="117">
        <v>126191</v>
      </c>
      <c r="D1074" s="118" t="s">
        <v>411</v>
      </c>
      <c r="E1074" s="118" t="s">
        <v>5430</v>
      </c>
      <c r="F1074" s="119">
        <v>31</v>
      </c>
      <c r="G1074" s="28"/>
      <c r="H1074" s="4"/>
      <c r="I1074" s="122">
        <f t="shared" si="120"/>
        <v>0</v>
      </c>
      <c r="J1074" s="3"/>
      <c r="K1074" s="6"/>
      <c r="L1074" s="123">
        <f t="shared" si="121"/>
        <v>0</v>
      </c>
      <c r="M1074" s="7"/>
      <c r="N1074" s="123">
        <f t="shared" si="122"/>
        <v>0</v>
      </c>
      <c r="O1074" s="123">
        <f t="shared" si="123"/>
        <v>0</v>
      </c>
      <c r="P1074" s="3"/>
      <c r="Q1074" s="6"/>
      <c r="R1074" s="123">
        <f t="shared" si="124"/>
        <v>0</v>
      </c>
      <c r="S1074" s="6"/>
      <c r="T1074" s="123">
        <f t="shared" si="125"/>
        <v>0</v>
      </c>
      <c r="U1074" s="122">
        <f t="shared" si="126"/>
        <v>0</v>
      </c>
      <c r="V1074" s="8" t="str">
        <f>IF(COUNTBLANK(G1074:H1074)+COUNTBLANK(J1074:K1074)+COUNTBLANK(M1074:M1074)+COUNTBLANK(P1074:Q1074)+COUNTBLANK(S1074:S1074)=8,"",
IF(G1074&lt;Limity!$C$5," Data gotowości zbyt wczesna lub nie uzupełniona.","")&amp;
IF(G1074&gt;Limity!$D$5," Data gotowości zbyt późna lub wypełnona nieprawidłowo.","")&amp;
IF(OR(ROUND(K1074,2)&lt;=0,ROUND(Q1074,2)&lt;=0,ROUND(M1074,2)&lt;=0,ROUND(S1074,2)&lt;=0,ROUND(H1074,2)&lt;=0)," Co najmniej jedna wartość nie jest większa od zera.","")&amp;
IF(K1074&gt;Limity!$D$6," Abonament za Usługę TD w Wariancie A ponad limit.","")&amp;
IF(Q1074&gt;Limity!$D$7," Abonament za Usługę TD w Wariancie B ponad limit.","")&amp;
IF(Q1074-K1074&gt;Limity!$D$8," Różnica wartości abonamentów za Usługę TD wariantów A i B ponad limit.","")&amp;
IF(M1074&gt;Limity!$D$9," Abonament za zwiększenie przepustowości w Wariancie A ponad limit.","")&amp;
IF(S1074&gt;Limity!$D$10," Abonament za zwiększenie przepustowości w Wariancie B ponad limit.","")&amp;
IF(H1074&gt;Limity!$D$11," Opłata za zestawienie łącza ponad limit.","")&amp;
IF(J1074=""," Nie wskazano PWR. ",IF(ISERROR(VLOOKUP(J1074,'Listy punktów styku'!$B$11:$B$41,1,FALSE))," Nie wskazano PWR z listy.",""))&amp;
IF(P1074=""," Nie wskazano FPS. ",IF(ISERROR(VLOOKUP(P1074,'Listy punktów styku'!$B$44:$B$61,1,FALSE))," Nie wskazano FPS z listy.",""))
)</f>
        <v/>
      </c>
    </row>
    <row r="1075" spans="1:22" x14ac:dyDescent="0.35">
      <c r="A1075" s="115">
        <v>1061</v>
      </c>
      <c r="B1075" s="116">
        <v>566694546</v>
      </c>
      <c r="C1075" s="117">
        <v>124058</v>
      </c>
      <c r="D1075" s="118" t="s">
        <v>411</v>
      </c>
      <c r="E1075" s="118" t="s">
        <v>418</v>
      </c>
      <c r="F1075" s="119" t="s">
        <v>5431</v>
      </c>
      <c r="G1075" s="28"/>
      <c r="H1075" s="4"/>
      <c r="I1075" s="122">
        <f t="shared" si="120"/>
        <v>0</v>
      </c>
      <c r="J1075" s="3"/>
      <c r="K1075" s="6"/>
      <c r="L1075" s="123">
        <f t="shared" si="121"/>
        <v>0</v>
      </c>
      <c r="M1075" s="7"/>
      <c r="N1075" s="123">
        <f t="shared" si="122"/>
        <v>0</v>
      </c>
      <c r="O1075" s="123">
        <f t="shared" si="123"/>
        <v>0</v>
      </c>
      <c r="P1075" s="3"/>
      <c r="Q1075" s="6"/>
      <c r="R1075" s="123">
        <f t="shared" si="124"/>
        <v>0</v>
      </c>
      <c r="S1075" s="6"/>
      <c r="T1075" s="123">
        <f t="shared" si="125"/>
        <v>0</v>
      </c>
      <c r="U1075" s="122">
        <f t="shared" si="126"/>
        <v>0</v>
      </c>
      <c r="V1075" s="8" t="str">
        <f>IF(COUNTBLANK(G1075:H1075)+COUNTBLANK(J1075:K1075)+COUNTBLANK(M1075:M1075)+COUNTBLANK(P1075:Q1075)+COUNTBLANK(S1075:S1075)=8,"",
IF(G1075&lt;Limity!$C$5," Data gotowości zbyt wczesna lub nie uzupełniona.","")&amp;
IF(G1075&gt;Limity!$D$5," Data gotowości zbyt późna lub wypełnona nieprawidłowo.","")&amp;
IF(OR(ROUND(K1075,2)&lt;=0,ROUND(Q1075,2)&lt;=0,ROUND(M1075,2)&lt;=0,ROUND(S1075,2)&lt;=0,ROUND(H1075,2)&lt;=0)," Co najmniej jedna wartość nie jest większa od zera.","")&amp;
IF(K1075&gt;Limity!$D$6," Abonament za Usługę TD w Wariancie A ponad limit.","")&amp;
IF(Q1075&gt;Limity!$D$7," Abonament za Usługę TD w Wariancie B ponad limit.","")&amp;
IF(Q1075-K1075&gt;Limity!$D$8," Różnica wartości abonamentów za Usługę TD wariantów A i B ponad limit.","")&amp;
IF(M1075&gt;Limity!$D$9," Abonament za zwiększenie przepustowości w Wariancie A ponad limit.","")&amp;
IF(S1075&gt;Limity!$D$10," Abonament za zwiększenie przepustowości w Wariancie B ponad limit.","")&amp;
IF(H1075&gt;Limity!$D$11," Opłata za zestawienie łącza ponad limit.","")&amp;
IF(J1075=""," Nie wskazano PWR. ",IF(ISERROR(VLOOKUP(J1075,'Listy punktów styku'!$B$11:$B$41,1,FALSE))," Nie wskazano PWR z listy.",""))&amp;
IF(P1075=""," Nie wskazano FPS. ",IF(ISERROR(VLOOKUP(P1075,'Listy punktów styku'!$B$44:$B$61,1,FALSE))," Nie wskazano FPS z listy.",""))
)</f>
        <v/>
      </c>
    </row>
    <row r="1076" spans="1:22" x14ac:dyDescent="0.35">
      <c r="A1076" s="115">
        <v>1062</v>
      </c>
      <c r="B1076" s="116">
        <v>5961096</v>
      </c>
      <c r="C1076" s="117" t="s">
        <v>420</v>
      </c>
      <c r="D1076" s="118" t="s">
        <v>411</v>
      </c>
      <c r="E1076" s="118" t="s">
        <v>422</v>
      </c>
      <c r="F1076" s="119">
        <v>5</v>
      </c>
      <c r="G1076" s="28"/>
      <c r="H1076" s="4"/>
      <c r="I1076" s="122">
        <f t="shared" si="120"/>
        <v>0</v>
      </c>
      <c r="J1076" s="3"/>
      <c r="K1076" s="6"/>
      <c r="L1076" s="123">
        <f t="shared" si="121"/>
        <v>0</v>
      </c>
      <c r="M1076" s="7"/>
      <c r="N1076" s="123">
        <f t="shared" si="122"/>
        <v>0</v>
      </c>
      <c r="O1076" s="123">
        <f t="shared" si="123"/>
        <v>0</v>
      </c>
      <c r="P1076" s="3"/>
      <c r="Q1076" s="6"/>
      <c r="R1076" s="123">
        <f t="shared" si="124"/>
        <v>0</v>
      </c>
      <c r="S1076" s="6"/>
      <c r="T1076" s="123">
        <f t="shared" si="125"/>
        <v>0</v>
      </c>
      <c r="U1076" s="122">
        <f t="shared" si="126"/>
        <v>0</v>
      </c>
      <c r="V1076" s="8" t="str">
        <f>IF(COUNTBLANK(G1076:H1076)+COUNTBLANK(J1076:K1076)+COUNTBLANK(M1076:M1076)+COUNTBLANK(P1076:Q1076)+COUNTBLANK(S1076:S1076)=8,"",
IF(G1076&lt;Limity!$C$5," Data gotowości zbyt wczesna lub nie uzupełniona.","")&amp;
IF(G1076&gt;Limity!$D$5," Data gotowości zbyt późna lub wypełnona nieprawidłowo.","")&amp;
IF(OR(ROUND(K1076,2)&lt;=0,ROUND(Q1076,2)&lt;=0,ROUND(M1076,2)&lt;=0,ROUND(S1076,2)&lt;=0,ROUND(H1076,2)&lt;=0)," Co najmniej jedna wartość nie jest większa od zera.","")&amp;
IF(K1076&gt;Limity!$D$6," Abonament za Usługę TD w Wariancie A ponad limit.","")&amp;
IF(Q1076&gt;Limity!$D$7," Abonament za Usługę TD w Wariancie B ponad limit.","")&amp;
IF(Q1076-K1076&gt;Limity!$D$8," Różnica wartości abonamentów za Usługę TD wariantów A i B ponad limit.","")&amp;
IF(M1076&gt;Limity!$D$9," Abonament za zwiększenie przepustowości w Wariancie A ponad limit.","")&amp;
IF(S1076&gt;Limity!$D$10," Abonament za zwiększenie przepustowości w Wariancie B ponad limit.","")&amp;
IF(H1076&gt;Limity!$D$11," Opłata za zestawienie łącza ponad limit.","")&amp;
IF(J1076=""," Nie wskazano PWR. ",IF(ISERROR(VLOOKUP(J1076,'Listy punktów styku'!$B$11:$B$41,1,FALSE))," Nie wskazano PWR z listy.",""))&amp;
IF(P1076=""," Nie wskazano FPS. ",IF(ISERROR(VLOOKUP(P1076,'Listy punktów styku'!$B$44:$B$61,1,FALSE))," Nie wskazano FPS z listy.",""))
)</f>
        <v/>
      </c>
    </row>
    <row r="1077" spans="1:22" x14ac:dyDescent="0.35">
      <c r="A1077" s="115">
        <v>1063</v>
      </c>
      <c r="B1077" s="116">
        <v>488539614</v>
      </c>
      <c r="C1077" s="117">
        <v>272039</v>
      </c>
      <c r="D1077" s="118" t="s">
        <v>411</v>
      </c>
      <c r="E1077" s="118" t="s">
        <v>422</v>
      </c>
      <c r="F1077" s="119">
        <v>7</v>
      </c>
      <c r="G1077" s="28"/>
      <c r="H1077" s="4"/>
      <c r="I1077" s="122">
        <f t="shared" si="120"/>
        <v>0</v>
      </c>
      <c r="J1077" s="3"/>
      <c r="K1077" s="6"/>
      <c r="L1077" s="123">
        <f t="shared" si="121"/>
        <v>0</v>
      </c>
      <c r="M1077" s="7"/>
      <c r="N1077" s="123">
        <f t="shared" si="122"/>
        <v>0</v>
      </c>
      <c r="O1077" s="123">
        <f t="shared" si="123"/>
        <v>0</v>
      </c>
      <c r="P1077" s="3"/>
      <c r="Q1077" s="6"/>
      <c r="R1077" s="123">
        <f t="shared" si="124"/>
        <v>0</v>
      </c>
      <c r="S1077" s="6"/>
      <c r="T1077" s="123">
        <f t="shared" si="125"/>
        <v>0</v>
      </c>
      <c r="U1077" s="122">
        <f t="shared" si="126"/>
        <v>0</v>
      </c>
      <c r="V1077" s="8" t="str">
        <f>IF(COUNTBLANK(G1077:H1077)+COUNTBLANK(J1077:K1077)+COUNTBLANK(M1077:M1077)+COUNTBLANK(P1077:Q1077)+COUNTBLANK(S1077:S1077)=8,"",
IF(G1077&lt;Limity!$C$5," Data gotowości zbyt wczesna lub nie uzupełniona.","")&amp;
IF(G1077&gt;Limity!$D$5," Data gotowości zbyt późna lub wypełnona nieprawidłowo.","")&amp;
IF(OR(ROUND(K1077,2)&lt;=0,ROUND(Q1077,2)&lt;=0,ROUND(M1077,2)&lt;=0,ROUND(S1077,2)&lt;=0,ROUND(H1077,2)&lt;=0)," Co najmniej jedna wartość nie jest większa od zera.","")&amp;
IF(K1077&gt;Limity!$D$6," Abonament za Usługę TD w Wariancie A ponad limit.","")&amp;
IF(Q1077&gt;Limity!$D$7," Abonament za Usługę TD w Wariancie B ponad limit.","")&amp;
IF(Q1077-K1077&gt;Limity!$D$8," Różnica wartości abonamentów za Usługę TD wariantów A i B ponad limit.","")&amp;
IF(M1077&gt;Limity!$D$9," Abonament za zwiększenie przepustowości w Wariancie A ponad limit.","")&amp;
IF(S1077&gt;Limity!$D$10," Abonament za zwiększenie przepustowości w Wariancie B ponad limit.","")&amp;
IF(H1077&gt;Limity!$D$11," Opłata za zestawienie łącza ponad limit.","")&amp;
IF(J1077=""," Nie wskazano PWR. ",IF(ISERROR(VLOOKUP(J1077,'Listy punktów styku'!$B$11:$B$41,1,FALSE))," Nie wskazano PWR z listy.",""))&amp;
IF(P1077=""," Nie wskazano FPS. ",IF(ISERROR(VLOOKUP(P1077,'Listy punktów styku'!$B$44:$B$61,1,FALSE))," Nie wskazano FPS z listy.",""))
)</f>
        <v/>
      </c>
    </row>
    <row r="1078" spans="1:22" x14ac:dyDescent="0.35">
      <c r="A1078" s="115">
        <v>1064</v>
      </c>
      <c r="B1078" s="116">
        <v>5961173</v>
      </c>
      <c r="C1078" s="117" t="s">
        <v>427</v>
      </c>
      <c r="D1078" s="118" t="s">
        <v>411</v>
      </c>
      <c r="E1078" s="118" t="s">
        <v>429</v>
      </c>
      <c r="F1078" s="119">
        <v>17</v>
      </c>
      <c r="G1078" s="28"/>
      <c r="H1078" s="4"/>
      <c r="I1078" s="122">
        <f t="shared" si="120"/>
        <v>0</v>
      </c>
      <c r="J1078" s="3"/>
      <c r="K1078" s="6"/>
      <c r="L1078" s="123">
        <f t="shared" si="121"/>
        <v>0</v>
      </c>
      <c r="M1078" s="7"/>
      <c r="N1078" s="123">
        <f t="shared" si="122"/>
        <v>0</v>
      </c>
      <c r="O1078" s="123">
        <f t="shared" si="123"/>
        <v>0</v>
      </c>
      <c r="P1078" s="3"/>
      <c r="Q1078" s="6"/>
      <c r="R1078" s="123">
        <f t="shared" si="124"/>
        <v>0</v>
      </c>
      <c r="S1078" s="6"/>
      <c r="T1078" s="123">
        <f t="shared" si="125"/>
        <v>0</v>
      </c>
      <c r="U1078" s="122">
        <f t="shared" si="126"/>
        <v>0</v>
      </c>
      <c r="V1078" s="8" t="str">
        <f>IF(COUNTBLANK(G1078:H1078)+COUNTBLANK(J1078:K1078)+COUNTBLANK(M1078:M1078)+COUNTBLANK(P1078:Q1078)+COUNTBLANK(S1078:S1078)=8,"",
IF(G1078&lt;Limity!$C$5," Data gotowości zbyt wczesna lub nie uzupełniona.","")&amp;
IF(G1078&gt;Limity!$D$5," Data gotowości zbyt późna lub wypełnona nieprawidłowo.","")&amp;
IF(OR(ROUND(K1078,2)&lt;=0,ROUND(Q1078,2)&lt;=0,ROUND(M1078,2)&lt;=0,ROUND(S1078,2)&lt;=0,ROUND(H1078,2)&lt;=0)," Co najmniej jedna wartość nie jest większa od zera.","")&amp;
IF(K1078&gt;Limity!$D$6," Abonament za Usługę TD w Wariancie A ponad limit.","")&amp;
IF(Q1078&gt;Limity!$D$7," Abonament za Usługę TD w Wariancie B ponad limit.","")&amp;
IF(Q1078-K1078&gt;Limity!$D$8," Różnica wartości abonamentów za Usługę TD wariantów A i B ponad limit.","")&amp;
IF(M1078&gt;Limity!$D$9," Abonament za zwiększenie przepustowości w Wariancie A ponad limit.","")&amp;
IF(S1078&gt;Limity!$D$10," Abonament za zwiększenie przepustowości w Wariancie B ponad limit.","")&amp;
IF(H1078&gt;Limity!$D$11," Opłata za zestawienie łącza ponad limit.","")&amp;
IF(J1078=""," Nie wskazano PWR. ",IF(ISERROR(VLOOKUP(J1078,'Listy punktów styku'!$B$11:$B$41,1,FALSE))," Nie wskazano PWR z listy.",""))&amp;
IF(P1078=""," Nie wskazano FPS. ",IF(ISERROR(VLOOKUP(P1078,'Listy punktów styku'!$B$44:$B$61,1,FALSE))," Nie wskazano FPS z listy.",""))
)</f>
        <v/>
      </c>
    </row>
    <row r="1079" spans="1:22" x14ac:dyDescent="0.35">
      <c r="A1079" s="115">
        <v>1065</v>
      </c>
      <c r="B1079" s="116">
        <v>5979249</v>
      </c>
      <c r="C1079" s="117" t="s">
        <v>431</v>
      </c>
      <c r="D1079" s="118" t="s">
        <v>411</v>
      </c>
      <c r="E1079" s="118" t="s">
        <v>433</v>
      </c>
      <c r="F1079" s="119">
        <v>11</v>
      </c>
      <c r="G1079" s="28"/>
      <c r="H1079" s="4"/>
      <c r="I1079" s="122">
        <f t="shared" si="120"/>
        <v>0</v>
      </c>
      <c r="J1079" s="3"/>
      <c r="K1079" s="6"/>
      <c r="L1079" s="123">
        <f t="shared" si="121"/>
        <v>0</v>
      </c>
      <c r="M1079" s="7"/>
      <c r="N1079" s="123">
        <f t="shared" si="122"/>
        <v>0</v>
      </c>
      <c r="O1079" s="123">
        <f t="shared" si="123"/>
        <v>0</v>
      </c>
      <c r="P1079" s="3"/>
      <c r="Q1079" s="6"/>
      <c r="R1079" s="123">
        <f t="shared" si="124"/>
        <v>0</v>
      </c>
      <c r="S1079" s="6"/>
      <c r="T1079" s="123">
        <f t="shared" si="125"/>
        <v>0</v>
      </c>
      <c r="U1079" s="122">
        <f t="shared" si="126"/>
        <v>0</v>
      </c>
      <c r="V1079" s="8" t="str">
        <f>IF(COUNTBLANK(G1079:H1079)+COUNTBLANK(J1079:K1079)+COUNTBLANK(M1079:M1079)+COUNTBLANK(P1079:Q1079)+COUNTBLANK(S1079:S1079)=8,"",
IF(G1079&lt;Limity!$C$5," Data gotowości zbyt wczesna lub nie uzupełniona.","")&amp;
IF(G1079&gt;Limity!$D$5," Data gotowości zbyt późna lub wypełnona nieprawidłowo.","")&amp;
IF(OR(ROUND(K1079,2)&lt;=0,ROUND(Q1079,2)&lt;=0,ROUND(M1079,2)&lt;=0,ROUND(S1079,2)&lt;=0,ROUND(H1079,2)&lt;=0)," Co najmniej jedna wartość nie jest większa od zera.","")&amp;
IF(K1079&gt;Limity!$D$6," Abonament za Usługę TD w Wariancie A ponad limit.","")&amp;
IF(Q1079&gt;Limity!$D$7," Abonament za Usługę TD w Wariancie B ponad limit.","")&amp;
IF(Q1079-K1079&gt;Limity!$D$8," Różnica wartości abonamentów za Usługę TD wariantów A i B ponad limit.","")&amp;
IF(M1079&gt;Limity!$D$9," Abonament za zwiększenie przepustowości w Wariancie A ponad limit.","")&amp;
IF(S1079&gt;Limity!$D$10," Abonament za zwiększenie przepustowości w Wariancie B ponad limit.","")&amp;
IF(H1079&gt;Limity!$D$11," Opłata za zestawienie łącza ponad limit.","")&amp;
IF(J1079=""," Nie wskazano PWR. ",IF(ISERROR(VLOOKUP(J1079,'Listy punktów styku'!$B$11:$B$41,1,FALSE))," Nie wskazano PWR z listy.",""))&amp;
IF(P1079=""," Nie wskazano FPS. ",IF(ISERROR(VLOOKUP(P1079,'Listy punktów styku'!$B$44:$B$61,1,FALSE))," Nie wskazano FPS z listy.",""))
)</f>
        <v/>
      </c>
    </row>
    <row r="1080" spans="1:22" x14ac:dyDescent="0.35">
      <c r="A1080" s="115">
        <v>1066</v>
      </c>
      <c r="B1080" s="116">
        <v>7768104</v>
      </c>
      <c r="C1080" s="117" t="s">
        <v>435</v>
      </c>
      <c r="D1080" s="118" t="s">
        <v>411</v>
      </c>
      <c r="E1080" s="118" t="s">
        <v>437</v>
      </c>
      <c r="F1080" s="119">
        <v>15</v>
      </c>
      <c r="G1080" s="28"/>
      <c r="H1080" s="4"/>
      <c r="I1080" s="122">
        <f t="shared" si="120"/>
        <v>0</v>
      </c>
      <c r="J1080" s="3"/>
      <c r="K1080" s="6"/>
      <c r="L1080" s="123">
        <f t="shared" si="121"/>
        <v>0</v>
      </c>
      <c r="M1080" s="7"/>
      <c r="N1080" s="123">
        <f t="shared" si="122"/>
        <v>0</v>
      </c>
      <c r="O1080" s="123">
        <f t="shared" si="123"/>
        <v>0</v>
      </c>
      <c r="P1080" s="3"/>
      <c r="Q1080" s="6"/>
      <c r="R1080" s="123">
        <f t="shared" si="124"/>
        <v>0</v>
      </c>
      <c r="S1080" s="6"/>
      <c r="T1080" s="123">
        <f t="shared" si="125"/>
        <v>0</v>
      </c>
      <c r="U1080" s="122">
        <f t="shared" si="126"/>
        <v>0</v>
      </c>
      <c r="V1080" s="8" t="str">
        <f>IF(COUNTBLANK(G1080:H1080)+COUNTBLANK(J1080:K1080)+COUNTBLANK(M1080:M1080)+COUNTBLANK(P1080:Q1080)+COUNTBLANK(S1080:S1080)=8,"",
IF(G1080&lt;Limity!$C$5," Data gotowości zbyt wczesna lub nie uzupełniona.","")&amp;
IF(G1080&gt;Limity!$D$5," Data gotowości zbyt późna lub wypełnona nieprawidłowo.","")&amp;
IF(OR(ROUND(K1080,2)&lt;=0,ROUND(Q1080,2)&lt;=0,ROUND(M1080,2)&lt;=0,ROUND(S1080,2)&lt;=0,ROUND(H1080,2)&lt;=0)," Co najmniej jedna wartość nie jest większa od zera.","")&amp;
IF(K1080&gt;Limity!$D$6," Abonament za Usługę TD w Wariancie A ponad limit.","")&amp;
IF(Q1080&gt;Limity!$D$7," Abonament za Usługę TD w Wariancie B ponad limit.","")&amp;
IF(Q1080-K1080&gt;Limity!$D$8," Różnica wartości abonamentów za Usługę TD wariantów A i B ponad limit.","")&amp;
IF(M1080&gt;Limity!$D$9," Abonament za zwiększenie przepustowości w Wariancie A ponad limit.","")&amp;
IF(S1080&gt;Limity!$D$10," Abonament za zwiększenie przepustowości w Wariancie B ponad limit.","")&amp;
IF(H1080&gt;Limity!$D$11," Opłata za zestawienie łącza ponad limit.","")&amp;
IF(J1080=""," Nie wskazano PWR. ",IF(ISERROR(VLOOKUP(J1080,'Listy punktów styku'!$B$11:$B$41,1,FALSE))," Nie wskazano PWR z listy.",""))&amp;
IF(P1080=""," Nie wskazano FPS. ",IF(ISERROR(VLOOKUP(P1080,'Listy punktów styku'!$B$44:$B$61,1,FALSE))," Nie wskazano FPS z listy.",""))
)</f>
        <v/>
      </c>
    </row>
    <row r="1081" spans="1:22" x14ac:dyDescent="0.35">
      <c r="A1081" s="115">
        <v>1067</v>
      </c>
      <c r="B1081" s="116">
        <v>5979755</v>
      </c>
      <c r="C1081" s="117" t="s">
        <v>439</v>
      </c>
      <c r="D1081" s="118" t="s">
        <v>411</v>
      </c>
      <c r="E1081" s="118" t="s">
        <v>441</v>
      </c>
      <c r="F1081" s="119">
        <v>7</v>
      </c>
      <c r="G1081" s="28"/>
      <c r="H1081" s="4"/>
      <c r="I1081" s="122">
        <f t="shared" si="120"/>
        <v>0</v>
      </c>
      <c r="J1081" s="3"/>
      <c r="K1081" s="6"/>
      <c r="L1081" s="123">
        <f t="shared" si="121"/>
        <v>0</v>
      </c>
      <c r="M1081" s="7"/>
      <c r="N1081" s="123">
        <f t="shared" si="122"/>
        <v>0</v>
      </c>
      <c r="O1081" s="123">
        <f t="shared" si="123"/>
        <v>0</v>
      </c>
      <c r="P1081" s="3"/>
      <c r="Q1081" s="6"/>
      <c r="R1081" s="123">
        <f t="shared" si="124"/>
        <v>0</v>
      </c>
      <c r="S1081" s="6"/>
      <c r="T1081" s="123">
        <f t="shared" si="125"/>
        <v>0</v>
      </c>
      <c r="U1081" s="122">
        <f t="shared" si="126"/>
        <v>0</v>
      </c>
      <c r="V1081" s="8" t="str">
        <f>IF(COUNTBLANK(G1081:H1081)+COUNTBLANK(J1081:K1081)+COUNTBLANK(M1081:M1081)+COUNTBLANK(P1081:Q1081)+COUNTBLANK(S1081:S1081)=8,"",
IF(G1081&lt;Limity!$C$5," Data gotowości zbyt wczesna lub nie uzupełniona.","")&amp;
IF(G1081&gt;Limity!$D$5," Data gotowości zbyt późna lub wypełnona nieprawidłowo.","")&amp;
IF(OR(ROUND(K1081,2)&lt;=0,ROUND(Q1081,2)&lt;=0,ROUND(M1081,2)&lt;=0,ROUND(S1081,2)&lt;=0,ROUND(H1081,2)&lt;=0)," Co najmniej jedna wartość nie jest większa od zera.","")&amp;
IF(K1081&gt;Limity!$D$6," Abonament za Usługę TD w Wariancie A ponad limit.","")&amp;
IF(Q1081&gt;Limity!$D$7," Abonament za Usługę TD w Wariancie B ponad limit.","")&amp;
IF(Q1081-K1081&gt;Limity!$D$8," Różnica wartości abonamentów za Usługę TD wariantów A i B ponad limit.","")&amp;
IF(M1081&gt;Limity!$D$9," Abonament za zwiększenie przepustowości w Wariancie A ponad limit.","")&amp;
IF(S1081&gt;Limity!$D$10," Abonament za zwiększenie przepustowości w Wariancie B ponad limit.","")&amp;
IF(H1081&gt;Limity!$D$11," Opłata za zestawienie łącza ponad limit.","")&amp;
IF(J1081=""," Nie wskazano PWR. ",IF(ISERROR(VLOOKUP(J1081,'Listy punktów styku'!$B$11:$B$41,1,FALSE))," Nie wskazano PWR z listy.",""))&amp;
IF(P1081=""," Nie wskazano FPS. ",IF(ISERROR(VLOOKUP(P1081,'Listy punktów styku'!$B$44:$B$61,1,FALSE))," Nie wskazano FPS z listy.",""))
)</f>
        <v/>
      </c>
    </row>
    <row r="1082" spans="1:22" x14ac:dyDescent="0.35">
      <c r="A1082" s="115">
        <v>1068</v>
      </c>
      <c r="B1082" s="116">
        <v>5979970</v>
      </c>
      <c r="C1082" s="117" t="s">
        <v>443</v>
      </c>
      <c r="D1082" s="118" t="s">
        <v>411</v>
      </c>
      <c r="E1082" s="118" t="s">
        <v>445</v>
      </c>
      <c r="F1082" s="119">
        <v>5</v>
      </c>
      <c r="G1082" s="28"/>
      <c r="H1082" s="4"/>
      <c r="I1082" s="122">
        <f t="shared" si="120"/>
        <v>0</v>
      </c>
      <c r="J1082" s="3"/>
      <c r="K1082" s="6"/>
      <c r="L1082" s="123">
        <f t="shared" si="121"/>
        <v>0</v>
      </c>
      <c r="M1082" s="7"/>
      <c r="N1082" s="123">
        <f t="shared" si="122"/>
        <v>0</v>
      </c>
      <c r="O1082" s="123">
        <f t="shared" si="123"/>
        <v>0</v>
      </c>
      <c r="P1082" s="3"/>
      <c r="Q1082" s="6"/>
      <c r="R1082" s="123">
        <f t="shared" si="124"/>
        <v>0</v>
      </c>
      <c r="S1082" s="6"/>
      <c r="T1082" s="123">
        <f t="shared" si="125"/>
        <v>0</v>
      </c>
      <c r="U1082" s="122">
        <f t="shared" si="126"/>
        <v>0</v>
      </c>
      <c r="V1082" s="8" t="str">
        <f>IF(COUNTBLANK(G1082:H1082)+COUNTBLANK(J1082:K1082)+COUNTBLANK(M1082:M1082)+COUNTBLANK(P1082:Q1082)+COUNTBLANK(S1082:S1082)=8,"",
IF(G1082&lt;Limity!$C$5," Data gotowości zbyt wczesna lub nie uzupełniona.","")&amp;
IF(G1082&gt;Limity!$D$5," Data gotowości zbyt późna lub wypełnona nieprawidłowo.","")&amp;
IF(OR(ROUND(K1082,2)&lt;=0,ROUND(Q1082,2)&lt;=0,ROUND(M1082,2)&lt;=0,ROUND(S1082,2)&lt;=0,ROUND(H1082,2)&lt;=0)," Co najmniej jedna wartość nie jest większa od zera.","")&amp;
IF(K1082&gt;Limity!$D$6," Abonament za Usługę TD w Wariancie A ponad limit.","")&amp;
IF(Q1082&gt;Limity!$D$7," Abonament za Usługę TD w Wariancie B ponad limit.","")&amp;
IF(Q1082-K1082&gt;Limity!$D$8," Różnica wartości abonamentów za Usługę TD wariantów A i B ponad limit.","")&amp;
IF(M1082&gt;Limity!$D$9," Abonament za zwiększenie przepustowości w Wariancie A ponad limit.","")&amp;
IF(S1082&gt;Limity!$D$10," Abonament za zwiększenie przepustowości w Wariancie B ponad limit.","")&amp;
IF(H1082&gt;Limity!$D$11," Opłata za zestawienie łącza ponad limit.","")&amp;
IF(J1082=""," Nie wskazano PWR. ",IF(ISERROR(VLOOKUP(J1082,'Listy punktów styku'!$B$11:$B$41,1,FALSE))," Nie wskazano PWR z listy.",""))&amp;
IF(P1082=""," Nie wskazano FPS. ",IF(ISERROR(VLOOKUP(P1082,'Listy punktów styku'!$B$44:$B$61,1,FALSE))," Nie wskazano FPS z listy.",""))
)</f>
        <v/>
      </c>
    </row>
    <row r="1083" spans="1:22" x14ac:dyDescent="0.35">
      <c r="A1083" s="115">
        <v>1069</v>
      </c>
      <c r="B1083" s="116">
        <v>5980801</v>
      </c>
      <c r="C1083" s="117" t="s">
        <v>447</v>
      </c>
      <c r="D1083" s="118" t="s">
        <v>411</v>
      </c>
      <c r="E1083" s="118" t="s">
        <v>449</v>
      </c>
      <c r="F1083" s="119">
        <v>1</v>
      </c>
      <c r="G1083" s="28"/>
      <c r="H1083" s="4"/>
      <c r="I1083" s="122">
        <f t="shared" si="120"/>
        <v>0</v>
      </c>
      <c r="J1083" s="3"/>
      <c r="K1083" s="6"/>
      <c r="L1083" s="123">
        <f t="shared" si="121"/>
        <v>0</v>
      </c>
      <c r="M1083" s="7"/>
      <c r="N1083" s="123">
        <f t="shared" si="122"/>
        <v>0</v>
      </c>
      <c r="O1083" s="123">
        <f t="shared" si="123"/>
        <v>0</v>
      </c>
      <c r="P1083" s="3"/>
      <c r="Q1083" s="6"/>
      <c r="R1083" s="123">
        <f t="shared" si="124"/>
        <v>0</v>
      </c>
      <c r="S1083" s="6"/>
      <c r="T1083" s="123">
        <f t="shared" si="125"/>
        <v>0</v>
      </c>
      <c r="U1083" s="122">
        <f t="shared" si="126"/>
        <v>0</v>
      </c>
      <c r="V1083" s="8" t="str">
        <f>IF(COUNTBLANK(G1083:H1083)+COUNTBLANK(J1083:K1083)+COUNTBLANK(M1083:M1083)+COUNTBLANK(P1083:Q1083)+COUNTBLANK(S1083:S1083)=8,"",
IF(G1083&lt;Limity!$C$5," Data gotowości zbyt wczesna lub nie uzupełniona.","")&amp;
IF(G1083&gt;Limity!$D$5," Data gotowości zbyt późna lub wypełnona nieprawidłowo.","")&amp;
IF(OR(ROUND(K1083,2)&lt;=0,ROUND(Q1083,2)&lt;=0,ROUND(M1083,2)&lt;=0,ROUND(S1083,2)&lt;=0,ROUND(H1083,2)&lt;=0)," Co najmniej jedna wartość nie jest większa od zera.","")&amp;
IF(K1083&gt;Limity!$D$6," Abonament za Usługę TD w Wariancie A ponad limit.","")&amp;
IF(Q1083&gt;Limity!$D$7," Abonament za Usługę TD w Wariancie B ponad limit.","")&amp;
IF(Q1083-K1083&gt;Limity!$D$8," Różnica wartości abonamentów za Usługę TD wariantów A i B ponad limit.","")&amp;
IF(M1083&gt;Limity!$D$9," Abonament za zwiększenie przepustowości w Wariancie A ponad limit.","")&amp;
IF(S1083&gt;Limity!$D$10," Abonament za zwiększenie przepustowości w Wariancie B ponad limit.","")&amp;
IF(H1083&gt;Limity!$D$11," Opłata za zestawienie łącza ponad limit.","")&amp;
IF(J1083=""," Nie wskazano PWR. ",IF(ISERROR(VLOOKUP(J1083,'Listy punktów styku'!$B$11:$B$41,1,FALSE))," Nie wskazano PWR z listy.",""))&amp;
IF(P1083=""," Nie wskazano FPS. ",IF(ISERROR(VLOOKUP(P1083,'Listy punktów styku'!$B$44:$B$61,1,FALSE))," Nie wskazano FPS z listy.",""))
)</f>
        <v/>
      </c>
    </row>
    <row r="1084" spans="1:22" x14ac:dyDescent="0.35">
      <c r="A1084" s="115">
        <v>1070</v>
      </c>
      <c r="B1084" s="116">
        <v>5982736</v>
      </c>
      <c r="C1084" s="117" t="s">
        <v>455</v>
      </c>
      <c r="D1084" s="118" t="s">
        <v>411</v>
      </c>
      <c r="E1084" s="118" t="s">
        <v>457</v>
      </c>
      <c r="F1084" s="119" t="s">
        <v>458</v>
      </c>
      <c r="G1084" s="28"/>
      <c r="H1084" s="4"/>
      <c r="I1084" s="122">
        <f t="shared" si="120"/>
        <v>0</v>
      </c>
      <c r="J1084" s="3"/>
      <c r="K1084" s="6"/>
      <c r="L1084" s="123">
        <f t="shared" si="121"/>
        <v>0</v>
      </c>
      <c r="M1084" s="7"/>
      <c r="N1084" s="123">
        <f t="shared" si="122"/>
        <v>0</v>
      </c>
      <c r="O1084" s="123">
        <f t="shared" si="123"/>
        <v>0</v>
      </c>
      <c r="P1084" s="3"/>
      <c r="Q1084" s="6"/>
      <c r="R1084" s="123">
        <f t="shared" si="124"/>
        <v>0</v>
      </c>
      <c r="S1084" s="6"/>
      <c r="T1084" s="123">
        <f t="shared" si="125"/>
        <v>0</v>
      </c>
      <c r="U1084" s="122">
        <f t="shared" si="126"/>
        <v>0</v>
      </c>
      <c r="V1084" s="8" t="str">
        <f>IF(COUNTBLANK(G1084:H1084)+COUNTBLANK(J1084:K1084)+COUNTBLANK(M1084:M1084)+COUNTBLANK(P1084:Q1084)+COUNTBLANK(S1084:S1084)=8,"",
IF(G1084&lt;Limity!$C$5," Data gotowości zbyt wczesna lub nie uzupełniona.","")&amp;
IF(G1084&gt;Limity!$D$5," Data gotowości zbyt późna lub wypełnona nieprawidłowo.","")&amp;
IF(OR(ROUND(K1084,2)&lt;=0,ROUND(Q1084,2)&lt;=0,ROUND(M1084,2)&lt;=0,ROUND(S1084,2)&lt;=0,ROUND(H1084,2)&lt;=0)," Co najmniej jedna wartość nie jest większa od zera.","")&amp;
IF(K1084&gt;Limity!$D$6," Abonament za Usługę TD w Wariancie A ponad limit.","")&amp;
IF(Q1084&gt;Limity!$D$7," Abonament za Usługę TD w Wariancie B ponad limit.","")&amp;
IF(Q1084-K1084&gt;Limity!$D$8," Różnica wartości abonamentów za Usługę TD wariantów A i B ponad limit.","")&amp;
IF(M1084&gt;Limity!$D$9," Abonament za zwiększenie przepustowości w Wariancie A ponad limit.","")&amp;
IF(S1084&gt;Limity!$D$10," Abonament za zwiększenie przepustowości w Wariancie B ponad limit.","")&amp;
IF(H1084&gt;Limity!$D$11," Opłata za zestawienie łącza ponad limit.","")&amp;
IF(J1084=""," Nie wskazano PWR. ",IF(ISERROR(VLOOKUP(J1084,'Listy punktów styku'!$B$11:$B$41,1,FALSE))," Nie wskazano PWR z listy.",""))&amp;
IF(P1084=""," Nie wskazano FPS. ",IF(ISERROR(VLOOKUP(P1084,'Listy punktów styku'!$B$44:$B$61,1,FALSE))," Nie wskazano FPS z listy.",""))
)</f>
        <v/>
      </c>
    </row>
    <row r="1085" spans="1:22" x14ac:dyDescent="0.35">
      <c r="A1085" s="115">
        <v>1071</v>
      </c>
      <c r="B1085" s="116">
        <v>5530241</v>
      </c>
      <c r="C1085" s="117" t="s">
        <v>5433</v>
      </c>
      <c r="D1085" s="118" t="s">
        <v>5436</v>
      </c>
      <c r="E1085" s="118" t="s">
        <v>5439</v>
      </c>
      <c r="F1085" s="119" t="s">
        <v>1078</v>
      </c>
      <c r="G1085" s="28"/>
      <c r="H1085" s="4"/>
      <c r="I1085" s="122">
        <f t="shared" si="120"/>
        <v>0</v>
      </c>
      <c r="J1085" s="3"/>
      <c r="K1085" s="6"/>
      <c r="L1085" s="123">
        <f t="shared" si="121"/>
        <v>0</v>
      </c>
      <c r="M1085" s="7"/>
      <c r="N1085" s="123">
        <f t="shared" si="122"/>
        <v>0</v>
      </c>
      <c r="O1085" s="123">
        <f t="shared" si="123"/>
        <v>0</v>
      </c>
      <c r="P1085" s="3"/>
      <c r="Q1085" s="6"/>
      <c r="R1085" s="123">
        <f t="shared" si="124"/>
        <v>0</v>
      </c>
      <c r="S1085" s="6"/>
      <c r="T1085" s="123">
        <f t="shared" si="125"/>
        <v>0</v>
      </c>
      <c r="U1085" s="122">
        <f t="shared" si="126"/>
        <v>0</v>
      </c>
      <c r="V1085" s="8" t="str">
        <f>IF(COUNTBLANK(G1085:H1085)+COUNTBLANK(J1085:K1085)+COUNTBLANK(M1085:M1085)+COUNTBLANK(P1085:Q1085)+COUNTBLANK(S1085:S1085)=8,"",
IF(G1085&lt;Limity!$C$5," Data gotowości zbyt wczesna lub nie uzupełniona.","")&amp;
IF(G1085&gt;Limity!$D$5," Data gotowości zbyt późna lub wypełnona nieprawidłowo.","")&amp;
IF(OR(ROUND(K1085,2)&lt;=0,ROUND(Q1085,2)&lt;=0,ROUND(M1085,2)&lt;=0,ROUND(S1085,2)&lt;=0,ROUND(H1085,2)&lt;=0)," Co najmniej jedna wartość nie jest większa od zera.","")&amp;
IF(K1085&gt;Limity!$D$6," Abonament za Usługę TD w Wariancie A ponad limit.","")&amp;
IF(Q1085&gt;Limity!$D$7," Abonament za Usługę TD w Wariancie B ponad limit.","")&amp;
IF(Q1085-K1085&gt;Limity!$D$8," Różnica wartości abonamentów za Usługę TD wariantów A i B ponad limit.","")&amp;
IF(M1085&gt;Limity!$D$9," Abonament za zwiększenie przepustowości w Wariancie A ponad limit.","")&amp;
IF(S1085&gt;Limity!$D$10," Abonament za zwiększenie przepustowości w Wariancie B ponad limit.","")&amp;
IF(H1085&gt;Limity!$D$11," Opłata za zestawienie łącza ponad limit.","")&amp;
IF(J1085=""," Nie wskazano PWR. ",IF(ISERROR(VLOOKUP(J1085,'Listy punktów styku'!$B$11:$B$41,1,FALSE))," Nie wskazano PWR z listy.",""))&amp;
IF(P1085=""," Nie wskazano FPS. ",IF(ISERROR(VLOOKUP(P1085,'Listy punktów styku'!$B$44:$B$61,1,FALSE))," Nie wskazano FPS z listy.",""))
)</f>
        <v/>
      </c>
    </row>
    <row r="1086" spans="1:22" x14ac:dyDescent="0.35">
      <c r="A1086" s="115">
        <v>1072</v>
      </c>
      <c r="B1086" s="116">
        <v>9633075</v>
      </c>
      <c r="C1086" s="117" t="s">
        <v>5441</v>
      </c>
      <c r="D1086" s="118" t="s">
        <v>5443</v>
      </c>
      <c r="E1086" s="118" t="s">
        <v>95</v>
      </c>
      <c r="F1086" s="119">
        <v>1</v>
      </c>
      <c r="G1086" s="28"/>
      <c r="H1086" s="4"/>
      <c r="I1086" s="122">
        <f t="shared" si="120"/>
        <v>0</v>
      </c>
      <c r="J1086" s="3"/>
      <c r="K1086" s="6"/>
      <c r="L1086" s="123">
        <f t="shared" si="121"/>
        <v>0</v>
      </c>
      <c r="M1086" s="7"/>
      <c r="N1086" s="123">
        <f t="shared" si="122"/>
        <v>0</v>
      </c>
      <c r="O1086" s="123">
        <f t="shared" si="123"/>
        <v>0</v>
      </c>
      <c r="P1086" s="3"/>
      <c r="Q1086" s="6"/>
      <c r="R1086" s="123">
        <f t="shared" si="124"/>
        <v>0</v>
      </c>
      <c r="S1086" s="6"/>
      <c r="T1086" s="123">
        <f t="shared" si="125"/>
        <v>0</v>
      </c>
      <c r="U1086" s="122">
        <f t="shared" si="126"/>
        <v>0</v>
      </c>
      <c r="V1086" s="8" t="str">
        <f>IF(COUNTBLANK(G1086:H1086)+COUNTBLANK(J1086:K1086)+COUNTBLANK(M1086:M1086)+COUNTBLANK(P1086:Q1086)+COUNTBLANK(S1086:S1086)=8,"",
IF(G1086&lt;Limity!$C$5," Data gotowości zbyt wczesna lub nie uzupełniona.","")&amp;
IF(G1086&gt;Limity!$D$5," Data gotowości zbyt późna lub wypełnona nieprawidłowo.","")&amp;
IF(OR(ROUND(K1086,2)&lt;=0,ROUND(Q1086,2)&lt;=0,ROUND(M1086,2)&lt;=0,ROUND(S1086,2)&lt;=0,ROUND(H1086,2)&lt;=0)," Co najmniej jedna wartość nie jest większa od zera.","")&amp;
IF(K1086&gt;Limity!$D$6," Abonament za Usługę TD w Wariancie A ponad limit.","")&amp;
IF(Q1086&gt;Limity!$D$7," Abonament za Usługę TD w Wariancie B ponad limit.","")&amp;
IF(Q1086-K1086&gt;Limity!$D$8," Różnica wartości abonamentów za Usługę TD wariantów A i B ponad limit.","")&amp;
IF(M1086&gt;Limity!$D$9," Abonament za zwiększenie przepustowości w Wariancie A ponad limit.","")&amp;
IF(S1086&gt;Limity!$D$10," Abonament za zwiększenie przepustowości w Wariancie B ponad limit.","")&amp;
IF(H1086&gt;Limity!$D$11," Opłata za zestawienie łącza ponad limit.","")&amp;
IF(J1086=""," Nie wskazano PWR. ",IF(ISERROR(VLOOKUP(J1086,'Listy punktów styku'!$B$11:$B$41,1,FALSE))," Nie wskazano PWR z listy.",""))&amp;
IF(P1086=""," Nie wskazano FPS. ",IF(ISERROR(VLOOKUP(P1086,'Listy punktów styku'!$B$44:$B$61,1,FALSE))," Nie wskazano FPS z listy.",""))
)</f>
        <v/>
      </c>
    </row>
    <row r="1087" spans="1:22" x14ac:dyDescent="0.35">
      <c r="A1087" s="115">
        <v>1073</v>
      </c>
      <c r="B1087" s="116">
        <v>5542939</v>
      </c>
      <c r="C1087" s="117" t="s">
        <v>5447</v>
      </c>
      <c r="D1087" s="118" t="s">
        <v>5451</v>
      </c>
      <c r="E1087" s="118" t="s">
        <v>95</v>
      </c>
      <c r="F1087" s="119">
        <v>2</v>
      </c>
      <c r="G1087" s="28"/>
      <c r="H1087" s="4"/>
      <c r="I1087" s="122">
        <f t="shared" si="120"/>
        <v>0</v>
      </c>
      <c r="J1087" s="3"/>
      <c r="K1087" s="6"/>
      <c r="L1087" s="123">
        <f t="shared" si="121"/>
        <v>0</v>
      </c>
      <c r="M1087" s="7"/>
      <c r="N1087" s="123">
        <f t="shared" si="122"/>
        <v>0</v>
      </c>
      <c r="O1087" s="123">
        <f t="shared" si="123"/>
        <v>0</v>
      </c>
      <c r="P1087" s="3"/>
      <c r="Q1087" s="6"/>
      <c r="R1087" s="123">
        <f t="shared" si="124"/>
        <v>0</v>
      </c>
      <c r="S1087" s="6"/>
      <c r="T1087" s="123">
        <f t="shared" si="125"/>
        <v>0</v>
      </c>
      <c r="U1087" s="122">
        <f t="shared" si="126"/>
        <v>0</v>
      </c>
      <c r="V1087" s="8" t="str">
        <f>IF(COUNTBLANK(G1087:H1087)+COUNTBLANK(J1087:K1087)+COUNTBLANK(M1087:M1087)+COUNTBLANK(P1087:Q1087)+COUNTBLANK(S1087:S1087)=8,"",
IF(G1087&lt;Limity!$C$5," Data gotowości zbyt wczesna lub nie uzupełniona.","")&amp;
IF(G1087&gt;Limity!$D$5," Data gotowości zbyt późna lub wypełnona nieprawidłowo.","")&amp;
IF(OR(ROUND(K1087,2)&lt;=0,ROUND(Q1087,2)&lt;=0,ROUND(M1087,2)&lt;=0,ROUND(S1087,2)&lt;=0,ROUND(H1087,2)&lt;=0)," Co najmniej jedna wartość nie jest większa od zera.","")&amp;
IF(K1087&gt;Limity!$D$6," Abonament za Usługę TD w Wariancie A ponad limit.","")&amp;
IF(Q1087&gt;Limity!$D$7," Abonament za Usługę TD w Wariancie B ponad limit.","")&amp;
IF(Q1087-K1087&gt;Limity!$D$8," Różnica wartości abonamentów za Usługę TD wariantów A i B ponad limit.","")&amp;
IF(M1087&gt;Limity!$D$9," Abonament za zwiększenie przepustowości w Wariancie A ponad limit.","")&amp;
IF(S1087&gt;Limity!$D$10," Abonament za zwiększenie przepustowości w Wariancie B ponad limit.","")&amp;
IF(H1087&gt;Limity!$D$11," Opłata za zestawienie łącza ponad limit.","")&amp;
IF(J1087=""," Nie wskazano PWR. ",IF(ISERROR(VLOOKUP(J1087,'Listy punktów styku'!$B$11:$B$41,1,FALSE))," Nie wskazano PWR z listy.",""))&amp;
IF(P1087=""," Nie wskazano FPS. ",IF(ISERROR(VLOOKUP(P1087,'Listy punktów styku'!$B$44:$B$61,1,FALSE))," Nie wskazano FPS z listy.",""))
)</f>
        <v/>
      </c>
    </row>
    <row r="1088" spans="1:22" x14ac:dyDescent="0.35">
      <c r="A1088" s="115">
        <v>1074</v>
      </c>
      <c r="B1088" s="116">
        <v>5548244</v>
      </c>
      <c r="C1088" s="117" t="s">
        <v>5453</v>
      </c>
      <c r="D1088" s="118" t="s">
        <v>5457</v>
      </c>
      <c r="E1088" s="118" t="s">
        <v>104</v>
      </c>
      <c r="F1088" s="119">
        <v>50</v>
      </c>
      <c r="G1088" s="28"/>
      <c r="H1088" s="4"/>
      <c r="I1088" s="122">
        <f t="shared" si="120"/>
        <v>0</v>
      </c>
      <c r="J1088" s="3"/>
      <c r="K1088" s="6"/>
      <c r="L1088" s="123">
        <f t="shared" si="121"/>
        <v>0</v>
      </c>
      <c r="M1088" s="7"/>
      <c r="N1088" s="123">
        <f t="shared" si="122"/>
        <v>0</v>
      </c>
      <c r="O1088" s="123">
        <f t="shared" si="123"/>
        <v>0</v>
      </c>
      <c r="P1088" s="3"/>
      <c r="Q1088" s="6"/>
      <c r="R1088" s="123">
        <f t="shared" si="124"/>
        <v>0</v>
      </c>
      <c r="S1088" s="6"/>
      <c r="T1088" s="123">
        <f t="shared" si="125"/>
        <v>0</v>
      </c>
      <c r="U1088" s="122">
        <f t="shared" si="126"/>
        <v>0</v>
      </c>
      <c r="V1088" s="8" t="str">
        <f>IF(COUNTBLANK(G1088:H1088)+COUNTBLANK(J1088:K1088)+COUNTBLANK(M1088:M1088)+COUNTBLANK(P1088:Q1088)+COUNTBLANK(S1088:S1088)=8,"",
IF(G1088&lt;Limity!$C$5," Data gotowości zbyt wczesna lub nie uzupełniona.","")&amp;
IF(G1088&gt;Limity!$D$5," Data gotowości zbyt późna lub wypełnona nieprawidłowo.","")&amp;
IF(OR(ROUND(K1088,2)&lt;=0,ROUND(Q1088,2)&lt;=0,ROUND(M1088,2)&lt;=0,ROUND(S1088,2)&lt;=0,ROUND(H1088,2)&lt;=0)," Co najmniej jedna wartość nie jest większa od zera.","")&amp;
IF(K1088&gt;Limity!$D$6," Abonament za Usługę TD w Wariancie A ponad limit.","")&amp;
IF(Q1088&gt;Limity!$D$7," Abonament za Usługę TD w Wariancie B ponad limit.","")&amp;
IF(Q1088-K1088&gt;Limity!$D$8," Różnica wartości abonamentów za Usługę TD wariantów A i B ponad limit.","")&amp;
IF(M1088&gt;Limity!$D$9," Abonament za zwiększenie przepustowości w Wariancie A ponad limit.","")&amp;
IF(S1088&gt;Limity!$D$10," Abonament za zwiększenie przepustowości w Wariancie B ponad limit.","")&amp;
IF(H1088&gt;Limity!$D$11," Opłata za zestawienie łącza ponad limit.","")&amp;
IF(J1088=""," Nie wskazano PWR. ",IF(ISERROR(VLOOKUP(J1088,'Listy punktów styku'!$B$11:$B$41,1,FALSE))," Nie wskazano PWR z listy.",""))&amp;
IF(P1088=""," Nie wskazano FPS. ",IF(ISERROR(VLOOKUP(P1088,'Listy punktów styku'!$B$44:$B$61,1,FALSE))," Nie wskazano FPS z listy.",""))
)</f>
        <v/>
      </c>
    </row>
    <row r="1089" spans="1:22" ht="29" x14ac:dyDescent="0.35">
      <c r="A1089" s="115">
        <v>1075</v>
      </c>
      <c r="B1089" s="116">
        <v>5550713</v>
      </c>
      <c r="C1089" s="117" t="s">
        <v>5459</v>
      </c>
      <c r="D1089" s="118" t="s">
        <v>5455</v>
      </c>
      <c r="E1089" s="118" t="s">
        <v>569</v>
      </c>
      <c r="F1089" s="119">
        <v>2</v>
      </c>
      <c r="G1089" s="28"/>
      <c r="H1089" s="4"/>
      <c r="I1089" s="122">
        <f t="shared" si="120"/>
        <v>0</v>
      </c>
      <c r="J1089" s="3"/>
      <c r="K1089" s="6"/>
      <c r="L1089" s="123">
        <f t="shared" si="121"/>
        <v>0</v>
      </c>
      <c r="M1089" s="7"/>
      <c r="N1089" s="123">
        <f t="shared" si="122"/>
        <v>0</v>
      </c>
      <c r="O1089" s="123">
        <f t="shared" si="123"/>
        <v>0</v>
      </c>
      <c r="P1089" s="3"/>
      <c r="Q1089" s="6"/>
      <c r="R1089" s="123">
        <f t="shared" si="124"/>
        <v>0</v>
      </c>
      <c r="S1089" s="6"/>
      <c r="T1089" s="123">
        <f t="shared" si="125"/>
        <v>0</v>
      </c>
      <c r="U1089" s="122">
        <f t="shared" si="126"/>
        <v>0</v>
      </c>
      <c r="V1089" s="8" t="str">
        <f>IF(COUNTBLANK(G1089:H1089)+COUNTBLANK(J1089:K1089)+COUNTBLANK(M1089:M1089)+COUNTBLANK(P1089:Q1089)+COUNTBLANK(S1089:S1089)=8,"",
IF(G1089&lt;Limity!$C$5," Data gotowości zbyt wczesna lub nie uzupełniona.","")&amp;
IF(G1089&gt;Limity!$D$5," Data gotowości zbyt późna lub wypełnona nieprawidłowo.","")&amp;
IF(OR(ROUND(K1089,2)&lt;=0,ROUND(Q1089,2)&lt;=0,ROUND(M1089,2)&lt;=0,ROUND(S1089,2)&lt;=0,ROUND(H1089,2)&lt;=0)," Co najmniej jedna wartość nie jest większa od zera.","")&amp;
IF(K1089&gt;Limity!$D$6," Abonament za Usługę TD w Wariancie A ponad limit.","")&amp;
IF(Q1089&gt;Limity!$D$7," Abonament za Usługę TD w Wariancie B ponad limit.","")&amp;
IF(Q1089-K1089&gt;Limity!$D$8," Różnica wartości abonamentów za Usługę TD wariantów A i B ponad limit.","")&amp;
IF(M1089&gt;Limity!$D$9," Abonament za zwiększenie przepustowości w Wariancie A ponad limit.","")&amp;
IF(S1089&gt;Limity!$D$10," Abonament za zwiększenie przepustowości w Wariancie B ponad limit.","")&amp;
IF(H1089&gt;Limity!$D$11," Opłata za zestawienie łącza ponad limit.","")&amp;
IF(J1089=""," Nie wskazano PWR. ",IF(ISERROR(VLOOKUP(J1089,'Listy punktów styku'!$B$11:$B$41,1,FALSE))," Nie wskazano PWR z listy.",""))&amp;
IF(P1089=""," Nie wskazano FPS. ",IF(ISERROR(VLOOKUP(P1089,'Listy punktów styku'!$B$44:$B$61,1,FALSE))," Nie wskazano FPS z listy.",""))
)</f>
        <v/>
      </c>
    </row>
    <row r="1090" spans="1:22" x14ac:dyDescent="0.35">
      <c r="A1090" s="115">
        <v>1076</v>
      </c>
      <c r="B1090" s="116">
        <v>5557757</v>
      </c>
      <c r="C1090" s="117" t="s">
        <v>5462</v>
      </c>
      <c r="D1090" s="118" t="s">
        <v>5466</v>
      </c>
      <c r="E1090" s="118" t="s">
        <v>95</v>
      </c>
      <c r="F1090" s="119">
        <v>1</v>
      </c>
      <c r="G1090" s="28"/>
      <c r="H1090" s="4"/>
      <c r="I1090" s="122">
        <f t="shared" si="120"/>
        <v>0</v>
      </c>
      <c r="J1090" s="3"/>
      <c r="K1090" s="6"/>
      <c r="L1090" s="123">
        <f t="shared" si="121"/>
        <v>0</v>
      </c>
      <c r="M1090" s="7"/>
      <c r="N1090" s="123">
        <f t="shared" si="122"/>
        <v>0</v>
      </c>
      <c r="O1090" s="123">
        <f t="shared" si="123"/>
        <v>0</v>
      </c>
      <c r="P1090" s="3"/>
      <c r="Q1090" s="6"/>
      <c r="R1090" s="123">
        <f t="shared" si="124"/>
        <v>0</v>
      </c>
      <c r="S1090" s="6"/>
      <c r="T1090" s="123">
        <f t="shared" si="125"/>
        <v>0</v>
      </c>
      <c r="U1090" s="122">
        <f t="shared" si="126"/>
        <v>0</v>
      </c>
      <c r="V1090" s="8" t="str">
        <f>IF(COUNTBLANK(G1090:H1090)+COUNTBLANK(J1090:K1090)+COUNTBLANK(M1090:M1090)+COUNTBLANK(P1090:Q1090)+COUNTBLANK(S1090:S1090)=8,"",
IF(G1090&lt;Limity!$C$5," Data gotowości zbyt wczesna lub nie uzupełniona.","")&amp;
IF(G1090&gt;Limity!$D$5," Data gotowości zbyt późna lub wypełnona nieprawidłowo.","")&amp;
IF(OR(ROUND(K1090,2)&lt;=0,ROUND(Q1090,2)&lt;=0,ROUND(M1090,2)&lt;=0,ROUND(S1090,2)&lt;=0,ROUND(H1090,2)&lt;=0)," Co najmniej jedna wartość nie jest większa od zera.","")&amp;
IF(K1090&gt;Limity!$D$6," Abonament za Usługę TD w Wariancie A ponad limit.","")&amp;
IF(Q1090&gt;Limity!$D$7," Abonament za Usługę TD w Wariancie B ponad limit.","")&amp;
IF(Q1090-K1090&gt;Limity!$D$8," Różnica wartości abonamentów za Usługę TD wariantów A i B ponad limit.","")&amp;
IF(M1090&gt;Limity!$D$9," Abonament za zwiększenie przepustowości w Wariancie A ponad limit.","")&amp;
IF(S1090&gt;Limity!$D$10," Abonament za zwiększenie przepustowości w Wariancie B ponad limit.","")&amp;
IF(H1090&gt;Limity!$D$11," Opłata za zestawienie łącza ponad limit.","")&amp;
IF(J1090=""," Nie wskazano PWR. ",IF(ISERROR(VLOOKUP(J1090,'Listy punktów styku'!$B$11:$B$41,1,FALSE))," Nie wskazano PWR z listy.",""))&amp;
IF(P1090=""," Nie wskazano FPS. ",IF(ISERROR(VLOOKUP(P1090,'Listy punktów styku'!$B$44:$B$61,1,FALSE))," Nie wskazano FPS z listy.",""))
)</f>
        <v/>
      </c>
    </row>
    <row r="1091" spans="1:22" x14ac:dyDescent="0.35">
      <c r="A1091" s="115">
        <v>1077</v>
      </c>
      <c r="B1091" s="116">
        <v>5558232</v>
      </c>
      <c r="C1091" s="117" t="s">
        <v>5468</v>
      </c>
      <c r="D1091" s="118" t="s">
        <v>5470</v>
      </c>
      <c r="E1091" s="118" t="s">
        <v>4772</v>
      </c>
      <c r="F1091" s="119">
        <v>28</v>
      </c>
      <c r="G1091" s="28"/>
      <c r="H1091" s="4"/>
      <c r="I1091" s="122">
        <f t="shared" si="120"/>
        <v>0</v>
      </c>
      <c r="J1091" s="3"/>
      <c r="K1091" s="6"/>
      <c r="L1091" s="123">
        <f t="shared" si="121"/>
        <v>0</v>
      </c>
      <c r="M1091" s="7"/>
      <c r="N1091" s="123">
        <f t="shared" si="122"/>
        <v>0</v>
      </c>
      <c r="O1091" s="123">
        <f t="shared" si="123"/>
        <v>0</v>
      </c>
      <c r="P1091" s="3"/>
      <c r="Q1091" s="6"/>
      <c r="R1091" s="123">
        <f t="shared" si="124"/>
        <v>0</v>
      </c>
      <c r="S1091" s="6"/>
      <c r="T1091" s="123">
        <f t="shared" si="125"/>
        <v>0</v>
      </c>
      <c r="U1091" s="122">
        <f t="shared" si="126"/>
        <v>0</v>
      </c>
      <c r="V1091" s="8" t="str">
        <f>IF(COUNTBLANK(G1091:H1091)+COUNTBLANK(J1091:K1091)+COUNTBLANK(M1091:M1091)+COUNTBLANK(P1091:Q1091)+COUNTBLANK(S1091:S1091)=8,"",
IF(G1091&lt;Limity!$C$5," Data gotowości zbyt wczesna lub nie uzupełniona.","")&amp;
IF(G1091&gt;Limity!$D$5," Data gotowości zbyt późna lub wypełnona nieprawidłowo.","")&amp;
IF(OR(ROUND(K1091,2)&lt;=0,ROUND(Q1091,2)&lt;=0,ROUND(M1091,2)&lt;=0,ROUND(S1091,2)&lt;=0,ROUND(H1091,2)&lt;=0)," Co najmniej jedna wartość nie jest większa od zera.","")&amp;
IF(K1091&gt;Limity!$D$6," Abonament za Usługę TD w Wariancie A ponad limit.","")&amp;
IF(Q1091&gt;Limity!$D$7," Abonament za Usługę TD w Wariancie B ponad limit.","")&amp;
IF(Q1091-K1091&gt;Limity!$D$8," Różnica wartości abonamentów za Usługę TD wariantów A i B ponad limit.","")&amp;
IF(M1091&gt;Limity!$D$9," Abonament za zwiększenie przepustowości w Wariancie A ponad limit.","")&amp;
IF(S1091&gt;Limity!$D$10," Abonament za zwiększenie przepustowości w Wariancie B ponad limit.","")&amp;
IF(H1091&gt;Limity!$D$11," Opłata za zestawienie łącza ponad limit.","")&amp;
IF(J1091=""," Nie wskazano PWR. ",IF(ISERROR(VLOOKUP(J1091,'Listy punktów styku'!$B$11:$B$41,1,FALSE))," Nie wskazano PWR z listy.",""))&amp;
IF(P1091=""," Nie wskazano FPS. ",IF(ISERROR(VLOOKUP(P1091,'Listy punktów styku'!$B$44:$B$61,1,FALSE))," Nie wskazano FPS z listy.",""))
)</f>
        <v/>
      </c>
    </row>
    <row r="1092" spans="1:22" ht="29" x14ac:dyDescent="0.35">
      <c r="A1092" s="115">
        <v>1078</v>
      </c>
      <c r="B1092" s="116">
        <v>5558617</v>
      </c>
      <c r="C1092" s="117" t="s">
        <v>5472</v>
      </c>
      <c r="D1092" s="118" t="s">
        <v>5474</v>
      </c>
      <c r="E1092" s="118" t="s">
        <v>95</v>
      </c>
      <c r="F1092" s="119">
        <v>12</v>
      </c>
      <c r="G1092" s="28"/>
      <c r="H1092" s="4"/>
      <c r="I1092" s="122">
        <f t="shared" si="120"/>
        <v>0</v>
      </c>
      <c r="J1092" s="3"/>
      <c r="K1092" s="6"/>
      <c r="L1092" s="123">
        <f t="shared" si="121"/>
        <v>0</v>
      </c>
      <c r="M1092" s="7"/>
      <c r="N1092" s="123">
        <f t="shared" si="122"/>
        <v>0</v>
      </c>
      <c r="O1092" s="123">
        <f t="shared" si="123"/>
        <v>0</v>
      </c>
      <c r="P1092" s="3"/>
      <c r="Q1092" s="6"/>
      <c r="R1092" s="123">
        <f t="shared" si="124"/>
        <v>0</v>
      </c>
      <c r="S1092" s="6"/>
      <c r="T1092" s="123">
        <f t="shared" si="125"/>
        <v>0</v>
      </c>
      <c r="U1092" s="122">
        <f t="shared" si="126"/>
        <v>0</v>
      </c>
      <c r="V1092" s="8" t="str">
        <f>IF(COUNTBLANK(G1092:H1092)+COUNTBLANK(J1092:K1092)+COUNTBLANK(M1092:M1092)+COUNTBLANK(P1092:Q1092)+COUNTBLANK(S1092:S1092)=8,"",
IF(G1092&lt;Limity!$C$5," Data gotowości zbyt wczesna lub nie uzupełniona.","")&amp;
IF(G1092&gt;Limity!$D$5," Data gotowości zbyt późna lub wypełnona nieprawidłowo.","")&amp;
IF(OR(ROUND(K1092,2)&lt;=0,ROUND(Q1092,2)&lt;=0,ROUND(M1092,2)&lt;=0,ROUND(S1092,2)&lt;=0,ROUND(H1092,2)&lt;=0)," Co najmniej jedna wartość nie jest większa od zera.","")&amp;
IF(K1092&gt;Limity!$D$6," Abonament za Usługę TD w Wariancie A ponad limit.","")&amp;
IF(Q1092&gt;Limity!$D$7," Abonament za Usługę TD w Wariancie B ponad limit.","")&amp;
IF(Q1092-K1092&gt;Limity!$D$8," Różnica wartości abonamentów za Usługę TD wariantów A i B ponad limit.","")&amp;
IF(M1092&gt;Limity!$D$9," Abonament za zwiększenie przepustowości w Wariancie A ponad limit.","")&amp;
IF(S1092&gt;Limity!$D$10," Abonament za zwiększenie przepustowości w Wariancie B ponad limit.","")&amp;
IF(H1092&gt;Limity!$D$11," Opłata za zestawienie łącza ponad limit.","")&amp;
IF(J1092=""," Nie wskazano PWR. ",IF(ISERROR(VLOOKUP(J1092,'Listy punktów styku'!$B$11:$B$41,1,FALSE))," Nie wskazano PWR z listy.",""))&amp;
IF(P1092=""," Nie wskazano FPS. ",IF(ISERROR(VLOOKUP(P1092,'Listy punktów styku'!$B$44:$B$61,1,FALSE))," Nie wskazano FPS z listy.",""))
)</f>
        <v/>
      </c>
    </row>
    <row r="1093" spans="1:22" x14ac:dyDescent="0.35">
      <c r="A1093" s="115">
        <v>1079</v>
      </c>
      <c r="B1093" s="116">
        <v>5561301</v>
      </c>
      <c r="C1093" s="117" t="s">
        <v>5478</v>
      </c>
      <c r="D1093" s="118" t="s">
        <v>5480</v>
      </c>
      <c r="E1093" s="118" t="s">
        <v>104</v>
      </c>
      <c r="F1093" s="119">
        <v>208</v>
      </c>
      <c r="G1093" s="28"/>
      <c r="H1093" s="4"/>
      <c r="I1093" s="122">
        <f t="shared" si="120"/>
        <v>0</v>
      </c>
      <c r="J1093" s="3"/>
      <c r="K1093" s="6"/>
      <c r="L1093" s="123">
        <f t="shared" si="121"/>
        <v>0</v>
      </c>
      <c r="M1093" s="7"/>
      <c r="N1093" s="123">
        <f t="shared" si="122"/>
        <v>0</v>
      </c>
      <c r="O1093" s="123">
        <f t="shared" si="123"/>
        <v>0</v>
      </c>
      <c r="P1093" s="3"/>
      <c r="Q1093" s="6"/>
      <c r="R1093" s="123">
        <f t="shared" si="124"/>
        <v>0</v>
      </c>
      <c r="S1093" s="6"/>
      <c r="T1093" s="123">
        <f t="shared" si="125"/>
        <v>0</v>
      </c>
      <c r="U1093" s="122">
        <f t="shared" si="126"/>
        <v>0</v>
      </c>
      <c r="V1093" s="8" t="str">
        <f>IF(COUNTBLANK(G1093:H1093)+COUNTBLANK(J1093:K1093)+COUNTBLANK(M1093:M1093)+COUNTBLANK(P1093:Q1093)+COUNTBLANK(S1093:S1093)=8,"",
IF(G1093&lt;Limity!$C$5," Data gotowości zbyt wczesna lub nie uzupełniona.","")&amp;
IF(G1093&gt;Limity!$D$5," Data gotowości zbyt późna lub wypełnona nieprawidłowo.","")&amp;
IF(OR(ROUND(K1093,2)&lt;=0,ROUND(Q1093,2)&lt;=0,ROUND(M1093,2)&lt;=0,ROUND(S1093,2)&lt;=0,ROUND(H1093,2)&lt;=0)," Co najmniej jedna wartość nie jest większa od zera.","")&amp;
IF(K1093&gt;Limity!$D$6," Abonament za Usługę TD w Wariancie A ponad limit.","")&amp;
IF(Q1093&gt;Limity!$D$7," Abonament za Usługę TD w Wariancie B ponad limit.","")&amp;
IF(Q1093-K1093&gt;Limity!$D$8," Różnica wartości abonamentów za Usługę TD wariantów A i B ponad limit.","")&amp;
IF(M1093&gt;Limity!$D$9," Abonament za zwiększenie przepustowości w Wariancie A ponad limit.","")&amp;
IF(S1093&gt;Limity!$D$10," Abonament za zwiększenie przepustowości w Wariancie B ponad limit.","")&amp;
IF(H1093&gt;Limity!$D$11," Opłata za zestawienie łącza ponad limit.","")&amp;
IF(J1093=""," Nie wskazano PWR. ",IF(ISERROR(VLOOKUP(J1093,'Listy punktów styku'!$B$11:$B$41,1,FALSE))," Nie wskazano PWR z listy.",""))&amp;
IF(P1093=""," Nie wskazano FPS. ",IF(ISERROR(VLOOKUP(P1093,'Listy punktów styku'!$B$44:$B$61,1,FALSE))," Nie wskazano FPS z listy.",""))
)</f>
        <v/>
      </c>
    </row>
    <row r="1094" spans="1:22" x14ac:dyDescent="0.35">
      <c r="A1094" s="115">
        <v>1080</v>
      </c>
      <c r="B1094" s="116">
        <v>9597536</v>
      </c>
      <c r="C1094" s="117" t="s">
        <v>5482</v>
      </c>
      <c r="D1094" s="118" t="s">
        <v>5484</v>
      </c>
      <c r="E1094" s="118" t="s">
        <v>1141</v>
      </c>
      <c r="F1094" s="119">
        <v>143</v>
      </c>
      <c r="G1094" s="28"/>
      <c r="H1094" s="4"/>
      <c r="I1094" s="122">
        <f t="shared" si="120"/>
        <v>0</v>
      </c>
      <c r="J1094" s="3"/>
      <c r="K1094" s="6"/>
      <c r="L1094" s="123">
        <f t="shared" si="121"/>
        <v>0</v>
      </c>
      <c r="M1094" s="7"/>
      <c r="N1094" s="123">
        <f t="shared" si="122"/>
        <v>0</v>
      </c>
      <c r="O1094" s="123">
        <f t="shared" si="123"/>
        <v>0</v>
      </c>
      <c r="P1094" s="3"/>
      <c r="Q1094" s="6"/>
      <c r="R1094" s="123">
        <f t="shared" si="124"/>
        <v>0</v>
      </c>
      <c r="S1094" s="6"/>
      <c r="T1094" s="123">
        <f t="shared" si="125"/>
        <v>0</v>
      </c>
      <c r="U1094" s="122">
        <f t="shared" si="126"/>
        <v>0</v>
      </c>
      <c r="V1094" s="8" t="str">
        <f>IF(COUNTBLANK(G1094:H1094)+COUNTBLANK(J1094:K1094)+COUNTBLANK(M1094:M1094)+COUNTBLANK(P1094:Q1094)+COUNTBLANK(S1094:S1094)=8,"",
IF(G1094&lt;Limity!$C$5," Data gotowości zbyt wczesna lub nie uzupełniona.","")&amp;
IF(G1094&gt;Limity!$D$5," Data gotowości zbyt późna lub wypełnona nieprawidłowo.","")&amp;
IF(OR(ROUND(K1094,2)&lt;=0,ROUND(Q1094,2)&lt;=0,ROUND(M1094,2)&lt;=0,ROUND(S1094,2)&lt;=0,ROUND(H1094,2)&lt;=0)," Co najmniej jedna wartość nie jest większa od zera.","")&amp;
IF(K1094&gt;Limity!$D$6," Abonament za Usługę TD w Wariancie A ponad limit.","")&amp;
IF(Q1094&gt;Limity!$D$7," Abonament za Usługę TD w Wariancie B ponad limit.","")&amp;
IF(Q1094-K1094&gt;Limity!$D$8," Różnica wartości abonamentów za Usługę TD wariantów A i B ponad limit.","")&amp;
IF(M1094&gt;Limity!$D$9," Abonament za zwiększenie przepustowości w Wariancie A ponad limit.","")&amp;
IF(S1094&gt;Limity!$D$10," Abonament za zwiększenie przepustowości w Wariancie B ponad limit.","")&amp;
IF(H1094&gt;Limity!$D$11," Opłata za zestawienie łącza ponad limit.","")&amp;
IF(J1094=""," Nie wskazano PWR. ",IF(ISERROR(VLOOKUP(J1094,'Listy punktów styku'!$B$11:$B$41,1,FALSE))," Nie wskazano PWR z listy.",""))&amp;
IF(P1094=""," Nie wskazano FPS. ",IF(ISERROR(VLOOKUP(P1094,'Listy punktów styku'!$B$44:$B$61,1,FALSE))," Nie wskazano FPS z listy.",""))
)</f>
        <v/>
      </c>
    </row>
    <row r="1095" spans="1:22" x14ac:dyDescent="0.35">
      <c r="A1095" s="115">
        <v>1081</v>
      </c>
      <c r="B1095" s="116">
        <v>5571229</v>
      </c>
      <c r="C1095" s="117" t="s">
        <v>5488</v>
      </c>
      <c r="D1095" s="118" t="s">
        <v>5486</v>
      </c>
      <c r="E1095" s="118" t="s">
        <v>5491</v>
      </c>
      <c r="F1095" s="119">
        <v>3</v>
      </c>
      <c r="G1095" s="28"/>
      <c r="H1095" s="4"/>
      <c r="I1095" s="122">
        <f t="shared" si="120"/>
        <v>0</v>
      </c>
      <c r="J1095" s="3"/>
      <c r="K1095" s="6"/>
      <c r="L1095" s="123">
        <f t="shared" si="121"/>
        <v>0</v>
      </c>
      <c r="M1095" s="7"/>
      <c r="N1095" s="123">
        <f t="shared" si="122"/>
        <v>0</v>
      </c>
      <c r="O1095" s="123">
        <f t="shared" si="123"/>
        <v>0</v>
      </c>
      <c r="P1095" s="3"/>
      <c r="Q1095" s="6"/>
      <c r="R1095" s="123">
        <f t="shared" si="124"/>
        <v>0</v>
      </c>
      <c r="S1095" s="6"/>
      <c r="T1095" s="123">
        <f t="shared" si="125"/>
        <v>0</v>
      </c>
      <c r="U1095" s="122">
        <f t="shared" si="126"/>
        <v>0</v>
      </c>
      <c r="V1095" s="8" t="str">
        <f>IF(COUNTBLANK(G1095:H1095)+COUNTBLANK(J1095:K1095)+COUNTBLANK(M1095:M1095)+COUNTBLANK(P1095:Q1095)+COUNTBLANK(S1095:S1095)=8,"",
IF(G1095&lt;Limity!$C$5," Data gotowości zbyt wczesna lub nie uzupełniona.","")&amp;
IF(G1095&gt;Limity!$D$5," Data gotowości zbyt późna lub wypełnona nieprawidłowo.","")&amp;
IF(OR(ROUND(K1095,2)&lt;=0,ROUND(Q1095,2)&lt;=0,ROUND(M1095,2)&lt;=0,ROUND(S1095,2)&lt;=0,ROUND(H1095,2)&lt;=0)," Co najmniej jedna wartość nie jest większa od zera.","")&amp;
IF(K1095&gt;Limity!$D$6," Abonament za Usługę TD w Wariancie A ponad limit.","")&amp;
IF(Q1095&gt;Limity!$D$7," Abonament za Usługę TD w Wariancie B ponad limit.","")&amp;
IF(Q1095-K1095&gt;Limity!$D$8," Różnica wartości abonamentów za Usługę TD wariantów A i B ponad limit.","")&amp;
IF(M1095&gt;Limity!$D$9," Abonament za zwiększenie przepustowości w Wariancie A ponad limit.","")&amp;
IF(S1095&gt;Limity!$D$10," Abonament za zwiększenie przepustowości w Wariancie B ponad limit.","")&amp;
IF(H1095&gt;Limity!$D$11," Opłata za zestawienie łącza ponad limit.","")&amp;
IF(J1095=""," Nie wskazano PWR. ",IF(ISERROR(VLOOKUP(J1095,'Listy punktów styku'!$B$11:$B$41,1,FALSE))," Nie wskazano PWR z listy.",""))&amp;
IF(P1095=""," Nie wskazano FPS. ",IF(ISERROR(VLOOKUP(P1095,'Listy punktów styku'!$B$44:$B$61,1,FALSE))," Nie wskazano FPS z listy.",""))
)</f>
        <v/>
      </c>
    </row>
    <row r="1096" spans="1:22" x14ac:dyDescent="0.35">
      <c r="A1096" s="115">
        <v>1082</v>
      </c>
      <c r="B1096" s="116">
        <v>5987884</v>
      </c>
      <c r="C1096" s="117" t="s">
        <v>546</v>
      </c>
      <c r="D1096" s="118" t="s">
        <v>543</v>
      </c>
      <c r="E1096" s="118" t="s">
        <v>548</v>
      </c>
      <c r="F1096" s="119">
        <v>139</v>
      </c>
      <c r="G1096" s="28"/>
      <c r="H1096" s="4"/>
      <c r="I1096" s="122">
        <f t="shared" si="120"/>
        <v>0</v>
      </c>
      <c r="J1096" s="3"/>
      <c r="K1096" s="6"/>
      <c r="L1096" s="123">
        <f t="shared" si="121"/>
        <v>0</v>
      </c>
      <c r="M1096" s="7"/>
      <c r="N1096" s="123">
        <f t="shared" si="122"/>
        <v>0</v>
      </c>
      <c r="O1096" s="123">
        <f t="shared" si="123"/>
        <v>0</v>
      </c>
      <c r="P1096" s="3"/>
      <c r="Q1096" s="6"/>
      <c r="R1096" s="123">
        <f t="shared" si="124"/>
        <v>0</v>
      </c>
      <c r="S1096" s="6"/>
      <c r="T1096" s="123">
        <f t="shared" si="125"/>
        <v>0</v>
      </c>
      <c r="U1096" s="122">
        <f t="shared" si="126"/>
        <v>0</v>
      </c>
      <c r="V1096" s="8" t="str">
        <f>IF(COUNTBLANK(G1096:H1096)+COUNTBLANK(J1096:K1096)+COUNTBLANK(M1096:M1096)+COUNTBLANK(P1096:Q1096)+COUNTBLANK(S1096:S1096)=8,"",
IF(G1096&lt;Limity!$C$5," Data gotowości zbyt wczesna lub nie uzupełniona.","")&amp;
IF(G1096&gt;Limity!$D$5," Data gotowości zbyt późna lub wypełnona nieprawidłowo.","")&amp;
IF(OR(ROUND(K1096,2)&lt;=0,ROUND(Q1096,2)&lt;=0,ROUND(M1096,2)&lt;=0,ROUND(S1096,2)&lt;=0,ROUND(H1096,2)&lt;=0)," Co najmniej jedna wartość nie jest większa od zera.","")&amp;
IF(K1096&gt;Limity!$D$6," Abonament za Usługę TD w Wariancie A ponad limit.","")&amp;
IF(Q1096&gt;Limity!$D$7," Abonament za Usługę TD w Wariancie B ponad limit.","")&amp;
IF(Q1096-K1096&gt;Limity!$D$8," Różnica wartości abonamentów za Usługę TD wariantów A i B ponad limit.","")&amp;
IF(M1096&gt;Limity!$D$9," Abonament za zwiększenie przepustowości w Wariancie A ponad limit.","")&amp;
IF(S1096&gt;Limity!$D$10," Abonament za zwiększenie przepustowości w Wariancie B ponad limit.","")&amp;
IF(H1096&gt;Limity!$D$11," Opłata za zestawienie łącza ponad limit.","")&amp;
IF(J1096=""," Nie wskazano PWR. ",IF(ISERROR(VLOOKUP(J1096,'Listy punktów styku'!$B$11:$B$41,1,FALSE))," Nie wskazano PWR z listy.",""))&amp;
IF(P1096=""," Nie wskazano FPS. ",IF(ISERROR(VLOOKUP(P1096,'Listy punktów styku'!$B$44:$B$61,1,FALSE))," Nie wskazano FPS z listy.",""))
)</f>
        <v/>
      </c>
    </row>
    <row r="1097" spans="1:22" x14ac:dyDescent="0.35">
      <c r="A1097" s="115">
        <v>1083</v>
      </c>
      <c r="B1097" s="116">
        <v>400487548</v>
      </c>
      <c r="C1097" s="117">
        <v>270196</v>
      </c>
      <c r="D1097" s="118" t="s">
        <v>543</v>
      </c>
      <c r="E1097" s="118" t="s">
        <v>143</v>
      </c>
      <c r="F1097" s="119">
        <v>6</v>
      </c>
      <c r="G1097" s="28"/>
      <c r="H1097" s="4"/>
      <c r="I1097" s="122">
        <f t="shared" si="120"/>
        <v>0</v>
      </c>
      <c r="J1097" s="3"/>
      <c r="K1097" s="6"/>
      <c r="L1097" s="123">
        <f t="shared" si="121"/>
        <v>0</v>
      </c>
      <c r="M1097" s="7"/>
      <c r="N1097" s="123">
        <f t="shared" si="122"/>
        <v>0</v>
      </c>
      <c r="O1097" s="123">
        <f t="shared" si="123"/>
        <v>0</v>
      </c>
      <c r="P1097" s="3"/>
      <c r="Q1097" s="6"/>
      <c r="R1097" s="123">
        <f t="shared" si="124"/>
        <v>0</v>
      </c>
      <c r="S1097" s="6"/>
      <c r="T1097" s="123">
        <f t="shared" si="125"/>
        <v>0</v>
      </c>
      <c r="U1097" s="122">
        <f t="shared" si="126"/>
        <v>0</v>
      </c>
      <c r="V1097" s="8" t="str">
        <f>IF(COUNTBLANK(G1097:H1097)+COUNTBLANK(J1097:K1097)+COUNTBLANK(M1097:M1097)+COUNTBLANK(P1097:Q1097)+COUNTBLANK(S1097:S1097)=8,"",
IF(G1097&lt;Limity!$C$5," Data gotowości zbyt wczesna lub nie uzupełniona.","")&amp;
IF(G1097&gt;Limity!$D$5," Data gotowości zbyt późna lub wypełnona nieprawidłowo.","")&amp;
IF(OR(ROUND(K1097,2)&lt;=0,ROUND(Q1097,2)&lt;=0,ROUND(M1097,2)&lt;=0,ROUND(S1097,2)&lt;=0,ROUND(H1097,2)&lt;=0)," Co najmniej jedna wartość nie jest większa od zera.","")&amp;
IF(K1097&gt;Limity!$D$6," Abonament za Usługę TD w Wariancie A ponad limit.","")&amp;
IF(Q1097&gt;Limity!$D$7," Abonament za Usługę TD w Wariancie B ponad limit.","")&amp;
IF(Q1097-K1097&gt;Limity!$D$8," Różnica wartości abonamentów za Usługę TD wariantów A i B ponad limit.","")&amp;
IF(M1097&gt;Limity!$D$9," Abonament za zwiększenie przepustowości w Wariancie A ponad limit.","")&amp;
IF(S1097&gt;Limity!$D$10," Abonament za zwiększenie przepustowości w Wariancie B ponad limit.","")&amp;
IF(H1097&gt;Limity!$D$11," Opłata za zestawienie łącza ponad limit.","")&amp;
IF(J1097=""," Nie wskazano PWR. ",IF(ISERROR(VLOOKUP(J1097,'Listy punktów styku'!$B$11:$B$41,1,FALSE))," Nie wskazano PWR z listy.",""))&amp;
IF(P1097=""," Nie wskazano FPS. ",IF(ISERROR(VLOOKUP(P1097,'Listy punktów styku'!$B$44:$B$61,1,FALSE))," Nie wskazano FPS z listy.",""))
)</f>
        <v/>
      </c>
    </row>
    <row r="1098" spans="1:22" x14ac:dyDescent="0.35">
      <c r="A1098" s="115">
        <v>1084</v>
      </c>
      <c r="B1098" s="116">
        <v>5997495</v>
      </c>
      <c r="C1098" s="117" t="s">
        <v>550</v>
      </c>
      <c r="D1098" s="118" t="s">
        <v>543</v>
      </c>
      <c r="E1098" s="118" t="s">
        <v>552</v>
      </c>
      <c r="F1098" s="119">
        <v>20</v>
      </c>
      <c r="G1098" s="28"/>
      <c r="H1098" s="4"/>
      <c r="I1098" s="122">
        <f t="shared" si="120"/>
        <v>0</v>
      </c>
      <c r="J1098" s="3"/>
      <c r="K1098" s="6"/>
      <c r="L1098" s="123">
        <f t="shared" si="121"/>
        <v>0</v>
      </c>
      <c r="M1098" s="7"/>
      <c r="N1098" s="123">
        <f t="shared" si="122"/>
        <v>0</v>
      </c>
      <c r="O1098" s="123">
        <f t="shared" si="123"/>
        <v>0</v>
      </c>
      <c r="P1098" s="3"/>
      <c r="Q1098" s="6"/>
      <c r="R1098" s="123">
        <f t="shared" si="124"/>
        <v>0</v>
      </c>
      <c r="S1098" s="6"/>
      <c r="T1098" s="123">
        <f t="shared" si="125"/>
        <v>0</v>
      </c>
      <c r="U1098" s="122">
        <f t="shared" si="126"/>
        <v>0</v>
      </c>
      <c r="V1098" s="8" t="str">
        <f>IF(COUNTBLANK(G1098:H1098)+COUNTBLANK(J1098:K1098)+COUNTBLANK(M1098:M1098)+COUNTBLANK(P1098:Q1098)+COUNTBLANK(S1098:S1098)=8,"",
IF(G1098&lt;Limity!$C$5," Data gotowości zbyt wczesna lub nie uzupełniona.","")&amp;
IF(G1098&gt;Limity!$D$5," Data gotowości zbyt późna lub wypełnona nieprawidłowo.","")&amp;
IF(OR(ROUND(K1098,2)&lt;=0,ROUND(Q1098,2)&lt;=0,ROUND(M1098,2)&lt;=0,ROUND(S1098,2)&lt;=0,ROUND(H1098,2)&lt;=0)," Co najmniej jedna wartość nie jest większa od zera.","")&amp;
IF(K1098&gt;Limity!$D$6," Abonament za Usługę TD w Wariancie A ponad limit.","")&amp;
IF(Q1098&gt;Limity!$D$7," Abonament za Usługę TD w Wariancie B ponad limit.","")&amp;
IF(Q1098-K1098&gt;Limity!$D$8," Różnica wartości abonamentów za Usługę TD wariantów A i B ponad limit.","")&amp;
IF(M1098&gt;Limity!$D$9," Abonament za zwiększenie przepustowości w Wariancie A ponad limit.","")&amp;
IF(S1098&gt;Limity!$D$10," Abonament za zwiększenie przepustowości w Wariancie B ponad limit.","")&amp;
IF(H1098&gt;Limity!$D$11," Opłata za zestawienie łącza ponad limit.","")&amp;
IF(J1098=""," Nie wskazano PWR. ",IF(ISERROR(VLOOKUP(J1098,'Listy punktów styku'!$B$11:$B$41,1,FALSE))," Nie wskazano PWR z listy.",""))&amp;
IF(P1098=""," Nie wskazano FPS. ",IF(ISERROR(VLOOKUP(P1098,'Listy punktów styku'!$B$44:$B$61,1,FALSE))," Nie wskazano FPS z listy.",""))
)</f>
        <v/>
      </c>
    </row>
    <row r="1099" spans="1:22" x14ac:dyDescent="0.35">
      <c r="A1099" s="115">
        <v>1085</v>
      </c>
      <c r="B1099" s="116">
        <v>5998156</v>
      </c>
      <c r="C1099" s="117" t="s">
        <v>554</v>
      </c>
      <c r="D1099" s="118" t="s">
        <v>543</v>
      </c>
      <c r="E1099" s="118" t="s">
        <v>556</v>
      </c>
      <c r="F1099" s="119">
        <v>188</v>
      </c>
      <c r="G1099" s="28"/>
      <c r="H1099" s="4"/>
      <c r="I1099" s="122">
        <f t="shared" si="120"/>
        <v>0</v>
      </c>
      <c r="J1099" s="3"/>
      <c r="K1099" s="6"/>
      <c r="L1099" s="123">
        <f t="shared" si="121"/>
        <v>0</v>
      </c>
      <c r="M1099" s="7"/>
      <c r="N1099" s="123">
        <f t="shared" si="122"/>
        <v>0</v>
      </c>
      <c r="O1099" s="123">
        <f t="shared" si="123"/>
        <v>0</v>
      </c>
      <c r="P1099" s="3"/>
      <c r="Q1099" s="6"/>
      <c r="R1099" s="123">
        <f t="shared" si="124"/>
        <v>0</v>
      </c>
      <c r="S1099" s="6"/>
      <c r="T1099" s="123">
        <f t="shared" si="125"/>
        <v>0</v>
      </c>
      <c r="U1099" s="122">
        <f t="shared" si="126"/>
        <v>0</v>
      </c>
      <c r="V1099" s="8" t="str">
        <f>IF(COUNTBLANK(G1099:H1099)+COUNTBLANK(J1099:K1099)+COUNTBLANK(M1099:M1099)+COUNTBLANK(P1099:Q1099)+COUNTBLANK(S1099:S1099)=8,"",
IF(G1099&lt;Limity!$C$5," Data gotowości zbyt wczesna lub nie uzupełniona.","")&amp;
IF(G1099&gt;Limity!$D$5," Data gotowości zbyt późna lub wypełnona nieprawidłowo.","")&amp;
IF(OR(ROUND(K1099,2)&lt;=0,ROUND(Q1099,2)&lt;=0,ROUND(M1099,2)&lt;=0,ROUND(S1099,2)&lt;=0,ROUND(H1099,2)&lt;=0)," Co najmniej jedna wartość nie jest większa od zera.","")&amp;
IF(K1099&gt;Limity!$D$6," Abonament za Usługę TD w Wariancie A ponad limit.","")&amp;
IF(Q1099&gt;Limity!$D$7," Abonament za Usługę TD w Wariancie B ponad limit.","")&amp;
IF(Q1099-K1099&gt;Limity!$D$8," Różnica wartości abonamentów za Usługę TD wariantów A i B ponad limit.","")&amp;
IF(M1099&gt;Limity!$D$9," Abonament za zwiększenie przepustowości w Wariancie A ponad limit.","")&amp;
IF(S1099&gt;Limity!$D$10," Abonament za zwiększenie przepustowości w Wariancie B ponad limit.","")&amp;
IF(H1099&gt;Limity!$D$11," Opłata za zestawienie łącza ponad limit.","")&amp;
IF(J1099=""," Nie wskazano PWR. ",IF(ISERROR(VLOOKUP(J1099,'Listy punktów styku'!$B$11:$B$41,1,FALSE))," Nie wskazano PWR z listy.",""))&amp;
IF(P1099=""," Nie wskazano FPS. ",IF(ISERROR(VLOOKUP(P1099,'Listy punktów styku'!$B$44:$B$61,1,FALSE))," Nie wskazano FPS z listy.",""))
)</f>
        <v/>
      </c>
    </row>
    <row r="1100" spans="1:22" x14ac:dyDescent="0.35">
      <c r="A1100" s="115">
        <v>1086</v>
      </c>
      <c r="B1100" s="116">
        <v>5576184</v>
      </c>
      <c r="C1100" s="117" t="s">
        <v>5494</v>
      </c>
      <c r="D1100" s="118" t="s">
        <v>5497</v>
      </c>
      <c r="E1100" s="118" t="s">
        <v>587</v>
      </c>
      <c r="F1100" s="119">
        <v>5</v>
      </c>
      <c r="G1100" s="28"/>
      <c r="H1100" s="4"/>
      <c r="I1100" s="122">
        <f t="shared" si="120"/>
        <v>0</v>
      </c>
      <c r="J1100" s="3"/>
      <c r="K1100" s="6"/>
      <c r="L1100" s="123">
        <f t="shared" si="121"/>
        <v>0</v>
      </c>
      <c r="M1100" s="7"/>
      <c r="N1100" s="123">
        <f t="shared" si="122"/>
        <v>0</v>
      </c>
      <c r="O1100" s="123">
        <f t="shared" si="123"/>
        <v>0</v>
      </c>
      <c r="P1100" s="3"/>
      <c r="Q1100" s="6"/>
      <c r="R1100" s="123">
        <f t="shared" si="124"/>
        <v>0</v>
      </c>
      <c r="S1100" s="6"/>
      <c r="T1100" s="123">
        <f t="shared" si="125"/>
        <v>0</v>
      </c>
      <c r="U1100" s="122">
        <f t="shared" si="126"/>
        <v>0</v>
      </c>
      <c r="V1100" s="8" t="str">
        <f>IF(COUNTBLANK(G1100:H1100)+COUNTBLANK(J1100:K1100)+COUNTBLANK(M1100:M1100)+COUNTBLANK(P1100:Q1100)+COUNTBLANK(S1100:S1100)=8,"",
IF(G1100&lt;Limity!$C$5," Data gotowości zbyt wczesna lub nie uzupełniona.","")&amp;
IF(G1100&gt;Limity!$D$5," Data gotowości zbyt późna lub wypełnona nieprawidłowo.","")&amp;
IF(OR(ROUND(K1100,2)&lt;=0,ROUND(Q1100,2)&lt;=0,ROUND(M1100,2)&lt;=0,ROUND(S1100,2)&lt;=0,ROUND(H1100,2)&lt;=0)," Co najmniej jedna wartość nie jest większa od zera.","")&amp;
IF(K1100&gt;Limity!$D$6," Abonament za Usługę TD w Wariancie A ponad limit.","")&amp;
IF(Q1100&gt;Limity!$D$7," Abonament za Usługę TD w Wariancie B ponad limit.","")&amp;
IF(Q1100-K1100&gt;Limity!$D$8," Różnica wartości abonamentów za Usługę TD wariantów A i B ponad limit.","")&amp;
IF(M1100&gt;Limity!$D$9," Abonament za zwiększenie przepustowości w Wariancie A ponad limit.","")&amp;
IF(S1100&gt;Limity!$D$10," Abonament za zwiększenie przepustowości w Wariancie B ponad limit.","")&amp;
IF(H1100&gt;Limity!$D$11," Opłata za zestawienie łącza ponad limit.","")&amp;
IF(J1100=""," Nie wskazano PWR. ",IF(ISERROR(VLOOKUP(J1100,'Listy punktów styku'!$B$11:$B$41,1,FALSE))," Nie wskazano PWR z listy.",""))&amp;
IF(P1100=""," Nie wskazano FPS. ",IF(ISERROR(VLOOKUP(P1100,'Listy punktów styku'!$B$44:$B$61,1,FALSE))," Nie wskazano FPS z listy.",""))
)</f>
        <v/>
      </c>
    </row>
    <row r="1101" spans="1:22" x14ac:dyDescent="0.35">
      <c r="A1101" s="115">
        <v>1087</v>
      </c>
      <c r="B1101" s="116">
        <v>5584160</v>
      </c>
      <c r="C1101" s="117" t="s">
        <v>5500</v>
      </c>
      <c r="D1101" s="118" t="s">
        <v>5504</v>
      </c>
      <c r="E1101" s="118" t="s">
        <v>525</v>
      </c>
      <c r="F1101" s="119">
        <v>27</v>
      </c>
      <c r="G1101" s="28"/>
      <c r="H1101" s="4"/>
      <c r="I1101" s="122">
        <f t="shared" si="120"/>
        <v>0</v>
      </c>
      <c r="J1101" s="3"/>
      <c r="K1101" s="6"/>
      <c r="L1101" s="123">
        <f t="shared" si="121"/>
        <v>0</v>
      </c>
      <c r="M1101" s="7"/>
      <c r="N1101" s="123">
        <f t="shared" si="122"/>
        <v>0</v>
      </c>
      <c r="O1101" s="123">
        <f t="shared" si="123"/>
        <v>0</v>
      </c>
      <c r="P1101" s="3"/>
      <c r="Q1101" s="6"/>
      <c r="R1101" s="123">
        <f t="shared" si="124"/>
        <v>0</v>
      </c>
      <c r="S1101" s="6"/>
      <c r="T1101" s="123">
        <f t="shared" si="125"/>
        <v>0</v>
      </c>
      <c r="U1101" s="122">
        <f t="shared" si="126"/>
        <v>0</v>
      </c>
      <c r="V1101" s="8" t="str">
        <f>IF(COUNTBLANK(G1101:H1101)+COUNTBLANK(J1101:K1101)+COUNTBLANK(M1101:M1101)+COUNTBLANK(P1101:Q1101)+COUNTBLANK(S1101:S1101)=8,"",
IF(G1101&lt;Limity!$C$5," Data gotowości zbyt wczesna lub nie uzupełniona.","")&amp;
IF(G1101&gt;Limity!$D$5," Data gotowości zbyt późna lub wypełnona nieprawidłowo.","")&amp;
IF(OR(ROUND(K1101,2)&lt;=0,ROUND(Q1101,2)&lt;=0,ROUND(M1101,2)&lt;=0,ROUND(S1101,2)&lt;=0,ROUND(H1101,2)&lt;=0)," Co najmniej jedna wartość nie jest większa od zera.","")&amp;
IF(K1101&gt;Limity!$D$6," Abonament za Usługę TD w Wariancie A ponad limit.","")&amp;
IF(Q1101&gt;Limity!$D$7," Abonament za Usługę TD w Wariancie B ponad limit.","")&amp;
IF(Q1101-K1101&gt;Limity!$D$8," Różnica wartości abonamentów za Usługę TD wariantów A i B ponad limit.","")&amp;
IF(M1101&gt;Limity!$D$9," Abonament za zwiększenie przepustowości w Wariancie A ponad limit.","")&amp;
IF(S1101&gt;Limity!$D$10," Abonament za zwiększenie przepustowości w Wariancie B ponad limit.","")&amp;
IF(H1101&gt;Limity!$D$11," Opłata za zestawienie łącza ponad limit.","")&amp;
IF(J1101=""," Nie wskazano PWR. ",IF(ISERROR(VLOOKUP(J1101,'Listy punktów styku'!$B$11:$B$41,1,FALSE))," Nie wskazano PWR z listy.",""))&amp;
IF(P1101=""," Nie wskazano FPS. ",IF(ISERROR(VLOOKUP(P1101,'Listy punktów styku'!$B$44:$B$61,1,FALSE))," Nie wskazano FPS z listy.",""))
)</f>
        <v/>
      </c>
    </row>
    <row r="1102" spans="1:22" ht="29" x14ac:dyDescent="0.35">
      <c r="A1102" s="115">
        <v>1088</v>
      </c>
      <c r="B1102" s="116">
        <v>5584832</v>
      </c>
      <c r="C1102" s="117" t="s">
        <v>5506</v>
      </c>
      <c r="D1102" s="118" t="s">
        <v>5508</v>
      </c>
      <c r="E1102" s="118" t="s">
        <v>5510</v>
      </c>
      <c r="F1102" s="119">
        <v>37</v>
      </c>
      <c r="G1102" s="28"/>
      <c r="H1102" s="4"/>
      <c r="I1102" s="122">
        <f t="shared" si="120"/>
        <v>0</v>
      </c>
      <c r="J1102" s="3"/>
      <c r="K1102" s="6"/>
      <c r="L1102" s="123">
        <f t="shared" si="121"/>
        <v>0</v>
      </c>
      <c r="M1102" s="7"/>
      <c r="N1102" s="123">
        <f t="shared" si="122"/>
        <v>0</v>
      </c>
      <c r="O1102" s="123">
        <f t="shared" si="123"/>
        <v>0</v>
      </c>
      <c r="P1102" s="3"/>
      <c r="Q1102" s="6"/>
      <c r="R1102" s="123">
        <f t="shared" si="124"/>
        <v>0</v>
      </c>
      <c r="S1102" s="6"/>
      <c r="T1102" s="123">
        <f t="shared" si="125"/>
        <v>0</v>
      </c>
      <c r="U1102" s="122">
        <f t="shared" si="126"/>
        <v>0</v>
      </c>
      <c r="V1102" s="8" t="str">
        <f>IF(COUNTBLANK(G1102:H1102)+COUNTBLANK(J1102:K1102)+COUNTBLANK(M1102:M1102)+COUNTBLANK(P1102:Q1102)+COUNTBLANK(S1102:S1102)=8,"",
IF(G1102&lt;Limity!$C$5," Data gotowości zbyt wczesna lub nie uzupełniona.","")&amp;
IF(G1102&gt;Limity!$D$5," Data gotowości zbyt późna lub wypełnona nieprawidłowo.","")&amp;
IF(OR(ROUND(K1102,2)&lt;=0,ROUND(Q1102,2)&lt;=0,ROUND(M1102,2)&lt;=0,ROUND(S1102,2)&lt;=0,ROUND(H1102,2)&lt;=0)," Co najmniej jedna wartość nie jest większa od zera.","")&amp;
IF(K1102&gt;Limity!$D$6," Abonament za Usługę TD w Wariancie A ponad limit.","")&amp;
IF(Q1102&gt;Limity!$D$7," Abonament za Usługę TD w Wariancie B ponad limit.","")&amp;
IF(Q1102-K1102&gt;Limity!$D$8," Różnica wartości abonamentów za Usługę TD wariantów A i B ponad limit.","")&amp;
IF(M1102&gt;Limity!$D$9," Abonament za zwiększenie przepustowości w Wariancie A ponad limit.","")&amp;
IF(S1102&gt;Limity!$D$10," Abonament za zwiększenie przepustowości w Wariancie B ponad limit.","")&amp;
IF(H1102&gt;Limity!$D$11," Opłata za zestawienie łącza ponad limit.","")&amp;
IF(J1102=""," Nie wskazano PWR. ",IF(ISERROR(VLOOKUP(J1102,'Listy punktów styku'!$B$11:$B$41,1,FALSE))," Nie wskazano PWR z listy.",""))&amp;
IF(P1102=""," Nie wskazano FPS. ",IF(ISERROR(VLOOKUP(P1102,'Listy punktów styku'!$B$44:$B$61,1,FALSE))," Nie wskazano FPS z listy.",""))
)</f>
        <v/>
      </c>
    </row>
    <row r="1103" spans="1:22" ht="29" x14ac:dyDescent="0.35">
      <c r="A1103" s="115">
        <v>1089</v>
      </c>
      <c r="B1103" s="116">
        <v>6016753</v>
      </c>
      <c r="C1103" s="117" t="s">
        <v>5512</v>
      </c>
      <c r="D1103" s="118" t="s">
        <v>582</v>
      </c>
      <c r="E1103" s="118" t="s">
        <v>3711</v>
      </c>
      <c r="F1103" s="119">
        <v>13</v>
      </c>
      <c r="G1103" s="28"/>
      <c r="H1103" s="4"/>
      <c r="I1103" s="122">
        <f t="shared" si="120"/>
        <v>0</v>
      </c>
      <c r="J1103" s="3"/>
      <c r="K1103" s="6"/>
      <c r="L1103" s="123">
        <f t="shared" si="121"/>
        <v>0</v>
      </c>
      <c r="M1103" s="7"/>
      <c r="N1103" s="123">
        <f t="shared" si="122"/>
        <v>0</v>
      </c>
      <c r="O1103" s="123">
        <f t="shared" si="123"/>
        <v>0</v>
      </c>
      <c r="P1103" s="3"/>
      <c r="Q1103" s="6"/>
      <c r="R1103" s="123">
        <f t="shared" si="124"/>
        <v>0</v>
      </c>
      <c r="S1103" s="6"/>
      <c r="T1103" s="123">
        <f t="shared" si="125"/>
        <v>0</v>
      </c>
      <c r="U1103" s="122">
        <f t="shared" si="126"/>
        <v>0</v>
      </c>
      <c r="V1103" s="8" t="str">
        <f>IF(COUNTBLANK(G1103:H1103)+COUNTBLANK(J1103:K1103)+COUNTBLANK(M1103:M1103)+COUNTBLANK(P1103:Q1103)+COUNTBLANK(S1103:S1103)=8,"",
IF(G1103&lt;Limity!$C$5," Data gotowości zbyt wczesna lub nie uzupełniona.","")&amp;
IF(G1103&gt;Limity!$D$5," Data gotowości zbyt późna lub wypełnona nieprawidłowo.","")&amp;
IF(OR(ROUND(K1103,2)&lt;=0,ROUND(Q1103,2)&lt;=0,ROUND(M1103,2)&lt;=0,ROUND(S1103,2)&lt;=0,ROUND(H1103,2)&lt;=0)," Co najmniej jedna wartość nie jest większa od zera.","")&amp;
IF(K1103&gt;Limity!$D$6," Abonament za Usługę TD w Wariancie A ponad limit.","")&amp;
IF(Q1103&gt;Limity!$D$7," Abonament za Usługę TD w Wariancie B ponad limit.","")&amp;
IF(Q1103-K1103&gt;Limity!$D$8," Różnica wartości abonamentów za Usługę TD wariantów A i B ponad limit.","")&amp;
IF(M1103&gt;Limity!$D$9," Abonament za zwiększenie przepustowości w Wariancie A ponad limit.","")&amp;
IF(S1103&gt;Limity!$D$10," Abonament za zwiększenie przepustowości w Wariancie B ponad limit.","")&amp;
IF(H1103&gt;Limity!$D$11," Opłata za zestawienie łącza ponad limit.","")&amp;
IF(J1103=""," Nie wskazano PWR. ",IF(ISERROR(VLOOKUP(J1103,'Listy punktów styku'!$B$11:$B$41,1,FALSE))," Nie wskazano PWR z listy.",""))&amp;
IF(P1103=""," Nie wskazano FPS. ",IF(ISERROR(VLOOKUP(P1103,'Listy punktów styku'!$B$44:$B$61,1,FALSE))," Nie wskazano FPS z listy.",""))
)</f>
        <v/>
      </c>
    </row>
    <row r="1104" spans="1:22" x14ac:dyDescent="0.35">
      <c r="A1104" s="115">
        <v>1090</v>
      </c>
      <c r="B1104" s="116">
        <v>482639566</v>
      </c>
      <c r="C1104" s="117">
        <v>110002</v>
      </c>
      <c r="D1104" s="118" t="s">
        <v>582</v>
      </c>
      <c r="E1104" s="118" t="s">
        <v>5515</v>
      </c>
      <c r="F1104" s="119">
        <v>20</v>
      </c>
      <c r="G1104" s="28"/>
      <c r="H1104" s="4"/>
      <c r="I1104" s="122">
        <f t="shared" si="120"/>
        <v>0</v>
      </c>
      <c r="J1104" s="3"/>
      <c r="K1104" s="6"/>
      <c r="L1104" s="123">
        <f t="shared" si="121"/>
        <v>0</v>
      </c>
      <c r="M1104" s="7"/>
      <c r="N1104" s="123">
        <f t="shared" si="122"/>
        <v>0</v>
      </c>
      <c r="O1104" s="123">
        <f t="shared" si="123"/>
        <v>0</v>
      </c>
      <c r="P1104" s="3"/>
      <c r="Q1104" s="6"/>
      <c r="R1104" s="123">
        <f t="shared" si="124"/>
        <v>0</v>
      </c>
      <c r="S1104" s="6"/>
      <c r="T1104" s="123">
        <f t="shared" si="125"/>
        <v>0</v>
      </c>
      <c r="U1104" s="122">
        <f t="shared" si="126"/>
        <v>0</v>
      </c>
      <c r="V1104" s="8" t="str">
        <f>IF(COUNTBLANK(G1104:H1104)+COUNTBLANK(J1104:K1104)+COUNTBLANK(M1104:M1104)+COUNTBLANK(P1104:Q1104)+COUNTBLANK(S1104:S1104)=8,"",
IF(G1104&lt;Limity!$C$5," Data gotowości zbyt wczesna lub nie uzupełniona.","")&amp;
IF(G1104&gt;Limity!$D$5," Data gotowości zbyt późna lub wypełnona nieprawidłowo.","")&amp;
IF(OR(ROUND(K1104,2)&lt;=0,ROUND(Q1104,2)&lt;=0,ROUND(M1104,2)&lt;=0,ROUND(S1104,2)&lt;=0,ROUND(H1104,2)&lt;=0)," Co najmniej jedna wartość nie jest większa od zera.","")&amp;
IF(K1104&gt;Limity!$D$6," Abonament za Usługę TD w Wariancie A ponad limit.","")&amp;
IF(Q1104&gt;Limity!$D$7," Abonament za Usługę TD w Wariancie B ponad limit.","")&amp;
IF(Q1104-K1104&gt;Limity!$D$8," Różnica wartości abonamentów za Usługę TD wariantów A i B ponad limit.","")&amp;
IF(M1104&gt;Limity!$D$9," Abonament za zwiększenie przepustowości w Wariancie A ponad limit.","")&amp;
IF(S1104&gt;Limity!$D$10," Abonament za zwiększenie przepustowości w Wariancie B ponad limit.","")&amp;
IF(H1104&gt;Limity!$D$11," Opłata za zestawienie łącza ponad limit.","")&amp;
IF(J1104=""," Nie wskazano PWR. ",IF(ISERROR(VLOOKUP(J1104,'Listy punktów styku'!$B$11:$B$41,1,FALSE))," Nie wskazano PWR z listy.",""))&amp;
IF(P1104=""," Nie wskazano FPS. ",IF(ISERROR(VLOOKUP(P1104,'Listy punktów styku'!$B$44:$B$61,1,FALSE))," Nie wskazano FPS z listy.",""))
)</f>
        <v/>
      </c>
    </row>
    <row r="1105" spans="1:22" ht="29" x14ac:dyDescent="0.35">
      <c r="A1105" s="115">
        <v>1091</v>
      </c>
      <c r="B1105" s="124">
        <v>89858788</v>
      </c>
      <c r="C1105" s="117" t="s">
        <v>5516</v>
      </c>
      <c r="D1105" s="118" t="s">
        <v>582</v>
      </c>
      <c r="E1105" s="118" t="s">
        <v>1018</v>
      </c>
      <c r="F1105" s="119" t="s">
        <v>5517</v>
      </c>
      <c r="G1105" s="28"/>
      <c r="H1105" s="4"/>
      <c r="I1105" s="122">
        <f t="shared" si="120"/>
        <v>0</v>
      </c>
      <c r="J1105" s="3"/>
      <c r="K1105" s="6"/>
      <c r="L1105" s="123">
        <f t="shared" si="121"/>
        <v>0</v>
      </c>
      <c r="M1105" s="7"/>
      <c r="N1105" s="123">
        <f t="shared" si="122"/>
        <v>0</v>
      </c>
      <c r="O1105" s="123">
        <f t="shared" si="123"/>
        <v>0</v>
      </c>
      <c r="P1105" s="3"/>
      <c r="Q1105" s="6"/>
      <c r="R1105" s="123">
        <f t="shared" si="124"/>
        <v>0</v>
      </c>
      <c r="S1105" s="6"/>
      <c r="T1105" s="123">
        <f t="shared" si="125"/>
        <v>0</v>
      </c>
      <c r="U1105" s="122">
        <f t="shared" si="126"/>
        <v>0</v>
      </c>
      <c r="V1105" s="8" t="str">
        <f>IF(COUNTBLANK(G1105:H1105)+COUNTBLANK(J1105:K1105)+COUNTBLANK(M1105:M1105)+COUNTBLANK(P1105:Q1105)+COUNTBLANK(S1105:S1105)=8,"",
IF(G1105&lt;Limity!$C$5," Data gotowości zbyt wczesna lub nie uzupełniona.","")&amp;
IF(G1105&gt;Limity!$D$5," Data gotowości zbyt późna lub wypełnona nieprawidłowo.","")&amp;
IF(OR(ROUND(K1105,2)&lt;=0,ROUND(Q1105,2)&lt;=0,ROUND(M1105,2)&lt;=0,ROUND(S1105,2)&lt;=0,ROUND(H1105,2)&lt;=0)," Co najmniej jedna wartość nie jest większa od zera.","")&amp;
IF(K1105&gt;Limity!$D$6," Abonament za Usługę TD w Wariancie A ponad limit.","")&amp;
IF(Q1105&gt;Limity!$D$7," Abonament za Usługę TD w Wariancie B ponad limit.","")&amp;
IF(Q1105-K1105&gt;Limity!$D$8," Różnica wartości abonamentów za Usługę TD wariantów A i B ponad limit.","")&amp;
IF(M1105&gt;Limity!$D$9," Abonament za zwiększenie przepustowości w Wariancie A ponad limit.","")&amp;
IF(S1105&gt;Limity!$D$10," Abonament za zwiększenie przepustowości w Wariancie B ponad limit.","")&amp;
IF(H1105&gt;Limity!$D$11," Opłata za zestawienie łącza ponad limit.","")&amp;
IF(J1105=""," Nie wskazano PWR. ",IF(ISERROR(VLOOKUP(J1105,'Listy punktów styku'!$B$11:$B$41,1,FALSE))," Nie wskazano PWR z listy.",""))&amp;
IF(P1105=""," Nie wskazano FPS. ",IF(ISERROR(VLOOKUP(P1105,'Listy punktów styku'!$B$44:$B$61,1,FALSE))," Nie wskazano FPS z listy.",""))
)</f>
        <v/>
      </c>
    </row>
    <row r="1106" spans="1:22" x14ac:dyDescent="0.35">
      <c r="A1106" s="115">
        <v>1092</v>
      </c>
      <c r="B1106" s="116">
        <v>6024926</v>
      </c>
      <c r="C1106" s="117" t="s">
        <v>5519</v>
      </c>
      <c r="D1106" s="118" t="s">
        <v>582</v>
      </c>
      <c r="E1106" s="118" t="s">
        <v>1016</v>
      </c>
      <c r="F1106" s="119" t="s">
        <v>5520</v>
      </c>
      <c r="G1106" s="28"/>
      <c r="H1106" s="4"/>
      <c r="I1106" s="122">
        <f t="shared" si="120"/>
        <v>0</v>
      </c>
      <c r="J1106" s="3"/>
      <c r="K1106" s="6"/>
      <c r="L1106" s="123">
        <f t="shared" si="121"/>
        <v>0</v>
      </c>
      <c r="M1106" s="7"/>
      <c r="N1106" s="123">
        <f t="shared" si="122"/>
        <v>0</v>
      </c>
      <c r="O1106" s="123">
        <f t="shared" si="123"/>
        <v>0</v>
      </c>
      <c r="P1106" s="3"/>
      <c r="Q1106" s="6"/>
      <c r="R1106" s="123">
        <f t="shared" si="124"/>
        <v>0</v>
      </c>
      <c r="S1106" s="6"/>
      <c r="T1106" s="123">
        <f t="shared" si="125"/>
        <v>0</v>
      </c>
      <c r="U1106" s="122">
        <f t="shared" si="126"/>
        <v>0</v>
      </c>
      <c r="V1106" s="8" t="str">
        <f>IF(COUNTBLANK(G1106:H1106)+COUNTBLANK(J1106:K1106)+COUNTBLANK(M1106:M1106)+COUNTBLANK(P1106:Q1106)+COUNTBLANK(S1106:S1106)=8,"",
IF(G1106&lt;Limity!$C$5," Data gotowości zbyt wczesna lub nie uzupełniona.","")&amp;
IF(G1106&gt;Limity!$D$5," Data gotowości zbyt późna lub wypełnona nieprawidłowo.","")&amp;
IF(OR(ROUND(K1106,2)&lt;=0,ROUND(Q1106,2)&lt;=0,ROUND(M1106,2)&lt;=0,ROUND(S1106,2)&lt;=0,ROUND(H1106,2)&lt;=0)," Co najmniej jedna wartość nie jest większa od zera.","")&amp;
IF(K1106&gt;Limity!$D$6," Abonament za Usługę TD w Wariancie A ponad limit.","")&amp;
IF(Q1106&gt;Limity!$D$7," Abonament za Usługę TD w Wariancie B ponad limit.","")&amp;
IF(Q1106-K1106&gt;Limity!$D$8," Różnica wartości abonamentów za Usługę TD wariantów A i B ponad limit.","")&amp;
IF(M1106&gt;Limity!$D$9," Abonament za zwiększenie przepustowości w Wariancie A ponad limit.","")&amp;
IF(S1106&gt;Limity!$D$10," Abonament za zwiększenie przepustowości w Wariancie B ponad limit.","")&amp;
IF(H1106&gt;Limity!$D$11," Opłata za zestawienie łącza ponad limit.","")&amp;
IF(J1106=""," Nie wskazano PWR. ",IF(ISERROR(VLOOKUP(J1106,'Listy punktów styku'!$B$11:$B$41,1,FALSE))," Nie wskazano PWR z listy.",""))&amp;
IF(P1106=""," Nie wskazano FPS. ",IF(ISERROR(VLOOKUP(P1106,'Listy punktów styku'!$B$44:$B$61,1,FALSE))," Nie wskazano FPS z listy.",""))
)</f>
        <v/>
      </c>
    </row>
    <row r="1107" spans="1:22" x14ac:dyDescent="0.35">
      <c r="A1107" s="115">
        <v>1093</v>
      </c>
      <c r="B1107" s="116">
        <v>6024156</v>
      </c>
      <c r="C1107" s="117" t="s">
        <v>5522</v>
      </c>
      <c r="D1107" s="118" t="s">
        <v>582</v>
      </c>
      <c r="E1107" s="118" t="s">
        <v>5524</v>
      </c>
      <c r="F1107" s="119">
        <v>23</v>
      </c>
      <c r="G1107" s="28"/>
      <c r="H1107" s="4"/>
      <c r="I1107" s="122">
        <f t="shared" si="120"/>
        <v>0</v>
      </c>
      <c r="J1107" s="3"/>
      <c r="K1107" s="6"/>
      <c r="L1107" s="123">
        <f t="shared" si="121"/>
        <v>0</v>
      </c>
      <c r="M1107" s="7"/>
      <c r="N1107" s="123">
        <f t="shared" si="122"/>
        <v>0</v>
      </c>
      <c r="O1107" s="123">
        <f t="shared" si="123"/>
        <v>0</v>
      </c>
      <c r="P1107" s="3"/>
      <c r="Q1107" s="6"/>
      <c r="R1107" s="123">
        <f t="shared" si="124"/>
        <v>0</v>
      </c>
      <c r="S1107" s="6"/>
      <c r="T1107" s="123">
        <f t="shared" si="125"/>
        <v>0</v>
      </c>
      <c r="U1107" s="122">
        <f t="shared" si="126"/>
        <v>0</v>
      </c>
      <c r="V1107" s="8" t="str">
        <f>IF(COUNTBLANK(G1107:H1107)+COUNTBLANK(J1107:K1107)+COUNTBLANK(M1107:M1107)+COUNTBLANK(P1107:Q1107)+COUNTBLANK(S1107:S1107)=8,"",
IF(G1107&lt;Limity!$C$5," Data gotowości zbyt wczesna lub nie uzupełniona.","")&amp;
IF(G1107&gt;Limity!$D$5," Data gotowości zbyt późna lub wypełnona nieprawidłowo.","")&amp;
IF(OR(ROUND(K1107,2)&lt;=0,ROUND(Q1107,2)&lt;=0,ROUND(M1107,2)&lt;=0,ROUND(S1107,2)&lt;=0,ROUND(H1107,2)&lt;=0)," Co najmniej jedna wartość nie jest większa od zera.","")&amp;
IF(K1107&gt;Limity!$D$6," Abonament za Usługę TD w Wariancie A ponad limit.","")&amp;
IF(Q1107&gt;Limity!$D$7," Abonament za Usługę TD w Wariancie B ponad limit.","")&amp;
IF(Q1107-K1107&gt;Limity!$D$8," Różnica wartości abonamentów za Usługę TD wariantów A i B ponad limit.","")&amp;
IF(M1107&gt;Limity!$D$9," Abonament za zwiększenie przepustowości w Wariancie A ponad limit.","")&amp;
IF(S1107&gt;Limity!$D$10," Abonament za zwiększenie przepustowości w Wariancie B ponad limit.","")&amp;
IF(H1107&gt;Limity!$D$11," Opłata za zestawienie łącza ponad limit.","")&amp;
IF(J1107=""," Nie wskazano PWR. ",IF(ISERROR(VLOOKUP(J1107,'Listy punktów styku'!$B$11:$B$41,1,FALSE))," Nie wskazano PWR z listy.",""))&amp;
IF(P1107=""," Nie wskazano FPS. ",IF(ISERROR(VLOOKUP(P1107,'Listy punktów styku'!$B$44:$B$61,1,FALSE))," Nie wskazano FPS z listy.",""))
)</f>
        <v/>
      </c>
    </row>
    <row r="1108" spans="1:22" x14ac:dyDescent="0.35">
      <c r="A1108" s="115">
        <v>1094</v>
      </c>
      <c r="B1108" s="116">
        <v>6025651</v>
      </c>
      <c r="C1108" s="117" t="s">
        <v>5526</v>
      </c>
      <c r="D1108" s="118" t="s">
        <v>582</v>
      </c>
      <c r="E1108" s="118" t="s">
        <v>5528</v>
      </c>
      <c r="F1108" s="119">
        <v>31</v>
      </c>
      <c r="G1108" s="28"/>
      <c r="H1108" s="4"/>
      <c r="I1108" s="122">
        <f t="shared" si="120"/>
        <v>0</v>
      </c>
      <c r="J1108" s="3"/>
      <c r="K1108" s="6"/>
      <c r="L1108" s="123">
        <f t="shared" si="121"/>
        <v>0</v>
      </c>
      <c r="M1108" s="7"/>
      <c r="N1108" s="123">
        <f t="shared" si="122"/>
        <v>0</v>
      </c>
      <c r="O1108" s="123">
        <f t="shared" si="123"/>
        <v>0</v>
      </c>
      <c r="P1108" s="3"/>
      <c r="Q1108" s="6"/>
      <c r="R1108" s="123">
        <f t="shared" si="124"/>
        <v>0</v>
      </c>
      <c r="S1108" s="6"/>
      <c r="T1108" s="123">
        <f t="shared" si="125"/>
        <v>0</v>
      </c>
      <c r="U1108" s="122">
        <f t="shared" si="126"/>
        <v>0</v>
      </c>
      <c r="V1108" s="8" t="str">
        <f>IF(COUNTBLANK(G1108:H1108)+COUNTBLANK(J1108:K1108)+COUNTBLANK(M1108:M1108)+COUNTBLANK(P1108:Q1108)+COUNTBLANK(S1108:S1108)=8,"",
IF(G1108&lt;Limity!$C$5," Data gotowości zbyt wczesna lub nie uzupełniona.","")&amp;
IF(G1108&gt;Limity!$D$5," Data gotowości zbyt późna lub wypełnona nieprawidłowo.","")&amp;
IF(OR(ROUND(K1108,2)&lt;=0,ROUND(Q1108,2)&lt;=0,ROUND(M1108,2)&lt;=0,ROUND(S1108,2)&lt;=0,ROUND(H1108,2)&lt;=0)," Co najmniej jedna wartość nie jest większa od zera.","")&amp;
IF(K1108&gt;Limity!$D$6," Abonament za Usługę TD w Wariancie A ponad limit.","")&amp;
IF(Q1108&gt;Limity!$D$7," Abonament za Usługę TD w Wariancie B ponad limit.","")&amp;
IF(Q1108-K1108&gt;Limity!$D$8," Różnica wartości abonamentów za Usługę TD wariantów A i B ponad limit.","")&amp;
IF(M1108&gt;Limity!$D$9," Abonament za zwiększenie przepustowości w Wariancie A ponad limit.","")&amp;
IF(S1108&gt;Limity!$D$10," Abonament za zwiększenie przepustowości w Wariancie B ponad limit.","")&amp;
IF(H1108&gt;Limity!$D$11," Opłata za zestawienie łącza ponad limit.","")&amp;
IF(J1108=""," Nie wskazano PWR. ",IF(ISERROR(VLOOKUP(J1108,'Listy punktów styku'!$B$11:$B$41,1,FALSE))," Nie wskazano PWR z listy.",""))&amp;
IF(P1108=""," Nie wskazano FPS. ",IF(ISERROR(VLOOKUP(P1108,'Listy punktów styku'!$B$44:$B$61,1,FALSE))," Nie wskazano FPS z listy.",""))
)</f>
        <v/>
      </c>
    </row>
    <row r="1109" spans="1:22" x14ac:dyDescent="0.35">
      <c r="A1109" s="115">
        <v>1095</v>
      </c>
      <c r="B1109" s="116">
        <v>6021215</v>
      </c>
      <c r="C1109" s="117" t="s">
        <v>5530</v>
      </c>
      <c r="D1109" s="118" t="s">
        <v>582</v>
      </c>
      <c r="E1109" s="118" t="s">
        <v>593</v>
      </c>
      <c r="F1109" s="119">
        <v>28</v>
      </c>
      <c r="G1109" s="28"/>
      <c r="H1109" s="4"/>
      <c r="I1109" s="122">
        <f t="shared" si="120"/>
        <v>0</v>
      </c>
      <c r="J1109" s="3"/>
      <c r="K1109" s="6"/>
      <c r="L1109" s="123">
        <f t="shared" si="121"/>
        <v>0</v>
      </c>
      <c r="M1109" s="7"/>
      <c r="N1109" s="123">
        <f t="shared" si="122"/>
        <v>0</v>
      </c>
      <c r="O1109" s="123">
        <f t="shared" si="123"/>
        <v>0</v>
      </c>
      <c r="P1109" s="3"/>
      <c r="Q1109" s="6"/>
      <c r="R1109" s="123">
        <f t="shared" si="124"/>
        <v>0</v>
      </c>
      <c r="S1109" s="6"/>
      <c r="T1109" s="123">
        <f t="shared" si="125"/>
        <v>0</v>
      </c>
      <c r="U1109" s="122">
        <f t="shared" si="126"/>
        <v>0</v>
      </c>
      <c r="V1109" s="8" t="str">
        <f>IF(COUNTBLANK(G1109:H1109)+COUNTBLANK(J1109:K1109)+COUNTBLANK(M1109:M1109)+COUNTBLANK(P1109:Q1109)+COUNTBLANK(S1109:S1109)=8,"",
IF(G1109&lt;Limity!$C$5," Data gotowości zbyt wczesna lub nie uzupełniona.","")&amp;
IF(G1109&gt;Limity!$D$5," Data gotowości zbyt późna lub wypełnona nieprawidłowo.","")&amp;
IF(OR(ROUND(K1109,2)&lt;=0,ROUND(Q1109,2)&lt;=0,ROUND(M1109,2)&lt;=0,ROUND(S1109,2)&lt;=0,ROUND(H1109,2)&lt;=0)," Co najmniej jedna wartość nie jest większa od zera.","")&amp;
IF(K1109&gt;Limity!$D$6," Abonament za Usługę TD w Wariancie A ponad limit.","")&amp;
IF(Q1109&gt;Limity!$D$7," Abonament za Usługę TD w Wariancie B ponad limit.","")&amp;
IF(Q1109-K1109&gt;Limity!$D$8," Różnica wartości abonamentów za Usługę TD wariantów A i B ponad limit.","")&amp;
IF(M1109&gt;Limity!$D$9," Abonament za zwiększenie przepustowości w Wariancie A ponad limit.","")&amp;
IF(S1109&gt;Limity!$D$10," Abonament za zwiększenie przepustowości w Wariancie B ponad limit.","")&amp;
IF(H1109&gt;Limity!$D$11," Opłata za zestawienie łącza ponad limit.","")&amp;
IF(J1109=""," Nie wskazano PWR. ",IF(ISERROR(VLOOKUP(J1109,'Listy punktów styku'!$B$11:$B$41,1,FALSE))," Nie wskazano PWR z listy.",""))&amp;
IF(P1109=""," Nie wskazano FPS. ",IF(ISERROR(VLOOKUP(P1109,'Listy punktów styku'!$B$44:$B$61,1,FALSE))," Nie wskazano FPS z listy.",""))
)</f>
        <v/>
      </c>
    </row>
    <row r="1110" spans="1:22" x14ac:dyDescent="0.35">
      <c r="A1110" s="115">
        <v>1096</v>
      </c>
      <c r="B1110" s="116">
        <v>6025189</v>
      </c>
      <c r="C1110" s="117" t="s">
        <v>5532</v>
      </c>
      <c r="D1110" s="118" t="s">
        <v>582</v>
      </c>
      <c r="E1110" s="118" t="s">
        <v>5534</v>
      </c>
      <c r="F1110" s="119" t="s">
        <v>5535</v>
      </c>
      <c r="G1110" s="28"/>
      <c r="H1110" s="4"/>
      <c r="I1110" s="122">
        <f t="shared" si="120"/>
        <v>0</v>
      </c>
      <c r="J1110" s="3"/>
      <c r="K1110" s="6"/>
      <c r="L1110" s="123">
        <f t="shared" si="121"/>
        <v>0</v>
      </c>
      <c r="M1110" s="7"/>
      <c r="N1110" s="123">
        <f t="shared" si="122"/>
        <v>0</v>
      </c>
      <c r="O1110" s="123">
        <f t="shared" si="123"/>
        <v>0</v>
      </c>
      <c r="P1110" s="3"/>
      <c r="Q1110" s="6"/>
      <c r="R1110" s="123">
        <f t="shared" si="124"/>
        <v>0</v>
      </c>
      <c r="S1110" s="6"/>
      <c r="T1110" s="123">
        <f t="shared" si="125"/>
        <v>0</v>
      </c>
      <c r="U1110" s="122">
        <f t="shared" si="126"/>
        <v>0</v>
      </c>
      <c r="V1110" s="8" t="str">
        <f>IF(COUNTBLANK(G1110:H1110)+COUNTBLANK(J1110:K1110)+COUNTBLANK(M1110:M1110)+COUNTBLANK(P1110:Q1110)+COUNTBLANK(S1110:S1110)=8,"",
IF(G1110&lt;Limity!$C$5," Data gotowości zbyt wczesna lub nie uzupełniona.","")&amp;
IF(G1110&gt;Limity!$D$5," Data gotowości zbyt późna lub wypełnona nieprawidłowo.","")&amp;
IF(OR(ROUND(K1110,2)&lt;=0,ROUND(Q1110,2)&lt;=0,ROUND(M1110,2)&lt;=0,ROUND(S1110,2)&lt;=0,ROUND(H1110,2)&lt;=0)," Co najmniej jedna wartość nie jest większa od zera.","")&amp;
IF(K1110&gt;Limity!$D$6," Abonament za Usługę TD w Wariancie A ponad limit.","")&amp;
IF(Q1110&gt;Limity!$D$7," Abonament za Usługę TD w Wariancie B ponad limit.","")&amp;
IF(Q1110-K1110&gt;Limity!$D$8," Różnica wartości abonamentów za Usługę TD wariantów A i B ponad limit.","")&amp;
IF(M1110&gt;Limity!$D$9," Abonament za zwiększenie przepustowości w Wariancie A ponad limit.","")&amp;
IF(S1110&gt;Limity!$D$10," Abonament za zwiększenie przepustowości w Wariancie B ponad limit.","")&amp;
IF(H1110&gt;Limity!$D$11," Opłata za zestawienie łącza ponad limit.","")&amp;
IF(J1110=""," Nie wskazano PWR. ",IF(ISERROR(VLOOKUP(J1110,'Listy punktów styku'!$B$11:$B$41,1,FALSE))," Nie wskazano PWR z listy.",""))&amp;
IF(P1110=""," Nie wskazano FPS. ",IF(ISERROR(VLOOKUP(P1110,'Listy punktów styku'!$B$44:$B$61,1,FALSE))," Nie wskazano FPS z listy.",""))
)</f>
        <v/>
      </c>
    </row>
    <row r="1111" spans="1:22" x14ac:dyDescent="0.35">
      <c r="A1111" s="115">
        <v>1097</v>
      </c>
      <c r="B1111" s="124">
        <v>388129</v>
      </c>
      <c r="C1111" s="117" t="s">
        <v>5536</v>
      </c>
      <c r="D1111" s="118" t="s">
        <v>503</v>
      </c>
      <c r="E1111" s="118" t="s">
        <v>514</v>
      </c>
      <c r="F1111" s="119" t="s">
        <v>3549</v>
      </c>
      <c r="G1111" s="28"/>
      <c r="H1111" s="4"/>
      <c r="I1111" s="122">
        <f t="shared" si="120"/>
        <v>0</v>
      </c>
      <c r="J1111" s="3"/>
      <c r="K1111" s="6"/>
      <c r="L1111" s="123">
        <f t="shared" si="121"/>
        <v>0</v>
      </c>
      <c r="M1111" s="7"/>
      <c r="N1111" s="123">
        <f t="shared" si="122"/>
        <v>0</v>
      </c>
      <c r="O1111" s="123">
        <f t="shared" si="123"/>
        <v>0</v>
      </c>
      <c r="P1111" s="3"/>
      <c r="Q1111" s="6"/>
      <c r="R1111" s="123">
        <f t="shared" si="124"/>
        <v>0</v>
      </c>
      <c r="S1111" s="6"/>
      <c r="T1111" s="123">
        <f t="shared" si="125"/>
        <v>0</v>
      </c>
      <c r="U1111" s="122">
        <f t="shared" si="126"/>
        <v>0</v>
      </c>
      <c r="V1111" s="8" t="str">
        <f>IF(COUNTBLANK(G1111:H1111)+COUNTBLANK(J1111:K1111)+COUNTBLANK(M1111:M1111)+COUNTBLANK(P1111:Q1111)+COUNTBLANK(S1111:S1111)=8,"",
IF(G1111&lt;Limity!$C$5," Data gotowości zbyt wczesna lub nie uzupełniona.","")&amp;
IF(G1111&gt;Limity!$D$5," Data gotowości zbyt późna lub wypełnona nieprawidłowo.","")&amp;
IF(OR(ROUND(K1111,2)&lt;=0,ROUND(Q1111,2)&lt;=0,ROUND(M1111,2)&lt;=0,ROUND(S1111,2)&lt;=0,ROUND(H1111,2)&lt;=0)," Co najmniej jedna wartość nie jest większa od zera.","")&amp;
IF(K1111&gt;Limity!$D$6," Abonament za Usługę TD w Wariancie A ponad limit.","")&amp;
IF(Q1111&gt;Limity!$D$7," Abonament za Usługę TD w Wariancie B ponad limit.","")&amp;
IF(Q1111-K1111&gt;Limity!$D$8," Różnica wartości abonamentów za Usługę TD wariantów A i B ponad limit.","")&amp;
IF(M1111&gt;Limity!$D$9," Abonament za zwiększenie przepustowości w Wariancie A ponad limit.","")&amp;
IF(S1111&gt;Limity!$D$10," Abonament za zwiększenie przepustowości w Wariancie B ponad limit.","")&amp;
IF(H1111&gt;Limity!$D$11," Opłata za zestawienie łącza ponad limit.","")&amp;
IF(J1111=""," Nie wskazano PWR. ",IF(ISERROR(VLOOKUP(J1111,'Listy punktów styku'!$B$11:$B$41,1,FALSE))," Nie wskazano PWR z listy.",""))&amp;
IF(P1111=""," Nie wskazano FPS. ",IF(ISERROR(VLOOKUP(P1111,'Listy punktów styku'!$B$44:$B$61,1,FALSE))," Nie wskazano FPS z listy.",""))
)</f>
        <v/>
      </c>
    </row>
    <row r="1112" spans="1:22" x14ac:dyDescent="0.35">
      <c r="A1112" s="115">
        <v>1098</v>
      </c>
      <c r="B1112" s="116">
        <v>6040993</v>
      </c>
      <c r="C1112" s="117" t="s">
        <v>5539</v>
      </c>
      <c r="D1112" s="118" t="s">
        <v>503</v>
      </c>
      <c r="E1112" s="118" t="s">
        <v>5541</v>
      </c>
      <c r="F1112" s="119" t="s">
        <v>5542</v>
      </c>
      <c r="G1112" s="28"/>
      <c r="H1112" s="4"/>
      <c r="I1112" s="122">
        <f t="shared" si="120"/>
        <v>0</v>
      </c>
      <c r="J1112" s="3"/>
      <c r="K1112" s="6"/>
      <c r="L1112" s="123">
        <f t="shared" si="121"/>
        <v>0</v>
      </c>
      <c r="M1112" s="7"/>
      <c r="N1112" s="123">
        <f t="shared" si="122"/>
        <v>0</v>
      </c>
      <c r="O1112" s="123">
        <f t="shared" si="123"/>
        <v>0</v>
      </c>
      <c r="P1112" s="3"/>
      <c r="Q1112" s="6"/>
      <c r="R1112" s="123">
        <f t="shared" si="124"/>
        <v>0</v>
      </c>
      <c r="S1112" s="6"/>
      <c r="T1112" s="123">
        <f t="shared" si="125"/>
        <v>0</v>
      </c>
      <c r="U1112" s="122">
        <f t="shared" si="126"/>
        <v>0</v>
      </c>
      <c r="V1112" s="8" t="str">
        <f>IF(COUNTBLANK(G1112:H1112)+COUNTBLANK(J1112:K1112)+COUNTBLANK(M1112:M1112)+COUNTBLANK(P1112:Q1112)+COUNTBLANK(S1112:S1112)=8,"",
IF(G1112&lt;Limity!$C$5," Data gotowości zbyt wczesna lub nie uzupełniona.","")&amp;
IF(G1112&gt;Limity!$D$5," Data gotowości zbyt późna lub wypełnona nieprawidłowo.","")&amp;
IF(OR(ROUND(K1112,2)&lt;=0,ROUND(Q1112,2)&lt;=0,ROUND(M1112,2)&lt;=0,ROUND(S1112,2)&lt;=0,ROUND(H1112,2)&lt;=0)," Co najmniej jedna wartość nie jest większa od zera.","")&amp;
IF(K1112&gt;Limity!$D$6," Abonament za Usługę TD w Wariancie A ponad limit.","")&amp;
IF(Q1112&gt;Limity!$D$7," Abonament za Usługę TD w Wariancie B ponad limit.","")&amp;
IF(Q1112-K1112&gt;Limity!$D$8," Różnica wartości abonamentów za Usługę TD wariantów A i B ponad limit.","")&amp;
IF(M1112&gt;Limity!$D$9," Abonament za zwiększenie przepustowości w Wariancie A ponad limit.","")&amp;
IF(S1112&gt;Limity!$D$10," Abonament za zwiększenie przepustowości w Wariancie B ponad limit.","")&amp;
IF(H1112&gt;Limity!$D$11," Opłata za zestawienie łącza ponad limit.","")&amp;
IF(J1112=""," Nie wskazano PWR. ",IF(ISERROR(VLOOKUP(J1112,'Listy punktów styku'!$B$11:$B$41,1,FALSE))," Nie wskazano PWR z listy.",""))&amp;
IF(P1112=""," Nie wskazano FPS. ",IF(ISERROR(VLOOKUP(P1112,'Listy punktów styku'!$B$44:$B$61,1,FALSE))," Nie wskazano FPS z listy.",""))
)</f>
        <v/>
      </c>
    </row>
    <row r="1113" spans="1:22" x14ac:dyDescent="0.35">
      <c r="A1113" s="115">
        <v>1099</v>
      </c>
      <c r="B1113" s="116">
        <v>8923191</v>
      </c>
      <c r="C1113" s="117" t="s">
        <v>5544</v>
      </c>
      <c r="D1113" s="118" t="s">
        <v>3342</v>
      </c>
      <c r="E1113" s="118" t="s">
        <v>1090</v>
      </c>
      <c r="F1113" s="119">
        <v>73</v>
      </c>
      <c r="G1113" s="28"/>
      <c r="H1113" s="4"/>
      <c r="I1113" s="122">
        <f t="shared" si="120"/>
        <v>0</v>
      </c>
      <c r="J1113" s="3"/>
      <c r="K1113" s="6"/>
      <c r="L1113" s="123">
        <f t="shared" si="121"/>
        <v>0</v>
      </c>
      <c r="M1113" s="7"/>
      <c r="N1113" s="123">
        <f t="shared" si="122"/>
        <v>0</v>
      </c>
      <c r="O1113" s="123">
        <f t="shared" si="123"/>
        <v>0</v>
      </c>
      <c r="P1113" s="3"/>
      <c r="Q1113" s="6"/>
      <c r="R1113" s="123">
        <f t="shared" si="124"/>
        <v>0</v>
      </c>
      <c r="S1113" s="6"/>
      <c r="T1113" s="123">
        <f t="shared" si="125"/>
        <v>0</v>
      </c>
      <c r="U1113" s="122">
        <f t="shared" si="126"/>
        <v>0</v>
      </c>
      <c r="V1113" s="8" t="str">
        <f>IF(COUNTBLANK(G1113:H1113)+COUNTBLANK(J1113:K1113)+COUNTBLANK(M1113:M1113)+COUNTBLANK(P1113:Q1113)+COUNTBLANK(S1113:S1113)=8,"",
IF(G1113&lt;Limity!$C$5," Data gotowości zbyt wczesna lub nie uzupełniona.","")&amp;
IF(G1113&gt;Limity!$D$5," Data gotowości zbyt późna lub wypełnona nieprawidłowo.","")&amp;
IF(OR(ROUND(K1113,2)&lt;=0,ROUND(Q1113,2)&lt;=0,ROUND(M1113,2)&lt;=0,ROUND(S1113,2)&lt;=0,ROUND(H1113,2)&lt;=0)," Co najmniej jedna wartość nie jest większa od zera.","")&amp;
IF(K1113&gt;Limity!$D$6," Abonament za Usługę TD w Wariancie A ponad limit.","")&amp;
IF(Q1113&gt;Limity!$D$7," Abonament za Usługę TD w Wariancie B ponad limit.","")&amp;
IF(Q1113-K1113&gt;Limity!$D$8," Różnica wartości abonamentów za Usługę TD wariantów A i B ponad limit.","")&amp;
IF(M1113&gt;Limity!$D$9," Abonament za zwiększenie przepustowości w Wariancie A ponad limit.","")&amp;
IF(S1113&gt;Limity!$D$10," Abonament za zwiększenie przepustowości w Wariancie B ponad limit.","")&amp;
IF(H1113&gt;Limity!$D$11," Opłata za zestawienie łącza ponad limit.","")&amp;
IF(J1113=""," Nie wskazano PWR. ",IF(ISERROR(VLOOKUP(J1113,'Listy punktów styku'!$B$11:$B$41,1,FALSE))," Nie wskazano PWR z listy.",""))&amp;
IF(P1113=""," Nie wskazano FPS. ",IF(ISERROR(VLOOKUP(P1113,'Listy punktów styku'!$B$44:$B$61,1,FALSE))," Nie wskazano FPS z listy.",""))
)</f>
        <v/>
      </c>
    </row>
    <row r="1114" spans="1:22" ht="29" x14ac:dyDescent="0.35">
      <c r="A1114" s="115">
        <v>1100</v>
      </c>
      <c r="B1114" s="116">
        <v>9633076</v>
      </c>
      <c r="C1114" s="117" t="s">
        <v>5550</v>
      </c>
      <c r="D1114" s="118" t="s">
        <v>5552</v>
      </c>
      <c r="E1114" s="118" t="s">
        <v>95</v>
      </c>
      <c r="F1114" s="119">
        <v>5</v>
      </c>
      <c r="G1114" s="28"/>
      <c r="H1114" s="4"/>
      <c r="I1114" s="122">
        <f t="shared" si="120"/>
        <v>0</v>
      </c>
      <c r="J1114" s="3"/>
      <c r="K1114" s="6"/>
      <c r="L1114" s="123">
        <f t="shared" si="121"/>
        <v>0</v>
      </c>
      <c r="M1114" s="7"/>
      <c r="N1114" s="123">
        <f t="shared" si="122"/>
        <v>0</v>
      </c>
      <c r="O1114" s="123">
        <f t="shared" si="123"/>
        <v>0</v>
      </c>
      <c r="P1114" s="3"/>
      <c r="Q1114" s="6"/>
      <c r="R1114" s="123">
        <f t="shared" si="124"/>
        <v>0</v>
      </c>
      <c r="S1114" s="6"/>
      <c r="T1114" s="123">
        <f t="shared" si="125"/>
        <v>0</v>
      </c>
      <c r="U1114" s="122">
        <f t="shared" si="126"/>
        <v>0</v>
      </c>
      <c r="V1114" s="8" t="str">
        <f>IF(COUNTBLANK(G1114:H1114)+COUNTBLANK(J1114:K1114)+COUNTBLANK(M1114:M1114)+COUNTBLANK(P1114:Q1114)+COUNTBLANK(S1114:S1114)=8,"",
IF(G1114&lt;Limity!$C$5," Data gotowości zbyt wczesna lub nie uzupełniona.","")&amp;
IF(G1114&gt;Limity!$D$5," Data gotowości zbyt późna lub wypełnona nieprawidłowo.","")&amp;
IF(OR(ROUND(K1114,2)&lt;=0,ROUND(Q1114,2)&lt;=0,ROUND(M1114,2)&lt;=0,ROUND(S1114,2)&lt;=0,ROUND(H1114,2)&lt;=0)," Co najmniej jedna wartość nie jest większa od zera.","")&amp;
IF(K1114&gt;Limity!$D$6," Abonament za Usługę TD w Wariancie A ponad limit.","")&amp;
IF(Q1114&gt;Limity!$D$7," Abonament za Usługę TD w Wariancie B ponad limit.","")&amp;
IF(Q1114-K1114&gt;Limity!$D$8," Różnica wartości abonamentów za Usługę TD wariantów A i B ponad limit.","")&amp;
IF(M1114&gt;Limity!$D$9," Abonament za zwiększenie przepustowości w Wariancie A ponad limit.","")&amp;
IF(S1114&gt;Limity!$D$10," Abonament za zwiększenie przepustowości w Wariancie B ponad limit.","")&amp;
IF(H1114&gt;Limity!$D$11," Opłata za zestawienie łącza ponad limit.","")&amp;
IF(J1114=""," Nie wskazano PWR. ",IF(ISERROR(VLOOKUP(J1114,'Listy punktów styku'!$B$11:$B$41,1,FALSE))," Nie wskazano PWR z listy.",""))&amp;
IF(P1114=""," Nie wskazano FPS. ",IF(ISERROR(VLOOKUP(P1114,'Listy punktów styku'!$B$44:$B$61,1,FALSE))," Nie wskazano FPS z listy.",""))
)</f>
        <v/>
      </c>
    </row>
    <row r="1115" spans="1:22" x14ac:dyDescent="0.35">
      <c r="A1115" s="115">
        <v>1101</v>
      </c>
      <c r="B1115" s="116">
        <v>5596666</v>
      </c>
      <c r="C1115" s="117" t="s">
        <v>5554</v>
      </c>
      <c r="D1115" s="118" t="s">
        <v>5547</v>
      </c>
      <c r="E1115" s="118" t="s">
        <v>5557</v>
      </c>
      <c r="F1115" s="119">
        <v>4</v>
      </c>
      <c r="G1115" s="28"/>
      <c r="H1115" s="4"/>
      <c r="I1115" s="122">
        <f t="shared" si="120"/>
        <v>0</v>
      </c>
      <c r="J1115" s="3"/>
      <c r="K1115" s="6"/>
      <c r="L1115" s="123">
        <f t="shared" si="121"/>
        <v>0</v>
      </c>
      <c r="M1115" s="7"/>
      <c r="N1115" s="123">
        <f t="shared" si="122"/>
        <v>0</v>
      </c>
      <c r="O1115" s="123">
        <f t="shared" si="123"/>
        <v>0</v>
      </c>
      <c r="P1115" s="3"/>
      <c r="Q1115" s="6"/>
      <c r="R1115" s="123">
        <f t="shared" si="124"/>
        <v>0</v>
      </c>
      <c r="S1115" s="6"/>
      <c r="T1115" s="123">
        <f t="shared" si="125"/>
        <v>0</v>
      </c>
      <c r="U1115" s="122">
        <f t="shared" si="126"/>
        <v>0</v>
      </c>
      <c r="V1115" s="8" t="str">
        <f>IF(COUNTBLANK(G1115:H1115)+COUNTBLANK(J1115:K1115)+COUNTBLANK(M1115:M1115)+COUNTBLANK(P1115:Q1115)+COUNTBLANK(S1115:S1115)=8,"",
IF(G1115&lt;Limity!$C$5," Data gotowości zbyt wczesna lub nie uzupełniona.","")&amp;
IF(G1115&gt;Limity!$D$5," Data gotowości zbyt późna lub wypełnona nieprawidłowo.","")&amp;
IF(OR(ROUND(K1115,2)&lt;=0,ROUND(Q1115,2)&lt;=0,ROUND(M1115,2)&lt;=0,ROUND(S1115,2)&lt;=0,ROUND(H1115,2)&lt;=0)," Co najmniej jedna wartość nie jest większa od zera.","")&amp;
IF(K1115&gt;Limity!$D$6," Abonament za Usługę TD w Wariancie A ponad limit.","")&amp;
IF(Q1115&gt;Limity!$D$7," Abonament za Usługę TD w Wariancie B ponad limit.","")&amp;
IF(Q1115-K1115&gt;Limity!$D$8," Różnica wartości abonamentów za Usługę TD wariantów A i B ponad limit.","")&amp;
IF(M1115&gt;Limity!$D$9," Abonament za zwiększenie przepustowości w Wariancie A ponad limit.","")&amp;
IF(S1115&gt;Limity!$D$10," Abonament za zwiększenie przepustowości w Wariancie B ponad limit.","")&amp;
IF(H1115&gt;Limity!$D$11," Opłata za zestawienie łącza ponad limit.","")&amp;
IF(J1115=""," Nie wskazano PWR. ",IF(ISERROR(VLOOKUP(J1115,'Listy punktów styku'!$B$11:$B$41,1,FALSE))," Nie wskazano PWR z listy.",""))&amp;
IF(P1115=""," Nie wskazano FPS. ",IF(ISERROR(VLOOKUP(P1115,'Listy punktów styku'!$B$44:$B$61,1,FALSE))," Nie wskazano FPS z listy.",""))
)</f>
        <v/>
      </c>
    </row>
    <row r="1116" spans="1:22" x14ac:dyDescent="0.35">
      <c r="A1116" s="115">
        <v>1102</v>
      </c>
      <c r="B1116" s="116">
        <v>5604209</v>
      </c>
      <c r="C1116" s="117" t="s">
        <v>5559</v>
      </c>
      <c r="D1116" s="118" t="s">
        <v>5561</v>
      </c>
      <c r="E1116" s="118" t="s">
        <v>1090</v>
      </c>
      <c r="F1116" s="119">
        <v>31</v>
      </c>
      <c r="G1116" s="28"/>
      <c r="H1116" s="4"/>
      <c r="I1116" s="122">
        <f t="shared" si="120"/>
        <v>0</v>
      </c>
      <c r="J1116" s="3"/>
      <c r="K1116" s="6"/>
      <c r="L1116" s="123">
        <f t="shared" si="121"/>
        <v>0</v>
      </c>
      <c r="M1116" s="7"/>
      <c r="N1116" s="123">
        <f t="shared" si="122"/>
        <v>0</v>
      </c>
      <c r="O1116" s="123">
        <f t="shared" si="123"/>
        <v>0</v>
      </c>
      <c r="P1116" s="3"/>
      <c r="Q1116" s="6"/>
      <c r="R1116" s="123">
        <f t="shared" si="124"/>
        <v>0</v>
      </c>
      <c r="S1116" s="6"/>
      <c r="T1116" s="123">
        <f t="shared" si="125"/>
        <v>0</v>
      </c>
      <c r="U1116" s="122">
        <f t="shared" si="126"/>
        <v>0</v>
      </c>
      <c r="V1116" s="8" t="str">
        <f>IF(COUNTBLANK(G1116:H1116)+COUNTBLANK(J1116:K1116)+COUNTBLANK(M1116:M1116)+COUNTBLANK(P1116:Q1116)+COUNTBLANK(S1116:S1116)=8,"",
IF(G1116&lt;Limity!$C$5," Data gotowości zbyt wczesna lub nie uzupełniona.","")&amp;
IF(G1116&gt;Limity!$D$5," Data gotowości zbyt późna lub wypełnona nieprawidłowo.","")&amp;
IF(OR(ROUND(K1116,2)&lt;=0,ROUND(Q1116,2)&lt;=0,ROUND(M1116,2)&lt;=0,ROUND(S1116,2)&lt;=0,ROUND(H1116,2)&lt;=0)," Co najmniej jedna wartość nie jest większa od zera.","")&amp;
IF(K1116&gt;Limity!$D$6," Abonament za Usługę TD w Wariancie A ponad limit.","")&amp;
IF(Q1116&gt;Limity!$D$7," Abonament za Usługę TD w Wariancie B ponad limit.","")&amp;
IF(Q1116-K1116&gt;Limity!$D$8," Różnica wartości abonamentów za Usługę TD wariantów A i B ponad limit.","")&amp;
IF(M1116&gt;Limity!$D$9," Abonament za zwiększenie przepustowości w Wariancie A ponad limit.","")&amp;
IF(S1116&gt;Limity!$D$10," Abonament za zwiększenie przepustowości w Wariancie B ponad limit.","")&amp;
IF(H1116&gt;Limity!$D$11," Opłata za zestawienie łącza ponad limit.","")&amp;
IF(J1116=""," Nie wskazano PWR. ",IF(ISERROR(VLOOKUP(J1116,'Listy punktów styku'!$B$11:$B$41,1,FALSE))," Nie wskazano PWR z listy.",""))&amp;
IF(P1116=""," Nie wskazano FPS. ",IF(ISERROR(VLOOKUP(P1116,'Listy punktów styku'!$B$44:$B$61,1,FALSE))," Nie wskazano FPS z listy.",""))
)</f>
        <v/>
      </c>
    </row>
    <row r="1117" spans="1:22" x14ac:dyDescent="0.35">
      <c r="A1117" s="115">
        <v>1103</v>
      </c>
      <c r="B1117" s="116">
        <v>5610705</v>
      </c>
      <c r="C1117" s="117" t="s">
        <v>5564</v>
      </c>
      <c r="D1117" s="118" t="s">
        <v>5568</v>
      </c>
      <c r="E1117" s="118" t="s">
        <v>95</v>
      </c>
      <c r="F1117" s="119">
        <v>19</v>
      </c>
      <c r="G1117" s="28"/>
      <c r="H1117" s="4"/>
      <c r="I1117" s="122">
        <f t="shared" si="120"/>
        <v>0</v>
      </c>
      <c r="J1117" s="3"/>
      <c r="K1117" s="6"/>
      <c r="L1117" s="123">
        <f t="shared" si="121"/>
        <v>0</v>
      </c>
      <c r="M1117" s="7"/>
      <c r="N1117" s="123">
        <f t="shared" si="122"/>
        <v>0</v>
      </c>
      <c r="O1117" s="123">
        <f t="shared" si="123"/>
        <v>0</v>
      </c>
      <c r="P1117" s="3"/>
      <c r="Q1117" s="6"/>
      <c r="R1117" s="123">
        <f t="shared" si="124"/>
        <v>0</v>
      </c>
      <c r="S1117" s="6"/>
      <c r="T1117" s="123">
        <f t="shared" si="125"/>
        <v>0</v>
      </c>
      <c r="U1117" s="122">
        <f t="shared" si="126"/>
        <v>0</v>
      </c>
      <c r="V1117" s="8" t="str">
        <f>IF(COUNTBLANK(G1117:H1117)+COUNTBLANK(J1117:K1117)+COUNTBLANK(M1117:M1117)+COUNTBLANK(P1117:Q1117)+COUNTBLANK(S1117:S1117)=8,"",
IF(G1117&lt;Limity!$C$5," Data gotowości zbyt wczesna lub nie uzupełniona.","")&amp;
IF(G1117&gt;Limity!$D$5," Data gotowości zbyt późna lub wypełnona nieprawidłowo.","")&amp;
IF(OR(ROUND(K1117,2)&lt;=0,ROUND(Q1117,2)&lt;=0,ROUND(M1117,2)&lt;=0,ROUND(S1117,2)&lt;=0,ROUND(H1117,2)&lt;=0)," Co najmniej jedna wartość nie jest większa od zera.","")&amp;
IF(K1117&gt;Limity!$D$6," Abonament za Usługę TD w Wariancie A ponad limit.","")&amp;
IF(Q1117&gt;Limity!$D$7," Abonament za Usługę TD w Wariancie B ponad limit.","")&amp;
IF(Q1117-K1117&gt;Limity!$D$8," Różnica wartości abonamentów za Usługę TD wariantów A i B ponad limit.","")&amp;
IF(M1117&gt;Limity!$D$9," Abonament za zwiększenie przepustowości w Wariancie A ponad limit.","")&amp;
IF(S1117&gt;Limity!$D$10," Abonament za zwiększenie przepustowości w Wariancie B ponad limit.","")&amp;
IF(H1117&gt;Limity!$D$11," Opłata za zestawienie łącza ponad limit.","")&amp;
IF(J1117=""," Nie wskazano PWR. ",IF(ISERROR(VLOOKUP(J1117,'Listy punktów styku'!$B$11:$B$41,1,FALSE))," Nie wskazano PWR z listy.",""))&amp;
IF(P1117=""," Nie wskazano FPS. ",IF(ISERROR(VLOOKUP(P1117,'Listy punktów styku'!$B$44:$B$61,1,FALSE))," Nie wskazano FPS z listy.",""))
)</f>
        <v/>
      </c>
    </row>
    <row r="1118" spans="1:22" x14ac:dyDescent="0.35">
      <c r="A1118" s="115">
        <v>1104</v>
      </c>
      <c r="B1118" s="116">
        <v>5614195</v>
      </c>
      <c r="C1118" s="117" t="s">
        <v>5570</v>
      </c>
      <c r="D1118" s="118" t="s">
        <v>5572</v>
      </c>
      <c r="E1118" s="118" t="s">
        <v>3670</v>
      </c>
      <c r="F1118" s="119">
        <v>7</v>
      </c>
      <c r="G1118" s="28"/>
      <c r="H1118" s="4"/>
      <c r="I1118" s="122">
        <f t="shared" si="120"/>
        <v>0</v>
      </c>
      <c r="J1118" s="3"/>
      <c r="K1118" s="6"/>
      <c r="L1118" s="123">
        <f t="shared" si="121"/>
        <v>0</v>
      </c>
      <c r="M1118" s="7"/>
      <c r="N1118" s="123">
        <f t="shared" si="122"/>
        <v>0</v>
      </c>
      <c r="O1118" s="123">
        <f t="shared" si="123"/>
        <v>0</v>
      </c>
      <c r="P1118" s="3"/>
      <c r="Q1118" s="6"/>
      <c r="R1118" s="123">
        <f t="shared" si="124"/>
        <v>0</v>
      </c>
      <c r="S1118" s="6"/>
      <c r="T1118" s="123">
        <f t="shared" si="125"/>
        <v>0</v>
      </c>
      <c r="U1118" s="122">
        <f t="shared" si="126"/>
        <v>0</v>
      </c>
      <c r="V1118" s="8" t="str">
        <f>IF(COUNTBLANK(G1118:H1118)+COUNTBLANK(J1118:K1118)+COUNTBLANK(M1118:M1118)+COUNTBLANK(P1118:Q1118)+COUNTBLANK(S1118:S1118)=8,"",
IF(G1118&lt;Limity!$C$5," Data gotowości zbyt wczesna lub nie uzupełniona.","")&amp;
IF(G1118&gt;Limity!$D$5," Data gotowości zbyt późna lub wypełnona nieprawidłowo.","")&amp;
IF(OR(ROUND(K1118,2)&lt;=0,ROUND(Q1118,2)&lt;=0,ROUND(M1118,2)&lt;=0,ROUND(S1118,2)&lt;=0,ROUND(H1118,2)&lt;=0)," Co najmniej jedna wartość nie jest większa od zera.","")&amp;
IF(K1118&gt;Limity!$D$6," Abonament za Usługę TD w Wariancie A ponad limit.","")&amp;
IF(Q1118&gt;Limity!$D$7," Abonament za Usługę TD w Wariancie B ponad limit.","")&amp;
IF(Q1118-K1118&gt;Limity!$D$8," Różnica wartości abonamentów za Usługę TD wariantów A i B ponad limit.","")&amp;
IF(M1118&gt;Limity!$D$9," Abonament za zwiększenie przepustowości w Wariancie A ponad limit.","")&amp;
IF(S1118&gt;Limity!$D$10," Abonament za zwiększenie przepustowości w Wariancie B ponad limit.","")&amp;
IF(H1118&gt;Limity!$D$11," Opłata za zestawienie łącza ponad limit.","")&amp;
IF(J1118=""," Nie wskazano PWR. ",IF(ISERROR(VLOOKUP(J1118,'Listy punktów styku'!$B$11:$B$41,1,FALSE))," Nie wskazano PWR z listy.",""))&amp;
IF(P1118=""," Nie wskazano FPS. ",IF(ISERROR(VLOOKUP(P1118,'Listy punktów styku'!$B$44:$B$61,1,FALSE))," Nie wskazano FPS z listy.",""))
)</f>
        <v/>
      </c>
    </row>
    <row r="1119" spans="1:22" x14ac:dyDescent="0.35">
      <c r="A1119" s="115">
        <v>1105</v>
      </c>
      <c r="B1119" s="116">
        <v>9633107</v>
      </c>
      <c r="C1119" s="117" t="s">
        <v>5575</v>
      </c>
      <c r="D1119" s="118" t="s">
        <v>5579</v>
      </c>
      <c r="E1119" s="118" t="s">
        <v>5581</v>
      </c>
      <c r="F1119" s="119">
        <v>78</v>
      </c>
      <c r="G1119" s="28"/>
      <c r="H1119" s="4"/>
      <c r="I1119" s="122">
        <f t="shared" si="120"/>
        <v>0</v>
      </c>
      <c r="J1119" s="3"/>
      <c r="K1119" s="6"/>
      <c r="L1119" s="123">
        <f t="shared" si="121"/>
        <v>0</v>
      </c>
      <c r="M1119" s="7"/>
      <c r="N1119" s="123">
        <f t="shared" si="122"/>
        <v>0</v>
      </c>
      <c r="O1119" s="123">
        <f t="shared" si="123"/>
        <v>0</v>
      </c>
      <c r="P1119" s="3"/>
      <c r="Q1119" s="6"/>
      <c r="R1119" s="123">
        <f t="shared" si="124"/>
        <v>0</v>
      </c>
      <c r="S1119" s="6"/>
      <c r="T1119" s="123">
        <f t="shared" si="125"/>
        <v>0</v>
      </c>
      <c r="U1119" s="122">
        <f t="shared" si="126"/>
        <v>0</v>
      </c>
      <c r="V1119" s="8" t="str">
        <f>IF(COUNTBLANK(G1119:H1119)+COUNTBLANK(J1119:K1119)+COUNTBLANK(M1119:M1119)+COUNTBLANK(P1119:Q1119)+COUNTBLANK(S1119:S1119)=8,"",
IF(G1119&lt;Limity!$C$5," Data gotowości zbyt wczesna lub nie uzupełniona.","")&amp;
IF(G1119&gt;Limity!$D$5," Data gotowości zbyt późna lub wypełnona nieprawidłowo.","")&amp;
IF(OR(ROUND(K1119,2)&lt;=0,ROUND(Q1119,2)&lt;=0,ROUND(M1119,2)&lt;=0,ROUND(S1119,2)&lt;=0,ROUND(H1119,2)&lt;=0)," Co najmniej jedna wartość nie jest większa od zera.","")&amp;
IF(K1119&gt;Limity!$D$6," Abonament za Usługę TD w Wariancie A ponad limit.","")&amp;
IF(Q1119&gt;Limity!$D$7," Abonament za Usługę TD w Wariancie B ponad limit.","")&amp;
IF(Q1119-K1119&gt;Limity!$D$8," Różnica wartości abonamentów za Usługę TD wariantów A i B ponad limit.","")&amp;
IF(M1119&gt;Limity!$D$9," Abonament za zwiększenie przepustowości w Wariancie A ponad limit.","")&amp;
IF(S1119&gt;Limity!$D$10," Abonament za zwiększenie przepustowości w Wariancie B ponad limit.","")&amp;
IF(H1119&gt;Limity!$D$11," Opłata za zestawienie łącza ponad limit.","")&amp;
IF(J1119=""," Nie wskazano PWR. ",IF(ISERROR(VLOOKUP(J1119,'Listy punktów styku'!$B$11:$B$41,1,FALSE))," Nie wskazano PWR z listy.",""))&amp;
IF(P1119=""," Nie wskazano FPS. ",IF(ISERROR(VLOOKUP(P1119,'Listy punktów styku'!$B$44:$B$61,1,FALSE))," Nie wskazano FPS z listy.",""))
)</f>
        <v/>
      </c>
    </row>
    <row r="1120" spans="1:22" x14ac:dyDescent="0.35">
      <c r="A1120" s="115">
        <v>1106</v>
      </c>
      <c r="B1120" s="116">
        <v>15200936</v>
      </c>
      <c r="C1120" s="117">
        <v>265759</v>
      </c>
      <c r="D1120" s="118" t="s">
        <v>5586</v>
      </c>
      <c r="E1120" s="118" t="s">
        <v>95</v>
      </c>
      <c r="F1120" s="119">
        <v>23</v>
      </c>
      <c r="G1120" s="28"/>
      <c r="H1120" s="4"/>
      <c r="I1120" s="122">
        <f t="shared" si="120"/>
        <v>0</v>
      </c>
      <c r="J1120" s="3"/>
      <c r="K1120" s="6"/>
      <c r="L1120" s="123">
        <f t="shared" si="121"/>
        <v>0</v>
      </c>
      <c r="M1120" s="7"/>
      <c r="N1120" s="123">
        <f t="shared" si="122"/>
        <v>0</v>
      </c>
      <c r="O1120" s="123">
        <f t="shared" si="123"/>
        <v>0</v>
      </c>
      <c r="P1120" s="3"/>
      <c r="Q1120" s="6"/>
      <c r="R1120" s="123">
        <f t="shared" si="124"/>
        <v>0</v>
      </c>
      <c r="S1120" s="6"/>
      <c r="T1120" s="123">
        <f t="shared" si="125"/>
        <v>0</v>
      </c>
      <c r="U1120" s="122">
        <f t="shared" si="126"/>
        <v>0</v>
      </c>
      <c r="V1120" s="8" t="str">
        <f>IF(COUNTBLANK(G1120:H1120)+COUNTBLANK(J1120:K1120)+COUNTBLANK(M1120:M1120)+COUNTBLANK(P1120:Q1120)+COUNTBLANK(S1120:S1120)=8,"",
IF(G1120&lt;Limity!$C$5," Data gotowości zbyt wczesna lub nie uzupełniona.","")&amp;
IF(G1120&gt;Limity!$D$5," Data gotowości zbyt późna lub wypełnona nieprawidłowo.","")&amp;
IF(OR(ROUND(K1120,2)&lt;=0,ROUND(Q1120,2)&lt;=0,ROUND(M1120,2)&lt;=0,ROUND(S1120,2)&lt;=0,ROUND(H1120,2)&lt;=0)," Co najmniej jedna wartość nie jest większa od zera.","")&amp;
IF(K1120&gt;Limity!$D$6," Abonament za Usługę TD w Wariancie A ponad limit.","")&amp;
IF(Q1120&gt;Limity!$D$7," Abonament za Usługę TD w Wariancie B ponad limit.","")&amp;
IF(Q1120-K1120&gt;Limity!$D$8," Różnica wartości abonamentów za Usługę TD wariantów A i B ponad limit.","")&amp;
IF(M1120&gt;Limity!$D$9," Abonament za zwiększenie przepustowości w Wariancie A ponad limit.","")&amp;
IF(S1120&gt;Limity!$D$10," Abonament za zwiększenie przepustowości w Wariancie B ponad limit.","")&amp;
IF(H1120&gt;Limity!$D$11," Opłata za zestawienie łącza ponad limit.","")&amp;
IF(J1120=""," Nie wskazano PWR. ",IF(ISERROR(VLOOKUP(J1120,'Listy punktów styku'!$B$11:$B$41,1,FALSE))," Nie wskazano PWR z listy.",""))&amp;
IF(P1120=""," Nie wskazano FPS. ",IF(ISERROR(VLOOKUP(P1120,'Listy punktów styku'!$B$44:$B$61,1,FALSE))," Nie wskazano FPS z listy.",""))
)</f>
        <v/>
      </c>
    </row>
    <row r="1121" spans="1:22" x14ac:dyDescent="0.35">
      <c r="A1121" s="115">
        <v>1107</v>
      </c>
      <c r="B1121" s="124">
        <v>54737001</v>
      </c>
      <c r="C1121" s="117" t="s">
        <v>5587</v>
      </c>
      <c r="D1121" s="118" t="s">
        <v>5589</v>
      </c>
      <c r="E1121" s="118" t="s">
        <v>5591</v>
      </c>
      <c r="F1121" s="119" t="s">
        <v>1903</v>
      </c>
      <c r="G1121" s="28"/>
      <c r="H1121" s="4"/>
      <c r="I1121" s="122">
        <f t="shared" si="120"/>
        <v>0</v>
      </c>
      <c r="J1121" s="3"/>
      <c r="K1121" s="6"/>
      <c r="L1121" s="123">
        <f t="shared" si="121"/>
        <v>0</v>
      </c>
      <c r="M1121" s="7"/>
      <c r="N1121" s="123">
        <f t="shared" si="122"/>
        <v>0</v>
      </c>
      <c r="O1121" s="123">
        <f t="shared" si="123"/>
        <v>0</v>
      </c>
      <c r="P1121" s="3"/>
      <c r="Q1121" s="6"/>
      <c r="R1121" s="123">
        <f t="shared" si="124"/>
        <v>0</v>
      </c>
      <c r="S1121" s="6"/>
      <c r="T1121" s="123">
        <f t="shared" si="125"/>
        <v>0</v>
      </c>
      <c r="U1121" s="122">
        <f t="shared" si="126"/>
        <v>0</v>
      </c>
      <c r="V1121" s="8" t="str">
        <f>IF(COUNTBLANK(G1121:H1121)+COUNTBLANK(J1121:K1121)+COUNTBLANK(M1121:M1121)+COUNTBLANK(P1121:Q1121)+COUNTBLANK(S1121:S1121)=8,"",
IF(G1121&lt;Limity!$C$5," Data gotowości zbyt wczesna lub nie uzupełniona.","")&amp;
IF(G1121&gt;Limity!$D$5," Data gotowości zbyt późna lub wypełnona nieprawidłowo.","")&amp;
IF(OR(ROUND(K1121,2)&lt;=0,ROUND(Q1121,2)&lt;=0,ROUND(M1121,2)&lt;=0,ROUND(S1121,2)&lt;=0,ROUND(H1121,2)&lt;=0)," Co najmniej jedna wartość nie jest większa od zera.","")&amp;
IF(K1121&gt;Limity!$D$6," Abonament za Usługę TD w Wariancie A ponad limit.","")&amp;
IF(Q1121&gt;Limity!$D$7," Abonament za Usługę TD w Wariancie B ponad limit.","")&amp;
IF(Q1121-K1121&gt;Limity!$D$8," Różnica wartości abonamentów za Usługę TD wariantów A i B ponad limit.","")&amp;
IF(M1121&gt;Limity!$D$9," Abonament za zwiększenie przepustowości w Wariancie A ponad limit.","")&amp;
IF(S1121&gt;Limity!$D$10," Abonament za zwiększenie przepustowości w Wariancie B ponad limit.","")&amp;
IF(H1121&gt;Limity!$D$11," Opłata za zestawienie łącza ponad limit.","")&amp;
IF(J1121=""," Nie wskazano PWR. ",IF(ISERROR(VLOOKUP(J1121,'Listy punktów styku'!$B$11:$B$41,1,FALSE))," Nie wskazano PWR z listy.",""))&amp;
IF(P1121=""," Nie wskazano FPS. ",IF(ISERROR(VLOOKUP(P1121,'Listy punktów styku'!$B$44:$B$61,1,FALSE))," Nie wskazano FPS z listy.",""))
)</f>
        <v/>
      </c>
    </row>
    <row r="1122" spans="1:22" x14ac:dyDescent="0.35">
      <c r="A1122" s="115">
        <v>1108</v>
      </c>
      <c r="B1122" s="124">
        <v>58545882</v>
      </c>
      <c r="C1122" s="117" t="s">
        <v>5592</v>
      </c>
      <c r="D1122" s="118" t="s">
        <v>5594</v>
      </c>
      <c r="E1122" s="118" t="s">
        <v>5597</v>
      </c>
      <c r="F1122" s="119" t="s">
        <v>2245</v>
      </c>
      <c r="G1122" s="28"/>
      <c r="H1122" s="4"/>
      <c r="I1122" s="122">
        <f t="shared" si="120"/>
        <v>0</v>
      </c>
      <c r="J1122" s="3"/>
      <c r="K1122" s="6"/>
      <c r="L1122" s="123">
        <f t="shared" si="121"/>
        <v>0</v>
      </c>
      <c r="M1122" s="7"/>
      <c r="N1122" s="123">
        <f t="shared" si="122"/>
        <v>0</v>
      </c>
      <c r="O1122" s="123">
        <f t="shared" si="123"/>
        <v>0</v>
      </c>
      <c r="P1122" s="3"/>
      <c r="Q1122" s="6"/>
      <c r="R1122" s="123">
        <f t="shared" si="124"/>
        <v>0</v>
      </c>
      <c r="S1122" s="6"/>
      <c r="T1122" s="123">
        <f t="shared" si="125"/>
        <v>0</v>
      </c>
      <c r="U1122" s="122">
        <f t="shared" si="126"/>
        <v>0</v>
      </c>
      <c r="V1122" s="8" t="str">
        <f>IF(COUNTBLANK(G1122:H1122)+COUNTBLANK(J1122:K1122)+COUNTBLANK(M1122:M1122)+COUNTBLANK(P1122:Q1122)+COUNTBLANK(S1122:S1122)=8,"",
IF(G1122&lt;Limity!$C$5," Data gotowości zbyt wczesna lub nie uzupełniona.","")&amp;
IF(G1122&gt;Limity!$D$5," Data gotowości zbyt późna lub wypełnona nieprawidłowo.","")&amp;
IF(OR(ROUND(K1122,2)&lt;=0,ROUND(Q1122,2)&lt;=0,ROUND(M1122,2)&lt;=0,ROUND(S1122,2)&lt;=0,ROUND(H1122,2)&lt;=0)," Co najmniej jedna wartość nie jest większa od zera.","")&amp;
IF(K1122&gt;Limity!$D$6," Abonament za Usługę TD w Wariancie A ponad limit.","")&amp;
IF(Q1122&gt;Limity!$D$7," Abonament za Usługę TD w Wariancie B ponad limit.","")&amp;
IF(Q1122-K1122&gt;Limity!$D$8," Różnica wartości abonamentów za Usługę TD wariantów A i B ponad limit.","")&amp;
IF(M1122&gt;Limity!$D$9," Abonament za zwiększenie przepustowości w Wariancie A ponad limit.","")&amp;
IF(S1122&gt;Limity!$D$10," Abonament za zwiększenie przepustowości w Wariancie B ponad limit.","")&amp;
IF(H1122&gt;Limity!$D$11," Opłata za zestawienie łącza ponad limit.","")&amp;
IF(J1122=""," Nie wskazano PWR. ",IF(ISERROR(VLOOKUP(J1122,'Listy punktów styku'!$B$11:$B$41,1,FALSE))," Nie wskazano PWR z listy.",""))&amp;
IF(P1122=""," Nie wskazano FPS. ",IF(ISERROR(VLOOKUP(P1122,'Listy punktów styku'!$B$44:$B$61,1,FALSE))," Nie wskazano FPS z listy.",""))
)</f>
        <v/>
      </c>
    </row>
    <row r="1123" spans="1:22" x14ac:dyDescent="0.35">
      <c r="A1123" s="115">
        <v>1109</v>
      </c>
      <c r="B1123" s="116">
        <v>5635365</v>
      </c>
      <c r="C1123" s="117" t="s">
        <v>5599</v>
      </c>
      <c r="D1123" s="118" t="s">
        <v>5601</v>
      </c>
      <c r="E1123" s="118" t="s">
        <v>95</v>
      </c>
      <c r="F1123" s="119">
        <v>4</v>
      </c>
      <c r="G1123" s="28"/>
      <c r="H1123" s="4"/>
      <c r="I1123" s="122">
        <f t="shared" si="120"/>
        <v>0</v>
      </c>
      <c r="J1123" s="3"/>
      <c r="K1123" s="6"/>
      <c r="L1123" s="123">
        <f t="shared" si="121"/>
        <v>0</v>
      </c>
      <c r="M1123" s="7"/>
      <c r="N1123" s="123">
        <f t="shared" si="122"/>
        <v>0</v>
      </c>
      <c r="O1123" s="123">
        <f t="shared" si="123"/>
        <v>0</v>
      </c>
      <c r="P1123" s="3"/>
      <c r="Q1123" s="6"/>
      <c r="R1123" s="123">
        <f t="shared" si="124"/>
        <v>0</v>
      </c>
      <c r="S1123" s="6"/>
      <c r="T1123" s="123">
        <f t="shared" si="125"/>
        <v>0</v>
      </c>
      <c r="U1123" s="122">
        <f t="shared" si="126"/>
        <v>0</v>
      </c>
      <c r="V1123" s="8" t="str">
        <f>IF(COUNTBLANK(G1123:H1123)+COUNTBLANK(J1123:K1123)+COUNTBLANK(M1123:M1123)+COUNTBLANK(P1123:Q1123)+COUNTBLANK(S1123:S1123)=8,"",
IF(G1123&lt;Limity!$C$5," Data gotowości zbyt wczesna lub nie uzupełniona.","")&amp;
IF(G1123&gt;Limity!$D$5," Data gotowości zbyt późna lub wypełnona nieprawidłowo.","")&amp;
IF(OR(ROUND(K1123,2)&lt;=0,ROUND(Q1123,2)&lt;=0,ROUND(M1123,2)&lt;=0,ROUND(S1123,2)&lt;=0,ROUND(H1123,2)&lt;=0)," Co najmniej jedna wartość nie jest większa od zera.","")&amp;
IF(K1123&gt;Limity!$D$6," Abonament za Usługę TD w Wariancie A ponad limit.","")&amp;
IF(Q1123&gt;Limity!$D$7," Abonament za Usługę TD w Wariancie B ponad limit.","")&amp;
IF(Q1123-K1123&gt;Limity!$D$8," Różnica wartości abonamentów za Usługę TD wariantów A i B ponad limit.","")&amp;
IF(M1123&gt;Limity!$D$9," Abonament za zwiększenie przepustowości w Wariancie A ponad limit.","")&amp;
IF(S1123&gt;Limity!$D$10," Abonament za zwiększenie przepustowości w Wariancie B ponad limit.","")&amp;
IF(H1123&gt;Limity!$D$11," Opłata za zestawienie łącza ponad limit.","")&amp;
IF(J1123=""," Nie wskazano PWR. ",IF(ISERROR(VLOOKUP(J1123,'Listy punktów styku'!$B$11:$B$41,1,FALSE))," Nie wskazano PWR z listy.",""))&amp;
IF(P1123=""," Nie wskazano FPS. ",IF(ISERROR(VLOOKUP(P1123,'Listy punktów styku'!$B$44:$B$61,1,FALSE))," Nie wskazano FPS z listy.",""))
)</f>
        <v/>
      </c>
    </row>
    <row r="1124" spans="1:22" x14ac:dyDescent="0.35">
      <c r="A1124" s="115">
        <v>1110</v>
      </c>
      <c r="B1124" s="124">
        <v>16181331</v>
      </c>
      <c r="C1124" s="117" t="s">
        <v>5602</v>
      </c>
      <c r="D1124" s="118" t="s">
        <v>5604</v>
      </c>
      <c r="E1124" s="118" t="s">
        <v>5597</v>
      </c>
      <c r="F1124" s="119" t="s">
        <v>680</v>
      </c>
      <c r="G1124" s="28"/>
      <c r="H1124" s="4"/>
      <c r="I1124" s="122">
        <f t="shared" si="120"/>
        <v>0</v>
      </c>
      <c r="J1124" s="3"/>
      <c r="K1124" s="6"/>
      <c r="L1124" s="123">
        <f t="shared" si="121"/>
        <v>0</v>
      </c>
      <c r="M1124" s="7"/>
      <c r="N1124" s="123">
        <f t="shared" si="122"/>
        <v>0</v>
      </c>
      <c r="O1124" s="123">
        <f t="shared" si="123"/>
        <v>0</v>
      </c>
      <c r="P1124" s="3"/>
      <c r="Q1124" s="6"/>
      <c r="R1124" s="123">
        <f t="shared" si="124"/>
        <v>0</v>
      </c>
      <c r="S1124" s="6"/>
      <c r="T1124" s="123">
        <f t="shared" si="125"/>
        <v>0</v>
      </c>
      <c r="U1124" s="122">
        <f t="shared" si="126"/>
        <v>0</v>
      </c>
      <c r="V1124" s="8" t="str">
        <f>IF(COUNTBLANK(G1124:H1124)+COUNTBLANK(J1124:K1124)+COUNTBLANK(M1124:M1124)+COUNTBLANK(P1124:Q1124)+COUNTBLANK(S1124:S1124)=8,"",
IF(G1124&lt;Limity!$C$5," Data gotowości zbyt wczesna lub nie uzupełniona.","")&amp;
IF(G1124&gt;Limity!$D$5," Data gotowości zbyt późna lub wypełnona nieprawidłowo.","")&amp;
IF(OR(ROUND(K1124,2)&lt;=0,ROUND(Q1124,2)&lt;=0,ROUND(M1124,2)&lt;=0,ROUND(S1124,2)&lt;=0,ROUND(H1124,2)&lt;=0)," Co najmniej jedna wartość nie jest większa od zera.","")&amp;
IF(K1124&gt;Limity!$D$6," Abonament za Usługę TD w Wariancie A ponad limit.","")&amp;
IF(Q1124&gt;Limity!$D$7," Abonament za Usługę TD w Wariancie B ponad limit.","")&amp;
IF(Q1124-K1124&gt;Limity!$D$8," Różnica wartości abonamentów za Usługę TD wariantów A i B ponad limit.","")&amp;
IF(M1124&gt;Limity!$D$9," Abonament za zwiększenie przepustowości w Wariancie A ponad limit.","")&amp;
IF(S1124&gt;Limity!$D$10," Abonament za zwiększenie przepustowości w Wariancie B ponad limit.","")&amp;
IF(H1124&gt;Limity!$D$11," Opłata za zestawienie łącza ponad limit.","")&amp;
IF(J1124=""," Nie wskazano PWR. ",IF(ISERROR(VLOOKUP(J1124,'Listy punktów styku'!$B$11:$B$41,1,FALSE))," Nie wskazano PWR z listy.",""))&amp;
IF(P1124=""," Nie wskazano FPS. ",IF(ISERROR(VLOOKUP(P1124,'Listy punktów styku'!$B$44:$B$61,1,FALSE))," Nie wskazano FPS z listy.",""))
)</f>
        <v/>
      </c>
    </row>
    <row r="1125" spans="1:22" x14ac:dyDescent="0.35">
      <c r="A1125" s="115">
        <v>1111</v>
      </c>
      <c r="B1125" s="124">
        <v>62630216</v>
      </c>
      <c r="C1125" s="117" t="s">
        <v>5606</v>
      </c>
      <c r="D1125" s="118" t="s">
        <v>608</v>
      </c>
      <c r="E1125" s="118" t="s">
        <v>677</v>
      </c>
      <c r="F1125" s="119" t="s">
        <v>1555</v>
      </c>
      <c r="G1125" s="28"/>
      <c r="H1125" s="4"/>
      <c r="I1125" s="122">
        <f t="shared" si="120"/>
        <v>0</v>
      </c>
      <c r="J1125" s="3"/>
      <c r="K1125" s="6"/>
      <c r="L1125" s="123">
        <f t="shared" si="121"/>
        <v>0</v>
      </c>
      <c r="M1125" s="7"/>
      <c r="N1125" s="123">
        <f t="shared" si="122"/>
        <v>0</v>
      </c>
      <c r="O1125" s="123">
        <f t="shared" si="123"/>
        <v>0</v>
      </c>
      <c r="P1125" s="3"/>
      <c r="Q1125" s="6"/>
      <c r="R1125" s="123">
        <f t="shared" si="124"/>
        <v>0</v>
      </c>
      <c r="S1125" s="6"/>
      <c r="T1125" s="123">
        <f t="shared" si="125"/>
        <v>0</v>
      </c>
      <c r="U1125" s="122">
        <f t="shared" si="126"/>
        <v>0</v>
      </c>
      <c r="V1125" s="8" t="str">
        <f>IF(COUNTBLANK(G1125:H1125)+COUNTBLANK(J1125:K1125)+COUNTBLANK(M1125:M1125)+COUNTBLANK(P1125:Q1125)+COUNTBLANK(S1125:S1125)=8,"",
IF(G1125&lt;Limity!$C$5," Data gotowości zbyt wczesna lub nie uzupełniona.","")&amp;
IF(G1125&gt;Limity!$D$5," Data gotowości zbyt późna lub wypełnona nieprawidłowo.","")&amp;
IF(OR(ROUND(K1125,2)&lt;=0,ROUND(Q1125,2)&lt;=0,ROUND(M1125,2)&lt;=0,ROUND(S1125,2)&lt;=0,ROUND(H1125,2)&lt;=0)," Co najmniej jedna wartość nie jest większa od zera.","")&amp;
IF(K1125&gt;Limity!$D$6," Abonament za Usługę TD w Wariancie A ponad limit.","")&amp;
IF(Q1125&gt;Limity!$D$7," Abonament za Usługę TD w Wariancie B ponad limit.","")&amp;
IF(Q1125-K1125&gt;Limity!$D$8," Różnica wartości abonamentów za Usługę TD wariantów A i B ponad limit.","")&amp;
IF(M1125&gt;Limity!$D$9," Abonament za zwiększenie przepustowości w Wariancie A ponad limit.","")&amp;
IF(S1125&gt;Limity!$D$10," Abonament za zwiększenie przepustowości w Wariancie B ponad limit.","")&amp;
IF(H1125&gt;Limity!$D$11," Opłata za zestawienie łącza ponad limit.","")&amp;
IF(J1125=""," Nie wskazano PWR. ",IF(ISERROR(VLOOKUP(J1125,'Listy punktów styku'!$B$11:$B$41,1,FALSE))," Nie wskazano PWR z listy.",""))&amp;
IF(P1125=""," Nie wskazano FPS. ",IF(ISERROR(VLOOKUP(P1125,'Listy punktów styku'!$B$44:$B$61,1,FALSE))," Nie wskazano FPS z listy.",""))
)</f>
        <v/>
      </c>
    </row>
    <row r="1126" spans="1:22" x14ac:dyDescent="0.35">
      <c r="A1126" s="115">
        <v>1112</v>
      </c>
      <c r="B1126" s="116">
        <v>5655932</v>
      </c>
      <c r="C1126" s="117" t="s">
        <v>607</v>
      </c>
      <c r="D1126" s="118" t="s">
        <v>608</v>
      </c>
      <c r="E1126" s="118" t="s">
        <v>457</v>
      </c>
      <c r="F1126" s="119">
        <v>25</v>
      </c>
      <c r="G1126" s="28"/>
      <c r="H1126" s="4"/>
      <c r="I1126" s="122">
        <f t="shared" si="120"/>
        <v>0</v>
      </c>
      <c r="J1126" s="3"/>
      <c r="K1126" s="6"/>
      <c r="L1126" s="123">
        <f t="shared" si="121"/>
        <v>0</v>
      </c>
      <c r="M1126" s="7"/>
      <c r="N1126" s="123">
        <f t="shared" si="122"/>
        <v>0</v>
      </c>
      <c r="O1126" s="123">
        <f t="shared" si="123"/>
        <v>0</v>
      </c>
      <c r="P1126" s="3"/>
      <c r="Q1126" s="6"/>
      <c r="R1126" s="123">
        <f t="shared" si="124"/>
        <v>0</v>
      </c>
      <c r="S1126" s="6"/>
      <c r="T1126" s="123">
        <f t="shared" si="125"/>
        <v>0</v>
      </c>
      <c r="U1126" s="122">
        <f t="shared" si="126"/>
        <v>0</v>
      </c>
      <c r="V1126" s="8" t="str">
        <f>IF(COUNTBLANK(G1126:H1126)+COUNTBLANK(J1126:K1126)+COUNTBLANK(M1126:M1126)+COUNTBLANK(P1126:Q1126)+COUNTBLANK(S1126:S1126)=8,"",
IF(G1126&lt;Limity!$C$5," Data gotowości zbyt wczesna lub nie uzupełniona.","")&amp;
IF(G1126&gt;Limity!$D$5," Data gotowości zbyt późna lub wypełnona nieprawidłowo.","")&amp;
IF(OR(ROUND(K1126,2)&lt;=0,ROUND(Q1126,2)&lt;=0,ROUND(M1126,2)&lt;=0,ROUND(S1126,2)&lt;=0,ROUND(H1126,2)&lt;=0)," Co najmniej jedna wartość nie jest większa od zera.","")&amp;
IF(K1126&gt;Limity!$D$6," Abonament za Usługę TD w Wariancie A ponad limit.","")&amp;
IF(Q1126&gt;Limity!$D$7," Abonament za Usługę TD w Wariancie B ponad limit.","")&amp;
IF(Q1126-K1126&gt;Limity!$D$8," Różnica wartości abonamentów za Usługę TD wariantów A i B ponad limit.","")&amp;
IF(M1126&gt;Limity!$D$9," Abonament za zwiększenie przepustowości w Wariancie A ponad limit.","")&amp;
IF(S1126&gt;Limity!$D$10," Abonament za zwiększenie przepustowości w Wariancie B ponad limit.","")&amp;
IF(H1126&gt;Limity!$D$11," Opłata za zestawienie łącza ponad limit.","")&amp;
IF(J1126=""," Nie wskazano PWR. ",IF(ISERROR(VLOOKUP(J1126,'Listy punktów styku'!$B$11:$B$41,1,FALSE))," Nie wskazano PWR z listy.",""))&amp;
IF(P1126=""," Nie wskazano FPS. ",IF(ISERROR(VLOOKUP(P1126,'Listy punktów styku'!$B$44:$B$61,1,FALSE))," Nie wskazano FPS z listy.",""))
)</f>
        <v/>
      </c>
    </row>
    <row r="1127" spans="1:22" x14ac:dyDescent="0.35">
      <c r="A1127" s="115">
        <v>1113</v>
      </c>
      <c r="B1127" s="116">
        <v>5663601</v>
      </c>
      <c r="C1127" s="117" t="s">
        <v>160</v>
      </c>
      <c r="D1127" s="118" t="s">
        <v>164</v>
      </c>
      <c r="E1127" s="118" t="s">
        <v>166</v>
      </c>
      <c r="F1127" s="119">
        <v>141</v>
      </c>
      <c r="G1127" s="28"/>
      <c r="H1127" s="4"/>
      <c r="I1127" s="122">
        <f t="shared" ref="I1127:I1190" si="127">ROUND(H1127*(1+$C$10),2)</f>
        <v>0</v>
      </c>
      <c r="J1127" s="3"/>
      <c r="K1127" s="6"/>
      <c r="L1127" s="123">
        <f t="shared" ref="L1127:L1190" si="128">ROUND(K1127*(1+$C$10),2)</f>
        <v>0</v>
      </c>
      <c r="M1127" s="7"/>
      <c r="N1127" s="123">
        <f t="shared" ref="N1127:N1190" si="129">ROUND(M1127*(1+$C$10),2)</f>
        <v>0</v>
      </c>
      <c r="O1127" s="123">
        <f t="shared" ref="O1127:O1190" si="130">60*ROUND(K1127*(1+$C$10),2)</f>
        <v>0</v>
      </c>
      <c r="P1127" s="3"/>
      <c r="Q1127" s="6"/>
      <c r="R1127" s="123">
        <f t="shared" ref="R1127:R1190" si="131">ROUND(Q1127*(1+$C$10),2)</f>
        <v>0</v>
      </c>
      <c r="S1127" s="6"/>
      <c r="T1127" s="123">
        <f t="shared" ref="T1127:T1190" si="132">ROUND(S1127*(1+$C$10),2)</f>
        <v>0</v>
      </c>
      <c r="U1127" s="122">
        <f t="shared" ref="U1127:U1190" si="133">60*ROUND(Q1127*(1+$C$10),2)</f>
        <v>0</v>
      </c>
      <c r="V1127" s="8" t="str">
        <f>IF(COUNTBLANK(G1127:H1127)+COUNTBLANK(J1127:K1127)+COUNTBLANK(M1127:M1127)+COUNTBLANK(P1127:Q1127)+COUNTBLANK(S1127:S1127)=8,"",
IF(G1127&lt;Limity!$C$5," Data gotowości zbyt wczesna lub nie uzupełniona.","")&amp;
IF(G1127&gt;Limity!$D$5," Data gotowości zbyt późna lub wypełnona nieprawidłowo.","")&amp;
IF(OR(ROUND(K1127,2)&lt;=0,ROUND(Q1127,2)&lt;=0,ROUND(M1127,2)&lt;=0,ROUND(S1127,2)&lt;=0,ROUND(H1127,2)&lt;=0)," Co najmniej jedna wartość nie jest większa od zera.","")&amp;
IF(K1127&gt;Limity!$D$6," Abonament za Usługę TD w Wariancie A ponad limit.","")&amp;
IF(Q1127&gt;Limity!$D$7," Abonament za Usługę TD w Wariancie B ponad limit.","")&amp;
IF(Q1127-K1127&gt;Limity!$D$8," Różnica wartości abonamentów za Usługę TD wariantów A i B ponad limit.","")&amp;
IF(M1127&gt;Limity!$D$9," Abonament za zwiększenie przepustowości w Wariancie A ponad limit.","")&amp;
IF(S1127&gt;Limity!$D$10," Abonament za zwiększenie przepustowości w Wariancie B ponad limit.","")&amp;
IF(H1127&gt;Limity!$D$11," Opłata za zestawienie łącza ponad limit.","")&amp;
IF(J1127=""," Nie wskazano PWR. ",IF(ISERROR(VLOOKUP(J1127,'Listy punktów styku'!$B$11:$B$41,1,FALSE))," Nie wskazano PWR z listy.",""))&amp;
IF(P1127=""," Nie wskazano FPS. ",IF(ISERROR(VLOOKUP(P1127,'Listy punktów styku'!$B$44:$B$61,1,FALSE))," Nie wskazano FPS z listy.",""))
)</f>
        <v/>
      </c>
    </row>
    <row r="1128" spans="1:22" x14ac:dyDescent="0.35">
      <c r="A1128" s="115">
        <v>1114</v>
      </c>
      <c r="B1128" s="116">
        <v>5671167</v>
      </c>
      <c r="C1128" s="117" t="s">
        <v>464</v>
      </c>
      <c r="D1128" s="118" t="s">
        <v>466</v>
      </c>
      <c r="E1128" s="118" t="s">
        <v>469</v>
      </c>
      <c r="F1128" s="119">
        <v>93</v>
      </c>
      <c r="G1128" s="28"/>
      <c r="H1128" s="4"/>
      <c r="I1128" s="122">
        <f t="shared" si="127"/>
        <v>0</v>
      </c>
      <c r="J1128" s="3"/>
      <c r="K1128" s="6"/>
      <c r="L1128" s="123">
        <f t="shared" si="128"/>
        <v>0</v>
      </c>
      <c r="M1128" s="7"/>
      <c r="N1128" s="123">
        <f t="shared" si="129"/>
        <v>0</v>
      </c>
      <c r="O1128" s="123">
        <f t="shared" si="130"/>
        <v>0</v>
      </c>
      <c r="P1128" s="3"/>
      <c r="Q1128" s="6"/>
      <c r="R1128" s="123">
        <f t="shared" si="131"/>
        <v>0</v>
      </c>
      <c r="S1128" s="6"/>
      <c r="T1128" s="123">
        <f t="shared" si="132"/>
        <v>0</v>
      </c>
      <c r="U1128" s="122">
        <f t="shared" si="133"/>
        <v>0</v>
      </c>
      <c r="V1128" s="8" t="str">
        <f>IF(COUNTBLANK(G1128:H1128)+COUNTBLANK(J1128:K1128)+COUNTBLANK(M1128:M1128)+COUNTBLANK(P1128:Q1128)+COUNTBLANK(S1128:S1128)=8,"",
IF(G1128&lt;Limity!$C$5," Data gotowości zbyt wczesna lub nie uzupełniona.","")&amp;
IF(G1128&gt;Limity!$D$5," Data gotowości zbyt późna lub wypełnona nieprawidłowo.","")&amp;
IF(OR(ROUND(K1128,2)&lt;=0,ROUND(Q1128,2)&lt;=0,ROUND(M1128,2)&lt;=0,ROUND(S1128,2)&lt;=0,ROUND(H1128,2)&lt;=0)," Co najmniej jedna wartość nie jest większa od zera.","")&amp;
IF(K1128&gt;Limity!$D$6," Abonament za Usługę TD w Wariancie A ponad limit.","")&amp;
IF(Q1128&gt;Limity!$D$7," Abonament za Usługę TD w Wariancie B ponad limit.","")&amp;
IF(Q1128-K1128&gt;Limity!$D$8," Różnica wartości abonamentów za Usługę TD wariantów A i B ponad limit.","")&amp;
IF(M1128&gt;Limity!$D$9," Abonament za zwiększenie przepustowości w Wariancie A ponad limit.","")&amp;
IF(S1128&gt;Limity!$D$10," Abonament za zwiększenie przepustowości w Wariancie B ponad limit.","")&amp;
IF(H1128&gt;Limity!$D$11," Opłata za zestawienie łącza ponad limit.","")&amp;
IF(J1128=""," Nie wskazano PWR. ",IF(ISERROR(VLOOKUP(J1128,'Listy punktów styku'!$B$11:$B$41,1,FALSE))," Nie wskazano PWR z listy.",""))&amp;
IF(P1128=""," Nie wskazano FPS. ",IF(ISERROR(VLOOKUP(P1128,'Listy punktów styku'!$B$44:$B$61,1,FALSE))," Nie wskazano FPS z listy.",""))
)</f>
        <v/>
      </c>
    </row>
    <row r="1129" spans="1:22" x14ac:dyDescent="0.35">
      <c r="A1129" s="115">
        <v>1115</v>
      </c>
      <c r="B1129" s="116">
        <v>5668742</v>
      </c>
      <c r="C1129" s="117" t="s">
        <v>471</v>
      </c>
      <c r="D1129" s="118" t="s">
        <v>466</v>
      </c>
      <c r="E1129" s="118" t="s">
        <v>473</v>
      </c>
      <c r="F1129" s="119">
        <v>1</v>
      </c>
      <c r="G1129" s="28"/>
      <c r="H1129" s="4"/>
      <c r="I1129" s="122">
        <f t="shared" si="127"/>
        <v>0</v>
      </c>
      <c r="J1129" s="3"/>
      <c r="K1129" s="6"/>
      <c r="L1129" s="123">
        <f t="shared" si="128"/>
        <v>0</v>
      </c>
      <c r="M1129" s="7"/>
      <c r="N1129" s="123">
        <f t="shared" si="129"/>
        <v>0</v>
      </c>
      <c r="O1129" s="123">
        <f t="shared" si="130"/>
        <v>0</v>
      </c>
      <c r="P1129" s="3"/>
      <c r="Q1129" s="6"/>
      <c r="R1129" s="123">
        <f t="shared" si="131"/>
        <v>0</v>
      </c>
      <c r="S1129" s="6"/>
      <c r="T1129" s="123">
        <f t="shared" si="132"/>
        <v>0</v>
      </c>
      <c r="U1129" s="122">
        <f t="shared" si="133"/>
        <v>0</v>
      </c>
      <c r="V1129" s="8" t="str">
        <f>IF(COUNTBLANK(G1129:H1129)+COUNTBLANK(J1129:K1129)+COUNTBLANK(M1129:M1129)+COUNTBLANK(P1129:Q1129)+COUNTBLANK(S1129:S1129)=8,"",
IF(G1129&lt;Limity!$C$5," Data gotowości zbyt wczesna lub nie uzupełniona.","")&amp;
IF(G1129&gt;Limity!$D$5," Data gotowości zbyt późna lub wypełnona nieprawidłowo.","")&amp;
IF(OR(ROUND(K1129,2)&lt;=0,ROUND(Q1129,2)&lt;=0,ROUND(M1129,2)&lt;=0,ROUND(S1129,2)&lt;=0,ROUND(H1129,2)&lt;=0)," Co najmniej jedna wartość nie jest większa od zera.","")&amp;
IF(K1129&gt;Limity!$D$6," Abonament za Usługę TD w Wariancie A ponad limit.","")&amp;
IF(Q1129&gt;Limity!$D$7," Abonament za Usługę TD w Wariancie B ponad limit.","")&amp;
IF(Q1129-K1129&gt;Limity!$D$8," Różnica wartości abonamentów za Usługę TD wariantów A i B ponad limit.","")&amp;
IF(M1129&gt;Limity!$D$9," Abonament za zwiększenie przepustowości w Wariancie A ponad limit.","")&amp;
IF(S1129&gt;Limity!$D$10," Abonament za zwiększenie przepustowości w Wariancie B ponad limit.","")&amp;
IF(H1129&gt;Limity!$D$11," Opłata za zestawienie łącza ponad limit.","")&amp;
IF(J1129=""," Nie wskazano PWR. ",IF(ISERROR(VLOOKUP(J1129,'Listy punktów styku'!$B$11:$B$41,1,FALSE))," Nie wskazano PWR z listy.",""))&amp;
IF(P1129=""," Nie wskazano FPS. ",IF(ISERROR(VLOOKUP(P1129,'Listy punktów styku'!$B$44:$B$61,1,FALSE))," Nie wskazano FPS z listy.",""))
)</f>
        <v/>
      </c>
    </row>
    <row r="1130" spans="1:22" x14ac:dyDescent="0.35">
      <c r="A1130" s="115">
        <v>1116</v>
      </c>
      <c r="B1130" s="116">
        <v>5671712</v>
      </c>
      <c r="C1130" s="117" t="s">
        <v>475</v>
      </c>
      <c r="D1130" s="118" t="s">
        <v>466</v>
      </c>
      <c r="E1130" s="118" t="s">
        <v>477</v>
      </c>
      <c r="F1130" s="119">
        <v>43</v>
      </c>
      <c r="G1130" s="28"/>
      <c r="H1130" s="4"/>
      <c r="I1130" s="122">
        <f t="shared" si="127"/>
        <v>0</v>
      </c>
      <c r="J1130" s="3"/>
      <c r="K1130" s="6"/>
      <c r="L1130" s="123">
        <f t="shared" si="128"/>
        <v>0</v>
      </c>
      <c r="M1130" s="7"/>
      <c r="N1130" s="123">
        <f t="shared" si="129"/>
        <v>0</v>
      </c>
      <c r="O1130" s="123">
        <f t="shared" si="130"/>
        <v>0</v>
      </c>
      <c r="P1130" s="3"/>
      <c r="Q1130" s="6"/>
      <c r="R1130" s="123">
        <f t="shared" si="131"/>
        <v>0</v>
      </c>
      <c r="S1130" s="6"/>
      <c r="T1130" s="123">
        <f t="shared" si="132"/>
        <v>0</v>
      </c>
      <c r="U1130" s="122">
        <f t="shared" si="133"/>
        <v>0</v>
      </c>
      <c r="V1130" s="8" t="str">
        <f>IF(COUNTBLANK(G1130:H1130)+COUNTBLANK(J1130:K1130)+COUNTBLANK(M1130:M1130)+COUNTBLANK(P1130:Q1130)+COUNTBLANK(S1130:S1130)=8,"",
IF(G1130&lt;Limity!$C$5," Data gotowości zbyt wczesna lub nie uzupełniona.","")&amp;
IF(G1130&gt;Limity!$D$5," Data gotowości zbyt późna lub wypełnona nieprawidłowo.","")&amp;
IF(OR(ROUND(K1130,2)&lt;=0,ROUND(Q1130,2)&lt;=0,ROUND(M1130,2)&lt;=0,ROUND(S1130,2)&lt;=0,ROUND(H1130,2)&lt;=0)," Co najmniej jedna wartość nie jest większa od zera.","")&amp;
IF(K1130&gt;Limity!$D$6," Abonament za Usługę TD w Wariancie A ponad limit.","")&amp;
IF(Q1130&gt;Limity!$D$7," Abonament za Usługę TD w Wariancie B ponad limit.","")&amp;
IF(Q1130-K1130&gt;Limity!$D$8," Różnica wartości abonamentów za Usługę TD wariantów A i B ponad limit.","")&amp;
IF(M1130&gt;Limity!$D$9," Abonament za zwiększenie przepustowości w Wariancie A ponad limit.","")&amp;
IF(S1130&gt;Limity!$D$10," Abonament za zwiększenie przepustowości w Wariancie B ponad limit.","")&amp;
IF(H1130&gt;Limity!$D$11," Opłata za zestawienie łącza ponad limit.","")&amp;
IF(J1130=""," Nie wskazano PWR. ",IF(ISERROR(VLOOKUP(J1130,'Listy punktów styku'!$B$11:$B$41,1,FALSE))," Nie wskazano PWR z listy.",""))&amp;
IF(P1130=""," Nie wskazano FPS. ",IF(ISERROR(VLOOKUP(P1130,'Listy punktów styku'!$B$44:$B$61,1,FALSE))," Nie wskazano FPS z listy.",""))
)</f>
        <v/>
      </c>
    </row>
    <row r="1131" spans="1:22" x14ac:dyDescent="0.35">
      <c r="A1131" s="115">
        <v>1117</v>
      </c>
      <c r="B1131" s="116">
        <v>5678941</v>
      </c>
      <c r="C1131" s="117" t="s">
        <v>5612</v>
      </c>
      <c r="D1131" s="118" t="s">
        <v>5614</v>
      </c>
      <c r="E1131" s="118" t="s">
        <v>95</v>
      </c>
      <c r="F1131" s="119">
        <v>36</v>
      </c>
      <c r="G1131" s="28"/>
      <c r="H1131" s="4"/>
      <c r="I1131" s="122">
        <f t="shared" si="127"/>
        <v>0</v>
      </c>
      <c r="J1131" s="3"/>
      <c r="K1131" s="6"/>
      <c r="L1131" s="123">
        <f t="shared" si="128"/>
        <v>0</v>
      </c>
      <c r="M1131" s="7"/>
      <c r="N1131" s="123">
        <f t="shared" si="129"/>
        <v>0</v>
      </c>
      <c r="O1131" s="123">
        <f t="shared" si="130"/>
        <v>0</v>
      </c>
      <c r="P1131" s="3"/>
      <c r="Q1131" s="6"/>
      <c r="R1131" s="123">
        <f t="shared" si="131"/>
        <v>0</v>
      </c>
      <c r="S1131" s="6"/>
      <c r="T1131" s="123">
        <f t="shared" si="132"/>
        <v>0</v>
      </c>
      <c r="U1131" s="122">
        <f t="shared" si="133"/>
        <v>0</v>
      </c>
      <c r="V1131" s="8" t="str">
        <f>IF(COUNTBLANK(G1131:H1131)+COUNTBLANK(J1131:K1131)+COUNTBLANK(M1131:M1131)+COUNTBLANK(P1131:Q1131)+COUNTBLANK(S1131:S1131)=8,"",
IF(G1131&lt;Limity!$C$5," Data gotowości zbyt wczesna lub nie uzupełniona.","")&amp;
IF(G1131&gt;Limity!$D$5," Data gotowości zbyt późna lub wypełnona nieprawidłowo.","")&amp;
IF(OR(ROUND(K1131,2)&lt;=0,ROUND(Q1131,2)&lt;=0,ROUND(M1131,2)&lt;=0,ROUND(S1131,2)&lt;=0,ROUND(H1131,2)&lt;=0)," Co najmniej jedna wartość nie jest większa od zera.","")&amp;
IF(K1131&gt;Limity!$D$6," Abonament za Usługę TD w Wariancie A ponad limit.","")&amp;
IF(Q1131&gt;Limity!$D$7," Abonament za Usługę TD w Wariancie B ponad limit.","")&amp;
IF(Q1131-K1131&gt;Limity!$D$8," Różnica wartości abonamentów za Usługę TD wariantów A i B ponad limit.","")&amp;
IF(M1131&gt;Limity!$D$9," Abonament za zwiększenie przepustowości w Wariancie A ponad limit.","")&amp;
IF(S1131&gt;Limity!$D$10," Abonament za zwiększenie przepustowości w Wariancie B ponad limit.","")&amp;
IF(H1131&gt;Limity!$D$11," Opłata za zestawienie łącza ponad limit.","")&amp;
IF(J1131=""," Nie wskazano PWR. ",IF(ISERROR(VLOOKUP(J1131,'Listy punktów styku'!$B$11:$B$41,1,FALSE))," Nie wskazano PWR z listy.",""))&amp;
IF(P1131=""," Nie wskazano FPS. ",IF(ISERROR(VLOOKUP(P1131,'Listy punktów styku'!$B$44:$B$61,1,FALSE))," Nie wskazano FPS z listy.",""))
)</f>
        <v/>
      </c>
    </row>
    <row r="1132" spans="1:22" ht="29" x14ac:dyDescent="0.35">
      <c r="A1132" s="115">
        <v>1118</v>
      </c>
      <c r="B1132" s="116">
        <v>5679431</v>
      </c>
      <c r="C1132" s="117" t="s">
        <v>5617</v>
      </c>
      <c r="D1132" s="118" t="s">
        <v>5619</v>
      </c>
      <c r="E1132" s="118"/>
      <c r="F1132" s="119">
        <v>76</v>
      </c>
      <c r="G1132" s="28"/>
      <c r="H1132" s="4"/>
      <c r="I1132" s="122">
        <f t="shared" si="127"/>
        <v>0</v>
      </c>
      <c r="J1132" s="3"/>
      <c r="K1132" s="6"/>
      <c r="L1132" s="123">
        <f t="shared" si="128"/>
        <v>0</v>
      </c>
      <c r="M1132" s="7"/>
      <c r="N1132" s="123">
        <f t="shared" si="129"/>
        <v>0</v>
      </c>
      <c r="O1132" s="123">
        <f t="shared" si="130"/>
        <v>0</v>
      </c>
      <c r="P1132" s="3"/>
      <c r="Q1132" s="6"/>
      <c r="R1132" s="123">
        <f t="shared" si="131"/>
        <v>0</v>
      </c>
      <c r="S1132" s="6"/>
      <c r="T1132" s="123">
        <f t="shared" si="132"/>
        <v>0</v>
      </c>
      <c r="U1132" s="122">
        <f t="shared" si="133"/>
        <v>0</v>
      </c>
      <c r="V1132" s="8" t="str">
        <f>IF(COUNTBLANK(G1132:H1132)+COUNTBLANK(J1132:K1132)+COUNTBLANK(M1132:M1132)+COUNTBLANK(P1132:Q1132)+COUNTBLANK(S1132:S1132)=8,"",
IF(G1132&lt;Limity!$C$5," Data gotowości zbyt wczesna lub nie uzupełniona.","")&amp;
IF(G1132&gt;Limity!$D$5," Data gotowości zbyt późna lub wypełnona nieprawidłowo.","")&amp;
IF(OR(ROUND(K1132,2)&lt;=0,ROUND(Q1132,2)&lt;=0,ROUND(M1132,2)&lt;=0,ROUND(S1132,2)&lt;=0,ROUND(H1132,2)&lt;=0)," Co najmniej jedna wartość nie jest większa od zera.","")&amp;
IF(K1132&gt;Limity!$D$6," Abonament za Usługę TD w Wariancie A ponad limit.","")&amp;
IF(Q1132&gt;Limity!$D$7," Abonament za Usługę TD w Wariancie B ponad limit.","")&amp;
IF(Q1132-K1132&gt;Limity!$D$8," Różnica wartości abonamentów za Usługę TD wariantów A i B ponad limit.","")&amp;
IF(M1132&gt;Limity!$D$9," Abonament za zwiększenie przepustowości w Wariancie A ponad limit.","")&amp;
IF(S1132&gt;Limity!$D$10," Abonament za zwiększenie przepustowości w Wariancie B ponad limit.","")&amp;
IF(H1132&gt;Limity!$D$11," Opłata za zestawienie łącza ponad limit.","")&amp;
IF(J1132=""," Nie wskazano PWR. ",IF(ISERROR(VLOOKUP(J1132,'Listy punktów styku'!$B$11:$B$41,1,FALSE))," Nie wskazano PWR z listy.",""))&amp;
IF(P1132=""," Nie wskazano FPS. ",IF(ISERROR(VLOOKUP(P1132,'Listy punktów styku'!$B$44:$B$61,1,FALSE))," Nie wskazano FPS z listy.",""))
)</f>
        <v/>
      </c>
    </row>
    <row r="1133" spans="1:22" x14ac:dyDescent="0.35">
      <c r="A1133" s="115">
        <v>1119</v>
      </c>
      <c r="B1133" s="116">
        <v>5687221</v>
      </c>
      <c r="C1133" s="117" t="s">
        <v>5623</v>
      </c>
      <c r="D1133" s="118" t="s">
        <v>5625</v>
      </c>
      <c r="E1133" s="118" t="s">
        <v>95</v>
      </c>
      <c r="F1133" s="119">
        <v>2</v>
      </c>
      <c r="G1133" s="28"/>
      <c r="H1133" s="4"/>
      <c r="I1133" s="122">
        <f t="shared" si="127"/>
        <v>0</v>
      </c>
      <c r="J1133" s="3"/>
      <c r="K1133" s="6"/>
      <c r="L1133" s="123">
        <f t="shared" si="128"/>
        <v>0</v>
      </c>
      <c r="M1133" s="7"/>
      <c r="N1133" s="123">
        <f t="shared" si="129"/>
        <v>0</v>
      </c>
      <c r="O1133" s="123">
        <f t="shared" si="130"/>
        <v>0</v>
      </c>
      <c r="P1133" s="3"/>
      <c r="Q1133" s="6"/>
      <c r="R1133" s="123">
        <f t="shared" si="131"/>
        <v>0</v>
      </c>
      <c r="S1133" s="6"/>
      <c r="T1133" s="123">
        <f t="shared" si="132"/>
        <v>0</v>
      </c>
      <c r="U1133" s="122">
        <f t="shared" si="133"/>
        <v>0</v>
      </c>
      <c r="V1133" s="8" t="str">
        <f>IF(COUNTBLANK(G1133:H1133)+COUNTBLANK(J1133:K1133)+COUNTBLANK(M1133:M1133)+COUNTBLANK(P1133:Q1133)+COUNTBLANK(S1133:S1133)=8,"",
IF(G1133&lt;Limity!$C$5," Data gotowości zbyt wczesna lub nie uzupełniona.","")&amp;
IF(G1133&gt;Limity!$D$5," Data gotowości zbyt późna lub wypełnona nieprawidłowo.","")&amp;
IF(OR(ROUND(K1133,2)&lt;=0,ROUND(Q1133,2)&lt;=0,ROUND(M1133,2)&lt;=0,ROUND(S1133,2)&lt;=0,ROUND(H1133,2)&lt;=0)," Co najmniej jedna wartość nie jest większa od zera.","")&amp;
IF(K1133&gt;Limity!$D$6," Abonament za Usługę TD w Wariancie A ponad limit.","")&amp;
IF(Q1133&gt;Limity!$D$7," Abonament za Usługę TD w Wariancie B ponad limit.","")&amp;
IF(Q1133-K1133&gt;Limity!$D$8," Różnica wartości abonamentów za Usługę TD wariantów A i B ponad limit.","")&amp;
IF(M1133&gt;Limity!$D$9," Abonament za zwiększenie przepustowości w Wariancie A ponad limit.","")&amp;
IF(S1133&gt;Limity!$D$10," Abonament za zwiększenie przepustowości w Wariancie B ponad limit.","")&amp;
IF(H1133&gt;Limity!$D$11," Opłata za zestawienie łącza ponad limit.","")&amp;
IF(J1133=""," Nie wskazano PWR. ",IF(ISERROR(VLOOKUP(J1133,'Listy punktów styku'!$B$11:$B$41,1,FALSE))," Nie wskazano PWR z listy.",""))&amp;
IF(P1133=""," Nie wskazano FPS. ",IF(ISERROR(VLOOKUP(P1133,'Listy punktów styku'!$B$44:$B$61,1,FALSE))," Nie wskazano FPS z listy.",""))
)</f>
        <v/>
      </c>
    </row>
    <row r="1134" spans="1:22" x14ac:dyDescent="0.35">
      <c r="A1134" s="115">
        <v>1120</v>
      </c>
      <c r="B1134" s="116">
        <v>5687845</v>
      </c>
      <c r="C1134" s="117" t="s">
        <v>5627</v>
      </c>
      <c r="D1134" s="118" t="s">
        <v>2918</v>
      </c>
      <c r="E1134" s="118" t="s">
        <v>104</v>
      </c>
      <c r="F1134" s="119">
        <v>56</v>
      </c>
      <c r="G1134" s="28"/>
      <c r="H1134" s="4"/>
      <c r="I1134" s="122">
        <f t="shared" si="127"/>
        <v>0</v>
      </c>
      <c r="J1134" s="3"/>
      <c r="K1134" s="6"/>
      <c r="L1134" s="123">
        <f t="shared" si="128"/>
        <v>0</v>
      </c>
      <c r="M1134" s="7"/>
      <c r="N1134" s="123">
        <f t="shared" si="129"/>
        <v>0</v>
      </c>
      <c r="O1134" s="123">
        <f t="shared" si="130"/>
        <v>0</v>
      </c>
      <c r="P1134" s="3"/>
      <c r="Q1134" s="6"/>
      <c r="R1134" s="123">
        <f t="shared" si="131"/>
        <v>0</v>
      </c>
      <c r="S1134" s="6"/>
      <c r="T1134" s="123">
        <f t="shared" si="132"/>
        <v>0</v>
      </c>
      <c r="U1134" s="122">
        <f t="shared" si="133"/>
        <v>0</v>
      </c>
      <c r="V1134" s="8" t="str">
        <f>IF(COUNTBLANK(G1134:H1134)+COUNTBLANK(J1134:K1134)+COUNTBLANK(M1134:M1134)+COUNTBLANK(P1134:Q1134)+COUNTBLANK(S1134:S1134)=8,"",
IF(G1134&lt;Limity!$C$5," Data gotowości zbyt wczesna lub nie uzupełniona.","")&amp;
IF(G1134&gt;Limity!$D$5," Data gotowości zbyt późna lub wypełnona nieprawidłowo.","")&amp;
IF(OR(ROUND(K1134,2)&lt;=0,ROUND(Q1134,2)&lt;=0,ROUND(M1134,2)&lt;=0,ROUND(S1134,2)&lt;=0,ROUND(H1134,2)&lt;=0)," Co najmniej jedna wartość nie jest większa od zera.","")&amp;
IF(K1134&gt;Limity!$D$6," Abonament za Usługę TD w Wariancie A ponad limit.","")&amp;
IF(Q1134&gt;Limity!$D$7," Abonament za Usługę TD w Wariancie B ponad limit.","")&amp;
IF(Q1134-K1134&gt;Limity!$D$8," Różnica wartości abonamentów za Usługę TD wariantów A i B ponad limit.","")&amp;
IF(M1134&gt;Limity!$D$9," Abonament za zwiększenie przepustowości w Wariancie A ponad limit.","")&amp;
IF(S1134&gt;Limity!$D$10," Abonament za zwiększenie przepustowości w Wariancie B ponad limit.","")&amp;
IF(H1134&gt;Limity!$D$11," Opłata za zestawienie łącza ponad limit.","")&amp;
IF(J1134=""," Nie wskazano PWR. ",IF(ISERROR(VLOOKUP(J1134,'Listy punktów styku'!$B$11:$B$41,1,FALSE))," Nie wskazano PWR z listy.",""))&amp;
IF(P1134=""," Nie wskazano FPS. ",IF(ISERROR(VLOOKUP(P1134,'Listy punktów styku'!$B$44:$B$61,1,FALSE))," Nie wskazano FPS z listy.",""))
)</f>
        <v/>
      </c>
    </row>
    <row r="1135" spans="1:22" x14ac:dyDescent="0.35">
      <c r="A1135" s="115">
        <v>1121</v>
      </c>
      <c r="B1135" s="116">
        <v>5684860</v>
      </c>
      <c r="C1135" s="117" t="s">
        <v>5630</v>
      </c>
      <c r="D1135" s="118" t="s">
        <v>5621</v>
      </c>
      <c r="E1135" s="118" t="s">
        <v>1090</v>
      </c>
      <c r="F1135" s="119">
        <v>61</v>
      </c>
      <c r="G1135" s="28"/>
      <c r="H1135" s="4"/>
      <c r="I1135" s="122">
        <f t="shared" si="127"/>
        <v>0</v>
      </c>
      <c r="J1135" s="3"/>
      <c r="K1135" s="6"/>
      <c r="L1135" s="123">
        <f t="shared" si="128"/>
        <v>0</v>
      </c>
      <c r="M1135" s="7"/>
      <c r="N1135" s="123">
        <f t="shared" si="129"/>
        <v>0</v>
      </c>
      <c r="O1135" s="123">
        <f t="shared" si="130"/>
        <v>0</v>
      </c>
      <c r="P1135" s="3"/>
      <c r="Q1135" s="6"/>
      <c r="R1135" s="123">
        <f t="shared" si="131"/>
        <v>0</v>
      </c>
      <c r="S1135" s="6"/>
      <c r="T1135" s="123">
        <f t="shared" si="132"/>
        <v>0</v>
      </c>
      <c r="U1135" s="122">
        <f t="shared" si="133"/>
        <v>0</v>
      </c>
      <c r="V1135" s="8" t="str">
        <f>IF(COUNTBLANK(G1135:H1135)+COUNTBLANK(J1135:K1135)+COUNTBLANK(M1135:M1135)+COUNTBLANK(P1135:Q1135)+COUNTBLANK(S1135:S1135)=8,"",
IF(G1135&lt;Limity!$C$5," Data gotowości zbyt wczesna lub nie uzupełniona.","")&amp;
IF(G1135&gt;Limity!$D$5," Data gotowości zbyt późna lub wypełnona nieprawidłowo.","")&amp;
IF(OR(ROUND(K1135,2)&lt;=0,ROUND(Q1135,2)&lt;=0,ROUND(M1135,2)&lt;=0,ROUND(S1135,2)&lt;=0,ROUND(H1135,2)&lt;=0)," Co najmniej jedna wartość nie jest większa od zera.","")&amp;
IF(K1135&gt;Limity!$D$6," Abonament za Usługę TD w Wariancie A ponad limit.","")&amp;
IF(Q1135&gt;Limity!$D$7," Abonament za Usługę TD w Wariancie B ponad limit.","")&amp;
IF(Q1135-K1135&gt;Limity!$D$8," Różnica wartości abonamentów za Usługę TD wariantów A i B ponad limit.","")&amp;
IF(M1135&gt;Limity!$D$9," Abonament za zwiększenie przepustowości w Wariancie A ponad limit.","")&amp;
IF(S1135&gt;Limity!$D$10," Abonament za zwiększenie przepustowości w Wariancie B ponad limit.","")&amp;
IF(H1135&gt;Limity!$D$11," Opłata za zestawienie łącza ponad limit.","")&amp;
IF(J1135=""," Nie wskazano PWR. ",IF(ISERROR(VLOOKUP(J1135,'Listy punktów styku'!$B$11:$B$41,1,FALSE))," Nie wskazano PWR z listy.",""))&amp;
IF(P1135=""," Nie wskazano FPS. ",IF(ISERROR(VLOOKUP(P1135,'Listy punktów styku'!$B$44:$B$61,1,FALSE))," Nie wskazano FPS z listy.",""))
)</f>
        <v/>
      </c>
    </row>
    <row r="1136" spans="1:22" x14ac:dyDescent="0.35">
      <c r="A1136" s="115">
        <v>1122</v>
      </c>
      <c r="B1136" s="116">
        <v>5685028</v>
      </c>
      <c r="C1136" s="117" t="s">
        <v>5633</v>
      </c>
      <c r="D1136" s="118" t="s">
        <v>5621</v>
      </c>
      <c r="E1136" s="118" t="s">
        <v>5635</v>
      </c>
      <c r="F1136" s="119">
        <v>50</v>
      </c>
      <c r="G1136" s="28"/>
      <c r="H1136" s="4"/>
      <c r="I1136" s="122">
        <f t="shared" si="127"/>
        <v>0</v>
      </c>
      <c r="J1136" s="3"/>
      <c r="K1136" s="6"/>
      <c r="L1136" s="123">
        <f t="shared" si="128"/>
        <v>0</v>
      </c>
      <c r="M1136" s="7"/>
      <c r="N1136" s="123">
        <f t="shared" si="129"/>
        <v>0</v>
      </c>
      <c r="O1136" s="123">
        <f t="shared" si="130"/>
        <v>0</v>
      </c>
      <c r="P1136" s="3"/>
      <c r="Q1136" s="6"/>
      <c r="R1136" s="123">
        <f t="shared" si="131"/>
        <v>0</v>
      </c>
      <c r="S1136" s="6"/>
      <c r="T1136" s="123">
        <f t="shared" si="132"/>
        <v>0</v>
      </c>
      <c r="U1136" s="122">
        <f t="shared" si="133"/>
        <v>0</v>
      </c>
      <c r="V1136" s="8" t="str">
        <f>IF(COUNTBLANK(G1136:H1136)+COUNTBLANK(J1136:K1136)+COUNTBLANK(M1136:M1136)+COUNTBLANK(P1136:Q1136)+COUNTBLANK(S1136:S1136)=8,"",
IF(G1136&lt;Limity!$C$5," Data gotowości zbyt wczesna lub nie uzupełniona.","")&amp;
IF(G1136&gt;Limity!$D$5," Data gotowości zbyt późna lub wypełnona nieprawidłowo.","")&amp;
IF(OR(ROUND(K1136,2)&lt;=0,ROUND(Q1136,2)&lt;=0,ROUND(M1136,2)&lt;=0,ROUND(S1136,2)&lt;=0,ROUND(H1136,2)&lt;=0)," Co najmniej jedna wartość nie jest większa od zera.","")&amp;
IF(K1136&gt;Limity!$D$6," Abonament za Usługę TD w Wariancie A ponad limit.","")&amp;
IF(Q1136&gt;Limity!$D$7," Abonament za Usługę TD w Wariancie B ponad limit.","")&amp;
IF(Q1136-K1136&gt;Limity!$D$8," Różnica wartości abonamentów za Usługę TD wariantów A i B ponad limit.","")&amp;
IF(M1136&gt;Limity!$D$9," Abonament za zwiększenie przepustowości w Wariancie A ponad limit.","")&amp;
IF(S1136&gt;Limity!$D$10," Abonament za zwiększenie przepustowości w Wariancie B ponad limit.","")&amp;
IF(H1136&gt;Limity!$D$11," Opłata za zestawienie łącza ponad limit.","")&amp;
IF(J1136=""," Nie wskazano PWR. ",IF(ISERROR(VLOOKUP(J1136,'Listy punktów styku'!$B$11:$B$41,1,FALSE))," Nie wskazano PWR z listy.",""))&amp;
IF(P1136=""," Nie wskazano FPS. ",IF(ISERROR(VLOOKUP(P1136,'Listy punktów styku'!$B$44:$B$61,1,FALSE))," Nie wskazano FPS z listy.",""))
)</f>
        <v/>
      </c>
    </row>
    <row r="1137" spans="1:22" x14ac:dyDescent="0.35">
      <c r="A1137" s="115">
        <v>1123</v>
      </c>
      <c r="B1137" s="116">
        <v>5685972</v>
      </c>
      <c r="C1137" s="117" t="s">
        <v>5637</v>
      </c>
      <c r="D1137" s="118" t="s">
        <v>5621</v>
      </c>
      <c r="E1137" s="118" t="s">
        <v>3323</v>
      </c>
      <c r="F1137" s="119">
        <v>2</v>
      </c>
      <c r="G1137" s="28"/>
      <c r="H1137" s="4"/>
      <c r="I1137" s="122">
        <f t="shared" si="127"/>
        <v>0</v>
      </c>
      <c r="J1137" s="3"/>
      <c r="K1137" s="6"/>
      <c r="L1137" s="123">
        <f t="shared" si="128"/>
        <v>0</v>
      </c>
      <c r="M1137" s="7"/>
      <c r="N1137" s="123">
        <f t="shared" si="129"/>
        <v>0</v>
      </c>
      <c r="O1137" s="123">
        <f t="shared" si="130"/>
        <v>0</v>
      </c>
      <c r="P1137" s="3"/>
      <c r="Q1137" s="6"/>
      <c r="R1137" s="123">
        <f t="shared" si="131"/>
        <v>0</v>
      </c>
      <c r="S1137" s="6"/>
      <c r="T1137" s="123">
        <f t="shared" si="132"/>
        <v>0</v>
      </c>
      <c r="U1137" s="122">
        <f t="shared" si="133"/>
        <v>0</v>
      </c>
      <c r="V1137" s="8" t="str">
        <f>IF(COUNTBLANK(G1137:H1137)+COUNTBLANK(J1137:K1137)+COUNTBLANK(M1137:M1137)+COUNTBLANK(P1137:Q1137)+COUNTBLANK(S1137:S1137)=8,"",
IF(G1137&lt;Limity!$C$5," Data gotowości zbyt wczesna lub nie uzupełniona.","")&amp;
IF(G1137&gt;Limity!$D$5," Data gotowości zbyt późna lub wypełnona nieprawidłowo.","")&amp;
IF(OR(ROUND(K1137,2)&lt;=0,ROUND(Q1137,2)&lt;=0,ROUND(M1137,2)&lt;=0,ROUND(S1137,2)&lt;=0,ROUND(H1137,2)&lt;=0)," Co najmniej jedna wartość nie jest większa od zera.","")&amp;
IF(K1137&gt;Limity!$D$6," Abonament za Usługę TD w Wariancie A ponad limit.","")&amp;
IF(Q1137&gt;Limity!$D$7," Abonament za Usługę TD w Wariancie B ponad limit.","")&amp;
IF(Q1137-K1137&gt;Limity!$D$8," Różnica wartości abonamentów za Usługę TD wariantów A i B ponad limit.","")&amp;
IF(M1137&gt;Limity!$D$9," Abonament za zwiększenie przepustowości w Wariancie A ponad limit.","")&amp;
IF(S1137&gt;Limity!$D$10," Abonament za zwiększenie przepustowości w Wariancie B ponad limit.","")&amp;
IF(H1137&gt;Limity!$D$11," Opłata za zestawienie łącza ponad limit.","")&amp;
IF(J1137=""," Nie wskazano PWR. ",IF(ISERROR(VLOOKUP(J1137,'Listy punktów styku'!$B$11:$B$41,1,FALSE))," Nie wskazano PWR z listy.",""))&amp;
IF(P1137=""," Nie wskazano FPS. ",IF(ISERROR(VLOOKUP(P1137,'Listy punktów styku'!$B$44:$B$61,1,FALSE))," Nie wskazano FPS z listy.",""))
)</f>
        <v/>
      </c>
    </row>
    <row r="1138" spans="1:22" x14ac:dyDescent="0.35">
      <c r="A1138" s="115">
        <v>1124</v>
      </c>
      <c r="B1138" s="116">
        <v>5689568</v>
      </c>
      <c r="C1138" s="117" t="s">
        <v>5639</v>
      </c>
      <c r="D1138" s="118" t="s">
        <v>5642</v>
      </c>
      <c r="E1138" s="118" t="s">
        <v>5645</v>
      </c>
      <c r="F1138" s="119">
        <v>37</v>
      </c>
      <c r="G1138" s="28"/>
      <c r="H1138" s="4"/>
      <c r="I1138" s="122">
        <f t="shared" si="127"/>
        <v>0</v>
      </c>
      <c r="J1138" s="3"/>
      <c r="K1138" s="6"/>
      <c r="L1138" s="123">
        <f t="shared" si="128"/>
        <v>0</v>
      </c>
      <c r="M1138" s="7"/>
      <c r="N1138" s="123">
        <f t="shared" si="129"/>
        <v>0</v>
      </c>
      <c r="O1138" s="123">
        <f t="shared" si="130"/>
        <v>0</v>
      </c>
      <c r="P1138" s="3"/>
      <c r="Q1138" s="6"/>
      <c r="R1138" s="123">
        <f t="shared" si="131"/>
        <v>0</v>
      </c>
      <c r="S1138" s="6"/>
      <c r="T1138" s="123">
        <f t="shared" si="132"/>
        <v>0</v>
      </c>
      <c r="U1138" s="122">
        <f t="shared" si="133"/>
        <v>0</v>
      </c>
      <c r="V1138" s="8" t="str">
        <f>IF(COUNTBLANK(G1138:H1138)+COUNTBLANK(J1138:K1138)+COUNTBLANK(M1138:M1138)+COUNTBLANK(P1138:Q1138)+COUNTBLANK(S1138:S1138)=8,"",
IF(G1138&lt;Limity!$C$5," Data gotowości zbyt wczesna lub nie uzupełniona.","")&amp;
IF(G1138&gt;Limity!$D$5," Data gotowości zbyt późna lub wypełnona nieprawidłowo.","")&amp;
IF(OR(ROUND(K1138,2)&lt;=0,ROUND(Q1138,2)&lt;=0,ROUND(M1138,2)&lt;=0,ROUND(S1138,2)&lt;=0,ROUND(H1138,2)&lt;=0)," Co najmniej jedna wartość nie jest większa od zera.","")&amp;
IF(K1138&gt;Limity!$D$6," Abonament za Usługę TD w Wariancie A ponad limit.","")&amp;
IF(Q1138&gt;Limity!$D$7," Abonament za Usługę TD w Wariancie B ponad limit.","")&amp;
IF(Q1138-K1138&gt;Limity!$D$8," Różnica wartości abonamentów za Usługę TD wariantów A i B ponad limit.","")&amp;
IF(M1138&gt;Limity!$D$9," Abonament za zwiększenie przepustowości w Wariancie A ponad limit.","")&amp;
IF(S1138&gt;Limity!$D$10," Abonament za zwiększenie przepustowości w Wariancie B ponad limit.","")&amp;
IF(H1138&gt;Limity!$D$11," Opłata za zestawienie łącza ponad limit.","")&amp;
IF(J1138=""," Nie wskazano PWR. ",IF(ISERROR(VLOOKUP(J1138,'Listy punktów styku'!$B$11:$B$41,1,FALSE))," Nie wskazano PWR z listy.",""))&amp;
IF(P1138=""," Nie wskazano FPS. ",IF(ISERROR(VLOOKUP(P1138,'Listy punktów styku'!$B$44:$B$61,1,FALSE))," Nie wskazano FPS z listy.",""))
)</f>
        <v/>
      </c>
    </row>
    <row r="1139" spans="1:22" ht="29" x14ac:dyDescent="0.35">
      <c r="A1139" s="115">
        <v>1125</v>
      </c>
      <c r="B1139" s="116">
        <v>5688517</v>
      </c>
      <c r="C1139" s="117" t="s">
        <v>5647</v>
      </c>
      <c r="D1139" s="118" t="s">
        <v>5642</v>
      </c>
      <c r="E1139" s="118" t="s">
        <v>5645</v>
      </c>
      <c r="F1139" s="119">
        <v>49</v>
      </c>
      <c r="G1139" s="28"/>
      <c r="H1139" s="4"/>
      <c r="I1139" s="122">
        <f t="shared" si="127"/>
        <v>0</v>
      </c>
      <c r="J1139" s="3"/>
      <c r="K1139" s="6"/>
      <c r="L1139" s="123">
        <f t="shared" si="128"/>
        <v>0</v>
      </c>
      <c r="M1139" s="7"/>
      <c r="N1139" s="123">
        <f t="shared" si="129"/>
        <v>0</v>
      </c>
      <c r="O1139" s="123">
        <f t="shared" si="130"/>
        <v>0</v>
      </c>
      <c r="P1139" s="3"/>
      <c r="Q1139" s="6"/>
      <c r="R1139" s="123">
        <f t="shared" si="131"/>
        <v>0</v>
      </c>
      <c r="S1139" s="6"/>
      <c r="T1139" s="123">
        <f t="shared" si="132"/>
        <v>0</v>
      </c>
      <c r="U1139" s="122">
        <f t="shared" si="133"/>
        <v>0</v>
      </c>
      <c r="V1139" s="8" t="str">
        <f>IF(COUNTBLANK(G1139:H1139)+COUNTBLANK(J1139:K1139)+COUNTBLANK(M1139:M1139)+COUNTBLANK(P1139:Q1139)+COUNTBLANK(S1139:S1139)=8,"",
IF(G1139&lt;Limity!$C$5," Data gotowości zbyt wczesna lub nie uzupełniona.","")&amp;
IF(G1139&gt;Limity!$D$5," Data gotowości zbyt późna lub wypełnona nieprawidłowo.","")&amp;
IF(OR(ROUND(K1139,2)&lt;=0,ROUND(Q1139,2)&lt;=0,ROUND(M1139,2)&lt;=0,ROUND(S1139,2)&lt;=0,ROUND(H1139,2)&lt;=0)," Co najmniej jedna wartość nie jest większa od zera.","")&amp;
IF(K1139&gt;Limity!$D$6," Abonament za Usługę TD w Wariancie A ponad limit.","")&amp;
IF(Q1139&gt;Limity!$D$7," Abonament za Usługę TD w Wariancie B ponad limit.","")&amp;
IF(Q1139-K1139&gt;Limity!$D$8," Różnica wartości abonamentów za Usługę TD wariantów A i B ponad limit.","")&amp;
IF(M1139&gt;Limity!$D$9," Abonament za zwiększenie przepustowości w Wariancie A ponad limit.","")&amp;
IF(S1139&gt;Limity!$D$10," Abonament za zwiększenie przepustowości w Wariancie B ponad limit.","")&amp;
IF(H1139&gt;Limity!$D$11," Opłata za zestawienie łącza ponad limit.","")&amp;
IF(J1139=""," Nie wskazano PWR. ",IF(ISERROR(VLOOKUP(J1139,'Listy punktów styku'!$B$11:$B$41,1,FALSE))," Nie wskazano PWR z listy.",""))&amp;
IF(P1139=""," Nie wskazano FPS. ",IF(ISERROR(VLOOKUP(P1139,'Listy punktów styku'!$B$44:$B$61,1,FALSE))," Nie wskazano FPS z listy.",""))
)</f>
        <v/>
      </c>
    </row>
    <row r="1140" spans="1:22" x14ac:dyDescent="0.35">
      <c r="A1140" s="115">
        <v>1126</v>
      </c>
      <c r="B1140" s="124">
        <v>55229170</v>
      </c>
      <c r="C1140" s="117" t="s">
        <v>5649</v>
      </c>
      <c r="D1140" s="118" t="s">
        <v>3473</v>
      </c>
      <c r="E1140" s="118" t="s">
        <v>5653</v>
      </c>
      <c r="F1140" s="119" t="s">
        <v>1663</v>
      </c>
      <c r="G1140" s="28"/>
      <c r="H1140" s="4"/>
      <c r="I1140" s="122">
        <f t="shared" si="127"/>
        <v>0</v>
      </c>
      <c r="J1140" s="3"/>
      <c r="K1140" s="6"/>
      <c r="L1140" s="123">
        <f t="shared" si="128"/>
        <v>0</v>
      </c>
      <c r="M1140" s="7"/>
      <c r="N1140" s="123">
        <f t="shared" si="129"/>
        <v>0</v>
      </c>
      <c r="O1140" s="123">
        <f t="shared" si="130"/>
        <v>0</v>
      </c>
      <c r="P1140" s="3"/>
      <c r="Q1140" s="6"/>
      <c r="R1140" s="123">
        <f t="shared" si="131"/>
        <v>0</v>
      </c>
      <c r="S1140" s="6"/>
      <c r="T1140" s="123">
        <f t="shared" si="132"/>
        <v>0</v>
      </c>
      <c r="U1140" s="122">
        <f t="shared" si="133"/>
        <v>0</v>
      </c>
      <c r="V1140" s="8" t="str">
        <f>IF(COUNTBLANK(G1140:H1140)+COUNTBLANK(J1140:K1140)+COUNTBLANK(M1140:M1140)+COUNTBLANK(P1140:Q1140)+COUNTBLANK(S1140:S1140)=8,"",
IF(G1140&lt;Limity!$C$5," Data gotowości zbyt wczesna lub nie uzupełniona.","")&amp;
IF(G1140&gt;Limity!$D$5," Data gotowości zbyt późna lub wypełnona nieprawidłowo.","")&amp;
IF(OR(ROUND(K1140,2)&lt;=0,ROUND(Q1140,2)&lt;=0,ROUND(M1140,2)&lt;=0,ROUND(S1140,2)&lt;=0,ROUND(H1140,2)&lt;=0)," Co najmniej jedna wartość nie jest większa od zera.","")&amp;
IF(K1140&gt;Limity!$D$6," Abonament za Usługę TD w Wariancie A ponad limit.","")&amp;
IF(Q1140&gt;Limity!$D$7," Abonament za Usługę TD w Wariancie B ponad limit.","")&amp;
IF(Q1140-K1140&gt;Limity!$D$8," Różnica wartości abonamentów za Usługę TD wariantów A i B ponad limit.","")&amp;
IF(M1140&gt;Limity!$D$9," Abonament za zwiększenie przepustowości w Wariancie A ponad limit.","")&amp;
IF(S1140&gt;Limity!$D$10," Abonament za zwiększenie przepustowości w Wariancie B ponad limit.","")&amp;
IF(H1140&gt;Limity!$D$11," Opłata za zestawienie łącza ponad limit.","")&amp;
IF(J1140=""," Nie wskazano PWR. ",IF(ISERROR(VLOOKUP(J1140,'Listy punktów styku'!$B$11:$B$41,1,FALSE))," Nie wskazano PWR z listy.",""))&amp;
IF(P1140=""," Nie wskazano FPS. ",IF(ISERROR(VLOOKUP(P1140,'Listy punktów styku'!$B$44:$B$61,1,FALSE))," Nie wskazano FPS z listy.",""))
)</f>
        <v/>
      </c>
    </row>
    <row r="1141" spans="1:22" x14ac:dyDescent="0.35">
      <c r="A1141" s="115">
        <v>1127</v>
      </c>
      <c r="B1141" s="124">
        <v>65391835</v>
      </c>
      <c r="C1141" s="117" t="s">
        <v>5654</v>
      </c>
      <c r="D1141" s="118" t="s">
        <v>5648</v>
      </c>
      <c r="E1141" s="118" t="s">
        <v>482</v>
      </c>
      <c r="F1141" s="119" t="s">
        <v>5657</v>
      </c>
      <c r="G1141" s="28"/>
      <c r="H1141" s="4"/>
      <c r="I1141" s="122">
        <f t="shared" si="127"/>
        <v>0</v>
      </c>
      <c r="J1141" s="3"/>
      <c r="K1141" s="6"/>
      <c r="L1141" s="123">
        <f t="shared" si="128"/>
        <v>0</v>
      </c>
      <c r="M1141" s="7"/>
      <c r="N1141" s="123">
        <f t="shared" si="129"/>
        <v>0</v>
      </c>
      <c r="O1141" s="123">
        <f t="shared" si="130"/>
        <v>0</v>
      </c>
      <c r="P1141" s="3"/>
      <c r="Q1141" s="6"/>
      <c r="R1141" s="123">
        <f t="shared" si="131"/>
        <v>0</v>
      </c>
      <c r="S1141" s="6"/>
      <c r="T1141" s="123">
        <f t="shared" si="132"/>
        <v>0</v>
      </c>
      <c r="U1141" s="122">
        <f t="shared" si="133"/>
        <v>0</v>
      </c>
      <c r="V1141" s="8" t="str">
        <f>IF(COUNTBLANK(G1141:H1141)+COUNTBLANK(J1141:K1141)+COUNTBLANK(M1141:M1141)+COUNTBLANK(P1141:Q1141)+COUNTBLANK(S1141:S1141)=8,"",
IF(G1141&lt;Limity!$C$5," Data gotowości zbyt wczesna lub nie uzupełniona.","")&amp;
IF(G1141&gt;Limity!$D$5," Data gotowości zbyt późna lub wypełnona nieprawidłowo.","")&amp;
IF(OR(ROUND(K1141,2)&lt;=0,ROUND(Q1141,2)&lt;=0,ROUND(M1141,2)&lt;=0,ROUND(S1141,2)&lt;=0,ROUND(H1141,2)&lt;=0)," Co najmniej jedna wartość nie jest większa od zera.","")&amp;
IF(K1141&gt;Limity!$D$6," Abonament za Usługę TD w Wariancie A ponad limit.","")&amp;
IF(Q1141&gt;Limity!$D$7," Abonament za Usługę TD w Wariancie B ponad limit.","")&amp;
IF(Q1141-K1141&gt;Limity!$D$8," Różnica wartości abonamentów za Usługę TD wariantów A i B ponad limit.","")&amp;
IF(M1141&gt;Limity!$D$9," Abonament za zwiększenie przepustowości w Wariancie A ponad limit.","")&amp;
IF(S1141&gt;Limity!$D$10," Abonament za zwiększenie przepustowości w Wariancie B ponad limit.","")&amp;
IF(H1141&gt;Limity!$D$11," Opłata za zestawienie łącza ponad limit.","")&amp;
IF(J1141=""," Nie wskazano PWR. ",IF(ISERROR(VLOOKUP(J1141,'Listy punktów styku'!$B$11:$B$41,1,FALSE))," Nie wskazano PWR z listy.",""))&amp;
IF(P1141=""," Nie wskazano FPS. ",IF(ISERROR(VLOOKUP(P1141,'Listy punktów styku'!$B$44:$B$61,1,FALSE))," Nie wskazano FPS z listy.",""))
)</f>
        <v/>
      </c>
    </row>
    <row r="1142" spans="1:22" x14ac:dyDescent="0.35">
      <c r="A1142" s="115">
        <v>1128</v>
      </c>
      <c r="B1142" s="116">
        <v>5709803</v>
      </c>
      <c r="C1142" s="117" t="s">
        <v>5659</v>
      </c>
      <c r="D1142" s="118" t="s">
        <v>5663</v>
      </c>
      <c r="E1142" s="118" t="s">
        <v>5665</v>
      </c>
      <c r="F1142" s="119">
        <v>86</v>
      </c>
      <c r="G1142" s="28"/>
      <c r="H1142" s="4"/>
      <c r="I1142" s="122">
        <f t="shared" si="127"/>
        <v>0</v>
      </c>
      <c r="J1142" s="3"/>
      <c r="K1142" s="6"/>
      <c r="L1142" s="123">
        <f t="shared" si="128"/>
        <v>0</v>
      </c>
      <c r="M1142" s="7"/>
      <c r="N1142" s="123">
        <f t="shared" si="129"/>
        <v>0</v>
      </c>
      <c r="O1142" s="123">
        <f t="shared" si="130"/>
        <v>0</v>
      </c>
      <c r="P1142" s="3"/>
      <c r="Q1142" s="6"/>
      <c r="R1142" s="123">
        <f t="shared" si="131"/>
        <v>0</v>
      </c>
      <c r="S1142" s="6"/>
      <c r="T1142" s="123">
        <f t="shared" si="132"/>
        <v>0</v>
      </c>
      <c r="U1142" s="122">
        <f t="shared" si="133"/>
        <v>0</v>
      </c>
      <c r="V1142" s="8" t="str">
        <f>IF(COUNTBLANK(G1142:H1142)+COUNTBLANK(J1142:K1142)+COUNTBLANK(M1142:M1142)+COUNTBLANK(P1142:Q1142)+COUNTBLANK(S1142:S1142)=8,"",
IF(G1142&lt;Limity!$C$5," Data gotowości zbyt wczesna lub nie uzupełniona.","")&amp;
IF(G1142&gt;Limity!$D$5," Data gotowości zbyt późna lub wypełnona nieprawidłowo.","")&amp;
IF(OR(ROUND(K1142,2)&lt;=0,ROUND(Q1142,2)&lt;=0,ROUND(M1142,2)&lt;=0,ROUND(S1142,2)&lt;=0,ROUND(H1142,2)&lt;=0)," Co najmniej jedna wartość nie jest większa od zera.","")&amp;
IF(K1142&gt;Limity!$D$6," Abonament za Usługę TD w Wariancie A ponad limit.","")&amp;
IF(Q1142&gt;Limity!$D$7," Abonament za Usługę TD w Wariancie B ponad limit.","")&amp;
IF(Q1142-K1142&gt;Limity!$D$8," Różnica wartości abonamentów za Usługę TD wariantów A i B ponad limit.","")&amp;
IF(M1142&gt;Limity!$D$9," Abonament za zwiększenie przepustowości w Wariancie A ponad limit.","")&amp;
IF(S1142&gt;Limity!$D$10," Abonament za zwiększenie przepustowości w Wariancie B ponad limit.","")&amp;
IF(H1142&gt;Limity!$D$11," Opłata za zestawienie łącza ponad limit.","")&amp;
IF(J1142=""," Nie wskazano PWR. ",IF(ISERROR(VLOOKUP(J1142,'Listy punktów styku'!$B$11:$B$41,1,FALSE))," Nie wskazano PWR z listy.",""))&amp;
IF(P1142=""," Nie wskazano FPS. ",IF(ISERROR(VLOOKUP(P1142,'Listy punktów styku'!$B$44:$B$61,1,FALSE))," Nie wskazano FPS z listy.",""))
)</f>
        <v/>
      </c>
    </row>
    <row r="1143" spans="1:22" x14ac:dyDescent="0.35">
      <c r="A1143" s="115">
        <v>1129</v>
      </c>
      <c r="B1143" s="116">
        <v>5710590</v>
      </c>
      <c r="C1143" s="117" t="s">
        <v>5667</v>
      </c>
      <c r="D1143" s="118" t="s">
        <v>5669</v>
      </c>
      <c r="E1143" s="118" t="s">
        <v>339</v>
      </c>
      <c r="F1143" s="119">
        <v>56</v>
      </c>
      <c r="G1143" s="28"/>
      <c r="H1143" s="4"/>
      <c r="I1143" s="122">
        <f t="shared" si="127"/>
        <v>0</v>
      </c>
      <c r="J1143" s="3"/>
      <c r="K1143" s="6"/>
      <c r="L1143" s="123">
        <f t="shared" si="128"/>
        <v>0</v>
      </c>
      <c r="M1143" s="7"/>
      <c r="N1143" s="123">
        <f t="shared" si="129"/>
        <v>0</v>
      </c>
      <c r="O1143" s="123">
        <f t="shared" si="130"/>
        <v>0</v>
      </c>
      <c r="P1143" s="3"/>
      <c r="Q1143" s="6"/>
      <c r="R1143" s="123">
        <f t="shared" si="131"/>
        <v>0</v>
      </c>
      <c r="S1143" s="6"/>
      <c r="T1143" s="123">
        <f t="shared" si="132"/>
        <v>0</v>
      </c>
      <c r="U1143" s="122">
        <f t="shared" si="133"/>
        <v>0</v>
      </c>
      <c r="V1143" s="8" t="str">
        <f>IF(COUNTBLANK(G1143:H1143)+COUNTBLANK(J1143:K1143)+COUNTBLANK(M1143:M1143)+COUNTBLANK(P1143:Q1143)+COUNTBLANK(S1143:S1143)=8,"",
IF(G1143&lt;Limity!$C$5," Data gotowości zbyt wczesna lub nie uzupełniona.","")&amp;
IF(G1143&gt;Limity!$D$5," Data gotowości zbyt późna lub wypełnona nieprawidłowo.","")&amp;
IF(OR(ROUND(K1143,2)&lt;=0,ROUND(Q1143,2)&lt;=0,ROUND(M1143,2)&lt;=0,ROUND(S1143,2)&lt;=0,ROUND(H1143,2)&lt;=0)," Co najmniej jedna wartość nie jest większa od zera.","")&amp;
IF(K1143&gt;Limity!$D$6," Abonament za Usługę TD w Wariancie A ponad limit.","")&amp;
IF(Q1143&gt;Limity!$D$7," Abonament za Usługę TD w Wariancie B ponad limit.","")&amp;
IF(Q1143-K1143&gt;Limity!$D$8," Różnica wartości abonamentów za Usługę TD wariantów A i B ponad limit.","")&amp;
IF(M1143&gt;Limity!$D$9," Abonament za zwiększenie przepustowości w Wariancie A ponad limit.","")&amp;
IF(S1143&gt;Limity!$D$10," Abonament za zwiększenie przepustowości w Wariancie B ponad limit.","")&amp;
IF(H1143&gt;Limity!$D$11," Opłata za zestawienie łącza ponad limit.","")&amp;
IF(J1143=""," Nie wskazano PWR. ",IF(ISERROR(VLOOKUP(J1143,'Listy punktów styku'!$B$11:$B$41,1,FALSE))," Nie wskazano PWR z listy.",""))&amp;
IF(P1143=""," Nie wskazano FPS. ",IF(ISERROR(VLOOKUP(P1143,'Listy punktów styku'!$B$44:$B$61,1,FALSE))," Nie wskazano FPS z listy.",""))
)</f>
        <v/>
      </c>
    </row>
    <row r="1144" spans="1:22" x14ac:dyDescent="0.35">
      <c r="A1144" s="115">
        <v>1130</v>
      </c>
      <c r="B1144" s="116">
        <v>5712060</v>
      </c>
      <c r="C1144" s="117" t="s">
        <v>5671</v>
      </c>
      <c r="D1144" s="118" t="s">
        <v>5661</v>
      </c>
      <c r="E1144" s="118" t="s">
        <v>95</v>
      </c>
      <c r="F1144" s="119">
        <v>130</v>
      </c>
      <c r="G1144" s="28"/>
      <c r="H1144" s="4"/>
      <c r="I1144" s="122">
        <f t="shared" si="127"/>
        <v>0</v>
      </c>
      <c r="J1144" s="3"/>
      <c r="K1144" s="6"/>
      <c r="L1144" s="123">
        <f t="shared" si="128"/>
        <v>0</v>
      </c>
      <c r="M1144" s="7"/>
      <c r="N1144" s="123">
        <f t="shared" si="129"/>
        <v>0</v>
      </c>
      <c r="O1144" s="123">
        <f t="shared" si="130"/>
        <v>0</v>
      </c>
      <c r="P1144" s="3"/>
      <c r="Q1144" s="6"/>
      <c r="R1144" s="123">
        <f t="shared" si="131"/>
        <v>0</v>
      </c>
      <c r="S1144" s="6"/>
      <c r="T1144" s="123">
        <f t="shared" si="132"/>
        <v>0</v>
      </c>
      <c r="U1144" s="122">
        <f t="shared" si="133"/>
        <v>0</v>
      </c>
      <c r="V1144" s="8" t="str">
        <f>IF(COUNTBLANK(G1144:H1144)+COUNTBLANK(J1144:K1144)+COUNTBLANK(M1144:M1144)+COUNTBLANK(P1144:Q1144)+COUNTBLANK(S1144:S1144)=8,"",
IF(G1144&lt;Limity!$C$5," Data gotowości zbyt wczesna lub nie uzupełniona.","")&amp;
IF(G1144&gt;Limity!$D$5," Data gotowości zbyt późna lub wypełnona nieprawidłowo.","")&amp;
IF(OR(ROUND(K1144,2)&lt;=0,ROUND(Q1144,2)&lt;=0,ROUND(M1144,2)&lt;=0,ROUND(S1144,2)&lt;=0,ROUND(H1144,2)&lt;=0)," Co najmniej jedna wartość nie jest większa od zera.","")&amp;
IF(K1144&gt;Limity!$D$6," Abonament za Usługę TD w Wariancie A ponad limit.","")&amp;
IF(Q1144&gt;Limity!$D$7," Abonament za Usługę TD w Wariancie B ponad limit.","")&amp;
IF(Q1144-K1144&gt;Limity!$D$8," Różnica wartości abonamentów za Usługę TD wariantów A i B ponad limit.","")&amp;
IF(M1144&gt;Limity!$D$9," Abonament za zwiększenie przepustowości w Wariancie A ponad limit.","")&amp;
IF(S1144&gt;Limity!$D$10," Abonament za zwiększenie przepustowości w Wariancie B ponad limit.","")&amp;
IF(H1144&gt;Limity!$D$11," Opłata za zestawienie łącza ponad limit.","")&amp;
IF(J1144=""," Nie wskazano PWR. ",IF(ISERROR(VLOOKUP(J1144,'Listy punktów styku'!$B$11:$B$41,1,FALSE))," Nie wskazano PWR z listy.",""))&amp;
IF(P1144=""," Nie wskazano FPS. ",IF(ISERROR(VLOOKUP(P1144,'Listy punktów styku'!$B$44:$B$61,1,FALSE))," Nie wskazano FPS z listy.",""))
)</f>
        <v/>
      </c>
    </row>
    <row r="1145" spans="1:22" x14ac:dyDescent="0.35">
      <c r="A1145" s="115">
        <v>1131</v>
      </c>
      <c r="B1145" s="116">
        <v>5722940</v>
      </c>
      <c r="C1145" s="117" t="s">
        <v>1145</v>
      </c>
      <c r="D1145" s="118" t="s">
        <v>1149</v>
      </c>
      <c r="E1145" s="118" t="s">
        <v>95</v>
      </c>
      <c r="F1145" s="119">
        <v>7</v>
      </c>
      <c r="G1145" s="28"/>
      <c r="H1145" s="4"/>
      <c r="I1145" s="122">
        <f t="shared" si="127"/>
        <v>0</v>
      </c>
      <c r="J1145" s="3"/>
      <c r="K1145" s="6"/>
      <c r="L1145" s="123">
        <f t="shared" si="128"/>
        <v>0</v>
      </c>
      <c r="M1145" s="7"/>
      <c r="N1145" s="123">
        <f t="shared" si="129"/>
        <v>0</v>
      </c>
      <c r="O1145" s="123">
        <f t="shared" si="130"/>
        <v>0</v>
      </c>
      <c r="P1145" s="3"/>
      <c r="Q1145" s="6"/>
      <c r="R1145" s="123">
        <f t="shared" si="131"/>
        <v>0</v>
      </c>
      <c r="S1145" s="6"/>
      <c r="T1145" s="123">
        <f t="shared" si="132"/>
        <v>0</v>
      </c>
      <c r="U1145" s="122">
        <f t="shared" si="133"/>
        <v>0</v>
      </c>
      <c r="V1145" s="8" t="str">
        <f>IF(COUNTBLANK(G1145:H1145)+COUNTBLANK(J1145:K1145)+COUNTBLANK(M1145:M1145)+COUNTBLANK(P1145:Q1145)+COUNTBLANK(S1145:S1145)=8,"",
IF(G1145&lt;Limity!$C$5," Data gotowości zbyt wczesna lub nie uzupełniona.","")&amp;
IF(G1145&gt;Limity!$D$5," Data gotowości zbyt późna lub wypełnona nieprawidłowo.","")&amp;
IF(OR(ROUND(K1145,2)&lt;=0,ROUND(Q1145,2)&lt;=0,ROUND(M1145,2)&lt;=0,ROUND(S1145,2)&lt;=0,ROUND(H1145,2)&lt;=0)," Co najmniej jedna wartość nie jest większa od zera.","")&amp;
IF(K1145&gt;Limity!$D$6," Abonament za Usługę TD w Wariancie A ponad limit.","")&amp;
IF(Q1145&gt;Limity!$D$7," Abonament za Usługę TD w Wariancie B ponad limit.","")&amp;
IF(Q1145-K1145&gt;Limity!$D$8," Różnica wartości abonamentów za Usługę TD wariantów A i B ponad limit.","")&amp;
IF(M1145&gt;Limity!$D$9," Abonament za zwiększenie przepustowości w Wariancie A ponad limit.","")&amp;
IF(S1145&gt;Limity!$D$10," Abonament za zwiększenie przepustowości w Wariancie B ponad limit.","")&amp;
IF(H1145&gt;Limity!$D$11," Opłata za zestawienie łącza ponad limit.","")&amp;
IF(J1145=""," Nie wskazano PWR. ",IF(ISERROR(VLOOKUP(J1145,'Listy punktów styku'!$B$11:$B$41,1,FALSE))," Nie wskazano PWR z listy.",""))&amp;
IF(P1145=""," Nie wskazano FPS. ",IF(ISERROR(VLOOKUP(P1145,'Listy punktów styku'!$B$44:$B$61,1,FALSE))," Nie wskazano FPS z listy.",""))
)</f>
        <v/>
      </c>
    </row>
    <row r="1146" spans="1:22" x14ac:dyDescent="0.35">
      <c r="A1146" s="115">
        <v>1132</v>
      </c>
      <c r="B1146" s="116">
        <v>5723308</v>
      </c>
      <c r="C1146" s="117" t="s">
        <v>1151</v>
      </c>
      <c r="D1146" s="118" t="s">
        <v>1147</v>
      </c>
      <c r="E1146" s="118" t="s">
        <v>1154</v>
      </c>
      <c r="F1146" s="119">
        <v>12</v>
      </c>
      <c r="G1146" s="28"/>
      <c r="H1146" s="4"/>
      <c r="I1146" s="122">
        <f t="shared" si="127"/>
        <v>0</v>
      </c>
      <c r="J1146" s="3"/>
      <c r="K1146" s="6"/>
      <c r="L1146" s="123">
        <f t="shared" si="128"/>
        <v>0</v>
      </c>
      <c r="M1146" s="7"/>
      <c r="N1146" s="123">
        <f t="shared" si="129"/>
        <v>0</v>
      </c>
      <c r="O1146" s="123">
        <f t="shared" si="130"/>
        <v>0</v>
      </c>
      <c r="P1146" s="3"/>
      <c r="Q1146" s="6"/>
      <c r="R1146" s="123">
        <f t="shared" si="131"/>
        <v>0</v>
      </c>
      <c r="S1146" s="6"/>
      <c r="T1146" s="123">
        <f t="shared" si="132"/>
        <v>0</v>
      </c>
      <c r="U1146" s="122">
        <f t="shared" si="133"/>
        <v>0</v>
      </c>
      <c r="V1146" s="8" t="str">
        <f>IF(COUNTBLANK(G1146:H1146)+COUNTBLANK(J1146:K1146)+COUNTBLANK(M1146:M1146)+COUNTBLANK(P1146:Q1146)+COUNTBLANK(S1146:S1146)=8,"",
IF(G1146&lt;Limity!$C$5," Data gotowości zbyt wczesna lub nie uzupełniona.","")&amp;
IF(G1146&gt;Limity!$D$5," Data gotowości zbyt późna lub wypełnona nieprawidłowo.","")&amp;
IF(OR(ROUND(K1146,2)&lt;=0,ROUND(Q1146,2)&lt;=0,ROUND(M1146,2)&lt;=0,ROUND(S1146,2)&lt;=0,ROUND(H1146,2)&lt;=0)," Co najmniej jedna wartość nie jest większa od zera.","")&amp;
IF(K1146&gt;Limity!$D$6," Abonament za Usługę TD w Wariancie A ponad limit.","")&amp;
IF(Q1146&gt;Limity!$D$7," Abonament za Usługę TD w Wariancie B ponad limit.","")&amp;
IF(Q1146-K1146&gt;Limity!$D$8," Różnica wartości abonamentów za Usługę TD wariantów A i B ponad limit.","")&amp;
IF(M1146&gt;Limity!$D$9," Abonament za zwiększenie przepustowości w Wariancie A ponad limit.","")&amp;
IF(S1146&gt;Limity!$D$10," Abonament za zwiększenie przepustowości w Wariancie B ponad limit.","")&amp;
IF(H1146&gt;Limity!$D$11," Opłata za zestawienie łącza ponad limit.","")&amp;
IF(J1146=""," Nie wskazano PWR. ",IF(ISERROR(VLOOKUP(J1146,'Listy punktów styku'!$B$11:$B$41,1,FALSE))," Nie wskazano PWR z listy.",""))&amp;
IF(P1146=""," Nie wskazano FPS. ",IF(ISERROR(VLOOKUP(P1146,'Listy punktów styku'!$B$44:$B$61,1,FALSE))," Nie wskazano FPS z listy.",""))
)</f>
        <v/>
      </c>
    </row>
    <row r="1147" spans="1:22" x14ac:dyDescent="0.35">
      <c r="A1147" s="115">
        <v>1133</v>
      </c>
      <c r="B1147" s="116">
        <v>5723865</v>
      </c>
      <c r="C1147" s="117" t="s">
        <v>1156</v>
      </c>
      <c r="D1147" s="118" t="s">
        <v>1158</v>
      </c>
      <c r="E1147" s="118" t="s">
        <v>95</v>
      </c>
      <c r="F1147" s="119">
        <v>1</v>
      </c>
      <c r="G1147" s="28"/>
      <c r="H1147" s="4"/>
      <c r="I1147" s="122">
        <f t="shared" si="127"/>
        <v>0</v>
      </c>
      <c r="J1147" s="3"/>
      <c r="K1147" s="6"/>
      <c r="L1147" s="123">
        <f t="shared" si="128"/>
        <v>0</v>
      </c>
      <c r="M1147" s="7"/>
      <c r="N1147" s="123">
        <f t="shared" si="129"/>
        <v>0</v>
      </c>
      <c r="O1147" s="123">
        <f t="shared" si="130"/>
        <v>0</v>
      </c>
      <c r="P1147" s="3"/>
      <c r="Q1147" s="6"/>
      <c r="R1147" s="123">
        <f t="shared" si="131"/>
        <v>0</v>
      </c>
      <c r="S1147" s="6"/>
      <c r="T1147" s="123">
        <f t="shared" si="132"/>
        <v>0</v>
      </c>
      <c r="U1147" s="122">
        <f t="shared" si="133"/>
        <v>0</v>
      </c>
      <c r="V1147" s="8" t="str">
        <f>IF(COUNTBLANK(G1147:H1147)+COUNTBLANK(J1147:K1147)+COUNTBLANK(M1147:M1147)+COUNTBLANK(P1147:Q1147)+COUNTBLANK(S1147:S1147)=8,"",
IF(G1147&lt;Limity!$C$5," Data gotowości zbyt wczesna lub nie uzupełniona.","")&amp;
IF(G1147&gt;Limity!$D$5," Data gotowości zbyt późna lub wypełnona nieprawidłowo.","")&amp;
IF(OR(ROUND(K1147,2)&lt;=0,ROUND(Q1147,2)&lt;=0,ROUND(M1147,2)&lt;=0,ROUND(S1147,2)&lt;=0,ROUND(H1147,2)&lt;=0)," Co najmniej jedna wartość nie jest większa od zera.","")&amp;
IF(K1147&gt;Limity!$D$6," Abonament za Usługę TD w Wariancie A ponad limit.","")&amp;
IF(Q1147&gt;Limity!$D$7," Abonament za Usługę TD w Wariancie B ponad limit.","")&amp;
IF(Q1147-K1147&gt;Limity!$D$8," Różnica wartości abonamentów za Usługę TD wariantów A i B ponad limit.","")&amp;
IF(M1147&gt;Limity!$D$9," Abonament za zwiększenie przepustowości w Wariancie A ponad limit.","")&amp;
IF(S1147&gt;Limity!$D$10," Abonament za zwiększenie przepustowości w Wariancie B ponad limit.","")&amp;
IF(H1147&gt;Limity!$D$11," Opłata za zestawienie łącza ponad limit.","")&amp;
IF(J1147=""," Nie wskazano PWR. ",IF(ISERROR(VLOOKUP(J1147,'Listy punktów styku'!$B$11:$B$41,1,FALSE))," Nie wskazano PWR z listy.",""))&amp;
IF(P1147=""," Nie wskazano FPS. ",IF(ISERROR(VLOOKUP(P1147,'Listy punktów styku'!$B$44:$B$61,1,FALSE))," Nie wskazano FPS z listy.",""))
)</f>
        <v/>
      </c>
    </row>
    <row r="1148" spans="1:22" x14ac:dyDescent="0.35">
      <c r="A1148" s="115">
        <v>1134</v>
      </c>
      <c r="B1148" s="116">
        <v>5724983</v>
      </c>
      <c r="C1148" s="117" t="s">
        <v>5675</v>
      </c>
      <c r="D1148" s="118" t="s">
        <v>5677</v>
      </c>
      <c r="E1148" s="118" t="s">
        <v>542</v>
      </c>
      <c r="F1148" s="119">
        <v>13</v>
      </c>
      <c r="G1148" s="28"/>
      <c r="H1148" s="4"/>
      <c r="I1148" s="122">
        <f t="shared" si="127"/>
        <v>0</v>
      </c>
      <c r="J1148" s="3"/>
      <c r="K1148" s="6"/>
      <c r="L1148" s="123">
        <f t="shared" si="128"/>
        <v>0</v>
      </c>
      <c r="M1148" s="7"/>
      <c r="N1148" s="123">
        <f t="shared" si="129"/>
        <v>0</v>
      </c>
      <c r="O1148" s="123">
        <f t="shared" si="130"/>
        <v>0</v>
      </c>
      <c r="P1148" s="3"/>
      <c r="Q1148" s="6"/>
      <c r="R1148" s="123">
        <f t="shared" si="131"/>
        <v>0</v>
      </c>
      <c r="S1148" s="6"/>
      <c r="T1148" s="123">
        <f t="shared" si="132"/>
        <v>0</v>
      </c>
      <c r="U1148" s="122">
        <f t="shared" si="133"/>
        <v>0</v>
      </c>
      <c r="V1148" s="8" t="str">
        <f>IF(COUNTBLANK(G1148:H1148)+COUNTBLANK(J1148:K1148)+COUNTBLANK(M1148:M1148)+COUNTBLANK(P1148:Q1148)+COUNTBLANK(S1148:S1148)=8,"",
IF(G1148&lt;Limity!$C$5," Data gotowości zbyt wczesna lub nie uzupełniona.","")&amp;
IF(G1148&gt;Limity!$D$5," Data gotowości zbyt późna lub wypełnona nieprawidłowo.","")&amp;
IF(OR(ROUND(K1148,2)&lt;=0,ROUND(Q1148,2)&lt;=0,ROUND(M1148,2)&lt;=0,ROUND(S1148,2)&lt;=0,ROUND(H1148,2)&lt;=0)," Co najmniej jedna wartość nie jest większa od zera.","")&amp;
IF(K1148&gt;Limity!$D$6," Abonament za Usługę TD w Wariancie A ponad limit.","")&amp;
IF(Q1148&gt;Limity!$D$7," Abonament za Usługę TD w Wariancie B ponad limit.","")&amp;
IF(Q1148-K1148&gt;Limity!$D$8," Różnica wartości abonamentów za Usługę TD wariantów A i B ponad limit.","")&amp;
IF(M1148&gt;Limity!$D$9," Abonament za zwiększenie przepustowości w Wariancie A ponad limit.","")&amp;
IF(S1148&gt;Limity!$D$10," Abonament za zwiększenie przepustowości w Wariancie B ponad limit.","")&amp;
IF(H1148&gt;Limity!$D$11," Opłata za zestawienie łącza ponad limit.","")&amp;
IF(J1148=""," Nie wskazano PWR. ",IF(ISERROR(VLOOKUP(J1148,'Listy punktów styku'!$B$11:$B$41,1,FALSE))," Nie wskazano PWR z listy.",""))&amp;
IF(P1148=""," Nie wskazano FPS. ",IF(ISERROR(VLOOKUP(P1148,'Listy punktów styku'!$B$44:$B$61,1,FALSE))," Nie wskazano FPS z listy.",""))
)</f>
        <v/>
      </c>
    </row>
    <row r="1149" spans="1:22" x14ac:dyDescent="0.35">
      <c r="A1149" s="115">
        <v>1135</v>
      </c>
      <c r="B1149" s="116">
        <v>7714035</v>
      </c>
      <c r="C1149" s="117" t="s">
        <v>5679</v>
      </c>
      <c r="D1149" s="118" t="s">
        <v>5681</v>
      </c>
      <c r="E1149" s="118" t="s">
        <v>5683</v>
      </c>
      <c r="F1149" s="119">
        <v>7</v>
      </c>
      <c r="G1149" s="28"/>
      <c r="H1149" s="4"/>
      <c r="I1149" s="122">
        <f t="shared" si="127"/>
        <v>0</v>
      </c>
      <c r="J1149" s="3"/>
      <c r="K1149" s="6"/>
      <c r="L1149" s="123">
        <f t="shared" si="128"/>
        <v>0</v>
      </c>
      <c r="M1149" s="7"/>
      <c r="N1149" s="123">
        <f t="shared" si="129"/>
        <v>0</v>
      </c>
      <c r="O1149" s="123">
        <f t="shared" si="130"/>
        <v>0</v>
      </c>
      <c r="P1149" s="3"/>
      <c r="Q1149" s="6"/>
      <c r="R1149" s="123">
        <f t="shared" si="131"/>
        <v>0</v>
      </c>
      <c r="S1149" s="6"/>
      <c r="T1149" s="123">
        <f t="shared" si="132"/>
        <v>0</v>
      </c>
      <c r="U1149" s="122">
        <f t="shared" si="133"/>
        <v>0</v>
      </c>
      <c r="V1149" s="8" t="str">
        <f>IF(COUNTBLANK(G1149:H1149)+COUNTBLANK(J1149:K1149)+COUNTBLANK(M1149:M1149)+COUNTBLANK(P1149:Q1149)+COUNTBLANK(S1149:S1149)=8,"",
IF(G1149&lt;Limity!$C$5," Data gotowości zbyt wczesna lub nie uzupełniona.","")&amp;
IF(G1149&gt;Limity!$D$5," Data gotowości zbyt późna lub wypełnona nieprawidłowo.","")&amp;
IF(OR(ROUND(K1149,2)&lt;=0,ROUND(Q1149,2)&lt;=0,ROUND(M1149,2)&lt;=0,ROUND(S1149,2)&lt;=0,ROUND(H1149,2)&lt;=0)," Co najmniej jedna wartość nie jest większa od zera.","")&amp;
IF(K1149&gt;Limity!$D$6," Abonament za Usługę TD w Wariancie A ponad limit.","")&amp;
IF(Q1149&gt;Limity!$D$7," Abonament za Usługę TD w Wariancie B ponad limit.","")&amp;
IF(Q1149-K1149&gt;Limity!$D$8," Różnica wartości abonamentów za Usługę TD wariantów A i B ponad limit.","")&amp;
IF(M1149&gt;Limity!$D$9," Abonament za zwiększenie przepustowości w Wariancie A ponad limit.","")&amp;
IF(S1149&gt;Limity!$D$10," Abonament za zwiększenie przepustowości w Wariancie B ponad limit.","")&amp;
IF(H1149&gt;Limity!$D$11," Opłata za zestawienie łącza ponad limit.","")&amp;
IF(J1149=""," Nie wskazano PWR. ",IF(ISERROR(VLOOKUP(J1149,'Listy punktów styku'!$B$11:$B$41,1,FALSE))," Nie wskazano PWR z listy.",""))&amp;
IF(P1149=""," Nie wskazano FPS. ",IF(ISERROR(VLOOKUP(P1149,'Listy punktów styku'!$B$44:$B$61,1,FALSE))," Nie wskazano FPS z listy.",""))
)</f>
        <v/>
      </c>
    </row>
    <row r="1150" spans="1:22" x14ac:dyDescent="0.35">
      <c r="A1150" s="115">
        <v>1136</v>
      </c>
      <c r="B1150" s="116">
        <v>5731888</v>
      </c>
      <c r="C1150" s="117" t="s">
        <v>5685</v>
      </c>
      <c r="D1150" s="118" t="s">
        <v>5688</v>
      </c>
      <c r="E1150" s="118" t="s">
        <v>289</v>
      </c>
      <c r="F1150" s="119">
        <v>47</v>
      </c>
      <c r="G1150" s="28"/>
      <c r="H1150" s="4"/>
      <c r="I1150" s="122">
        <f t="shared" si="127"/>
        <v>0</v>
      </c>
      <c r="J1150" s="3"/>
      <c r="K1150" s="6"/>
      <c r="L1150" s="123">
        <f t="shared" si="128"/>
        <v>0</v>
      </c>
      <c r="M1150" s="7"/>
      <c r="N1150" s="123">
        <f t="shared" si="129"/>
        <v>0</v>
      </c>
      <c r="O1150" s="123">
        <f t="shared" si="130"/>
        <v>0</v>
      </c>
      <c r="P1150" s="3"/>
      <c r="Q1150" s="6"/>
      <c r="R1150" s="123">
        <f t="shared" si="131"/>
        <v>0</v>
      </c>
      <c r="S1150" s="6"/>
      <c r="T1150" s="123">
        <f t="shared" si="132"/>
        <v>0</v>
      </c>
      <c r="U1150" s="122">
        <f t="shared" si="133"/>
        <v>0</v>
      </c>
      <c r="V1150" s="8" t="str">
        <f>IF(COUNTBLANK(G1150:H1150)+COUNTBLANK(J1150:K1150)+COUNTBLANK(M1150:M1150)+COUNTBLANK(P1150:Q1150)+COUNTBLANK(S1150:S1150)=8,"",
IF(G1150&lt;Limity!$C$5," Data gotowości zbyt wczesna lub nie uzupełniona.","")&amp;
IF(G1150&gt;Limity!$D$5," Data gotowości zbyt późna lub wypełnona nieprawidłowo.","")&amp;
IF(OR(ROUND(K1150,2)&lt;=0,ROUND(Q1150,2)&lt;=0,ROUND(M1150,2)&lt;=0,ROUND(S1150,2)&lt;=0,ROUND(H1150,2)&lt;=0)," Co najmniej jedna wartość nie jest większa od zera.","")&amp;
IF(K1150&gt;Limity!$D$6," Abonament za Usługę TD w Wariancie A ponad limit.","")&amp;
IF(Q1150&gt;Limity!$D$7," Abonament za Usługę TD w Wariancie B ponad limit.","")&amp;
IF(Q1150-K1150&gt;Limity!$D$8," Różnica wartości abonamentów za Usługę TD wariantów A i B ponad limit.","")&amp;
IF(M1150&gt;Limity!$D$9," Abonament za zwiększenie przepustowości w Wariancie A ponad limit.","")&amp;
IF(S1150&gt;Limity!$D$10," Abonament za zwiększenie przepustowości w Wariancie B ponad limit.","")&amp;
IF(H1150&gt;Limity!$D$11," Opłata za zestawienie łącza ponad limit.","")&amp;
IF(J1150=""," Nie wskazano PWR. ",IF(ISERROR(VLOOKUP(J1150,'Listy punktów styku'!$B$11:$B$41,1,FALSE))," Nie wskazano PWR z listy.",""))&amp;
IF(P1150=""," Nie wskazano FPS. ",IF(ISERROR(VLOOKUP(P1150,'Listy punktów styku'!$B$44:$B$61,1,FALSE))," Nie wskazano FPS z listy.",""))
)</f>
        <v/>
      </c>
    </row>
    <row r="1151" spans="1:22" x14ac:dyDescent="0.35">
      <c r="A1151" s="115">
        <v>1137</v>
      </c>
      <c r="B1151" s="116">
        <v>177270089</v>
      </c>
      <c r="C1151" s="117">
        <v>40617</v>
      </c>
      <c r="D1151" s="118" t="s">
        <v>5689</v>
      </c>
      <c r="E1151" s="118" t="s">
        <v>1141</v>
      </c>
      <c r="F1151" s="119">
        <v>42</v>
      </c>
      <c r="G1151" s="28"/>
      <c r="H1151" s="4"/>
      <c r="I1151" s="122">
        <f t="shared" si="127"/>
        <v>0</v>
      </c>
      <c r="J1151" s="3"/>
      <c r="K1151" s="6"/>
      <c r="L1151" s="123">
        <f t="shared" si="128"/>
        <v>0</v>
      </c>
      <c r="M1151" s="7"/>
      <c r="N1151" s="123">
        <f t="shared" si="129"/>
        <v>0</v>
      </c>
      <c r="O1151" s="123">
        <f t="shared" si="130"/>
        <v>0</v>
      </c>
      <c r="P1151" s="3"/>
      <c r="Q1151" s="6"/>
      <c r="R1151" s="123">
        <f t="shared" si="131"/>
        <v>0</v>
      </c>
      <c r="S1151" s="6"/>
      <c r="T1151" s="123">
        <f t="shared" si="132"/>
        <v>0</v>
      </c>
      <c r="U1151" s="122">
        <f t="shared" si="133"/>
        <v>0</v>
      </c>
      <c r="V1151" s="8" t="str">
        <f>IF(COUNTBLANK(G1151:H1151)+COUNTBLANK(J1151:K1151)+COUNTBLANK(M1151:M1151)+COUNTBLANK(P1151:Q1151)+COUNTBLANK(S1151:S1151)=8,"",
IF(G1151&lt;Limity!$C$5," Data gotowości zbyt wczesna lub nie uzupełniona.","")&amp;
IF(G1151&gt;Limity!$D$5," Data gotowości zbyt późna lub wypełnona nieprawidłowo.","")&amp;
IF(OR(ROUND(K1151,2)&lt;=0,ROUND(Q1151,2)&lt;=0,ROUND(M1151,2)&lt;=0,ROUND(S1151,2)&lt;=0,ROUND(H1151,2)&lt;=0)," Co najmniej jedna wartość nie jest większa od zera.","")&amp;
IF(K1151&gt;Limity!$D$6," Abonament za Usługę TD w Wariancie A ponad limit.","")&amp;
IF(Q1151&gt;Limity!$D$7," Abonament za Usługę TD w Wariancie B ponad limit.","")&amp;
IF(Q1151-K1151&gt;Limity!$D$8," Różnica wartości abonamentów za Usługę TD wariantów A i B ponad limit.","")&amp;
IF(M1151&gt;Limity!$D$9," Abonament za zwiększenie przepustowości w Wariancie A ponad limit.","")&amp;
IF(S1151&gt;Limity!$D$10," Abonament za zwiększenie przepustowości w Wariancie B ponad limit.","")&amp;
IF(H1151&gt;Limity!$D$11," Opłata za zestawienie łącza ponad limit.","")&amp;
IF(J1151=""," Nie wskazano PWR. ",IF(ISERROR(VLOOKUP(J1151,'Listy punktów styku'!$B$11:$B$41,1,FALSE))," Nie wskazano PWR z listy.",""))&amp;
IF(P1151=""," Nie wskazano FPS. ",IF(ISERROR(VLOOKUP(P1151,'Listy punktów styku'!$B$44:$B$61,1,FALSE))," Nie wskazano FPS z listy.",""))
)</f>
        <v/>
      </c>
    </row>
    <row r="1152" spans="1:22" x14ac:dyDescent="0.35">
      <c r="A1152" s="115">
        <v>1138</v>
      </c>
      <c r="B1152" s="116">
        <v>6114167</v>
      </c>
      <c r="C1152" s="117" t="s">
        <v>5693</v>
      </c>
      <c r="D1152" s="118" t="s">
        <v>5694</v>
      </c>
      <c r="E1152" s="118" t="s">
        <v>521</v>
      </c>
      <c r="F1152" s="119">
        <v>18</v>
      </c>
      <c r="G1152" s="28"/>
      <c r="H1152" s="4"/>
      <c r="I1152" s="122">
        <f t="shared" si="127"/>
        <v>0</v>
      </c>
      <c r="J1152" s="3"/>
      <c r="K1152" s="6"/>
      <c r="L1152" s="123">
        <f t="shared" si="128"/>
        <v>0</v>
      </c>
      <c r="M1152" s="7"/>
      <c r="N1152" s="123">
        <f t="shared" si="129"/>
        <v>0</v>
      </c>
      <c r="O1152" s="123">
        <f t="shared" si="130"/>
        <v>0</v>
      </c>
      <c r="P1152" s="3"/>
      <c r="Q1152" s="6"/>
      <c r="R1152" s="123">
        <f t="shared" si="131"/>
        <v>0</v>
      </c>
      <c r="S1152" s="6"/>
      <c r="T1152" s="123">
        <f t="shared" si="132"/>
        <v>0</v>
      </c>
      <c r="U1152" s="122">
        <f t="shared" si="133"/>
        <v>0</v>
      </c>
      <c r="V1152" s="8" t="str">
        <f>IF(COUNTBLANK(G1152:H1152)+COUNTBLANK(J1152:K1152)+COUNTBLANK(M1152:M1152)+COUNTBLANK(P1152:Q1152)+COUNTBLANK(S1152:S1152)=8,"",
IF(G1152&lt;Limity!$C$5," Data gotowości zbyt wczesna lub nie uzupełniona.","")&amp;
IF(G1152&gt;Limity!$D$5," Data gotowości zbyt późna lub wypełnona nieprawidłowo.","")&amp;
IF(OR(ROUND(K1152,2)&lt;=0,ROUND(Q1152,2)&lt;=0,ROUND(M1152,2)&lt;=0,ROUND(S1152,2)&lt;=0,ROUND(H1152,2)&lt;=0)," Co najmniej jedna wartość nie jest większa od zera.","")&amp;
IF(K1152&gt;Limity!$D$6," Abonament za Usługę TD w Wariancie A ponad limit.","")&amp;
IF(Q1152&gt;Limity!$D$7," Abonament za Usługę TD w Wariancie B ponad limit.","")&amp;
IF(Q1152-K1152&gt;Limity!$D$8," Różnica wartości abonamentów za Usługę TD wariantów A i B ponad limit.","")&amp;
IF(M1152&gt;Limity!$D$9," Abonament za zwiększenie przepustowości w Wariancie A ponad limit.","")&amp;
IF(S1152&gt;Limity!$D$10," Abonament za zwiększenie przepustowości w Wariancie B ponad limit.","")&amp;
IF(H1152&gt;Limity!$D$11," Opłata za zestawienie łącza ponad limit.","")&amp;
IF(J1152=""," Nie wskazano PWR. ",IF(ISERROR(VLOOKUP(J1152,'Listy punktów styku'!$B$11:$B$41,1,FALSE))," Nie wskazano PWR z listy.",""))&amp;
IF(P1152=""," Nie wskazano FPS. ",IF(ISERROR(VLOOKUP(P1152,'Listy punktów styku'!$B$44:$B$61,1,FALSE))," Nie wskazano FPS z listy.",""))
)</f>
        <v/>
      </c>
    </row>
    <row r="1153" spans="1:22" ht="29" x14ac:dyDescent="0.35">
      <c r="A1153" s="115">
        <v>1139</v>
      </c>
      <c r="B1153" s="116">
        <v>6100921</v>
      </c>
      <c r="C1153" s="117" t="s">
        <v>5698</v>
      </c>
      <c r="D1153" s="118" t="s">
        <v>5694</v>
      </c>
      <c r="E1153" s="118" t="s">
        <v>521</v>
      </c>
      <c r="F1153" s="119">
        <v>22</v>
      </c>
      <c r="G1153" s="28"/>
      <c r="H1153" s="4"/>
      <c r="I1153" s="122">
        <f t="shared" si="127"/>
        <v>0</v>
      </c>
      <c r="J1153" s="3"/>
      <c r="K1153" s="6"/>
      <c r="L1153" s="123">
        <f t="shared" si="128"/>
        <v>0</v>
      </c>
      <c r="M1153" s="7"/>
      <c r="N1153" s="123">
        <f t="shared" si="129"/>
        <v>0</v>
      </c>
      <c r="O1153" s="123">
        <f t="shared" si="130"/>
        <v>0</v>
      </c>
      <c r="P1153" s="3"/>
      <c r="Q1153" s="6"/>
      <c r="R1153" s="123">
        <f t="shared" si="131"/>
        <v>0</v>
      </c>
      <c r="S1153" s="6"/>
      <c r="T1153" s="123">
        <f t="shared" si="132"/>
        <v>0</v>
      </c>
      <c r="U1153" s="122">
        <f t="shared" si="133"/>
        <v>0</v>
      </c>
      <c r="V1153" s="8" t="str">
        <f>IF(COUNTBLANK(G1153:H1153)+COUNTBLANK(J1153:K1153)+COUNTBLANK(M1153:M1153)+COUNTBLANK(P1153:Q1153)+COUNTBLANK(S1153:S1153)=8,"",
IF(G1153&lt;Limity!$C$5," Data gotowości zbyt wczesna lub nie uzupełniona.","")&amp;
IF(G1153&gt;Limity!$D$5," Data gotowości zbyt późna lub wypełnona nieprawidłowo.","")&amp;
IF(OR(ROUND(K1153,2)&lt;=0,ROUND(Q1153,2)&lt;=0,ROUND(M1153,2)&lt;=0,ROUND(S1153,2)&lt;=0,ROUND(H1153,2)&lt;=0)," Co najmniej jedna wartość nie jest większa od zera.","")&amp;
IF(K1153&gt;Limity!$D$6," Abonament za Usługę TD w Wariancie A ponad limit.","")&amp;
IF(Q1153&gt;Limity!$D$7," Abonament za Usługę TD w Wariancie B ponad limit.","")&amp;
IF(Q1153-K1153&gt;Limity!$D$8," Różnica wartości abonamentów za Usługę TD wariantów A i B ponad limit.","")&amp;
IF(M1153&gt;Limity!$D$9," Abonament za zwiększenie przepustowości w Wariancie A ponad limit.","")&amp;
IF(S1153&gt;Limity!$D$10," Abonament za zwiększenie przepustowości w Wariancie B ponad limit.","")&amp;
IF(H1153&gt;Limity!$D$11," Opłata za zestawienie łącza ponad limit.","")&amp;
IF(J1153=""," Nie wskazano PWR. ",IF(ISERROR(VLOOKUP(J1153,'Listy punktów styku'!$B$11:$B$41,1,FALSE))," Nie wskazano PWR z listy.",""))&amp;
IF(P1153=""," Nie wskazano FPS. ",IF(ISERROR(VLOOKUP(P1153,'Listy punktów styku'!$B$44:$B$61,1,FALSE))," Nie wskazano FPS z listy.",""))
)</f>
        <v/>
      </c>
    </row>
    <row r="1154" spans="1:22" x14ac:dyDescent="0.35">
      <c r="A1154" s="115">
        <v>1140</v>
      </c>
      <c r="B1154" s="124">
        <v>83627351</v>
      </c>
      <c r="C1154" s="117" t="s">
        <v>5699</v>
      </c>
      <c r="D1154" s="118" t="s">
        <v>5694</v>
      </c>
      <c r="E1154" s="118" t="s">
        <v>5701</v>
      </c>
      <c r="F1154" s="119" t="s">
        <v>4706</v>
      </c>
      <c r="G1154" s="28"/>
      <c r="H1154" s="4"/>
      <c r="I1154" s="122">
        <f t="shared" si="127"/>
        <v>0</v>
      </c>
      <c r="J1154" s="3"/>
      <c r="K1154" s="6"/>
      <c r="L1154" s="123">
        <f t="shared" si="128"/>
        <v>0</v>
      </c>
      <c r="M1154" s="7"/>
      <c r="N1154" s="123">
        <f t="shared" si="129"/>
        <v>0</v>
      </c>
      <c r="O1154" s="123">
        <f t="shared" si="130"/>
        <v>0</v>
      </c>
      <c r="P1154" s="3"/>
      <c r="Q1154" s="6"/>
      <c r="R1154" s="123">
        <f t="shared" si="131"/>
        <v>0</v>
      </c>
      <c r="S1154" s="6"/>
      <c r="T1154" s="123">
        <f t="shared" si="132"/>
        <v>0</v>
      </c>
      <c r="U1154" s="122">
        <f t="shared" si="133"/>
        <v>0</v>
      </c>
      <c r="V1154" s="8" t="str">
        <f>IF(COUNTBLANK(G1154:H1154)+COUNTBLANK(J1154:K1154)+COUNTBLANK(M1154:M1154)+COUNTBLANK(P1154:Q1154)+COUNTBLANK(S1154:S1154)=8,"",
IF(G1154&lt;Limity!$C$5," Data gotowości zbyt wczesna lub nie uzupełniona.","")&amp;
IF(G1154&gt;Limity!$D$5," Data gotowości zbyt późna lub wypełnona nieprawidłowo.","")&amp;
IF(OR(ROUND(K1154,2)&lt;=0,ROUND(Q1154,2)&lt;=0,ROUND(M1154,2)&lt;=0,ROUND(S1154,2)&lt;=0,ROUND(H1154,2)&lt;=0)," Co najmniej jedna wartość nie jest większa od zera.","")&amp;
IF(K1154&gt;Limity!$D$6," Abonament za Usługę TD w Wariancie A ponad limit.","")&amp;
IF(Q1154&gt;Limity!$D$7," Abonament za Usługę TD w Wariancie B ponad limit.","")&amp;
IF(Q1154-K1154&gt;Limity!$D$8," Różnica wartości abonamentów za Usługę TD wariantów A i B ponad limit.","")&amp;
IF(M1154&gt;Limity!$D$9," Abonament za zwiększenie przepustowości w Wariancie A ponad limit.","")&amp;
IF(S1154&gt;Limity!$D$10," Abonament za zwiększenie przepustowości w Wariancie B ponad limit.","")&amp;
IF(H1154&gt;Limity!$D$11," Opłata za zestawienie łącza ponad limit.","")&amp;
IF(J1154=""," Nie wskazano PWR. ",IF(ISERROR(VLOOKUP(J1154,'Listy punktów styku'!$B$11:$B$41,1,FALSE))," Nie wskazano PWR z listy.",""))&amp;
IF(P1154=""," Nie wskazano FPS. ",IF(ISERROR(VLOOKUP(P1154,'Listy punktów styku'!$B$44:$B$61,1,FALSE))," Nie wskazano FPS z listy.",""))
)</f>
        <v/>
      </c>
    </row>
    <row r="1155" spans="1:22" x14ac:dyDescent="0.35">
      <c r="A1155" s="115">
        <v>1141</v>
      </c>
      <c r="B1155" s="116">
        <v>6134571</v>
      </c>
      <c r="C1155" s="117" t="s">
        <v>5703</v>
      </c>
      <c r="D1155" s="118" t="s">
        <v>620</v>
      </c>
      <c r="E1155" s="118" t="s">
        <v>506</v>
      </c>
      <c r="F1155" s="119">
        <v>93</v>
      </c>
      <c r="G1155" s="28"/>
      <c r="H1155" s="4"/>
      <c r="I1155" s="122">
        <f t="shared" si="127"/>
        <v>0</v>
      </c>
      <c r="J1155" s="3"/>
      <c r="K1155" s="6"/>
      <c r="L1155" s="123">
        <f t="shared" si="128"/>
        <v>0</v>
      </c>
      <c r="M1155" s="7"/>
      <c r="N1155" s="123">
        <f t="shared" si="129"/>
        <v>0</v>
      </c>
      <c r="O1155" s="123">
        <f t="shared" si="130"/>
        <v>0</v>
      </c>
      <c r="P1155" s="3"/>
      <c r="Q1155" s="6"/>
      <c r="R1155" s="123">
        <f t="shared" si="131"/>
        <v>0</v>
      </c>
      <c r="S1155" s="6"/>
      <c r="T1155" s="123">
        <f t="shared" si="132"/>
        <v>0</v>
      </c>
      <c r="U1155" s="122">
        <f t="shared" si="133"/>
        <v>0</v>
      </c>
      <c r="V1155" s="8" t="str">
        <f>IF(COUNTBLANK(G1155:H1155)+COUNTBLANK(J1155:K1155)+COUNTBLANK(M1155:M1155)+COUNTBLANK(P1155:Q1155)+COUNTBLANK(S1155:S1155)=8,"",
IF(G1155&lt;Limity!$C$5," Data gotowości zbyt wczesna lub nie uzupełniona.","")&amp;
IF(G1155&gt;Limity!$D$5," Data gotowości zbyt późna lub wypełnona nieprawidłowo.","")&amp;
IF(OR(ROUND(K1155,2)&lt;=0,ROUND(Q1155,2)&lt;=0,ROUND(M1155,2)&lt;=0,ROUND(S1155,2)&lt;=0,ROUND(H1155,2)&lt;=0)," Co najmniej jedna wartość nie jest większa od zera.","")&amp;
IF(K1155&gt;Limity!$D$6," Abonament za Usługę TD w Wariancie A ponad limit.","")&amp;
IF(Q1155&gt;Limity!$D$7," Abonament za Usługę TD w Wariancie B ponad limit.","")&amp;
IF(Q1155-K1155&gt;Limity!$D$8," Różnica wartości abonamentów za Usługę TD wariantów A i B ponad limit.","")&amp;
IF(M1155&gt;Limity!$D$9," Abonament za zwiększenie przepustowości w Wariancie A ponad limit.","")&amp;
IF(S1155&gt;Limity!$D$10," Abonament za zwiększenie przepustowości w Wariancie B ponad limit.","")&amp;
IF(H1155&gt;Limity!$D$11," Opłata za zestawienie łącza ponad limit.","")&amp;
IF(J1155=""," Nie wskazano PWR. ",IF(ISERROR(VLOOKUP(J1155,'Listy punktów styku'!$B$11:$B$41,1,FALSE))," Nie wskazano PWR z listy.",""))&amp;
IF(P1155=""," Nie wskazano FPS. ",IF(ISERROR(VLOOKUP(P1155,'Listy punktów styku'!$B$44:$B$61,1,FALSE))," Nie wskazano FPS z listy.",""))
)</f>
        <v/>
      </c>
    </row>
    <row r="1156" spans="1:22" x14ac:dyDescent="0.35">
      <c r="A1156" s="115">
        <v>1142</v>
      </c>
      <c r="B1156" s="116">
        <v>7845549</v>
      </c>
      <c r="C1156" s="117" t="s">
        <v>627</v>
      </c>
      <c r="D1156" s="118" t="s">
        <v>620</v>
      </c>
      <c r="E1156" s="118" t="s">
        <v>629</v>
      </c>
      <c r="F1156" s="119">
        <v>46</v>
      </c>
      <c r="G1156" s="28"/>
      <c r="H1156" s="4"/>
      <c r="I1156" s="122">
        <f t="shared" si="127"/>
        <v>0</v>
      </c>
      <c r="J1156" s="3"/>
      <c r="K1156" s="6"/>
      <c r="L1156" s="123">
        <f t="shared" si="128"/>
        <v>0</v>
      </c>
      <c r="M1156" s="7"/>
      <c r="N1156" s="123">
        <f t="shared" si="129"/>
        <v>0</v>
      </c>
      <c r="O1156" s="123">
        <f t="shared" si="130"/>
        <v>0</v>
      </c>
      <c r="P1156" s="3"/>
      <c r="Q1156" s="6"/>
      <c r="R1156" s="123">
        <f t="shared" si="131"/>
        <v>0</v>
      </c>
      <c r="S1156" s="6"/>
      <c r="T1156" s="123">
        <f t="shared" si="132"/>
        <v>0</v>
      </c>
      <c r="U1156" s="122">
        <f t="shared" si="133"/>
        <v>0</v>
      </c>
      <c r="V1156" s="8" t="str">
        <f>IF(COUNTBLANK(G1156:H1156)+COUNTBLANK(J1156:K1156)+COUNTBLANK(M1156:M1156)+COUNTBLANK(P1156:Q1156)+COUNTBLANK(S1156:S1156)=8,"",
IF(G1156&lt;Limity!$C$5," Data gotowości zbyt wczesna lub nie uzupełniona.","")&amp;
IF(G1156&gt;Limity!$D$5," Data gotowości zbyt późna lub wypełnona nieprawidłowo.","")&amp;
IF(OR(ROUND(K1156,2)&lt;=0,ROUND(Q1156,2)&lt;=0,ROUND(M1156,2)&lt;=0,ROUND(S1156,2)&lt;=0,ROUND(H1156,2)&lt;=0)," Co najmniej jedna wartość nie jest większa od zera.","")&amp;
IF(K1156&gt;Limity!$D$6," Abonament za Usługę TD w Wariancie A ponad limit.","")&amp;
IF(Q1156&gt;Limity!$D$7," Abonament za Usługę TD w Wariancie B ponad limit.","")&amp;
IF(Q1156-K1156&gt;Limity!$D$8," Różnica wartości abonamentów za Usługę TD wariantów A i B ponad limit.","")&amp;
IF(M1156&gt;Limity!$D$9," Abonament za zwiększenie przepustowości w Wariancie A ponad limit.","")&amp;
IF(S1156&gt;Limity!$D$10," Abonament za zwiększenie przepustowości w Wariancie B ponad limit.","")&amp;
IF(H1156&gt;Limity!$D$11," Opłata za zestawienie łącza ponad limit.","")&amp;
IF(J1156=""," Nie wskazano PWR. ",IF(ISERROR(VLOOKUP(J1156,'Listy punktów styku'!$B$11:$B$41,1,FALSE))," Nie wskazano PWR z listy.",""))&amp;
IF(P1156=""," Nie wskazano FPS. ",IF(ISERROR(VLOOKUP(P1156,'Listy punktów styku'!$B$44:$B$61,1,FALSE))," Nie wskazano FPS z listy.",""))
)</f>
        <v/>
      </c>
    </row>
    <row r="1157" spans="1:22" x14ac:dyDescent="0.35">
      <c r="A1157" s="115">
        <v>1143</v>
      </c>
      <c r="B1157" s="116">
        <v>6135123</v>
      </c>
      <c r="C1157" s="117" t="s">
        <v>646</v>
      </c>
      <c r="D1157" s="118" t="s">
        <v>620</v>
      </c>
      <c r="E1157" s="118" t="s">
        <v>648</v>
      </c>
      <c r="F1157" s="119" t="s">
        <v>649</v>
      </c>
      <c r="G1157" s="28"/>
      <c r="H1157" s="4"/>
      <c r="I1157" s="122">
        <f t="shared" si="127"/>
        <v>0</v>
      </c>
      <c r="J1157" s="3"/>
      <c r="K1157" s="6"/>
      <c r="L1157" s="123">
        <f t="shared" si="128"/>
        <v>0</v>
      </c>
      <c r="M1157" s="7"/>
      <c r="N1157" s="123">
        <f t="shared" si="129"/>
        <v>0</v>
      </c>
      <c r="O1157" s="123">
        <f t="shared" si="130"/>
        <v>0</v>
      </c>
      <c r="P1157" s="3"/>
      <c r="Q1157" s="6"/>
      <c r="R1157" s="123">
        <f t="shared" si="131"/>
        <v>0</v>
      </c>
      <c r="S1157" s="6"/>
      <c r="T1157" s="123">
        <f t="shared" si="132"/>
        <v>0</v>
      </c>
      <c r="U1157" s="122">
        <f t="shared" si="133"/>
        <v>0</v>
      </c>
      <c r="V1157" s="8" t="str">
        <f>IF(COUNTBLANK(G1157:H1157)+COUNTBLANK(J1157:K1157)+COUNTBLANK(M1157:M1157)+COUNTBLANK(P1157:Q1157)+COUNTBLANK(S1157:S1157)=8,"",
IF(G1157&lt;Limity!$C$5," Data gotowości zbyt wczesna lub nie uzupełniona.","")&amp;
IF(G1157&gt;Limity!$D$5," Data gotowości zbyt późna lub wypełnona nieprawidłowo.","")&amp;
IF(OR(ROUND(K1157,2)&lt;=0,ROUND(Q1157,2)&lt;=0,ROUND(M1157,2)&lt;=0,ROUND(S1157,2)&lt;=0,ROUND(H1157,2)&lt;=0)," Co najmniej jedna wartość nie jest większa od zera.","")&amp;
IF(K1157&gt;Limity!$D$6," Abonament za Usługę TD w Wariancie A ponad limit.","")&amp;
IF(Q1157&gt;Limity!$D$7," Abonament za Usługę TD w Wariancie B ponad limit.","")&amp;
IF(Q1157-K1157&gt;Limity!$D$8," Różnica wartości abonamentów za Usługę TD wariantów A i B ponad limit.","")&amp;
IF(M1157&gt;Limity!$D$9," Abonament za zwiększenie przepustowości w Wariancie A ponad limit.","")&amp;
IF(S1157&gt;Limity!$D$10," Abonament za zwiększenie przepustowości w Wariancie B ponad limit.","")&amp;
IF(H1157&gt;Limity!$D$11," Opłata za zestawienie łącza ponad limit.","")&amp;
IF(J1157=""," Nie wskazano PWR. ",IF(ISERROR(VLOOKUP(J1157,'Listy punktów styku'!$B$11:$B$41,1,FALSE))," Nie wskazano PWR z listy.",""))&amp;
IF(P1157=""," Nie wskazano FPS. ",IF(ISERROR(VLOOKUP(P1157,'Listy punktów styku'!$B$44:$B$61,1,FALSE))," Nie wskazano FPS z listy.",""))
)</f>
        <v/>
      </c>
    </row>
    <row r="1158" spans="1:22" ht="29" x14ac:dyDescent="0.35">
      <c r="A1158" s="115">
        <v>1144</v>
      </c>
      <c r="B1158" s="124">
        <v>42018643</v>
      </c>
      <c r="C1158" s="117" t="s">
        <v>5706</v>
      </c>
      <c r="D1158" s="118" t="s">
        <v>620</v>
      </c>
      <c r="E1158" s="118" t="s">
        <v>5708</v>
      </c>
      <c r="F1158" s="119" t="s">
        <v>1903</v>
      </c>
      <c r="G1158" s="28"/>
      <c r="H1158" s="4"/>
      <c r="I1158" s="122">
        <f t="shared" si="127"/>
        <v>0</v>
      </c>
      <c r="J1158" s="3"/>
      <c r="K1158" s="6"/>
      <c r="L1158" s="123">
        <f t="shared" si="128"/>
        <v>0</v>
      </c>
      <c r="M1158" s="7"/>
      <c r="N1158" s="123">
        <f t="shared" si="129"/>
        <v>0</v>
      </c>
      <c r="O1158" s="123">
        <f t="shared" si="130"/>
        <v>0</v>
      </c>
      <c r="P1158" s="3"/>
      <c r="Q1158" s="6"/>
      <c r="R1158" s="123">
        <f t="shared" si="131"/>
        <v>0</v>
      </c>
      <c r="S1158" s="6"/>
      <c r="T1158" s="123">
        <f t="shared" si="132"/>
        <v>0</v>
      </c>
      <c r="U1158" s="122">
        <f t="shared" si="133"/>
        <v>0</v>
      </c>
      <c r="V1158" s="8" t="str">
        <f>IF(COUNTBLANK(G1158:H1158)+COUNTBLANK(J1158:K1158)+COUNTBLANK(M1158:M1158)+COUNTBLANK(P1158:Q1158)+COUNTBLANK(S1158:S1158)=8,"",
IF(G1158&lt;Limity!$C$5," Data gotowości zbyt wczesna lub nie uzupełniona.","")&amp;
IF(G1158&gt;Limity!$D$5," Data gotowości zbyt późna lub wypełnona nieprawidłowo.","")&amp;
IF(OR(ROUND(K1158,2)&lt;=0,ROUND(Q1158,2)&lt;=0,ROUND(M1158,2)&lt;=0,ROUND(S1158,2)&lt;=0,ROUND(H1158,2)&lt;=0)," Co najmniej jedna wartość nie jest większa od zera.","")&amp;
IF(K1158&gt;Limity!$D$6," Abonament za Usługę TD w Wariancie A ponad limit.","")&amp;
IF(Q1158&gt;Limity!$D$7," Abonament za Usługę TD w Wariancie B ponad limit.","")&amp;
IF(Q1158-K1158&gt;Limity!$D$8," Różnica wartości abonamentów za Usługę TD wariantów A i B ponad limit.","")&amp;
IF(M1158&gt;Limity!$D$9," Abonament za zwiększenie przepustowości w Wariancie A ponad limit.","")&amp;
IF(S1158&gt;Limity!$D$10," Abonament za zwiększenie przepustowości w Wariancie B ponad limit.","")&amp;
IF(H1158&gt;Limity!$D$11," Opłata za zestawienie łącza ponad limit.","")&amp;
IF(J1158=""," Nie wskazano PWR. ",IF(ISERROR(VLOOKUP(J1158,'Listy punktów styku'!$B$11:$B$41,1,FALSE))," Nie wskazano PWR z listy.",""))&amp;
IF(P1158=""," Nie wskazano FPS. ",IF(ISERROR(VLOOKUP(P1158,'Listy punktów styku'!$B$44:$B$61,1,FALSE))," Nie wskazano FPS z listy.",""))
)</f>
        <v/>
      </c>
    </row>
    <row r="1159" spans="1:22" x14ac:dyDescent="0.35">
      <c r="A1159" s="115">
        <v>1145</v>
      </c>
      <c r="B1159" s="116">
        <v>7677110</v>
      </c>
      <c r="C1159" s="117" t="s">
        <v>631</v>
      </c>
      <c r="D1159" s="118" t="s">
        <v>620</v>
      </c>
      <c r="E1159" s="118" t="s">
        <v>372</v>
      </c>
      <c r="F1159" s="119">
        <v>2</v>
      </c>
      <c r="G1159" s="28"/>
      <c r="H1159" s="4"/>
      <c r="I1159" s="122">
        <f t="shared" si="127"/>
        <v>0</v>
      </c>
      <c r="J1159" s="3"/>
      <c r="K1159" s="6"/>
      <c r="L1159" s="123">
        <f t="shared" si="128"/>
        <v>0</v>
      </c>
      <c r="M1159" s="7"/>
      <c r="N1159" s="123">
        <f t="shared" si="129"/>
        <v>0</v>
      </c>
      <c r="O1159" s="123">
        <f t="shared" si="130"/>
        <v>0</v>
      </c>
      <c r="P1159" s="3"/>
      <c r="Q1159" s="6"/>
      <c r="R1159" s="123">
        <f t="shared" si="131"/>
        <v>0</v>
      </c>
      <c r="S1159" s="6"/>
      <c r="T1159" s="123">
        <f t="shared" si="132"/>
        <v>0</v>
      </c>
      <c r="U1159" s="122">
        <f t="shared" si="133"/>
        <v>0</v>
      </c>
      <c r="V1159" s="8" t="str">
        <f>IF(COUNTBLANK(G1159:H1159)+COUNTBLANK(J1159:K1159)+COUNTBLANK(M1159:M1159)+COUNTBLANK(P1159:Q1159)+COUNTBLANK(S1159:S1159)=8,"",
IF(G1159&lt;Limity!$C$5," Data gotowości zbyt wczesna lub nie uzupełniona.","")&amp;
IF(G1159&gt;Limity!$D$5," Data gotowości zbyt późna lub wypełnona nieprawidłowo.","")&amp;
IF(OR(ROUND(K1159,2)&lt;=0,ROUND(Q1159,2)&lt;=0,ROUND(M1159,2)&lt;=0,ROUND(S1159,2)&lt;=0,ROUND(H1159,2)&lt;=0)," Co najmniej jedna wartość nie jest większa od zera.","")&amp;
IF(K1159&gt;Limity!$D$6," Abonament za Usługę TD w Wariancie A ponad limit.","")&amp;
IF(Q1159&gt;Limity!$D$7," Abonament za Usługę TD w Wariancie B ponad limit.","")&amp;
IF(Q1159-K1159&gt;Limity!$D$8," Różnica wartości abonamentów za Usługę TD wariantów A i B ponad limit.","")&amp;
IF(M1159&gt;Limity!$D$9," Abonament za zwiększenie przepustowości w Wariancie A ponad limit.","")&amp;
IF(S1159&gt;Limity!$D$10," Abonament za zwiększenie przepustowości w Wariancie B ponad limit.","")&amp;
IF(H1159&gt;Limity!$D$11," Opłata za zestawienie łącza ponad limit.","")&amp;
IF(J1159=""," Nie wskazano PWR. ",IF(ISERROR(VLOOKUP(J1159,'Listy punktów styku'!$B$11:$B$41,1,FALSE))," Nie wskazano PWR z listy.",""))&amp;
IF(P1159=""," Nie wskazano FPS. ",IF(ISERROR(VLOOKUP(P1159,'Listy punktów styku'!$B$44:$B$61,1,FALSE))," Nie wskazano FPS z listy.",""))
)</f>
        <v/>
      </c>
    </row>
    <row r="1160" spans="1:22" x14ac:dyDescent="0.35">
      <c r="A1160" s="115">
        <v>1146</v>
      </c>
      <c r="B1160" s="116">
        <v>117628363</v>
      </c>
      <c r="C1160" s="117">
        <v>133413</v>
      </c>
      <c r="D1160" s="118" t="s">
        <v>620</v>
      </c>
      <c r="E1160" s="118" t="s">
        <v>5710</v>
      </c>
      <c r="F1160" s="119" t="s">
        <v>594</v>
      </c>
      <c r="G1160" s="28"/>
      <c r="H1160" s="4"/>
      <c r="I1160" s="122">
        <f t="shared" si="127"/>
        <v>0</v>
      </c>
      <c r="J1160" s="3"/>
      <c r="K1160" s="6"/>
      <c r="L1160" s="123">
        <f t="shared" si="128"/>
        <v>0</v>
      </c>
      <c r="M1160" s="7"/>
      <c r="N1160" s="123">
        <f t="shared" si="129"/>
        <v>0</v>
      </c>
      <c r="O1160" s="123">
        <f t="shared" si="130"/>
        <v>0</v>
      </c>
      <c r="P1160" s="3"/>
      <c r="Q1160" s="6"/>
      <c r="R1160" s="123">
        <f t="shared" si="131"/>
        <v>0</v>
      </c>
      <c r="S1160" s="6"/>
      <c r="T1160" s="123">
        <f t="shared" si="132"/>
        <v>0</v>
      </c>
      <c r="U1160" s="122">
        <f t="shared" si="133"/>
        <v>0</v>
      </c>
      <c r="V1160" s="8" t="str">
        <f>IF(COUNTBLANK(G1160:H1160)+COUNTBLANK(J1160:K1160)+COUNTBLANK(M1160:M1160)+COUNTBLANK(P1160:Q1160)+COUNTBLANK(S1160:S1160)=8,"",
IF(G1160&lt;Limity!$C$5," Data gotowości zbyt wczesna lub nie uzupełniona.","")&amp;
IF(G1160&gt;Limity!$D$5," Data gotowości zbyt późna lub wypełnona nieprawidłowo.","")&amp;
IF(OR(ROUND(K1160,2)&lt;=0,ROUND(Q1160,2)&lt;=0,ROUND(M1160,2)&lt;=0,ROUND(S1160,2)&lt;=0,ROUND(H1160,2)&lt;=0)," Co najmniej jedna wartość nie jest większa od zera.","")&amp;
IF(K1160&gt;Limity!$D$6," Abonament za Usługę TD w Wariancie A ponad limit.","")&amp;
IF(Q1160&gt;Limity!$D$7," Abonament za Usługę TD w Wariancie B ponad limit.","")&amp;
IF(Q1160-K1160&gt;Limity!$D$8," Różnica wartości abonamentów za Usługę TD wariantów A i B ponad limit.","")&amp;
IF(M1160&gt;Limity!$D$9," Abonament za zwiększenie przepustowości w Wariancie A ponad limit.","")&amp;
IF(S1160&gt;Limity!$D$10," Abonament za zwiększenie przepustowości w Wariancie B ponad limit.","")&amp;
IF(H1160&gt;Limity!$D$11," Opłata za zestawienie łącza ponad limit.","")&amp;
IF(J1160=""," Nie wskazano PWR. ",IF(ISERROR(VLOOKUP(J1160,'Listy punktów styku'!$B$11:$B$41,1,FALSE))," Nie wskazano PWR z listy.",""))&amp;
IF(P1160=""," Nie wskazano FPS. ",IF(ISERROR(VLOOKUP(P1160,'Listy punktów styku'!$B$44:$B$61,1,FALSE))," Nie wskazano FPS z listy.",""))
)</f>
        <v/>
      </c>
    </row>
    <row r="1161" spans="1:22" x14ac:dyDescent="0.35">
      <c r="A1161" s="115">
        <v>1147</v>
      </c>
      <c r="B1161" s="116">
        <v>6135636</v>
      </c>
      <c r="C1161" s="117" t="s">
        <v>642</v>
      </c>
      <c r="D1161" s="118" t="s">
        <v>620</v>
      </c>
      <c r="E1161" s="118" t="s">
        <v>644</v>
      </c>
      <c r="F1161" s="119">
        <v>114</v>
      </c>
      <c r="G1161" s="28"/>
      <c r="H1161" s="4"/>
      <c r="I1161" s="122">
        <f t="shared" si="127"/>
        <v>0</v>
      </c>
      <c r="J1161" s="3"/>
      <c r="K1161" s="6"/>
      <c r="L1161" s="123">
        <f t="shared" si="128"/>
        <v>0</v>
      </c>
      <c r="M1161" s="7"/>
      <c r="N1161" s="123">
        <f t="shared" si="129"/>
        <v>0</v>
      </c>
      <c r="O1161" s="123">
        <f t="shared" si="130"/>
        <v>0</v>
      </c>
      <c r="P1161" s="3"/>
      <c r="Q1161" s="6"/>
      <c r="R1161" s="123">
        <f t="shared" si="131"/>
        <v>0</v>
      </c>
      <c r="S1161" s="6"/>
      <c r="T1161" s="123">
        <f t="shared" si="132"/>
        <v>0</v>
      </c>
      <c r="U1161" s="122">
        <f t="shared" si="133"/>
        <v>0</v>
      </c>
      <c r="V1161" s="8" t="str">
        <f>IF(COUNTBLANK(G1161:H1161)+COUNTBLANK(J1161:K1161)+COUNTBLANK(M1161:M1161)+COUNTBLANK(P1161:Q1161)+COUNTBLANK(S1161:S1161)=8,"",
IF(G1161&lt;Limity!$C$5," Data gotowości zbyt wczesna lub nie uzupełniona.","")&amp;
IF(G1161&gt;Limity!$D$5," Data gotowości zbyt późna lub wypełnona nieprawidłowo.","")&amp;
IF(OR(ROUND(K1161,2)&lt;=0,ROUND(Q1161,2)&lt;=0,ROUND(M1161,2)&lt;=0,ROUND(S1161,2)&lt;=0,ROUND(H1161,2)&lt;=0)," Co najmniej jedna wartość nie jest większa od zera.","")&amp;
IF(K1161&gt;Limity!$D$6," Abonament za Usługę TD w Wariancie A ponad limit.","")&amp;
IF(Q1161&gt;Limity!$D$7," Abonament za Usługę TD w Wariancie B ponad limit.","")&amp;
IF(Q1161-K1161&gt;Limity!$D$8," Różnica wartości abonamentów za Usługę TD wariantów A i B ponad limit.","")&amp;
IF(M1161&gt;Limity!$D$9," Abonament za zwiększenie przepustowości w Wariancie A ponad limit.","")&amp;
IF(S1161&gt;Limity!$D$10," Abonament za zwiększenie przepustowości w Wariancie B ponad limit.","")&amp;
IF(H1161&gt;Limity!$D$11," Opłata za zestawienie łącza ponad limit.","")&amp;
IF(J1161=""," Nie wskazano PWR. ",IF(ISERROR(VLOOKUP(J1161,'Listy punktów styku'!$B$11:$B$41,1,FALSE))," Nie wskazano PWR z listy.",""))&amp;
IF(P1161=""," Nie wskazano FPS. ",IF(ISERROR(VLOOKUP(P1161,'Listy punktów styku'!$B$44:$B$61,1,FALSE))," Nie wskazano FPS z listy.",""))
)</f>
        <v/>
      </c>
    </row>
    <row r="1162" spans="1:22" x14ac:dyDescent="0.35">
      <c r="A1162" s="115">
        <v>1148</v>
      </c>
      <c r="B1162" s="116">
        <v>7989141</v>
      </c>
      <c r="C1162" s="117" t="s">
        <v>638</v>
      </c>
      <c r="D1162" s="118" t="s">
        <v>620</v>
      </c>
      <c r="E1162" s="118" t="s">
        <v>640</v>
      </c>
      <c r="F1162" s="119">
        <v>1</v>
      </c>
      <c r="G1162" s="28"/>
      <c r="H1162" s="4"/>
      <c r="I1162" s="122">
        <f t="shared" si="127"/>
        <v>0</v>
      </c>
      <c r="J1162" s="3"/>
      <c r="K1162" s="6"/>
      <c r="L1162" s="123">
        <f t="shared" si="128"/>
        <v>0</v>
      </c>
      <c r="M1162" s="7"/>
      <c r="N1162" s="123">
        <f t="shared" si="129"/>
        <v>0</v>
      </c>
      <c r="O1162" s="123">
        <f t="shared" si="130"/>
        <v>0</v>
      </c>
      <c r="P1162" s="3"/>
      <c r="Q1162" s="6"/>
      <c r="R1162" s="123">
        <f t="shared" si="131"/>
        <v>0</v>
      </c>
      <c r="S1162" s="6"/>
      <c r="T1162" s="123">
        <f t="shared" si="132"/>
        <v>0</v>
      </c>
      <c r="U1162" s="122">
        <f t="shared" si="133"/>
        <v>0</v>
      </c>
      <c r="V1162" s="8" t="str">
        <f>IF(COUNTBLANK(G1162:H1162)+COUNTBLANK(J1162:K1162)+COUNTBLANK(M1162:M1162)+COUNTBLANK(P1162:Q1162)+COUNTBLANK(S1162:S1162)=8,"",
IF(G1162&lt;Limity!$C$5," Data gotowości zbyt wczesna lub nie uzupełniona.","")&amp;
IF(G1162&gt;Limity!$D$5," Data gotowości zbyt późna lub wypełnona nieprawidłowo.","")&amp;
IF(OR(ROUND(K1162,2)&lt;=0,ROUND(Q1162,2)&lt;=0,ROUND(M1162,2)&lt;=0,ROUND(S1162,2)&lt;=0,ROUND(H1162,2)&lt;=0)," Co najmniej jedna wartość nie jest większa od zera.","")&amp;
IF(K1162&gt;Limity!$D$6," Abonament za Usługę TD w Wariancie A ponad limit.","")&amp;
IF(Q1162&gt;Limity!$D$7," Abonament za Usługę TD w Wariancie B ponad limit.","")&amp;
IF(Q1162-K1162&gt;Limity!$D$8," Różnica wartości abonamentów za Usługę TD wariantów A i B ponad limit.","")&amp;
IF(M1162&gt;Limity!$D$9," Abonament za zwiększenie przepustowości w Wariancie A ponad limit.","")&amp;
IF(S1162&gt;Limity!$D$10," Abonament za zwiększenie przepustowości w Wariancie B ponad limit.","")&amp;
IF(H1162&gt;Limity!$D$11," Opłata za zestawienie łącza ponad limit.","")&amp;
IF(J1162=""," Nie wskazano PWR. ",IF(ISERROR(VLOOKUP(J1162,'Listy punktów styku'!$B$11:$B$41,1,FALSE))," Nie wskazano PWR z listy.",""))&amp;
IF(P1162=""," Nie wskazano FPS. ",IF(ISERROR(VLOOKUP(P1162,'Listy punktów styku'!$B$44:$B$61,1,FALSE))," Nie wskazano FPS z listy.",""))
)</f>
        <v/>
      </c>
    </row>
    <row r="1163" spans="1:22" x14ac:dyDescent="0.35">
      <c r="A1163" s="115">
        <v>1149</v>
      </c>
      <c r="B1163" s="116">
        <v>8064243</v>
      </c>
      <c r="C1163" s="117" t="s">
        <v>663</v>
      </c>
      <c r="D1163" s="118" t="s">
        <v>620</v>
      </c>
      <c r="E1163" s="118" t="s">
        <v>665</v>
      </c>
      <c r="F1163" s="119">
        <v>1</v>
      </c>
      <c r="G1163" s="28"/>
      <c r="H1163" s="4"/>
      <c r="I1163" s="122">
        <f t="shared" si="127"/>
        <v>0</v>
      </c>
      <c r="J1163" s="3"/>
      <c r="K1163" s="6"/>
      <c r="L1163" s="123">
        <f t="shared" si="128"/>
        <v>0</v>
      </c>
      <c r="M1163" s="7"/>
      <c r="N1163" s="123">
        <f t="shared" si="129"/>
        <v>0</v>
      </c>
      <c r="O1163" s="123">
        <f t="shared" si="130"/>
        <v>0</v>
      </c>
      <c r="P1163" s="3"/>
      <c r="Q1163" s="6"/>
      <c r="R1163" s="123">
        <f t="shared" si="131"/>
        <v>0</v>
      </c>
      <c r="S1163" s="6"/>
      <c r="T1163" s="123">
        <f t="shared" si="132"/>
        <v>0</v>
      </c>
      <c r="U1163" s="122">
        <f t="shared" si="133"/>
        <v>0</v>
      </c>
      <c r="V1163" s="8" t="str">
        <f>IF(COUNTBLANK(G1163:H1163)+COUNTBLANK(J1163:K1163)+COUNTBLANK(M1163:M1163)+COUNTBLANK(P1163:Q1163)+COUNTBLANK(S1163:S1163)=8,"",
IF(G1163&lt;Limity!$C$5," Data gotowości zbyt wczesna lub nie uzupełniona.","")&amp;
IF(G1163&gt;Limity!$D$5," Data gotowości zbyt późna lub wypełnona nieprawidłowo.","")&amp;
IF(OR(ROUND(K1163,2)&lt;=0,ROUND(Q1163,2)&lt;=0,ROUND(M1163,2)&lt;=0,ROUND(S1163,2)&lt;=0,ROUND(H1163,2)&lt;=0)," Co najmniej jedna wartość nie jest większa od zera.","")&amp;
IF(K1163&gt;Limity!$D$6," Abonament za Usługę TD w Wariancie A ponad limit.","")&amp;
IF(Q1163&gt;Limity!$D$7," Abonament za Usługę TD w Wariancie B ponad limit.","")&amp;
IF(Q1163-K1163&gt;Limity!$D$8," Różnica wartości abonamentów za Usługę TD wariantów A i B ponad limit.","")&amp;
IF(M1163&gt;Limity!$D$9," Abonament za zwiększenie przepustowości w Wariancie A ponad limit.","")&amp;
IF(S1163&gt;Limity!$D$10," Abonament za zwiększenie przepustowości w Wariancie B ponad limit.","")&amp;
IF(H1163&gt;Limity!$D$11," Opłata za zestawienie łącza ponad limit.","")&amp;
IF(J1163=""," Nie wskazano PWR. ",IF(ISERROR(VLOOKUP(J1163,'Listy punktów styku'!$B$11:$B$41,1,FALSE))," Nie wskazano PWR z listy.",""))&amp;
IF(P1163=""," Nie wskazano FPS. ",IF(ISERROR(VLOOKUP(P1163,'Listy punktów styku'!$B$44:$B$61,1,FALSE))," Nie wskazano FPS z listy.",""))
)</f>
        <v/>
      </c>
    </row>
    <row r="1164" spans="1:22" x14ac:dyDescent="0.35">
      <c r="A1164" s="115">
        <v>1150</v>
      </c>
      <c r="B1164" s="116">
        <v>6135149</v>
      </c>
      <c r="C1164" s="117" t="s">
        <v>5712</v>
      </c>
      <c r="D1164" s="118" t="s">
        <v>620</v>
      </c>
      <c r="E1164" s="118" t="s">
        <v>5714</v>
      </c>
      <c r="F1164" s="119">
        <v>25</v>
      </c>
      <c r="G1164" s="28"/>
      <c r="H1164" s="4"/>
      <c r="I1164" s="122">
        <f t="shared" si="127"/>
        <v>0</v>
      </c>
      <c r="J1164" s="3"/>
      <c r="K1164" s="6"/>
      <c r="L1164" s="123">
        <f t="shared" si="128"/>
        <v>0</v>
      </c>
      <c r="M1164" s="7"/>
      <c r="N1164" s="123">
        <f t="shared" si="129"/>
        <v>0</v>
      </c>
      <c r="O1164" s="123">
        <f t="shared" si="130"/>
        <v>0</v>
      </c>
      <c r="P1164" s="3"/>
      <c r="Q1164" s="6"/>
      <c r="R1164" s="123">
        <f t="shared" si="131"/>
        <v>0</v>
      </c>
      <c r="S1164" s="6"/>
      <c r="T1164" s="123">
        <f t="shared" si="132"/>
        <v>0</v>
      </c>
      <c r="U1164" s="122">
        <f t="shared" si="133"/>
        <v>0</v>
      </c>
      <c r="V1164" s="8" t="str">
        <f>IF(COUNTBLANK(G1164:H1164)+COUNTBLANK(J1164:K1164)+COUNTBLANK(M1164:M1164)+COUNTBLANK(P1164:Q1164)+COUNTBLANK(S1164:S1164)=8,"",
IF(G1164&lt;Limity!$C$5," Data gotowości zbyt wczesna lub nie uzupełniona.","")&amp;
IF(G1164&gt;Limity!$D$5," Data gotowości zbyt późna lub wypełnona nieprawidłowo.","")&amp;
IF(OR(ROUND(K1164,2)&lt;=0,ROUND(Q1164,2)&lt;=0,ROUND(M1164,2)&lt;=0,ROUND(S1164,2)&lt;=0,ROUND(H1164,2)&lt;=0)," Co najmniej jedna wartość nie jest większa od zera.","")&amp;
IF(K1164&gt;Limity!$D$6," Abonament za Usługę TD w Wariancie A ponad limit.","")&amp;
IF(Q1164&gt;Limity!$D$7," Abonament za Usługę TD w Wariancie B ponad limit.","")&amp;
IF(Q1164-K1164&gt;Limity!$D$8," Różnica wartości abonamentów za Usługę TD wariantów A i B ponad limit.","")&amp;
IF(M1164&gt;Limity!$D$9," Abonament za zwiększenie przepustowości w Wariancie A ponad limit.","")&amp;
IF(S1164&gt;Limity!$D$10," Abonament za zwiększenie przepustowości w Wariancie B ponad limit.","")&amp;
IF(H1164&gt;Limity!$D$11," Opłata za zestawienie łącza ponad limit.","")&amp;
IF(J1164=""," Nie wskazano PWR. ",IF(ISERROR(VLOOKUP(J1164,'Listy punktów styku'!$B$11:$B$41,1,FALSE))," Nie wskazano PWR z listy.",""))&amp;
IF(P1164=""," Nie wskazano FPS. ",IF(ISERROR(VLOOKUP(P1164,'Listy punktów styku'!$B$44:$B$61,1,FALSE))," Nie wskazano FPS z listy.",""))
)</f>
        <v/>
      </c>
    </row>
    <row r="1165" spans="1:22" x14ac:dyDescent="0.35">
      <c r="A1165" s="115">
        <v>1151</v>
      </c>
      <c r="B1165" s="116">
        <v>6131037</v>
      </c>
      <c r="C1165" s="117" t="s">
        <v>5716</v>
      </c>
      <c r="D1165" s="118" t="s">
        <v>620</v>
      </c>
      <c r="E1165" s="118" t="s">
        <v>5718</v>
      </c>
      <c r="F1165" s="119" t="s">
        <v>5719</v>
      </c>
      <c r="G1165" s="28"/>
      <c r="H1165" s="4"/>
      <c r="I1165" s="122">
        <f t="shared" si="127"/>
        <v>0</v>
      </c>
      <c r="J1165" s="3"/>
      <c r="K1165" s="6"/>
      <c r="L1165" s="123">
        <f t="shared" si="128"/>
        <v>0</v>
      </c>
      <c r="M1165" s="7"/>
      <c r="N1165" s="123">
        <f t="shared" si="129"/>
        <v>0</v>
      </c>
      <c r="O1165" s="123">
        <f t="shared" si="130"/>
        <v>0</v>
      </c>
      <c r="P1165" s="3"/>
      <c r="Q1165" s="6"/>
      <c r="R1165" s="123">
        <f t="shared" si="131"/>
        <v>0</v>
      </c>
      <c r="S1165" s="6"/>
      <c r="T1165" s="123">
        <f t="shared" si="132"/>
        <v>0</v>
      </c>
      <c r="U1165" s="122">
        <f t="shared" si="133"/>
        <v>0</v>
      </c>
      <c r="V1165" s="8" t="str">
        <f>IF(COUNTBLANK(G1165:H1165)+COUNTBLANK(J1165:K1165)+COUNTBLANK(M1165:M1165)+COUNTBLANK(P1165:Q1165)+COUNTBLANK(S1165:S1165)=8,"",
IF(G1165&lt;Limity!$C$5," Data gotowości zbyt wczesna lub nie uzupełniona.","")&amp;
IF(G1165&gt;Limity!$D$5," Data gotowości zbyt późna lub wypełnona nieprawidłowo.","")&amp;
IF(OR(ROUND(K1165,2)&lt;=0,ROUND(Q1165,2)&lt;=0,ROUND(M1165,2)&lt;=0,ROUND(S1165,2)&lt;=0,ROUND(H1165,2)&lt;=0)," Co najmniej jedna wartość nie jest większa od zera.","")&amp;
IF(K1165&gt;Limity!$D$6," Abonament za Usługę TD w Wariancie A ponad limit.","")&amp;
IF(Q1165&gt;Limity!$D$7," Abonament za Usługę TD w Wariancie B ponad limit.","")&amp;
IF(Q1165-K1165&gt;Limity!$D$8," Różnica wartości abonamentów za Usługę TD wariantów A i B ponad limit.","")&amp;
IF(M1165&gt;Limity!$D$9," Abonament za zwiększenie przepustowości w Wariancie A ponad limit.","")&amp;
IF(S1165&gt;Limity!$D$10," Abonament za zwiększenie przepustowości w Wariancie B ponad limit.","")&amp;
IF(H1165&gt;Limity!$D$11," Opłata za zestawienie łącza ponad limit.","")&amp;
IF(J1165=""," Nie wskazano PWR. ",IF(ISERROR(VLOOKUP(J1165,'Listy punktów styku'!$B$11:$B$41,1,FALSE))," Nie wskazano PWR z listy.",""))&amp;
IF(P1165=""," Nie wskazano FPS. ",IF(ISERROR(VLOOKUP(P1165,'Listy punktów styku'!$B$44:$B$61,1,FALSE))," Nie wskazano FPS z listy.",""))
)</f>
        <v/>
      </c>
    </row>
    <row r="1166" spans="1:22" x14ac:dyDescent="0.35">
      <c r="A1166" s="115">
        <v>1152</v>
      </c>
      <c r="B1166" s="116">
        <v>6135319</v>
      </c>
      <c r="C1166" s="117" t="s">
        <v>656</v>
      </c>
      <c r="D1166" s="118" t="s">
        <v>620</v>
      </c>
      <c r="E1166" s="118" t="s">
        <v>394</v>
      </c>
      <c r="F1166" s="119">
        <v>62</v>
      </c>
      <c r="G1166" s="28"/>
      <c r="H1166" s="4"/>
      <c r="I1166" s="122">
        <f t="shared" si="127"/>
        <v>0</v>
      </c>
      <c r="J1166" s="3"/>
      <c r="K1166" s="6"/>
      <c r="L1166" s="123">
        <f t="shared" si="128"/>
        <v>0</v>
      </c>
      <c r="M1166" s="7"/>
      <c r="N1166" s="123">
        <f t="shared" si="129"/>
        <v>0</v>
      </c>
      <c r="O1166" s="123">
        <f t="shared" si="130"/>
        <v>0</v>
      </c>
      <c r="P1166" s="3"/>
      <c r="Q1166" s="6"/>
      <c r="R1166" s="123">
        <f t="shared" si="131"/>
        <v>0</v>
      </c>
      <c r="S1166" s="6"/>
      <c r="T1166" s="123">
        <f t="shared" si="132"/>
        <v>0</v>
      </c>
      <c r="U1166" s="122">
        <f t="shared" si="133"/>
        <v>0</v>
      </c>
      <c r="V1166" s="8" t="str">
        <f>IF(COUNTBLANK(G1166:H1166)+COUNTBLANK(J1166:K1166)+COUNTBLANK(M1166:M1166)+COUNTBLANK(P1166:Q1166)+COUNTBLANK(S1166:S1166)=8,"",
IF(G1166&lt;Limity!$C$5," Data gotowości zbyt wczesna lub nie uzupełniona.","")&amp;
IF(G1166&gt;Limity!$D$5," Data gotowości zbyt późna lub wypełnona nieprawidłowo.","")&amp;
IF(OR(ROUND(K1166,2)&lt;=0,ROUND(Q1166,2)&lt;=0,ROUND(M1166,2)&lt;=0,ROUND(S1166,2)&lt;=0,ROUND(H1166,2)&lt;=0)," Co najmniej jedna wartość nie jest większa od zera.","")&amp;
IF(K1166&gt;Limity!$D$6," Abonament za Usługę TD w Wariancie A ponad limit.","")&amp;
IF(Q1166&gt;Limity!$D$7," Abonament za Usługę TD w Wariancie B ponad limit.","")&amp;
IF(Q1166-K1166&gt;Limity!$D$8," Różnica wartości abonamentów za Usługę TD wariantów A i B ponad limit.","")&amp;
IF(M1166&gt;Limity!$D$9," Abonament za zwiększenie przepustowości w Wariancie A ponad limit.","")&amp;
IF(S1166&gt;Limity!$D$10," Abonament za zwiększenie przepustowości w Wariancie B ponad limit.","")&amp;
IF(H1166&gt;Limity!$D$11," Opłata za zestawienie łącza ponad limit.","")&amp;
IF(J1166=""," Nie wskazano PWR. ",IF(ISERROR(VLOOKUP(J1166,'Listy punktów styku'!$B$11:$B$41,1,FALSE))," Nie wskazano PWR z listy.",""))&amp;
IF(P1166=""," Nie wskazano FPS. ",IF(ISERROR(VLOOKUP(P1166,'Listy punktów styku'!$B$44:$B$61,1,FALSE))," Nie wskazano FPS z listy.",""))
)</f>
        <v/>
      </c>
    </row>
    <row r="1167" spans="1:22" x14ac:dyDescent="0.35">
      <c r="A1167" s="115">
        <v>1153</v>
      </c>
      <c r="B1167" s="116">
        <v>6135015</v>
      </c>
      <c r="C1167" s="117" t="s">
        <v>636</v>
      </c>
      <c r="D1167" s="118" t="s">
        <v>620</v>
      </c>
      <c r="E1167" s="118" t="s">
        <v>567</v>
      </c>
      <c r="F1167" s="119">
        <v>56</v>
      </c>
      <c r="G1167" s="28"/>
      <c r="H1167" s="4"/>
      <c r="I1167" s="122">
        <f t="shared" si="127"/>
        <v>0</v>
      </c>
      <c r="J1167" s="3"/>
      <c r="K1167" s="6"/>
      <c r="L1167" s="123">
        <f t="shared" si="128"/>
        <v>0</v>
      </c>
      <c r="M1167" s="7"/>
      <c r="N1167" s="123">
        <f t="shared" si="129"/>
        <v>0</v>
      </c>
      <c r="O1167" s="123">
        <f t="shared" si="130"/>
        <v>0</v>
      </c>
      <c r="P1167" s="3"/>
      <c r="Q1167" s="6"/>
      <c r="R1167" s="123">
        <f t="shared" si="131"/>
        <v>0</v>
      </c>
      <c r="S1167" s="6"/>
      <c r="T1167" s="123">
        <f t="shared" si="132"/>
        <v>0</v>
      </c>
      <c r="U1167" s="122">
        <f t="shared" si="133"/>
        <v>0</v>
      </c>
      <c r="V1167" s="8" t="str">
        <f>IF(COUNTBLANK(G1167:H1167)+COUNTBLANK(J1167:K1167)+COUNTBLANK(M1167:M1167)+COUNTBLANK(P1167:Q1167)+COUNTBLANK(S1167:S1167)=8,"",
IF(G1167&lt;Limity!$C$5," Data gotowości zbyt wczesna lub nie uzupełniona.","")&amp;
IF(G1167&gt;Limity!$D$5," Data gotowości zbyt późna lub wypełnona nieprawidłowo.","")&amp;
IF(OR(ROUND(K1167,2)&lt;=0,ROUND(Q1167,2)&lt;=0,ROUND(M1167,2)&lt;=0,ROUND(S1167,2)&lt;=0,ROUND(H1167,2)&lt;=0)," Co najmniej jedna wartość nie jest większa od zera.","")&amp;
IF(K1167&gt;Limity!$D$6," Abonament za Usługę TD w Wariancie A ponad limit.","")&amp;
IF(Q1167&gt;Limity!$D$7," Abonament za Usługę TD w Wariancie B ponad limit.","")&amp;
IF(Q1167-K1167&gt;Limity!$D$8," Różnica wartości abonamentów za Usługę TD wariantów A i B ponad limit.","")&amp;
IF(M1167&gt;Limity!$D$9," Abonament za zwiększenie przepustowości w Wariancie A ponad limit.","")&amp;
IF(S1167&gt;Limity!$D$10," Abonament za zwiększenie przepustowości w Wariancie B ponad limit.","")&amp;
IF(H1167&gt;Limity!$D$11," Opłata za zestawienie łącza ponad limit.","")&amp;
IF(J1167=""," Nie wskazano PWR. ",IF(ISERROR(VLOOKUP(J1167,'Listy punktów styku'!$B$11:$B$41,1,FALSE))," Nie wskazano PWR z listy.",""))&amp;
IF(P1167=""," Nie wskazano FPS. ",IF(ISERROR(VLOOKUP(P1167,'Listy punktów styku'!$B$44:$B$61,1,FALSE))," Nie wskazano FPS z listy.",""))
)</f>
        <v/>
      </c>
    </row>
    <row r="1168" spans="1:22" x14ac:dyDescent="0.35">
      <c r="A1168" s="115">
        <v>1154</v>
      </c>
      <c r="B1168" s="116">
        <v>6135563</v>
      </c>
      <c r="C1168" s="117" t="s">
        <v>5721</v>
      </c>
      <c r="D1168" s="118" t="s">
        <v>620</v>
      </c>
      <c r="E1168" s="118" t="s">
        <v>803</v>
      </c>
      <c r="F1168" s="119">
        <v>3</v>
      </c>
      <c r="G1168" s="28"/>
      <c r="H1168" s="4"/>
      <c r="I1168" s="122">
        <f t="shared" si="127"/>
        <v>0</v>
      </c>
      <c r="J1168" s="3"/>
      <c r="K1168" s="6"/>
      <c r="L1168" s="123">
        <f t="shared" si="128"/>
        <v>0</v>
      </c>
      <c r="M1168" s="7"/>
      <c r="N1168" s="123">
        <f t="shared" si="129"/>
        <v>0</v>
      </c>
      <c r="O1168" s="123">
        <f t="shared" si="130"/>
        <v>0</v>
      </c>
      <c r="P1168" s="3"/>
      <c r="Q1168" s="6"/>
      <c r="R1168" s="123">
        <f t="shared" si="131"/>
        <v>0</v>
      </c>
      <c r="S1168" s="6"/>
      <c r="T1168" s="123">
        <f t="shared" si="132"/>
        <v>0</v>
      </c>
      <c r="U1168" s="122">
        <f t="shared" si="133"/>
        <v>0</v>
      </c>
      <c r="V1168" s="8" t="str">
        <f>IF(COUNTBLANK(G1168:H1168)+COUNTBLANK(J1168:K1168)+COUNTBLANK(M1168:M1168)+COUNTBLANK(P1168:Q1168)+COUNTBLANK(S1168:S1168)=8,"",
IF(G1168&lt;Limity!$C$5," Data gotowości zbyt wczesna lub nie uzupełniona.","")&amp;
IF(G1168&gt;Limity!$D$5," Data gotowości zbyt późna lub wypełnona nieprawidłowo.","")&amp;
IF(OR(ROUND(K1168,2)&lt;=0,ROUND(Q1168,2)&lt;=0,ROUND(M1168,2)&lt;=0,ROUND(S1168,2)&lt;=0,ROUND(H1168,2)&lt;=0)," Co najmniej jedna wartość nie jest większa od zera.","")&amp;
IF(K1168&gt;Limity!$D$6," Abonament za Usługę TD w Wariancie A ponad limit.","")&amp;
IF(Q1168&gt;Limity!$D$7," Abonament za Usługę TD w Wariancie B ponad limit.","")&amp;
IF(Q1168-K1168&gt;Limity!$D$8," Różnica wartości abonamentów za Usługę TD wariantów A i B ponad limit.","")&amp;
IF(M1168&gt;Limity!$D$9," Abonament za zwiększenie przepustowości w Wariancie A ponad limit.","")&amp;
IF(S1168&gt;Limity!$D$10," Abonament za zwiększenie przepustowości w Wariancie B ponad limit.","")&amp;
IF(H1168&gt;Limity!$D$11," Opłata za zestawienie łącza ponad limit.","")&amp;
IF(J1168=""," Nie wskazano PWR. ",IF(ISERROR(VLOOKUP(J1168,'Listy punktów styku'!$B$11:$B$41,1,FALSE))," Nie wskazano PWR z listy.",""))&amp;
IF(P1168=""," Nie wskazano FPS. ",IF(ISERROR(VLOOKUP(P1168,'Listy punktów styku'!$B$44:$B$61,1,FALSE))," Nie wskazano FPS z listy.",""))
)</f>
        <v/>
      </c>
    </row>
    <row r="1169" spans="1:22" x14ac:dyDescent="0.35">
      <c r="A1169" s="115">
        <v>1155</v>
      </c>
      <c r="B1169" s="116">
        <v>6135160</v>
      </c>
      <c r="C1169" s="117" t="s">
        <v>652</v>
      </c>
      <c r="D1169" s="118" t="s">
        <v>620</v>
      </c>
      <c r="E1169" s="118" t="s">
        <v>654</v>
      </c>
      <c r="F1169" s="119">
        <v>36</v>
      </c>
      <c r="G1169" s="28"/>
      <c r="H1169" s="4"/>
      <c r="I1169" s="122">
        <f t="shared" si="127"/>
        <v>0</v>
      </c>
      <c r="J1169" s="3"/>
      <c r="K1169" s="6"/>
      <c r="L1169" s="123">
        <f t="shared" si="128"/>
        <v>0</v>
      </c>
      <c r="M1169" s="7"/>
      <c r="N1169" s="123">
        <f t="shared" si="129"/>
        <v>0</v>
      </c>
      <c r="O1169" s="123">
        <f t="shared" si="130"/>
        <v>0</v>
      </c>
      <c r="P1169" s="3"/>
      <c r="Q1169" s="6"/>
      <c r="R1169" s="123">
        <f t="shared" si="131"/>
        <v>0</v>
      </c>
      <c r="S1169" s="6"/>
      <c r="T1169" s="123">
        <f t="shared" si="132"/>
        <v>0</v>
      </c>
      <c r="U1169" s="122">
        <f t="shared" si="133"/>
        <v>0</v>
      </c>
      <c r="V1169" s="8" t="str">
        <f>IF(COUNTBLANK(G1169:H1169)+COUNTBLANK(J1169:K1169)+COUNTBLANK(M1169:M1169)+COUNTBLANK(P1169:Q1169)+COUNTBLANK(S1169:S1169)=8,"",
IF(G1169&lt;Limity!$C$5," Data gotowości zbyt wczesna lub nie uzupełniona.","")&amp;
IF(G1169&gt;Limity!$D$5," Data gotowości zbyt późna lub wypełnona nieprawidłowo.","")&amp;
IF(OR(ROUND(K1169,2)&lt;=0,ROUND(Q1169,2)&lt;=0,ROUND(M1169,2)&lt;=0,ROUND(S1169,2)&lt;=0,ROUND(H1169,2)&lt;=0)," Co najmniej jedna wartość nie jest większa od zera.","")&amp;
IF(K1169&gt;Limity!$D$6," Abonament za Usługę TD w Wariancie A ponad limit.","")&amp;
IF(Q1169&gt;Limity!$D$7," Abonament za Usługę TD w Wariancie B ponad limit.","")&amp;
IF(Q1169-K1169&gt;Limity!$D$8," Różnica wartości abonamentów za Usługę TD wariantów A i B ponad limit.","")&amp;
IF(M1169&gt;Limity!$D$9," Abonament za zwiększenie przepustowości w Wariancie A ponad limit.","")&amp;
IF(S1169&gt;Limity!$D$10," Abonament za zwiększenie przepustowości w Wariancie B ponad limit.","")&amp;
IF(H1169&gt;Limity!$D$11," Opłata za zestawienie łącza ponad limit.","")&amp;
IF(J1169=""," Nie wskazano PWR. ",IF(ISERROR(VLOOKUP(J1169,'Listy punktów styku'!$B$11:$B$41,1,FALSE))," Nie wskazano PWR z listy.",""))&amp;
IF(P1169=""," Nie wskazano FPS. ",IF(ISERROR(VLOOKUP(P1169,'Listy punktów styku'!$B$44:$B$61,1,FALSE))," Nie wskazano FPS z listy.",""))
)</f>
        <v/>
      </c>
    </row>
    <row r="1170" spans="1:22" x14ac:dyDescent="0.35">
      <c r="A1170" s="115">
        <v>1156</v>
      </c>
      <c r="B1170" s="116">
        <v>6135558</v>
      </c>
      <c r="C1170" s="117" t="s">
        <v>5724</v>
      </c>
      <c r="D1170" s="118" t="s">
        <v>620</v>
      </c>
      <c r="E1170" s="118" t="s">
        <v>542</v>
      </c>
      <c r="F1170" s="119">
        <v>17</v>
      </c>
      <c r="G1170" s="28"/>
      <c r="H1170" s="4"/>
      <c r="I1170" s="122">
        <f t="shared" si="127"/>
        <v>0</v>
      </c>
      <c r="J1170" s="3"/>
      <c r="K1170" s="6"/>
      <c r="L1170" s="123">
        <f t="shared" si="128"/>
        <v>0</v>
      </c>
      <c r="M1170" s="7"/>
      <c r="N1170" s="123">
        <f t="shared" si="129"/>
        <v>0</v>
      </c>
      <c r="O1170" s="123">
        <f t="shared" si="130"/>
        <v>0</v>
      </c>
      <c r="P1170" s="3"/>
      <c r="Q1170" s="6"/>
      <c r="R1170" s="123">
        <f t="shared" si="131"/>
        <v>0</v>
      </c>
      <c r="S1170" s="6"/>
      <c r="T1170" s="123">
        <f t="shared" si="132"/>
        <v>0</v>
      </c>
      <c r="U1170" s="122">
        <f t="shared" si="133"/>
        <v>0</v>
      </c>
      <c r="V1170" s="8" t="str">
        <f>IF(COUNTBLANK(G1170:H1170)+COUNTBLANK(J1170:K1170)+COUNTBLANK(M1170:M1170)+COUNTBLANK(P1170:Q1170)+COUNTBLANK(S1170:S1170)=8,"",
IF(G1170&lt;Limity!$C$5," Data gotowości zbyt wczesna lub nie uzupełniona.","")&amp;
IF(G1170&gt;Limity!$D$5," Data gotowości zbyt późna lub wypełnona nieprawidłowo.","")&amp;
IF(OR(ROUND(K1170,2)&lt;=0,ROUND(Q1170,2)&lt;=0,ROUND(M1170,2)&lt;=0,ROUND(S1170,2)&lt;=0,ROUND(H1170,2)&lt;=0)," Co najmniej jedna wartość nie jest większa od zera.","")&amp;
IF(K1170&gt;Limity!$D$6," Abonament za Usługę TD w Wariancie A ponad limit.","")&amp;
IF(Q1170&gt;Limity!$D$7," Abonament za Usługę TD w Wariancie B ponad limit.","")&amp;
IF(Q1170-K1170&gt;Limity!$D$8," Różnica wartości abonamentów za Usługę TD wariantów A i B ponad limit.","")&amp;
IF(M1170&gt;Limity!$D$9," Abonament za zwiększenie przepustowości w Wariancie A ponad limit.","")&amp;
IF(S1170&gt;Limity!$D$10," Abonament za zwiększenie przepustowości w Wariancie B ponad limit.","")&amp;
IF(H1170&gt;Limity!$D$11," Opłata za zestawienie łącza ponad limit.","")&amp;
IF(J1170=""," Nie wskazano PWR. ",IF(ISERROR(VLOOKUP(J1170,'Listy punktów styku'!$B$11:$B$41,1,FALSE))," Nie wskazano PWR z listy.",""))&amp;
IF(P1170=""," Nie wskazano FPS. ",IF(ISERROR(VLOOKUP(P1170,'Listy punktów styku'!$B$44:$B$61,1,FALSE))," Nie wskazano FPS z listy.",""))
)</f>
        <v/>
      </c>
    </row>
    <row r="1171" spans="1:22" x14ac:dyDescent="0.35">
      <c r="A1171" s="115">
        <v>1157</v>
      </c>
      <c r="B1171" s="116">
        <v>6150124</v>
      </c>
      <c r="C1171" s="117" t="s">
        <v>5726</v>
      </c>
      <c r="D1171" s="118" t="s">
        <v>5727</v>
      </c>
      <c r="E1171" s="118" t="s">
        <v>5731</v>
      </c>
      <c r="F1171" s="119">
        <v>24</v>
      </c>
      <c r="G1171" s="28"/>
      <c r="H1171" s="4"/>
      <c r="I1171" s="122">
        <f t="shared" si="127"/>
        <v>0</v>
      </c>
      <c r="J1171" s="3"/>
      <c r="K1171" s="6"/>
      <c r="L1171" s="123">
        <f t="shared" si="128"/>
        <v>0</v>
      </c>
      <c r="M1171" s="7"/>
      <c r="N1171" s="123">
        <f t="shared" si="129"/>
        <v>0</v>
      </c>
      <c r="O1171" s="123">
        <f t="shared" si="130"/>
        <v>0</v>
      </c>
      <c r="P1171" s="3"/>
      <c r="Q1171" s="6"/>
      <c r="R1171" s="123">
        <f t="shared" si="131"/>
        <v>0</v>
      </c>
      <c r="S1171" s="6"/>
      <c r="T1171" s="123">
        <f t="shared" si="132"/>
        <v>0</v>
      </c>
      <c r="U1171" s="122">
        <f t="shared" si="133"/>
        <v>0</v>
      </c>
      <c r="V1171" s="8" t="str">
        <f>IF(COUNTBLANK(G1171:H1171)+COUNTBLANK(J1171:K1171)+COUNTBLANK(M1171:M1171)+COUNTBLANK(P1171:Q1171)+COUNTBLANK(S1171:S1171)=8,"",
IF(G1171&lt;Limity!$C$5," Data gotowości zbyt wczesna lub nie uzupełniona.","")&amp;
IF(G1171&gt;Limity!$D$5," Data gotowości zbyt późna lub wypełnona nieprawidłowo.","")&amp;
IF(OR(ROUND(K1171,2)&lt;=0,ROUND(Q1171,2)&lt;=0,ROUND(M1171,2)&lt;=0,ROUND(S1171,2)&lt;=0,ROUND(H1171,2)&lt;=0)," Co najmniej jedna wartość nie jest większa od zera.","")&amp;
IF(K1171&gt;Limity!$D$6," Abonament za Usługę TD w Wariancie A ponad limit.","")&amp;
IF(Q1171&gt;Limity!$D$7," Abonament za Usługę TD w Wariancie B ponad limit.","")&amp;
IF(Q1171-K1171&gt;Limity!$D$8," Różnica wartości abonamentów za Usługę TD wariantów A i B ponad limit.","")&amp;
IF(M1171&gt;Limity!$D$9," Abonament za zwiększenie przepustowości w Wariancie A ponad limit.","")&amp;
IF(S1171&gt;Limity!$D$10," Abonament za zwiększenie przepustowości w Wariancie B ponad limit.","")&amp;
IF(H1171&gt;Limity!$D$11," Opłata za zestawienie łącza ponad limit.","")&amp;
IF(J1171=""," Nie wskazano PWR. ",IF(ISERROR(VLOOKUP(J1171,'Listy punktów styku'!$B$11:$B$41,1,FALSE))," Nie wskazano PWR z listy.",""))&amp;
IF(P1171=""," Nie wskazano FPS. ",IF(ISERROR(VLOOKUP(P1171,'Listy punktów styku'!$B$44:$B$61,1,FALSE))," Nie wskazano FPS z listy.",""))
)</f>
        <v/>
      </c>
    </row>
    <row r="1172" spans="1:22" x14ac:dyDescent="0.35">
      <c r="A1172" s="115">
        <v>1158</v>
      </c>
      <c r="B1172" s="124">
        <v>69652387</v>
      </c>
      <c r="C1172" s="117" t="s">
        <v>5733</v>
      </c>
      <c r="D1172" s="118" t="s">
        <v>5735</v>
      </c>
      <c r="E1172" s="118" t="s">
        <v>5738</v>
      </c>
      <c r="F1172" s="119" t="s">
        <v>1663</v>
      </c>
      <c r="G1172" s="28"/>
      <c r="H1172" s="4"/>
      <c r="I1172" s="122">
        <f t="shared" si="127"/>
        <v>0</v>
      </c>
      <c r="J1172" s="3"/>
      <c r="K1172" s="6"/>
      <c r="L1172" s="123">
        <f t="shared" si="128"/>
        <v>0</v>
      </c>
      <c r="M1172" s="7"/>
      <c r="N1172" s="123">
        <f t="shared" si="129"/>
        <v>0</v>
      </c>
      <c r="O1172" s="123">
        <f t="shared" si="130"/>
        <v>0</v>
      </c>
      <c r="P1172" s="3"/>
      <c r="Q1172" s="6"/>
      <c r="R1172" s="123">
        <f t="shared" si="131"/>
        <v>0</v>
      </c>
      <c r="S1172" s="6"/>
      <c r="T1172" s="123">
        <f t="shared" si="132"/>
        <v>0</v>
      </c>
      <c r="U1172" s="122">
        <f t="shared" si="133"/>
        <v>0</v>
      </c>
      <c r="V1172" s="8" t="str">
        <f>IF(COUNTBLANK(G1172:H1172)+COUNTBLANK(J1172:K1172)+COUNTBLANK(M1172:M1172)+COUNTBLANK(P1172:Q1172)+COUNTBLANK(S1172:S1172)=8,"",
IF(G1172&lt;Limity!$C$5," Data gotowości zbyt wczesna lub nie uzupełniona.","")&amp;
IF(G1172&gt;Limity!$D$5," Data gotowości zbyt późna lub wypełnona nieprawidłowo.","")&amp;
IF(OR(ROUND(K1172,2)&lt;=0,ROUND(Q1172,2)&lt;=0,ROUND(M1172,2)&lt;=0,ROUND(S1172,2)&lt;=0,ROUND(H1172,2)&lt;=0)," Co najmniej jedna wartość nie jest większa od zera.","")&amp;
IF(K1172&gt;Limity!$D$6," Abonament za Usługę TD w Wariancie A ponad limit.","")&amp;
IF(Q1172&gt;Limity!$D$7," Abonament za Usługę TD w Wariancie B ponad limit.","")&amp;
IF(Q1172-K1172&gt;Limity!$D$8," Różnica wartości abonamentów za Usługę TD wariantów A i B ponad limit.","")&amp;
IF(M1172&gt;Limity!$D$9," Abonament za zwiększenie przepustowości w Wariancie A ponad limit.","")&amp;
IF(S1172&gt;Limity!$D$10," Abonament za zwiększenie przepustowości w Wariancie B ponad limit.","")&amp;
IF(H1172&gt;Limity!$D$11," Opłata za zestawienie łącza ponad limit.","")&amp;
IF(J1172=""," Nie wskazano PWR. ",IF(ISERROR(VLOOKUP(J1172,'Listy punktów styku'!$B$11:$B$41,1,FALSE))," Nie wskazano PWR z listy.",""))&amp;
IF(P1172=""," Nie wskazano FPS. ",IF(ISERROR(VLOOKUP(P1172,'Listy punktów styku'!$B$44:$B$61,1,FALSE))," Nie wskazano FPS z listy.",""))
)</f>
        <v/>
      </c>
    </row>
    <row r="1173" spans="1:22" x14ac:dyDescent="0.35">
      <c r="A1173" s="115">
        <v>1159</v>
      </c>
      <c r="B1173" s="116">
        <v>5840222</v>
      </c>
      <c r="C1173" s="117" t="s">
        <v>5742</v>
      </c>
      <c r="D1173" s="118" t="s">
        <v>5740</v>
      </c>
      <c r="E1173" s="118" t="s">
        <v>95</v>
      </c>
      <c r="F1173" s="119">
        <v>2</v>
      </c>
      <c r="G1173" s="28"/>
      <c r="H1173" s="4"/>
      <c r="I1173" s="122">
        <f t="shared" si="127"/>
        <v>0</v>
      </c>
      <c r="J1173" s="3"/>
      <c r="K1173" s="6"/>
      <c r="L1173" s="123">
        <f t="shared" si="128"/>
        <v>0</v>
      </c>
      <c r="M1173" s="7"/>
      <c r="N1173" s="123">
        <f t="shared" si="129"/>
        <v>0</v>
      </c>
      <c r="O1173" s="123">
        <f t="shared" si="130"/>
        <v>0</v>
      </c>
      <c r="P1173" s="3"/>
      <c r="Q1173" s="6"/>
      <c r="R1173" s="123">
        <f t="shared" si="131"/>
        <v>0</v>
      </c>
      <c r="S1173" s="6"/>
      <c r="T1173" s="123">
        <f t="shared" si="132"/>
        <v>0</v>
      </c>
      <c r="U1173" s="122">
        <f t="shared" si="133"/>
        <v>0</v>
      </c>
      <c r="V1173" s="8" t="str">
        <f>IF(COUNTBLANK(G1173:H1173)+COUNTBLANK(J1173:K1173)+COUNTBLANK(M1173:M1173)+COUNTBLANK(P1173:Q1173)+COUNTBLANK(S1173:S1173)=8,"",
IF(G1173&lt;Limity!$C$5," Data gotowości zbyt wczesna lub nie uzupełniona.","")&amp;
IF(G1173&gt;Limity!$D$5," Data gotowości zbyt późna lub wypełnona nieprawidłowo.","")&amp;
IF(OR(ROUND(K1173,2)&lt;=0,ROUND(Q1173,2)&lt;=0,ROUND(M1173,2)&lt;=0,ROUND(S1173,2)&lt;=0,ROUND(H1173,2)&lt;=0)," Co najmniej jedna wartość nie jest większa od zera.","")&amp;
IF(K1173&gt;Limity!$D$6," Abonament za Usługę TD w Wariancie A ponad limit.","")&amp;
IF(Q1173&gt;Limity!$D$7," Abonament za Usługę TD w Wariancie B ponad limit.","")&amp;
IF(Q1173-K1173&gt;Limity!$D$8," Różnica wartości abonamentów za Usługę TD wariantów A i B ponad limit.","")&amp;
IF(M1173&gt;Limity!$D$9," Abonament za zwiększenie przepustowości w Wariancie A ponad limit.","")&amp;
IF(S1173&gt;Limity!$D$10," Abonament za zwiększenie przepustowości w Wariancie B ponad limit.","")&amp;
IF(H1173&gt;Limity!$D$11," Opłata za zestawienie łącza ponad limit.","")&amp;
IF(J1173=""," Nie wskazano PWR. ",IF(ISERROR(VLOOKUP(J1173,'Listy punktów styku'!$B$11:$B$41,1,FALSE))," Nie wskazano PWR z listy.",""))&amp;
IF(P1173=""," Nie wskazano FPS. ",IF(ISERROR(VLOOKUP(P1173,'Listy punktów styku'!$B$44:$B$61,1,FALSE))," Nie wskazano FPS z listy.",""))
)</f>
        <v/>
      </c>
    </row>
    <row r="1174" spans="1:22" x14ac:dyDescent="0.35">
      <c r="A1174" s="115">
        <v>1160</v>
      </c>
      <c r="B1174" s="116">
        <v>5842691</v>
      </c>
      <c r="C1174" s="117" t="s">
        <v>5745</v>
      </c>
      <c r="D1174" s="118" t="s">
        <v>5747</v>
      </c>
      <c r="E1174" s="118" t="s">
        <v>95</v>
      </c>
      <c r="F1174" s="119">
        <v>11</v>
      </c>
      <c r="G1174" s="28"/>
      <c r="H1174" s="4"/>
      <c r="I1174" s="122">
        <f t="shared" si="127"/>
        <v>0</v>
      </c>
      <c r="J1174" s="3"/>
      <c r="K1174" s="6"/>
      <c r="L1174" s="123">
        <f t="shared" si="128"/>
        <v>0</v>
      </c>
      <c r="M1174" s="7"/>
      <c r="N1174" s="123">
        <f t="shared" si="129"/>
        <v>0</v>
      </c>
      <c r="O1174" s="123">
        <f t="shared" si="130"/>
        <v>0</v>
      </c>
      <c r="P1174" s="3"/>
      <c r="Q1174" s="6"/>
      <c r="R1174" s="123">
        <f t="shared" si="131"/>
        <v>0</v>
      </c>
      <c r="S1174" s="6"/>
      <c r="T1174" s="123">
        <f t="shared" si="132"/>
        <v>0</v>
      </c>
      <c r="U1174" s="122">
        <f t="shared" si="133"/>
        <v>0</v>
      </c>
      <c r="V1174" s="8" t="str">
        <f>IF(COUNTBLANK(G1174:H1174)+COUNTBLANK(J1174:K1174)+COUNTBLANK(M1174:M1174)+COUNTBLANK(P1174:Q1174)+COUNTBLANK(S1174:S1174)=8,"",
IF(G1174&lt;Limity!$C$5," Data gotowości zbyt wczesna lub nie uzupełniona.","")&amp;
IF(G1174&gt;Limity!$D$5," Data gotowości zbyt późna lub wypełnona nieprawidłowo.","")&amp;
IF(OR(ROUND(K1174,2)&lt;=0,ROUND(Q1174,2)&lt;=0,ROUND(M1174,2)&lt;=0,ROUND(S1174,2)&lt;=0,ROUND(H1174,2)&lt;=0)," Co najmniej jedna wartość nie jest większa od zera.","")&amp;
IF(K1174&gt;Limity!$D$6," Abonament za Usługę TD w Wariancie A ponad limit.","")&amp;
IF(Q1174&gt;Limity!$D$7," Abonament za Usługę TD w Wariancie B ponad limit.","")&amp;
IF(Q1174-K1174&gt;Limity!$D$8," Różnica wartości abonamentów za Usługę TD wariantów A i B ponad limit.","")&amp;
IF(M1174&gt;Limity!$D$9," Abonament za zwiększenie przepustowości w Wariancie A ponad limit.","")&amp;
IF(S1174&gt;Limity!$D$10," Abonament za zwiększenie przepustowości w Wariancie B ponad limit.","")&amp;
IF(H1174&gt;Limity!$D$11," Opłata za zestawienie łącza ponad limit.","")&amp;
IF(J1174=""," Nie wskazano PWR. ",IF(ISERROR(VLOOKUP(J1174,'Listy punktów styku'!$B$11:$B$41,1,FALSE))," Nie wskazano PWR z listy.",""))&amp;
IF(P1174=""," Nie wskazano FPS. ",IF(ISERROR(VLOOKUP(P1174,'Listy punktów styku'!$B$44:$B$61,1,FALSE))," Nie wskazano FPS z listy.",""))
)</f>
        <v/>
      </c>
    </row>
    <row r="1175" spans="1:22" x14ac:dyDescent="0.35">
      <c r="A1175" s="115">
        <v>1161</v>
      </c>
      <c r="B1175" s="116">
        <v>5827055</v>
      </c>
      <c r="C1175" s="117" t="s">
        <v>682</v>
      </c>
      <c r="D1175" s="118" t="s">
        <v>684</v>
      </c>
      <c r="E1175" s="118" t="s">
        <v>687</v>
      </c>
      <c r="F1175" s="119">
        <v>2</v>
      </c>
      <c r="G1175" s="28"/>
      <c r="H1175" s="4"/>
      <c r="I1175" s="122">
        <f t="shared" si="127"/>
        <v>0</v>
      </c>
      <c r="J1175" s="3"/>
      <c r="K1175" s="6"/>
      <c r="L1175" s="123">
        <f t="shared" si="128"/>
        <v>0</v>
      </c>
      <c r="M1175" s="7"/>
      <c r="N1175" s="123">
        <f t="shared" si="129"/>
        <v>0</v>
      </c>
      <c r="O1175" s="123">
        <f t="shared" si="130"/>
        <v>0</v>
      </c>
      <c r="P1175" s="3"/>
      <c r="Q1175" s="6"/>
      <c r="R1175" s="123">
        <f t="shared" si="131"/>
        <v>0</v>
      </c>
      <c r="S1175" s="6"/>
      <c r="T1175" s="123">
        <f t="shared" si="132"/>
        <v>0</v>
      </c>
      <c r="U1175" s="122">
        <f t="shared" si="133"/>
        <v>0</v>
      </c>
      <c r="V1175" s="8" t="str">
        <f>IF(COUNTBLANK(G1175:H1175)+COUNTBLANK(J1175:K1175)+COUNTBLANK(M1175:M1175)+COUNTBLANK(P1175:Q1175)+COUNTBLANK(S1175:S1175)=8,"",
IF(G1175&lt;Limity!$C$5," Data gotowości zbyt wczesna lub nie uzupełniona.","")&amp;
IF(G1175&gt;Limity!$D$5," Data gotowości zbyt późna lub wypełnona nieprawidłowo.","")&amp;
IF(OR(ROUND(K1175,2)&lt;=0,ROUND(Q1175,2)&lt;=0,ROUND(M1175,2)&lt;=0,ROUND(S1175,2)&lt;=0,ROUND(H1175,2)&lt;=0)," Co najmniej jedna wartość nie jest większa od zera.","")&amp;
IF(K1175&gt;Limity!$D$6," Abonament za Usługę TD w Wariancie A ponad limit.","")&amp;
IF(Q1175&gt;Limity!$D$7," Abonament za Usługę TD w Wariancie B ponad limit.","")&amp;
IF(Q1175-K1175&gt;Limity!$D$8," Różnica wartości abonamentów za Usługę TD wariantów A i B ponad limit.","")&amp;
IF(M1175&gt;Limity!$D$9," Abonament za zwiększenie przepustowości w Wariancie A ponad limit.","")&amp;
IF(S1175&gt;Limity!$D$10," Abonament za zwiększenie przepustowości w Wariancie B ponad limit.","")&amp;
IF(H1175&gt;Limity!$D$11," Opłata za zestawienie łącza ponad limit.","")&amp;
IF(J1175=""," Nie wskazano PWR. ",IF(ISERROR(VLOOKUP(J1175,'Listy punktów styku'!$B$11:$B$41,1,FALSE))," Nie wskazano PWR z listy.",""))&amp;
IF(P1175=""," Nie wskazano FPS. ",IF(ISERROR(VLOOKUP(P1175,'Listy punktów styku'!$B$44:$B$61,1,FALSE))," Nie wskazano FPS z listy.",""))
)</f>
        <v/>
      </c>
    </row>
    <row r="1176" spans="1:22" x14ac:dyDescent="0.35">
      <c r="A1176" s="115">
        <v>1162</v>
      </c>
      <c r="B1176" s="124">
        <v>47005294</v>
      </c>
      <c r="C1176" s="117" t="s">
        <v>5752</v>
      </c>
      <c r="D1176" s="118" t="s">
        <v>5749</v>
      </c>
      <c r="E1176" s="118" t="s">
        <v>5754</v>
      </c>
      <c r="F1176" s="119" t="s">
        <v>2314</v>
      </c>
      <c r="G1176" s="28"/>
      <c r="H1176" s="4"/>
      <c r="I1176" s="122">
        <f t="shared" si="127"/>
        <v>0</v>
      </c>
      <c r="J1176" s="3"/>
      <c r="K1176" s="6"/>
      <c r="L1176" s="123">
        <f t="shared" si="128"/>
        <v>0</v>
      </c>
      <c r="M1176" s="7"/>
      <c r="N1176" s="123">
        <f t="shared" si="129"/>
        <v>0</v>
      </c>
      <c r="O1176" s="123">
        <f t="shared" si="130"/>
        <v>0</v>
      </c>
      <c r="P1176" s="3"/>
      <c r="Q1176" s="6"/>
      <c r="R1176" s="123">
        <f t="shared" si="131"/>
        <v>0</v>
      </c>
      <c r="S1176" s="6"/>
      <c r="T1176" s="123">
        <f t="shared" si="132"/>
        <v>0</v>
      </c>
      <c r="U1176" s="122">
        <f t="shared" si="133"/>
        <v>0</v>
      </c>
      <c r="V1176" s="8" t="str">
        <f>IF(COUNTBLANK(G1176:H1176)+COUNTBLANK(J1176:K1176)+COUNTBLANK(M1176:M1176)+COUNTBLANK(P1176:Q1176)+COUNTBLANK(S1176:S1176)=8,"",
IF(G1176&lt;Limity!$C$5," Data gotowości zbyt wczesna lub nie uzupełniona.","")&amp;
IF(G1176&gt;Limity!$D$5," Data gotowości zbyt późna lub wypełnona nieprawidłowo.","")&amp;
IF(OR(ROUND(K1176,2)&lt;=0,ROUND(Q1176,2)&lt;=0,ROUND(M1176,2)&lt;=0,ROUND(S1176,2)&lt;=0,ROUND(H1176,2)&lt;=0)," Co najmniej jedna wartość nie jest większa od zera.","")&amp;
IF(K1176&gt;Limity!$D$6," Abonament za Usługę TD w Wariancie A ponad limit.","")&amp;
IF(Q1176&gt;Limity!$D$7," Abonament za Usługę TD w Wariancie B ponad limit.","")&amp;
IF(Q1176-K1176&gt;Limity!$D$8," Różnica wartości abonamentów za Usługę TD wariantów A i B ponad limit.","")&amp;
IF(M1176&gt;Limity!$D$9," Abonament za zwiększenie przepustowości w Wariancie A ponad limit.","")&amp;
IF(S1176&gt;Limity!$D$10," Abonament za zwiększenie przepustowości w Wariancie B ponad limit.","")&amp;
IF(H1176&gt;Limity!$D$11," Opłata za zestawienie łącza ponad limit.","")&amp;
IF(J1176=""," Nie wskazano PWR. ",IF(ISERROR(VLOOKUP(J1176,'Listy punktów styku'!$B$11:$B$41,1,FALSE))," Nie wskazano PWR z listy.",""))&amp;
IF(P1176=""," Nie wskazano FPS. ",IF(ISERROR(VLOOKUP(P1176,'Listy punktów styku'!$B$44:$B$61,1,FALSE))," Nie wskazano FPS z listy.",""))
)</f>
        <v/>
      </c>
    </row>
    <row r="1177" spans="1:22" ht="29" x14ac:dyDescent="0.35">
      <c r="A1177" s="115">
        <v>1163</v>
      </c>
      <c r="B1177" s="116">
        <v>5883641</v>
      </c>
      <c r="C1177" s="117" t="s">
        <v>5756</v>
      </c>
      <c r="D1177" s="118" t="s">
        <v>5758</v>
      </c>
      <c r="E1177" s="118" t="s">
        <v>5761</v>
      </c>
      <c r="F1177" s="119">
        <v>210</v>
      </c>
      <c r="G1177" s="28"/>
      <c r="H1177" s="4"/>
      <c r="I1177" s="122">
        <f t="shared" si="127"/>
        <v>0</v>
      </c>
      <c r="J1177" s="3"/>
      <c r="K1177" s="6"/>
      <c r="L1177" s="123">
        <f t="shared" si="128"/>
        <v>0</v>
      </c>
      <c r="M1177" s="7"/>
      <c r="N1177" s="123">
        <f t="shared" si="129"/>
        <v>0</v>
      </c>
      <c r="O1177" s="123">
        <f t="shared" si="130"/>
        <v>0</v>
      </c>
      <c r="P1177" s="3"/>
      <c r="Q1177" s="6"/>
      <c r="R1177" s="123">
        <f t="shared" si="131"/>
        <v>0</v>
      </c>
      <c r="S1177" s="6"/>
      <c r="T1177" s="123">
        <f t="shared" si="132"/>
        <v>0</v>
      </c>
      <c r="U1177" s="122">
        <f t="shared" si="133"/>
        <v>0</v>
      </c>
      <c r="V1177" s="8" t="str">
        <f>IF(COUNTBLANK(G1177:H1177)+COUNTBLANK(J1177:K1177)+COUNTBLANK(M1177:M1177)+COUNTBLANK(P1177:Q1177)+COUNTBLANK(S1177:S1177)=8,"",
IF(G1177&lt;Limity!$C$5," Data gotowości zbyt wczesna lub nie uzupełniona.","")&amp;
IF(G1177&gt;Limity!$D$5," Data gotowości zbyt późna lub wypełnona nieprawidłowo.","")&amp;
IF(OR(ROUND(K1177,2)&lt;=0,ROUND(Q1177,2)&lt;=0,ROUND(M1177,2)&lt;=0,ROUND(S1177,2)&lt;=0,ROUND(H1177,2)&lt;=0)," Co najmniej jedna wartość nie jest większa od zera.","")&amp;
IF(K1177&gt;Limity!$D$6," Abonament za Usługę TD w Wariancie A ponad limit.","")&amp;
IF(Q1177&gt;Limity!$D$7," Abonament za Usługę TD w Wariancie B ponad limit.","")&amp;
IF(Q1177-K1177&gt;Limity!$D$8," Różnica wartości abonamentów za Usługę TD wariantów A i B ponad limit.","")&amp;
IF(M1177&gt;Limity!$D$9," Abonament za zwiększenie przepustowości w Wariancie A ponad limit.","")&amp;
IF(S1177&gt;Limity!$D$10," Abonament za zwiększenie przepustowości w Wariancie B ponad limit.","")&amp;
IF(H1177&gt;Limity!$D$11," Opłata za zestawienie łącza ponad limit.","")&amp;
IF(J1177=""," Nie wskazano PWR. ",IF(ISERROR(VLOOKUP(J1177,'Listy punktów styku'!$B$11:$B$41,1,FALSE))," Nie wskazano PWR z listy.",""))&amp;
IF(P1177=""," Nie wskazano FPS. ",IF(ISERROR(VLOOKUP(P1177,'Listy punktów styku'!$B$44:$B$61,1,FALSE))," Nie wskazano FPS z listy.",""))
)</f>
        <v/>
      </c>
    </row>
    <row r="1178" spans="1:22" x14ac:dyDescent="0.35">
      <c r="A1178" s="115">
        <v>1164</v>
      </c>
      <c r="B1178" s="116">
        <v>5862842</v>
      </c>
      <c r="C1178" s="117" t="s">
        <v>334</v>
      </c>
      <c r="D1178" s="118" t="s">
        <v>336</v>
      </c>
      <c r="E1178" s="118" t="s">
        <v>339</v>
      </c>
      <c r="F1178" s="119">
        <v>26</v>
      </c>
      <c r="G1178" s="28"/>
      <c r="H1178" s="4"/>
      <c r="I1178" s="122">
        <f t="shared" si="127"/>
        <v>0</v>
      </c>
      <c r="J1178" s="3"/>
      <c r="K1178" s="6"/>
      <c r="L1178" s="123">
        <f t="shared" si="128"/>
        <v>0</v>
      </c>
      <c r="M1178" s="7"/>
      <c r="N1178" s="123">
        <f t="shared" si="129"/>
        <v>0</v>
      </c>
      <c r="O1178" s="123">
        <f t="shared" si="130"/>
        <v>0</v>
      </c>
      <c r="P1178" s="3"/>
      <c r="Q1178" s="6"/>
      <c r="R1178" s="123">
        <f t="shared" si="131"/>
        <v>0</v>
      </c>
      <c r="S1178" s="6"/>
      <c r="T1178" s="123">
        <f t="shared" si="132"/>
        <v>0</v>
      </c>
      <c r="U1178" s="122">
        <f t="shared" si="133"/>
        <v>0</v>
      </c>
      <c r="V1178" s="8" t="str">
        <f>IF(COUNTBLANK(G1178:H1178)+COUNTBLANK(J1178:K1178)+COUNTBLANK(M1178:M1178)+COUNTBLANK(P1178:Q1178)+COUNTBLANK(S1178:S1178)=8,"",
IF(G1178&lt;Limity!$C$5," Data gotowości zbyt wczesna lub nie uzupełniona.","")&amp;
IF(G1178&gt;Limity!$D$5," Data gotowości zbyt późna lub wypełnona nieprawidłowo.","")&amp;
IF(OR(ROUND(K1178,2)&lt;=0,ROUND(Q1178,2)&lt;=0,ROUND(M1178,2)&lt;=0,ROUND(S1178,2)&lt;=0,ROUND(H1178,2)&lt;=0)," Co najmniej jedna wartość nie jest większa od zera.","")&amp;
IF(K1178&gt;Limity!$D$6," Abonament za Usługę TD w Wariancie A ponad limit.","")&amp;
IF(Q1178&gt;Limity!$D$7," Abonament za Usługę TD w Wariancie B ponad limit.","")&amp;
IF(Q1178-K1178&gt;Limity!$D$8," Różnica wartości abonamentów za Usługę TD wariantów A i B ponad limit.","")&amp;
IF(M1178&gt;Limity!$D$9," Abonament za zwiększenie przepustowości w Wariancie A ponad limit.","")&amp;
IF(S1178&gt;Limity!$D$10," Abonament za zwiększenie przepustowości w Wariancie B ponad limit.","")&amp;
IF(H1178&gt;Limity!$D$11," Opłata za zestawienie łącza ponad limit.","")&amp;
IF(J1178=""," Nie wskazano PWR. ",IF(ISERROR(VLOOKUP(J1178,'Listy punktów styku'!$B$11:$B$41,1,FALSE))," Nie wskazano PWR z listy.",""))&amp;
IF(P1178=""," Nie wskazano FPS. ",IF(ISERROR(VLOOKUP(P1178,'Listy punktów styku'!$B$44:$B$61,1,FALSE))," Nie wskazano FPS z listy.",""))
)</f>
        <v/>
      </c>
    </row>
    <row r="1179" spans="1:22" x14ac:dyDescent="0.35">
      <c r="A1179" s="115">
        <v>1165</v>
      </c>
      <c r="B1179" s="116">
        <v>7798244</v>
      </c>
      <c r="C1179" s="117" t="s">
        <v>353</v>
      </c>
      <c r="D1179" s="118" t="s">
        <v>336</v>
      </c>
      <c r="E1179" s="118" t="s">
        <v>355</v>
      </c>
      <c r="F1179" s="119">
        <v>14</v>
      </c>
      <c r="G1179" s="28"/>
      <c r="H1179" s="4"/>
      <c r="I1179" s="122">
        <f t="shared" si="127"/>
        <v>0</v>
      </c>
      <c r="J1179" s="3"/>
      <c r="K1179" s="6"/>
      <c r="L1179" s="123">
        <f t="shared" si="128"/>
        <v>0</v>
      </c>
      <c r="M1179" s="7"/>
      <c r="N1179" s="123">
        <f t="shared" si="129"/>
        <v>0</v>
      </c>
      <c r="O1179" s="123">
        <f t="shared" si="130"/>
        <v>0</v>
      </c>
      <c r="P1179" s="3"/>
      <c r="Q1179" s="6"/>
      <c r="R1179" s="123">
        <f t="shared" si="131"/>
        <v>0</v>
      </c>
      <c r="S1179" s="6"/>
      <c r="T1179" s="123">
        <f t="shared" si="132"/>
        <v>0</v>
      </c>
      <c r="U1179" s="122">
        <f t="shared" si="133"/>
        <v>0</v>
      </c>
      <c r="V1179" s="8" t="str">
        <f>IF(COUNTBLANK(G1179:H1179)+COUNTBLANK(J1179:K1179)+COUNTBLANK(M1179:M1179)+COUNTBLANK(P1179:Q1179)+COUNTBLANK(S1179:S1179)=8,"",
IF(G1179&lt;Limity!$C$5," Data gotowości zbyt wczesna lub nie uzupełniona.","")&amp;
IF(G1179&gt;Limity!$D$5," Data gotowości zbyt późna lub wypełnona nieprawidłowo.","")&amp;
IF(OR(ROUND(K1179,2)&lt;=0,ROUND(Q1179,2)&lt;=0,ROUND(M1179,2)&lt;=0,ROUND(S1179,2)&lt;=0,ROUND(H1179,2)&lt;=0)," Co najmniej jedna wartość nie jest większa od zera.","")&amp;
IF(K1179&gt;Limity!$D$6," Abonament za Usługę TD w Wariancie A ponad limit.","")&amp;
IF(Q1179&gt;Limity!$D$7," Abonament za Usługę TD w Wariancie B ponad limit.","")&amp;
IF(Q1179-K1179&gt;Limity!$D$8," Różnica wartości abonamentów za Usługę TD wariantów A i B ponad limit.","")&amp;
IF(M1179&gt;Limity!$D$9," Abonament za zwiększenie przepustowości w Wariancie A ponad limit.","")&amp;
IF(S1179&gt;Limity!$D$10," Abonament za zwiększenie przepustowości w Wariancie B ponad limit.","")&amp;
IF(H1179&gt;Limity!$D$11," Opłata za zestawienie łącza ponad limit.","")&amp;
IF(J1179=""," Nie wskazano PWR. ",IF(ISERROR(VLOOKUP(J1179,'Listy punktów styku'!$B$11:$B$41,1,FALSE))," Nie wskazano PWR z listy.",""))&amp;
IF(P1179=""," Nie wskazano FPS. ",IF(ISERROR(VLOOKUP(P1179,'Listy punktów styku'!$B$44:$B$61,1,FALSE))," Nie wskazano FPS z listy.",""))
)</f>
        <v/>
      </c>
    </row>
    <row r="1180" spans="1:22" x14ac:dyDescent="0.35">
      <c r="A1180" s="115">
        <v>1166</v>
      </c>
      <c r="B1180" s="116">
        <v>5861302</v>
      </c>
      <c r="C1180" s="117" t="s">
        <v>345</v>
      </c>
      <c r="D1180" s="118" t="s">
        <v>336</v>
      </c>
      <c r="E1180" s="118" t="s">
        <v>347</v>
      </c>
      <c r="F1180" s="119">
        <v>2</v>
      </c>
      <c r="G1180" s="28"/>
      <c r="H1180" s="4"/>
      <c r="I1180" s="122">
        <f t="shared" si="127"/>
        <v>0</v>
      </c>
      <c r="J1180" s="3"/>
      <c r="K1180" s="6"/>
      <c r="L1180" s="123">
        <f t="shared" si="128"/>
        <v>0</v>
      </c>
      <c r="M1180" s="7"/>
      <c r="N1180" s="123">
        <f t="shared" si="129"/>
        <v>0</v>
      </c>
      <c r="O1180" s="123">
        <f t="shared" si="130"/>
        <v>0</v>
      </c>
      <c r="P1180" s="3"/>
      <c r="Q1180" s="6"/>
      <c r="R1180" s="123">
        <f t="shared" si="131"/>
        <v>0</v>
      </c>
      <c r="S1180" s="6"/>
      <c r="T1180" s="123">
        <f t="shared" si="132"/>
        <v>0</v>
      </c>
      <c r="U1180" s="122">
        <f t="shared" si="133"/>
        <v>0</v>
      </c>
      <c r="V1180" s="8" t="str">
        <f>IF(COUNTBLANK(G1180:H1180)+COUNTBLANK(J1180:K1180)+COUNTBLANK(M1180:M1180)+COUNTBLANK(P1180:Q1180)+COUNTBLANK(S1180:S1180)=8,"",
IF(G1180&lt;Limity!$C$5," Data gotowości zbyt wczesna lub nie uzupełniona.","")&amp;
IF(G1180&gt;Limity!$D$5," Data gotowości zbyt późna lub wypełnona nieprawidłowo.","")&amp;
IF(OR(ROUND(K1180,2)&lt;=0,ROUND(Q1180,2)&lt;=0,ROUND(M1180,2)&lt;=0,ROUND(S1180,2)&lt;=0,ROUND(H1180,2)&lt;=0)," Co najmniej jedna wartość nie jest większa od zera.","")&amp;
IF(K1180&gt;Limity!$D$6," Abonament za Usługę TD w Wariancie A ponad limit.","")&amp;
IF(Q1180&gt;Limity!$D$7," Abonament za Usługę TD w Wariancie B ponad limit.","")&amp;
IF(Q1180-K1180&gt;Limity!$D$8," Różnica wartości abonamentów za Usługę TD wariantów A i B ponad limit.","")&amp;
IF(M1180&gt;Limity!$D$9," Abonament za zwiększenie przepustowości w Wariancie A ponad limit.","")&amp;
IF(S1180&gt;Limity!$D$10," Abonament za zwiększenie przepustowości w Wariancie B ponad limit.","")&amp;
IF(H1180&gt;Limity!$D$11," Opłata za zestawienie łącza ponad limit.","")&amp;
IF(J1180=""," Nie wskazano PWR. ",IF(ISERROR(VLOOKUP(J1180,'Listy punktów styku'!$B$11:$B$41,1,FALSE))," Nie wskazano PWR z listy.",""))&amp;
IF(P1180=""," Nie wskazano FPS. ",IF(ISERROR(VLOOKUP(P1180,'Listy punktów styku'!$B$44:$B$61,1,FALSE))," Nie wskazano FPS z listy.",""))
)</f>
        <v/>
      </c>
    </row>
    <row r="1181" spans="1:22" x14ac:dyDescent="0.35">
      <c r="A1181" s="115">
        <v>1167</v>
      </c>
      <c r="B1181" s="116">
        <v>5860841</v>
      </c>
      <c r="C1181" s="117" t="s">
        <v>341</v>
      </c>
      <c r="D1181" s="118" t="s">
        <v>336</v>
      </c>
      <c r="E1181" s="118" t="s">
        <v>343</v>
      </c>
      <c r="F1181" s="119">
        <v>4</v>
      </c>
      <c r="G1181" s="28"/>
      <c r="H1181" s="4"/>
      <c r="I1181" s="122">
        <f t="shared" si="127"/>
        <v>0</v>
      </c>
      <c r="J1181" s="3"/>
      <c r="K1181" s="6"/>
      <c r="L1181" s="123">
        <f t="shared" si="128"/>
        <v>0</v>
      </c>
      <c r="M1181" s="7"/>
      <c r="N1181" s="123">
        <f t="shared" si="129"/>
        <v>0</v>
      </c>
      <c r="O1181" s="123">
        <f t="shared" si="130"/>
        <v>0</v>
      </c>
      <c r="P1181" s="3"/>
      <c r="Q1181" s="6"/>
      <c r="R1181" s="123">
        <f t="shared" si="131"/>
        <v>0</v>
      </c>
      <c r="S1181" s="6"/>
      <c r="T1181" s="123">
        <f t="shared" si="132"/>
        <v>0</v>
      </c>
      <c r="U1181" s="122">
        <f t="shared" si="133"/>
        <v>0</v>
      </c>
      <c r="V1181" s="8" t="str">
        <f>IF(COUNTBLANK(G1181:H1181)+COUNTBLANK(J1181:K1181)+COUNTBLANK(M1181:M1181)+COUNTBLANK(P1181:Q1181)+COUNTBLANK(S1181:S1181)=8,"",
IF(G1181&lt;Limity!$C$5," Data gotowości zbyt wczesna lub nie uzupełniona.","")&amp;
IF(G1181&gt;Limity!$D$5," Data gotowości zbyt późna lub wypełnona nieprawidłowo.","")&amp;
IF(OR(ROUND(K1181,2)&lt;=0,ROUND(Q1181,2)&lt;=0,ROUND(M1181,2)&lt;=0,ROUND(S1181,2)&lt;=0,ROUND(H1181,2)&lt;=0)," Co najmniej jedna wartość nie jest większa od zera.","")&amp;
IF(K1181&gt;Limity!$D$6," Abonament za Usługę TD w Wariancie A ponad limit.","")&amp;
IF(Q1181&gt;Limity!$D$7," Abonament za Usługę TD w Wariancie B ponad limit.","")&amp;
IF(Q1181-K1181&gt;Limity!$D$8," Różnica wartości abonamentów za Usługę TD wariantów A i B ponad limit.","")&amp;
IF(M1181&gt;Limity!$D$9," Abonament za zwiększenie przepustowości w Wariancie A ponad limit.","")&amp;
IF(S1181&gt;Limity!$D$10," Abonament za zwiększenie przepustowości w Wariancie B ponad limit.","")&amp;
IF(H1181&gt;Limity!$D$11," Opłata za zestawienie łącza ponad limit.","")&amp;
IF(J1181=""," Nie wskazano PWR. ",IF(ISERROR(VLOOKUP(J1181,'Listy punktów styku'!$B$11:$B$41,1,FALSE))," Nie wskazano PWR z listy.",""))&amp;
IF(P1181=""," Nie wskazano FPS. ",IF(ISERROR(VLOOKUP(P1181,'Listy punktów styku'!$B$44:$B$61,1,FALSE))," Nie wskazano FPS z listy.",""))
)</f>
        <v/>
      </c>
    </row>
    <row r="1182" spans="1:22" x14ac:dyDescent="0.35">
      <c r="A1182" s="115">
        <v>1168</v>
      </c>
      <c r="B1182" s="116">
        <v>5859642</v>
      </c>
      <c r="C1182" s="117" t="s">
        <v>349</v>
      </c>
      <c r="D1182" s="118" t="s">
        <v>336</v>
      </c>
      <c r="E1182" s="118" t="s">
        <v>351</v>
      </c>
      <c r="F1182" s="119">
        <v>1</v>
      </c>
      <c r="G1182" s="28"/>
      <c r="H1182" s="4"/>
      <c r="I1182" s="122">
        <f t="shared" si="127"/>
        <v>0</v>
      </c>
      <c r="J1182" s="3"/>
      <c r="K1182" s="6"/>
      <c r="L1182" s="123">
        <f t="shared" si="128"/>
        <v>0</v>
      </c>
      <c r="M1182" s="7"/>
      <c r="N1182" s="123">
        <f t="shared" si="129"/>
        <v>0</v>
      </c>
      <c r="O1182" s="123">
        <f t="shared" si="130"/>
        <v>0</v>
      </c>
      <c r="P1182" s="3"/>
      <c r="Q1182" s="6"/>
      <c r="R1182" s="123">
        <f t="shared" si="131"/>
        <v>0</v>
      </c>
      <c r="S1182" s="6"/>
      <c r="T1182" s="123">
        <f t="shared" si="132"/>
        <v>0</v>
      </c>
      <c r="U1182" s="122">
        <f t="shared" si="133"/>
        <v>0</v>
      </c>
      <c r="V1182" s="8" t="str">
        <f>IF(COUNTBLANK(G1182:H1182)+COUNTBLANK(J1182:K1182)+COUNTBLANK(M1182:M1182)+COUNTBLANK(P1182:Q1182)+COUNTBLANK(S1182:S1182)=8,"",
IF(G1182&lt;Limity!$C$5," Data gotowości zbyt wczesna lub nie uzupełniona.","")&amp;
IF(G1182&gt;Limity!$D$5," Data gotowości zbyt późna lub wypełnona nieprawidłowo.","")&amp;
IF(OR(ROUND(K1182,2)&lt;=0,ROUND(Q1182,2)&lt;=0,ROUND(M1182,2)&lt;=0,ROUND(S1182,2)&lt;=0,ROUND(H1182,2)&lt;=0)," Co najmniej jedna wartość nie jest większa od zera.","")&amp;
IF(K1182&gt;Limity!$D$6," Abonament za Usługę TD w Wariancie A ponad limit.","")&amp;
IF(Q1182&gt;Limity!$D$7," Abonament za Usługę TD w Wariancie B ponad limit.","")&amp;
IF(Q1182-K1182&gt;Limity!$D$8," Różnica wartości abonamentów za Usługę TD wariantów A i B ponad limit.","")&amp;
IF(M1182&gt;Limity!$D$9," Abonament za zwiększenie przepustowości w Wariancie A ponad limit.","")&amp;
IF(S1182&gt;Limity!$D$10," Abonament za zwiększenie przepustowości w Wariancie B ponad limit.","")&amp;
IF(H1182&gt;Limity!$D$11," Opłata za zestawienie łącza ponad limit.","")&amp;
IF(J1182=""," Nie wskazano PWR. ",IF(ISERROR(VLOOKUP(J1182,'Listy punktów styku'!$B$11:$B$41,1,FALSE))," Nie wskazano PWR z listy.",""))&amp;
IF(P1182=""," Nie wskazano FPS. ",IF(ISERROR(VLOOKUP(P1182,'Listy punktów styku'!$B$44:$B$61,1,FALSE))," Nie wskazano FPS z listy.",""))
)</f>
        <v/>
      </c>
    </row>
    <row r="1183" spans="1:22" ht="29" x14ac:dyDescent="0.35">
      <c r="A1183" s="115">
        <v>1169</v>
      </c>
      <c r="B1183" s="116">
        <v>739312676</v>
      </c>
      <c r="C1183" s="117" t="s">
        <v>5763</v>
      </c>
      <c r="D1183" s="118" t="s">
        <v>5766</v>
      </c>
      <c r="E1183" s="118" t="s">
        <v>1018</v>
      </c>
      <c r="F1183" s="119" t="s">
        <v>657</v>
      </c>
      <c r="G1183" s="28"/>
      <c r="H1183" s="4"/>
      <c r="I1183" s="122">
        <f t="shared" si="127"/>
        <v>0</v>
      </c>
      <c r="J1183" s="3"/>
      <c r="K1183" s="6"/>
      <c r="L1183" s="123">
        <f t="shared" si="128"/>
        <v>0</v>
      </c>
      <c r="M1183" s="7"/>
      <c r="N1183" s="123">
        <f t="shared" si="129"/>
        <v>0</v>
      </c>
      <c r="O1183" s="123">
        <f t="shared" si="130"/>
        <v>0</v>
      </c>
      <c r="P1183" s="3"/>
      <c r="Q1183" s="6"/>
      <c r="R1183" s="123">
        <f t="shared" si="131"/>
        <v>0</v>
      </c>
      <c r="S1183" s="6"/>
      <c r="T1183" s="123">
        <f t="shared" si="132"/>
        <v>0</v>
      </c>
      <c r="U1183" s="122">
        <f t="shared" si="133"/>
        <v>0</v>
      </c>
      <c r="V1183" s="8" t="str">
        <f>IF(COUNTBLANK(G1183:H1183)+COUNTBLANK(J1183:K1183)+COUNTBLANK(M1183:M1183)+COUNTBLANK(P1183:Q1183)+COUNTBLANK(S1183:S1183)=8,"",
IF(G1183&lt;Limity!$C$5," Data gotowości zbyt wczesna lub nie uzupełniona.","")&amp;
IF(G1183&gt;Limity!$D$5," Data gotowości zbyt późna lub wypełnona nieprawidłowo.","")&amp;
IF(OR(ROUND(K1183,2)&lt;=0,ROUND(Q1183,2)&lt;=0,ROUND(M1183,2)&lt;=0,ROUND(S1183,2)&lt;=0,ROUND(H1183,2)&lt;=0)," Co najmniej jedna wartość nie jest większa od zera.","")&amp;
IF(K1183&gt;Limity!$D$6," Abonament za Usługę TD w Wariancie A ponad limit.","")&amp;
IF(Q1183&gt;Limity!$D$7," Abonament za Usługę TD w Wariancie B ponad limit.","")&amp;
IF(Q1183-K1183&gt;Limity!$D$8," Różnica wartości abonamentów za Usługę TD wariantów A i B ponad limit.","")&amp;
IF(M1183&gt;Limity!$D$9," Abonament za zwiększenie przepustowości w Wariancie A ponad limit.","")&amp;
IF(S1183&gt;Limity!$D$10," Abonament za zwiększenie przepustowości w Wariancie B ponad limit.","")&amp;
IF(H1183&gt;Limity!$D$11," Opłata za zestawienie łącza ponad limit.","")&amp;
IF(J1183=""," Nie wskazano PWR. ",IF(ISERROR(VLOOKUP(J1183,'Listy punktów styku'!$B$11:$B$41,1,FALSE))," Nie wskazano PWR z listy.",""))&amp;
IF(P1183=""," Nie wskazano FPS. ",IF(ISERROR(VLOOKUP(P1183,'Listy punktów styku'!$B$44:$B$61,1,FALSE))," Nie wskazano FPS z listy.",""))
)</f>
        <v/>
      </c>
    </row>
    <row r="1184" spans="1:22" x14ac:dyDescent="0.35">
      <c r="A1184" s="115">
        <v>1170</v>
      </c>
      <c r="B1184" s="116">
        <v>6200298</v>
      </c>
      <c r="C1184" s="117" t="s">
        <v>5769</v>
      </c>
      <c r="D1184" s="118" t="s">
        <v>5774</v>
      </c>
      <c r="E1184" s="118"/>
      <c r="F1184" s="119">
        <v>8</v>
      </c>
      <c r="G1184" s="28"/>
      <c r="H1184" s="4"/>
      <c r="I1184" s="122">
        <f t="shared" si="127"/>
        <v>0</v>
      </c>
      <c r="J1184" s="3"/>
      <c r="K1184" s="6"/>
      <c r="L1184" s="123">
        <f t="shared" si="128"/>
        <v>0</v>
      </c>
      <c r="M1184" s="7"/>
      <c r="N1184" s="123">
        <f t="shared" si="129"/>
        <v>0</v>
      </c>
      <c r="O1184" s="123">
        <f t="shared" si="130"/>
        <v>0</v>
      </c>
      <c r="P1184" s="3"/>
      <c r="Q1184" s="6"/>
      <c r="R1184" s="123">
        <f t="shared" si="131"/>
        <v>0</v>
      </c>
      <c r="S1184" s="6"/>
      <c r="T1184" s="123">
        <f t="shared" si="132"/>
        <v>0</v>
      </c>
      <c r="U1184" s="122">
        <f t="shared" si="133"/>
        <v>0</v>
      </c>
      <c r="V1184" s="8" t="str">
        <f>IF(COUNTBLANK(G1184:H1184)+COUNTBLANK(J1184:K1184)+COUNTBLANK(M1184:M1184)+COUNTBLANK(P1184:Q1184)+COUNTBLANK(S1184:S1184)=8,"",
IF(G1184&lt;Limity!$C$5," Data gotowości zbyt wczesna lub nie uzupełniona.","")&amp;
IF(G1184&gt;Limity!$D$5," Data gotowości zbyt późna lub wypełnona nieprawidłowo.","")&amp;
IF(OR(ROUND(K1184,2)&lt;=0,ROUND(Q1184,2)&lt;=0,ROUND(M1184,2)&lt;=0,ROUND(S1184,2)&lt;=0,ROUND(H1184,2)&lt;=0)," Co najmniej jedna wartość nie jest większa od zera.","")&amp;
IF(K1184&gt;Limity!$D$6," Abonament za Usługę TD w Wariancie A ponad limit.","")&amp;
IF(Q1184&gt;Limity!$D$7," Abonament za Usługę TD w Wariancie B ponad limit.","")&amp;
IF(Q1184-K1184&gt;Limity!$D$8," Różnica wartości abonamentów za Usługę TD wariantów A i B ponad limit.","")&amp;
IF(M1184&gt;Limity!$D$9," Abonament za zwiększenie przepustowości w Wariancie A ponad limit.","")&amp;
IF(S1184&gt;Limity!$D$10," Abonament za zwiększenie przepustowości w Wariancie B ponad limit.","")&amp;
IF(H1184&gt;Limity!$D$11," Opłata za zestawienie łącza ponad limit.","")&amp;
IF(J1184=""," Nie wskazano PWR. ",IF(ISERROR(VLOOKUP(J1184,'Listy punktów styku'!$B$11:$B$41,1,FALSE))," Nie wskazano PWR z listy.",""))&amp;
IF(P1184=""," Nie wskazano FPS. ",IF(ISERROR(VLOOKUP(P1184,'Listy punktów styku'!$B$44:$B$61,1,FALSE))," Nie wskazano FPS z listy.",""))
)</f>
        <v/>
      </c>
    </row>
    <row r="1185" spans="1:22" x14ac:dyDescent="0.35">
      <c r="A1185" s="115">
        <v>1171</v>
      </c>
      <c r="B1185" s="116">
        <v>13886504</v>
      </c>
      <c r="C1185" s="117">
        <v>131517</v>
      </c>
      <c r="D1185" s="118" t="s">
        <v>5779</v>
      </c>
      <c r="E1185" s="118"/>
      <c r="F1185" s="119">
        <v>195</v>
      </c>
      <c r="G1185" s="28"/>
      <c r="H1185" s="4"/>
      <c r="I1185" s="122">
        <f t="shared" si="127"/>
        <v>0</v>
      </c>
      <c r="J1185" s="3"/>
      <c r="K1185" s="6"/>
      <c r="L1185" s="123">
        <f t="shared" si="128"/>
        <v>0</v>
      </c>
      <c r="M1185" s="7"/>
      <c r="N1185" s="123">
        <f t="shared" si="129"/>
        <v>0</v>
      </c>
      <c r="O1185" s="123">
        <f t="shared" si="130"/>
        <v>0</v>
      </c>
      <c r="P1185" s="3"/>
      <c r="Q1185" s="6"/>
      <c r="R1185" s="123">
        <f t="shared" si="131"/>
        <v>0</v>
      </c>
      <c r="S1185" s="6"/>
      <c r="T1185" s="123">
        <f t="shared" si="132"/>
        <v>0</v>
      </c>
      <c r="U1185" s="122">
        <f t="shared" si="133"/>
        <v>0</v>
      </c>
      <c r="V1185" s="8" t="str">
        <f>IF(COUNTBLANK(G1185:H1185)+COUNTBLANK(J1185:K1185)+COUNTBLANK(M1185:M1185)+COUNTBLANK(P1185:Q1185)+COUNTBLANK(S1185:S1185)=8,"",
IF(G1185&lt;Limity!$C$5," Data gotowości zbyt wczesna lub nie uzupełniona.","")&amp;
IF(G1185&gt;Limity!$D$5," Data gotowości zbyt późna lub wypełnona nieprawidłowo.","")&amp;
IF(OR(ROUND(K1185,2)&lt;=0,ROUND(Q1185,2)&lt;=0,ROUND(M1185,2)&lt;=0,ROUND(S1185,2)&lt;=0,ROUND(H1185,2)&lt;=0)," Co najmniej jedna wartość nie jest większa od zera.","")&amp;
IF(K1185&gt;Limity!$D$6," Abonament za Usługę TD w Wariancie A ponad limit.","")&amp;
IF(Q1185&gt;Limity!$D$7," Abonament za Usługę TD w Wariancie B ponad limit.","")&amp;
IF(Q1185-K1185&gt;Limity!$D$8," Różnica wartości abonamentów za Usługę TD wariantów A i B ponad limit.","")&amp;
IF(M1185&gt;Limity!$D$9," Abonament za zwiększenie przepustowości w Wariancie A ponad limit.","")&amp;
IF(S1185&gt;Limity!$D$10," Abonament za zwiększenie przepustowości w Wariancie B ponad limit.","")&amp;
IF(H1185&gt;Limity!$D$11," Opłata za zestawienie łącza ponad limit.","")&amp;
IF(J1185=""," Nie wskazano PWR. ",IF(ISERROR(VLOOKUP(J1185,'Listy punktów styku'!$B$11:$B$41,1,FALSE))," Nie wskazano PWR z listy.",""))&amp;
IF(P1185=""," Nie wskazano FPS. ",IF(ISERROR(VLOOKUP(P1185,'Listy punktów styku'!$B$44:$B$61,1,FALSE))," Nie wskazano FPS z listy.",""))
)</f>
        <v/>
      </c>
    </row>
    <row r="1186" spans="1:22" ht="29" x14ac:dyDescent="0.35">
      <c r="A1186" s="115">
        <v>1172</v>
      </c>
      <c r="B1186" s="124">
        <v>21089330</v>
      </c>
      <c r="C1186" s="117" t="s">
        <v>5780</v>
      </c>
      <c r="D1186" s="118" t="s">
        <v>688</v>
      </c>
      <c r="E1186" s="118" t="s">
        <v>512</v>
      </c>
      <c r="F1186" s="119" t="s">
        <v>5782</v>
      </c>
      <c r="G1186" s="28"/>
      <c r="H1186" s="4"/>
      <c r="I1186" s="122">
        <f t="shared" si="127"/>
        <v>0</v>
      </c>
      <c r="J1186" s="3"/>
      <c r="K1186" s="6"/>
      <c r="L1186" s="123">
        <f t="shared" si="128"/>
        <v>0</v>
      </c>
      <c r="M1186" s="7"/>
      <c r="N1186" s="123">
        <f t="shared" si="129"/>
        <v>0</v>
      </c>
      <c r="O1186" s="123">
        <f t="shared" si="130"/>
        <v>0</v>
      </c>
      <c r="P1186" s="3"/>
      <c r="Q1186" s="6"/>
      <c r="R1186" s="123">
        <f t="shared" si="131"/>
        <v>0</v>
      </c>
      <c r="S1186" s="6"/>
      <c r="T1186" s="123">
        <f t="shared" si="132"/>
        <v>0</v>
      </c>
      <c r="U1186" s="122">
        <f t="shared" si="133"/>
        <v>0</v>
      </c>
      <c r="V1186" s="8" t="str">
        <f>IF(COUNTBLANK(G1186:H1186)+COUNTBLANK(J1186:K1186)+COUNTBLANK(M1186:M1186)+COUNTBLANK(P1186:Q1186)+COUNTBLANK(S1186:S1186)=8,"",
IF(G1186&lt;Limity!$C$5," Data gotowości zbyt wczesna lub nie uzupełniona.","")&amp;
IF(G1186&gt;Limity!$D$5," Data gotowości zbyt późna lub wypełnona nieprawidłowo.","")&amp;
IF(OR(ROUND(K1186,2)&lt;=0,ROUND(Q1186,2)&lt;=0,ROUND(M1186,2)&lt;=0,ROUND(S1186,2)&lt;=0,ROUND(H1186,2)&lt;=0)," Co najmniej jedna wartość nie jest większa od zera.","")&amp;
IF(K1186&gt;Limity!$D$6," Abonament za Usługę TD w Wariancie A ponad limit.","")&amp;
IF(Q1186&gt;Limity!$D$7," Abonament za Usługę TD w Wariancie B ponad limit.","")&amp;
IF(Q1186-K1186&gt;Limity!$D$8," Różnica wartości abonamentów za Usługę TD wariantów A i B ponad limit.","")&amp;
IF(M1186&gt;Limity!$D$9," Abonament za zwiększenie przepustowości w Wariancie A ponad limit.","")&amp;
IF(S1186&gt;Limity!$D$10," Abonament za zwiększenie przepustowości w Wariancie B ponad limit.","")&amp;
IF(H1186&gt;Limity!$D$11," Opłata za zestawienie łącza ponad limit.","")&amp;
IF(J1186=""," Nie wskazano PWR. ",IF(ISERROR(VLOOKUP(J1186,'Listy punktów styku'!$B$11:$B$41,1,FALSE))," Nie wskazano PWR z listy.",""))&amp;
IF(P1186=""," Nie wskazano FPS. ",IF(ISERROR(VLOOKUP(P1186,'Listy punktów styku'!$B$44:$B$61,1,FALSE))," Nie wskazano FPS z listy.",""))
)</f>
        <v/>
      </c>
    </row>
    <row r="1187" spans="1:22" x14ac:dyDescent="0.35">
      <c r="A1187" s="115">
        <v>1173</v>
      </c>
      <c r="B1187" s="116">
        <v>6472089</v>
      </c>
      <c r="C1187" s="117" t="s">
        <v>5784</v>
      </c>
      <c r="D1187" s="118" t="s">
        <v>688</v>
      </c>
      <c r="E1187" s="118" t="s">
        <v>295</v>
      </c>
      <c r="F1187" s="119">
        <v>5</v>
      </c>
      <c r="G1187" s="28"/>
      <c r="H1187" s="4"/>
      <c r="I1187" s="122">
        <f t="shared" si="127"/>
        <v>0</v>
      </c>
      <c r="J1187" s="3"/>
      <c r="K1187" s="6"/>
      <c r="L1187" s="123">
        <f t="shared" si="128"/>
        <v>0</v>
      </c>
      <c r="M1187" s="7"/>
      <c r="N1187" s="123">
        <f t="shared" si="129"/>
        <v>0</v>
      </c>
      <c r="O1187" s="123">
        <f t="shared" si="130"/>
        <v>0</v>
      </c>
      <c r="P1187" s="3"/>
      <c r="Q1187" s="6"/>
      <c r="R1187" s="123">
        <f t="shared" si="131"/>
        <v>0</v>
      </c>
      <c r="S1187" s="6"/>
      <c r="T1187" s="123">
        <f t="shared" si="132"/>
        <v>0</v>
      </c>
      <c r="U1187" s="122">
        <f t="shared" si="133"/>
        <v>0</v>
      </c>
      <c r="V1187" s="8" t="str">
        <f>IF(COUNTBLANK(G1187:H1187)+COUNTBLANK(J1187:K1187)+COUNTBLANK(M1187:M1187)+COUNTBLANK(P1187:Q1187)+COUNTBLANK(S1187:S1187)=8,"",
IF(G1187&lt;Limity!$C$5," Data gotowości zbyt wczesna lub nie uzupełniona.","")&amp;
IF(G1187&gt;Limity!$D$5," Data gotowości zbyt późna lub wypełnona nieprawidłowo.","")&amp;
IF(OR(ROUND(K1187,2)&lt;=0,ROUND(Q1187,2)&lt;=0,ROUND(M1187,2)&lt;=0,ROUND(S1187,2)&lt;=0,ROUND(H1187,2)&lt;=0)," Co najmniej jedna wartość nie jest większa od zera.","")&amp;
IF(K1187&gt;Limity!$D$6," Abonament za Usługę TD w Wariancie A ponad limit.","")&amp;
IF(Q1187&gt;Limity!$D$7," Abonament za Usługę TD w Wariancie B ponad limit.","")&amp;
IF(Q1187-K1187&gt;Limity!$D$8," Różnica wartości abonamentów za Usługę TD wariantów A i B ponad limit.","")&amp;
IF(M1187&gt;Limity!$D$9," Abonament za zwiększenie przepustowości w Wariancie A ponad limit.","")&amp;
IF(S1187&gt;Limity!$D$10," Abonament za zwiększenie przepustowości w Wariancie B ponad limit.","")&amp;
IF(H1187&gt;Limity!$D$11," Opłata za zestawienie łącza ponad limit.","")&amp;
IF(J1187=""," Nie wskazano PWR. ",IF(ISERROR(VLOOKUP(J1187,'Listy punktów styku'!$B$11:$B$41,1,FALSE))," Nie wskazano PWR z listy.",""))&amp;
IF(P1187=""," Nie wskazano FPS. ",IF(ISERROR(VLOOKUP(P1187,'Listy punktów styku'!$B$44:$B$61,1,FALSE))," Nie wskazano FPS z listy.",""))
)</f>
        <v/>
      </c>
    </row>
    <row r="1188" spans="1:22" x14ac:dyDescent="0.35">
      <c r="A1188" s="115">
        <v>1174</v>
      </c>
      <c r="B1188" s="124">
        <v>651453</v>
      </c>
      <c r="C1188" s="117" t="s">
        <v>5785</v>
      </c>
      <c r="D1188" s="118" t="s">
        <v>688</v>
      </c>
      <c r="E1188" s="118" t="s">
        <v>672</v>
      </c>
      <c r="F1188" s="119" t="s">
        <v>5786</v>
      </c>
      <c r="G1188" s="28"/>
      <c r="H1188" s="4"/>
      <c r="I1188" s="122">
        <f t="shared" si="127"/>
        <v>0</v>
      </c>
      <c r="J1188" s="3"/>
      <c r="K1188" s="6"/>
      <c r="L1188" s="123">
        <f t="shared" si="128"/>
        <v>0</v>
      </c>
      <c r="M1188" s="7"/>
      <c r="N1188" s="123">
        <f t="shared" si="129"/>
        <v>0</v>
      </c>
      <c r="O1188" s="123">
        <f t="shared" si="130"/>
        <v>0</v>
      </c>
      <c r="P1188" s="3"/>
      <c r="Q1188" s="6"/>
      <c r="R1188" s="123">
        <f t="shared" si="131"/>
        <v>0</v>
      </c>
      <c r="S1188" s="6"/>
      <c r="T1188" s="123">
        <f t="shared" si="132"/>
        <v>0</v>
      </c>
      <c r="U1188" s="122">
        <f t="shared" si="133"/>
        <v>0</v>
      </c>
      <c r="V1188" s="8" t="str">
        <f>IF(COUNTBLANK(G1188:H1188)+COUNTBLANK(J1188:K1188)+COUNTBLANK(M1188:M1188)+COUNTBLANK(P1188:Q1188)+COUNTBLANK(S1188:S1188)=8,"",
IF(G1188&lt;Limity!$C$5," Data gotowości zbyt wczesna lub nie uzupełniona.","")&amp;
IF(G1188&gt;Limity!$D$5," Data gotowości zbyt późna lub wypełnona nieprawidłowo.","")&amp;
IF(OR(ROUND(K1188,2)&lt;=0,ROUND(Q1188,2)&lt;=0,ROUND(M1188,2)&lt;=0,ROUND(S1188,2)&lt;=0,ROUND(H1188,2)&lt;=0)," Co najmniej jedna wartość nie jest większa od zera.","")&amp;
IF(K1188&gt;Limity!$D$6," Abonament za Usługę TD w Wariancie A ponad limit.","")&amp;
IF(Q1188&gt;Limity!$D$7," Abonament za Usługę TD w Wariancie B ponad limit.","")&amp;
IF(Q1188-K1188&gt;Limity!$D$8," Różnica wartości abonamentów za Usługę TD wariantów A i B ponad limit.","")&amp;
IF(M1188&gt;Limity!$D$9," Abonament za zwiększenie przepustowości w Wariancie A ponad limit.","")&amp;
IF(S1188&gt;Limity!$D$10," Abonament za zwiększenie przepustowości w Wariancie B ponad limit.","")&amp;
IF(H1188&gt;Limity!$D$11," Opłata za zestawienie łącza ponad limit.","")&amp;
IF(J1188=""," Nie wskazano PWR. ",IF(ISERROR(VLOOKUP(J1188,'Listy punktów styku'!$B$11:$B$41,1,FALSE))," Nie wskazano PWR z listy.",""))&amp;
IF(P1188=""," Nie wskazano FPS. ",IF(ISERROR(VLOOKUP(P1188,'Listy punktów styku'!$B$44:$B$61,1,FALSE))," Nie wskazano FPS z listy.",""))
)</f>
        <v/>
      </c>
    </row>
    <row r="1189" spans="1:22" x14ac:dyDescent="0.35">
      <c r="A1189" s="115">
        <v>1175</v>
      </c>
      <c r="B1189" s="116">
        <v>6235149</v>
      </c>
      <c r="C1189" s="117" t="s">
        <v>5788</v>
      </c>
      <c r="D1189" s="118" t="s">
        <v>5791</v>
      </c>
      <c r="E1189" s="118" t="s">
        <v>5794</v>
      </c>
      <c r="F1189" s="119">
        <v>11</v>
      </c>
      <c r="G1189" s="28"/>
      <c r="H1189" s="4"/>
      <c r="I1189" s="122">
        <f t="shared" si="127"/>
        <v>0</v>
      </c>
      <c r="J1189" s="3"/>
      <c r="K1189" s="6"/>
      <c r="L1189" s="123">
        <f t="shared" si="128"/>
        <v>0</v>
      </c>
      <c r="M1189" s="7"/>
      <c r="N1189" s="123">
        <f t="shared" si="129"/>
        <v>0</v>
      </c>
      <c r="O1189" s="123">
        <f t="shared" si="130"/>
        <v>0</v>
      </c>
      <c r="P1189" s="3"/>
      <c r="Q1189" s="6"/>
      <c r="R1189" s="123">
        <f t="shared" si="131"/>
        <v>0</v>
      </c>
      <c r="S1189" s="6"/>
      <c r="T1189" s="123">
        <f t="shared" si="132"/>
        <v>0</v>
      </c>
      <c r="U1189" s="122">
        <f t="shared" si="133"/>
        <v>0</v>
      </c>
      <c r="V1189" s="8" t="str">
        <f>IF(COUNTBLANK(G1189:H1189)+COUNTBLANK(J1189:K1189)+COUNTBLANK(M1189:M1189)+COUNTBLANK(P1189:Q1189)+COUNTBLANK(S1189:S1189)=8,"",
IF(G1189&lt;Limity!$C$5," Data gotowości zbyt wczesna lub nie uzupełniona.","")&amp;
IF(G1189&gt;Limity!$D$5," Data gotowości zbyt późna lub wypełnona nieprawidłowo.","")&amp;
IF(OR(ROUND(K1189,2)&lt;=0,ROUND(Q1189,2)&lt;=0,ROUND(M1189,2)&lt;=0,ROUND(S1189,2)&lt;=0,ROUND(H1189,2)&lt;=0)," Co najmniej jedna wartość nie jest większa od zera.","")&amp;
IF(K1189&gt;Limity!$D$6," Abonament za Usługę TD w Wariancie A ponad limit.","")&amp;
IF(Q1189&gt;Limity!$D$7," Abonament za Usługę TD w Wariancie B ponad limit.","")&amp;
IF(Q1189-K1189&gt;Limity!$D$8," Różnica wartości abonamentów za Usługę TD wariantów A i B ponad limit.","")&amp;
IF(M1189&gt;Limity!$D$9," Abonament za zwiększenie przepustowości w Wariancie A ponad limit.","")&amp;
IF(S1189&gt;Limity!$D$10," Abonament za zwiększenie przepustowości w Wariancie B ponad limit.","")&amp;
IF(H1189&gt;Limity!$D$11," Opłata za zestawienie łącza ponad limit.","")&amp;
IF(J1189=""," Nie wskazano PWR. ",IF(ISERROR(VLOOKUP(J1189,'Listy punktów styku'!$B$11:$B$41,1,FALSE))," Nie wskazano PWR z listy.",""))&amp;
IF(P1189=""," Nie wskazano FPS. ",IF(ISERROR(VLOOKUP(P1189,'Listy punktów styku'!$B$44:$B$61,1,FALSE))," Nie wskazano FPS z listy.",""))
)</f>
        <v/>
      </c>
    </row>
    <row r="1190" spans="1:22" ht="29" x14ac:dyDescent="0.35">
      <c r="A1190" s="115">
        <v>1176</v>
      </c>
      <c r="B1190" s="116">
        <v>6234433</v>
      </c>
      <c r="C1190" s="117" t="s">
        <v>5796</v>
      </c>
      <c r="D1190" s="118" t="s">
        <v>5791</v>
      </c>
      <c r="E1190" s="118" t="s">
        <v>5798</v>
      </c>
      <c r="F1190" s="119">
        <v>6</v>
      </c>
      <c r="G1190" s="28"/>
      <c r="H1190" s="4"/>
      <c r="I1190" s="122">
        <f t="shared" si="127"/>
        <v>0</v>
      </c>
      <c r="J1190" s="3"/>
      <c r="K1190" s="6"/>
      <c r="L1190" s="123">
        <f t="shared" si="128"/>
        <v>0</v>
      </c>
      <c r="M1190" s="7"/>
      <c r="N1190" s="123">
        <f t="shared" si="129"/>
        <v>0</v>
      </c>
      <c r="O1190" s="123">
        <f t="shared" si="130"/>
        <v>0</v>
      </c>
      <c r="P1190" s="3"/>
      <c r="Q1190" s="6"/>
      <c r="R1190" s="123">
        <f t="shared" si="131"/>
        <v>0</v>
      </c>
      <c r="S1190" s="6"/>
      <c r="T1190" s="123">
        <f t="shared" si="132"/>
        <v>0</v>
      </c>
      <c r="U1190" s="122">
        <f t="shared" si="133"/>
        <v>0</v>
      </c>
      <c r="V1190" s="8" t="str">
        <f>IF(COUNTBLANK(G1190:H1190)+COUNTBLANK(J1190:K1190)+COUNTBLANK(M1190:M1190)+COUNTBLANK(P1190:Q1190)+COUNTBLANK(S1190:S1190)=8,"",
IF(G1190&lt;Limity!$C$5," Data gotowości zbyt wczesna lub nie uzupełniona.","")&amp;
IF(G1190&gt;Limity!$D$5," Data gotowości zbyt późna lub wypełnona nieprawidłowo.","")&amp;
IF(OR(ROUND(K1190,2)&lt;=0,ROUND(Q1190,2)&lt;=0,ROUND(M1190,2)&lt;=0,ROUND(S1190,2)&lt;=0,ROUND(H1190,2)&lt;=0)," Co najmniej jedna wartość nie jest większa od zera.","")&amp;
IF(K1190&gt;Limity!$D$6," Abonament za Usługę TD w Wariancie A ponad limit.","")&amp;
IF(Q1190&gt;Limity!$D$7," Abonament za Usługę TD w Wariancie B ponad limit.","")&amp;
IF(Q1190-K1190&gt;Limity!$D$8," Różnica wartości abonamentów za Usługę TD wariantów A i B ponad limit.","")&amp;
IF(M1190&gt;Limity!$D$9," Abonament za zwiększenie przepustowości w Wariancie A ponad limit.","")&amp;
IF(S1190&gt;Limity!$D$10," Abonament za zwiększenie przepustowości w Wariancie B ponad limit.","")&amp;
IF(H1190&gt;Limity!$D$11," Opłata za zestawienie łącza ponad limit.","")&amp;
IF(J1190=""," Nie wskazano PWR. ",IF(ISERROR(VLOOKUP(J1190,'Listy punktów styku'!$B$11:$B$41,1,FALSE))," Nie wskazano PWR z listy.",""))&amp;
IF(P1190=""," Nie wskazano FPS. ",IF(ISERROR(VLOOKUP(P1190,'Listy punktów styku'!$B$44:$B$61,1,FALSE))," Nie wskazano FPS z listy.",""))
)</f>
        <v/>
      </c>
    </row>
    <row r="1191" spans="1:22" x14ac:dyDescent="0.35">
      <c r="A1191" s="115">
        <v>1177</v>
      </c>
      <c r="B1191" s="116">
        <v>6235696</v>
      </c>
      <c r="C1191" s="117" t="s">
        <v>5800</v>
      </c>
      <c r="D1191" s="118" t="s">
        <v>5802</v>
      </c>
      <c r="E1191" s="118"/>
      <c r="F1191" s="119">
        <v>1</v>
      </c>
      <c r="G1191" s="28"/>
      <c r="H1191" s="4"/>
      <c r="I1191" s="122">
        <f t="shared" ref="I1191:I1254" si="134">ROUND(H1191*(1+$C$10),2)</f>
        <v>0</v>
      </c>
      <c r="J1191" s="3"/>
      <c r="K1191" s="6"/>
      <c r="L1191" s="123">
        <f t="shared" ref="L1191:L1254" si="135">ROUND(K1191*(1+$C$10),2)</f>
        <v>0</v>
      </c>
      <c r="M1191" s="7"/>
      <c r="N1191" s="123">
        <f t="shared" ref="N1191:N1254" si="136">ROUND(M1191*(1+$C$10),2)</f>
        <v>0</v>
      </c>
      <c r="O1191" s="123">
        <f t="shared" ref="O1191:O1254" si="137">60*ROUND(K1191*(1+$C$10),2)</f>
        <v>0</v>
      </c>
      <c r="P1191" s="3"/>
      <c r="Q1191" s="6"/>
      <c r="R1191" s="123">
        <f t="shared" ref="R1191:R1254" si="138">ROUND(Q1191*(1+$C$10),2)</f>
        <v>0</v>
      </c>
      <c r="S1191" s="6"/>
      <c r="T1191" s="123">
        <f t="shared" ref="T1191:T1254" si="139">ROUND(S1191*(1+$C$10),2)</f>
        <v>0</v>
      </c>
      <c r="U1191" s="122">
        <f t="shared" ref="U1191:U1254" si="140">60*ROUND(Q1191*(1+$C$10),2)</f>
        <v>0</v>
      </c>
      <c r="V1191" s="8" t="str">
        <f>IF(COUNTBLANK(G1191:H1191)+COUNTBLANK(J1191:K1191)+COUNTBLANK(M1191:M1191)+COUNTBLANK(P1191:Q1191)+COUNTBLANK(S1191:S1191)=8,"",
IF(G1191&lt;Limity!$C$5," Data gotowości zbyt wczesna lub nie uzupełniona.","")&amp;
IF(G1191&gt;Limity!$D$5," Data gotowości zbyt późna lub wypełnona nieprawidłowo.","")&amp;
IF(OR(ROUND(K1191,2)&lt;=0,ROUND(Q1191,2)&lt;=0,ROUND(M1191,2)&lt;=0,ROUND(S1191,2)&lt;=0,ROUND(H1191,2)&lt;=0)," Co najmniej jedna wartość nie jest większa od zera.","")&amp;
IF(K1191&gt;Limity!$D$6," Abonament za Usługę TD w Wariancie A ponad limit.","")&amp;
IF(Q1191&gt;Limity!$D$7," Abonament za Usługę TD w Wariancie B ponad limit.","")&amp;
IF(Q1191-K1191&gt;Limity!$D$8," Różnica wartości abonamentów za Usługę TD wariantów A i B ponad limit.","")&amp;
IF(M1191&gt;Limity!$D$9," Abonament za zwiększenie przepustowości w Wariancie A ponad limit.","")&amp;
IF(S1191&gt;Limity!$D$10," Abonament za zwiększenie przepustowości w Wariancie B ponad limit.","")&amp;
IF(H1191&gt;Limity!$D$11," Opłata za zestawienie łącza ponad limit.","")&amp;
IF(J1191=""," Nie wskazano PWR. ",IF(ISERROR(VLOOKUP(J1191,'Listy punktów styku'!$B$11:$B$41,1,FALSE))," Nie wskazano PWR z listy.",""))&amp;
IF(P1191=""," Nie wskazano FPS. ",IF(ISERROR(VLOOKUP(P1191,'Listy punktów styku'!$B$44:$B$61,1,FALSE))," Nie wskazano FPS z listy.",""))
)</f>
        <v/>
      </c>
    </row>
    <row r="1192" spans="1:22" x14ac:dyDescent="0.35">
      <c r="A1192" s="115">
        <v>1178</v>
      </c>
      <c r="B1192" s="116">
        <v>6236757</v>
      </c>
      <c r="C1192" s="117" t="s">
        <v>5804</v>
      </c>
      <c r="D1192" s="118" t="s">
        <v>5806</v>
      </c>
      <c r="E1192" s="118"/>
      <c r="F1192" s="119" t="s">
        <v>5807</v>
      </c>
      <c r="G1192" s="28"/>
      <c r="H1192" s="4"/>
      <c r="I1192" s="122">
        <f t="shared" si="134"/>
        <v>0</v>
      </c>
      <c r="J1192" s="3"/>
      <c r="K1192" s="6"/>
      <c r="L1192" s="123">
        <f t="shared" si="135"/>
        <v>0</v>
      </c>
      <c r="M1192" s="7"/>
      <c r="N1192" s="123">
        <f t="shared" si="136"/>
        <v>0</v>
      </c>
      <c r="O1192" s="123">
        <f t="shared" si="137"/>
        <v>0</v>
      </c>
      <c r="P1192" s="3"/>
      <c r="Q1192" s="6"/>
      <c r="R1192" s="123">
        <f t="shared" si="138"/>
        <v>0</v>
      </c>
      <c r="S1192" s="6"/>
      <c r="T1192" s="123">
        <f t="shared" si="139"/>
        <v>0</v>
      </c>
      <c r="U1192" s="122">
        <f t="shared" si="140"/>
        <v>0</v>
      </c>
      <c r="V1192" s="8" t="str">
        <f>IF(COUNTBLANK(G1192:H1192)+COUNTBLANK(J1192:K1192)+COUNTBLANK(M1192:M1192)+COUNTBLANK(P1192:Q1192)+COUNTBLANK(S1192:S1192)=8,"",
IF(G1192&lt;Limity!$C$5," Data gotowości zbyt wczesna lub nie uzupełniona.","")&amp;
IF(G1192&gt;Limity!$D$5," Data gotowości zbyt późna lub wypełnona nieprawidłowo.","")&amp;
IF(OR(ROUND(K1192,2)&lt;=0,ROUND(Q1192,2)&lt;=0,ROUND(M1192,2)&lt;=0,ROUND(S1192,2)&lt;=0,ROUND(H1192,2)&lt;=0)," Co najmniej jedna wartość nie jest większa od zera.","")&amp;
IF(K1192&gt;Limity!$D$6," Abonament za Usługę TD w Wariancie A ponad limit.","")&amp;
IF(Q1192&gt;Limity!$D$7," Abonament za Usługę TD w Wariancie B ponad limit.","")&amp;
IF(Q1192-K1192&gt;Limity!$D$8," Różnica wartości abonamentów za Usługę TD wariantów A i B ponad limit.","")&amp;
IF(M1192&gt;Limity!$D$9," Abonament za zwiększenie przepustowości w Wariancie A ponad limit.","")&amp;
IF(S1192&gt;Limity!$D$10," Abonament za zwiększenie przepustowości w Wariancie B ponad limit.","")&amp;
IF(H1192&gt;Limity!$D$11," Opłata za zestawienie łącza ponad limit.","")&amp;
IF(J1192=""," Nie wskazano PWR. ",IF(ISERROR(VLOOKUP(J1192,'Listy punktów styku'!$B$11:$B$41,1,FALSE))," Nie wskazano PWR z listy.",""))&amp;
IF(P1192=""," Nie wskazano FPS. ",IF(ISERROR(VLOOKUP(P1192,'Listy punktów styku'!$B$44:$B$61,1,FALSE))," Nie wskazano FPS z listy.",""))
)</f>
        <v/>
      </c>
    </row>
    <row r="1193" spans="1:22" x14ac:dyDescent="0.35">
      <c r="A1193" s="115">
        <v>1179</v>
      </c>
      <c r="B1193" s="124">
        <v>52361754</v>
      </c>
      <c r="C1193" s="117" t="s">
        <v>817</v>
      </c>
      <c r="D1193" s="118" t="s">
        <v>5809</v>
      </c>
      <c r="E1193" s="118" t="s">
        <v>5812</v>
      </c>
      <c r="F1193" s="119" t="s">
        <v>1903</v>
      </c>
      <c r="G1193" s="28"/>
      <c r="H1193" s="4"/>
      <c r="I1193" s="122">
        <f t="shared" si="134"/>
        <v>0</v>
      </c>
      <c r="J1193" s="3"/>
      <c r="K1193" s="6"/>
      <c r="L1193" s="123">
        <f t="shared" si="135"/>
        <v>0</v>
      </c>
      <c r="M1193" s="7"/>
      <c r="N1193" s="123">
        <f t="shared" si="136"/>
        <v>0</v>
      </c>
      <c r="O1193" s="123">
        <f t="shared" si="137"/>
        <v>0</v>
      </c>
      <c r="P1193" s="3"/>
      <c r="Q1193" s="6"/>
      <c r="R1193" s="123">
        <f t="shared" si="138"/>
        <v>0</v>
      </c>
      <c r="S1193" s="6"/>
      <c r="T1193" s="123">
        <f t="shared" si="139"/>
        <v>0</v>
      </c>
      <c r="U1193" s="122">
        <f t="shared" si="140"/>
        <v>0</v>
      </c>
      <c r="V1193" s="8" t="str">
        <f>IF(COUNTBLANK(G1193:H1193)+COUNTBLANK(J1193:K1193)+COUNTBLANK(M1193:M1193)+COUNTBLANK(P1193:Q1193)+COUNTBLANK(S1193:S1193)=8,"",
IF(G1193&lt;Limity!$C$5," Data gotowości zbyt wczesna lub nie uzupełniona.","")&amp;
IF(G1193&gt;Limity!$D$5," Data gotowości zbyt późna lub wypełnona nieprawidłowo.","")&amp;
IF(OR(ROUND(K1193,2)&lt;=0,ROUND(Q1193,2)&lt;=0,ROUND(M1193,2)&lt;=0,ROUND(S1193,2)&lt;=0,ROUND(H1193,2)&lt;=0)," Co najmniej jedna wartość nie jest większa od zera.","")&amp;
IF(K1193&gt;Limity!$D$6," Abonament za Usługę TD w Wariancie A ponad limit.","")&amp;
IF(Q1193&gt;Limity!$D$7," Abonament za Usługę TD w Wariancie B ponad limit.","")&amp;
IF(Q1193-K1193&gt;Limity!$D$8," Różnica wartości abonamentów za Usługę TD wariantów A i B ponad limit.","")&amp;
IF(M1193&gt;Limity!$D$9," Abonament za zwiększenie przepustowości w Wariancie A ponad limit.","")&amp;
IF(S1193&gt;Limity!$D$10," Abonament za zwiększenie przepustowości w Wariancie B ponad limit.","")&amp;
IF(H1193&gt;Limity!$D$11," Opłata za zestawienie łącza ponad limit.","")&amp;
IF(J1193=""," Nie wskazano PWR. ",IF(ISERROR(VLOOKUP(J1193,'Listy punktów styku'!$B$11:$B$41,1,FALSE))," Nie wskazano PWR z listy.",""))&amp;
IF(P1193=""," Nie wskazano FPS. ",IF(ISERROR(VLOOKUP(P1193,'Listy punktów styku'!$B$44:$B$61,1,FALSE))," Nie wskazano FPS z listy.",""))
)</f>
        <v/>
      </c>
    </row>
    <row r="1194" spans="1:22" x14ac:dyDescent="0.35">
      <c r="A1194" s="115">
        <v>1180</v>
      </c>
      <c r="B1194" s="116">
        <v>6243238</v>
      </c>
      <c r="C1194" s="117" t="s">
        <v>5814</v>
      </c>
      <c r="D1194" s="118" t="s">
        <v>5809</v>
      </c>
      <c r="E1194" s="118" t="s">
        <v>5817</v>
      </c>
      <c r="F1194" s="119">
        <v>7</v>
      </c>
      <c r="G1194" s="28"/>
      <c r="H1194" s="4"/>
      <c r="I1194" s="122">
        <f t="shared" si="134"/>
        <v>0</v>
      </c>
      <c r="J1194" s="3"/>
      <c r="K1194" s="6"/>
      <c r="L1194" s="123">
        <f t="shared" si="135"/>
        <v>0</v>
      </c>
      <c r="M1194" s="7"/>
      <c r="N1194" s="123">
        <f t="shared" si="136"/>
        <v>0</v>
      </c>
      <c r="O1194" s="123">
        <f t="shared" si="137"/>
        <v>0</v>
      </c>
      <c r="P1194" s="3"/>
      <c r="Q1194" s="6"/>
      <c r="R1194" s="123">
        <f t="shared" si="138"/>
        <v>0</v>
      </c>
      <c r="S1194" s="6"/>
      <c r="T1194" s="123">
        <f t="shared" si="139"/>
        <v>0</v>
      </c>
      <c r="U1194" s="122">
        <f t="shared" si="140"/>
        <v>0</v>
      </c>
      <c r="V1194" s="8" t="str">
        <f>IF(COUNTBLANK(G1194:H1194)+COUNTBLANK(J1194:K1194)+COUNTBLANK(M1194:M1194)+COUNTBLANK(P1194:Q1194)+COUNTBLANK(S1194:S1194)=8,"",
IF(G1194&lt;Limity!$C$5," Data gotowości zbyt wczesna lub nie uzupełniona.","")&amp;
IF(G1194&gt;Limity!$D$5," Data gotowości zbyt późna lub wypełnona nieprawidłowo.","")&amp;
IF(OR(ROUND(K1194,2)&lt;=0,ROUND(Q1194,2)&lt;=0,ROUND(M1194,2)&lt;=0,ROUND(S1194,2)&lt;=0,ROUND(H1194,2)&lt;=0)," Co najmniej jedna wartość nie jest większa od zera.","")&amp;
IF(K1194&gt;Limity!$D$6," Abonament za Usługę TD w Wariancie A ponad limit.","")&amp;
IF(Q1194&gt;Limity!$D$7," Abonament za Usługę TD w Wariancie B ponad limit.","")&amp;
IF(Q1194-K1194&gt;Limity!$D$8," Różnica wartości abonamentów za Usługę TD wariantów A i B ponad limit.","")&amp;
IF(M1194&gt;Limity!$D$9," Abonament za zwiększenie przepustowości w Wariancie A ponad limit.","")&amp;
IF(S1194&gt;Limity!$D$10," Abonament za zwiększenie przepustowości w Wariancie B ponad limit.","")&amp;
IF(H1194&gt;Limity!$D$11," Opłata za zestawienie łącza ponad limit.","")&amp;
IF(J1194=""," Nie wskazano PWR. ",IF(ISERROR(VLOOKUP(J1194,'Listy punktów styku'!$B$11:$B$41,1,FALSE))," Nie wskazano PWR z listy.",""))&amp;
IF(P1194=""," Nie wskazano FPS. ",IF(ISERROR(VLOOKUP(P1194,'Listy punktów styku'!$B$44:$B$61,1,FALSE))," Nie wskazano FPS z listy.",""))
)</f>
        <v/>
      </c>
    </row>
    <row r="1195" spans="1:22" x14ac:dyDescent="0.35">
      <c r="A1195" s="115">
        <v>1181</v>
      </c>
      <c r="B1195" s="116">
        <v>6243296</v>
      </c>
      <c r="C1195" s="117" t="s">
        <v>5819</v>
      </c>
      <c r="D1195" s="118" t="s">
        <v>5809</v>
      </c>
      <c r="E1195" s="118" t="s">
        <v>95</v>
      </c>
      <c r="F1195" s="119">
        <v>7</v>
      </c>
      <c r="G1195" s="28"/>
      <c r="H1195" s="4"/>
      <c r="I1195" s="122">
        <f t="shared" si="134"/>
        <v>0</v>
      </c>
      <c r="J1195" s="3"/>
      <c r="K1195" s="6"/>
      <c r="L1195" s="123">
        <f t="shared" si="135"/>
        <v>0</v>
      </c>
      <c r="M1195" s="7"/>
      <c r="N1195" s="123">
        <f t="shared" si="136"/>
        <v>0</v>
      </c>
      <c r="O1195" s="123">
        <f t="shared" si="137"/>
        <v>0</v>
      </c>
      <c r="P1195" s="3"/>
      <c r="Q1195" s="6"/>
      <c r="R1195" s="123">
        <f t="shared" si="138"/>
        <v>0</v>
      </c>
      <c r="S1195" s="6"/>
      <c r="T1195" s="123">
        <f t="shared" si="139"/>
        <v>0</v>
      </c>
      <c r="U1195" s="122">
        <f t="shared" si="140"/>
        <v>0</v>
      </c>
      <c r="V1195" s="8" t="str">
        <f>IF(COUNTBLANK(G1195:H1195)+COUNTBLANK(J1195:K1195)+COUNTBLANK(M1195:M1195)+COUNTBLANK(P1195:Q1195)+COUNTBLANK(S1195:S1195)=8,"",
IF(G1195&lt;Limity!$C$5," Data gotowości zbyt wczesna lub nie uzupełniona.","")&amp;
IF(G1195&gt;Limity!$D$5," Data gotowości zbyt późna lub wypełnona nieprawidłowo.","")&amp;
IF(OR(ROUND(K1195,2)&lt;=0,ROUND(Q1195,2)&lt;=0,ROUND(M1195,2)&lt;=0,ROUND(S1195,2)&lt;=0,ROUND(H1195,2)&lt;=0)," Co najmniej jedna wartość nie jest większa od zera.","")&amp;
IF(K1195&gt;Limity!$D$6," Abonament za Usługę TD w Wariancie A ponad limit.","")&amp;
IF(Q1195&gt;Limity!$D$7," Abonament za Usługę TD w Wariancie B ponad limit.","")&amp;
IF(Q1195-K1195&gt;Limity!$D$8," Różnica wartości abonamentów za Usługę TD wariantów A i B ponad limit.","")&amp;
IF(M1195&gt;Limity!$D$9," Abonament za zwiększenie przepustowości w Wariancie A ponad limit.","")&amp;
IF(S1195&gt;Limity!$D$10," Abonament za zwiększenie przepustowości w Wariancie B ponad limit.","")&amp;
IF(H1195&gt;Limity!$D$11," Opłata za zestawienie łącza ponad limit.","")&amp;
IF(J1195=""," Nie wskazano PWR. ",IF(ISERROR(VLOOKUP(J1195,'Listy punktów styku'!$B$11:$B$41,1,FALSE))," Nie wskazano PWR z listy.",""))&amp;
IF(P1195=""," Nie wskazano FPS. ",IF(ISERROR(VLOOKUP(P1195,'Listy punktów styku'!$B$44:$B$61,1,FALSE))," Nie wskazano FPS z listy.",""))
)</f>
        <v/>
      </c>
    </row>
    <row r="1196" spans="1:22" x14ac:dyDescent="0.35">
      <c r="A1196" s="115">
        <v>1182</v>
      </c>
      <c r="B1196" s="116">
        <v>6247341</v>
      </c>
      <c r="C1196" s="117" t="s">
        <v>5821</v>
      </c>
      <c r="D1196" s="118" t="s">
        <v>5825</v>
      </c>
      <c r="E1196" s="118"/>
      <c r="F1196" s="119">
        <v>41</v>
      </c>
      <c r="G1196" s="28"/>
      <c r="H1196" s="4"/>
      <c r="I1196" s="122">
        <f t="shared" si="134"/>
        <v>0</v>
      </c>
      <c r="J1196" s="3"/>
      <c r="K1196" s="6"/>
      <c r="L1196" s="123">
        <f t="shared" si="135"/>
        <v>0</v>
      </c>
      <c r="M1196" s="7"/>
      <c r="N1196" s="123">
        <f t="shared" si="136"/>
        <v>0</v>
      </c>
      <c r="O1196" s="123">
        <f t="shared" si="137"/>
        <v>0</v>
      </c>
      <c r="P1196" s="3"/>
      <c r="Q1196" s="6"/>
      <c r="R1196" s="123">
        <f t="shared" si="138"/>
        <v>0</v>
      </c>
      <c r="S1196" s="6"/>
      <c r="T1196" s="123">
        <f t="shared" si="139"/>
        <v>0</v>
      </c>
      <c r="U1196" s="122">
        <f t="shared" si="140"/>
        <v>0</v>
      </c>
      <c r="V1196" s="8" t="str">
        <f>IF(COUNTBLANK(G1196:H1196)+COUNTBLANK(J1196:K1196)+COUNTBLANK(M1196:M1196)+COUNTBLANK(P1196:Q1196)+COUNTBLANK(S1196:S1196)=8,"",
IF(G1196&lt;Limity!$C$5," Data gotowości zbyt wczesna lub nie uzupełniona.","")&amp;
IF(G1196&gt;Limity!$D$5," Data gotowości zbyt późna lub wypełnona nieprawidłowo.","")&amp;
IF(OR(ROUND(K1196,2)&lt;=0,ROUND(Q1196,2)&lt;=0,ROUND(M1196,2)&lt;=0,ROUND(S1196,2)&lt;=0,ROUND(H1196,2)&lt;=0)," Co najmniej jedna wartość nie jest większa od zera.","")&amp;
IF(K1196&gt;Limity!$D$6," Abonament za Usługę TD w Wariancie A ponad limit.","")&amp;
IF(Q1196&gt;Limity!$D$7," Abonament za Usługę TD w Wariancie B ponad limit.","")&amp;
IF(Q1196-K1196&gt;Limity!$D$8," Różnica wartości abonamentów za Usługę TD wariantów A i B ponad limit.","")&amp;
IF(M1196&gt;Limity!$D$9," Abonament za zwiększenie przepustowości w Wariancie A ponad limit.","")&amp;
IF(S1196&gt;Limity!$D$10," Abonament za zwiększenie przepustowości w Wariancie B ponad limit.","")&amp;
IF(H1196&gt;Limity!$D$11," Opłata za zestawienie łącza ponad limit.","")&amp;
IF(J1196=""," Nie wskazano PWR. ",IF(ISERROR(VLOOKUP(J1196,'Listy punktów styku'!$B$11:$B$41,1,FALSE))," Nie wskazano PWR z listy.",""))&amp;
IF(P1196=""," Nie wskazano FPS. ",IF(ISERROR(VLOOKUP(P1196,'Listy punktów styku'!$B$44:$B$61,1,FALSE))," Nie wskazano FPS z listy.",""))
)</f>
        <v/>
      </c>
    </row>
    <row r="1197" spans="1:22" ht="29" x14ac:dyDescent="0.35">
      <c r="A1197" s="115">
        <v>1183</v>
      </c>
      <c r="B1197" s="116">
        <v>141713113</v>
      </c>
      <c r="C1197" s="117" t="s">
        <v>5826</v>
      </c>
      <c r="D1197" s="118" t="s">
        <v>5828</v>
      </c>
      <c r="E1197" s="118" t="s">
        <v>591</v>
      </c>
      <c r="F1197" s="119">
        <v>39</v>
      </c>
      <c r="G1197" s="28"/>
      <c r="H1197" s="4"/>
      <c r="I1197" s="122">
        <f t="shared" si="134"/>
        <v>0</v>
      </c>
      <c r="J1197" s="3"/>
      <c r="K1197" s="6"/>
      <c r="L1197" s="123">
        <f t="shared" si="135"/>
        <v>0</v>
      </c>
      <c r="M1197" s="7"/>
      <c r="N1197" s="123">
        <f t="shared" si="136"/>
        <v>0</v>
      </c>
      <c r="O1197" s="123">
        <f t="shared" si="137"/>
        <v>0</v>
      </c>
      <c r="P1197" s="3"/>
      <c r="Q1197" s="6"/>
      <c r="R1197" s="123">
        <f t="shared" si="138"/>
        <v>0</v>
      </c>
      <c r="S1197" s="6"/>
      <c r="T1197" s="123">
        <f t="shared" si="139"/>
        <v>0</v>
      </c>
      <c r="U1197" s="122">
        <f t="shared" si="140"/>
        <v>0</v>
      </c>
      <c r="V1197" s="8" t="str">
        <f>IF(COUNTBLANK(G1197:H1197)+COUNTBLANK(J1197:K1197)+COUNTBLANK(M1197:M1197)+COUNTBLANK(P1197:Q1197)+COUNTBLANK(S1197:S1197)=8,"",
IF(G1197&lt;Limity!$C$5," Data gotowości zbyt wczesna lub nie uzupełniona.","")&amp;
IF(G1197&gt;Limity!$D$5," Data gotowości zbyt późna lub wypełnona nieprawidłowo.","")&amp;
IF(OR(ROUND(K1197,2)&lt;=0,ROUND(Q1197,2)&lt;=0,ROUND(M1197,2)&lt;=0,ROUND(S1197,2)&lt;=0,ROUND(H1197,2)&lt;=0)," Co najmniej jedna wartość nie jest większa od zera.","")&amp;
IF(K1197&gt;Limity!$D$6," Abonament za Usługę TD w Wariancie A ponad limit.","")&amp;
IF(Q1197&gt;Limity!$D$7," Abonament za Usługę TD w Wariancie B ponad limit.","")&amp;
IF(Q1197-K1197&gt;Limity!$D$8," Różnica wartości abonamentów za Usługę TD wariantów A i B ponad limit.","")&amp;
IF(M1197&gt;Limity!$D$9," Abonament za zwiększenie przepustowości w Wariancie A ponad limit.","")&amp;
IF(S1197&gt;Limity!$D$10," Abonament za zwiększenie przepustowości w Wariancie B ponad limit.","")&amp;
IF(H1197&gt;Limity!$D$11," Opłata za zestawienie łącza ponad limit.","")&amp;
IF(J1197=""," Nie wskazano PWR. ",IF(ISERROR(VLOOKUP(J1197,'Listy punktów styku'!$B$11:$B$41,1,FALSE))," Nie wskazano PWR z listy.",""))&amp;
IF(P1197=""," Nie wskazano FPS. ",IF(ISERROR(VLOOKUP(P1197,'Listy punktów styku'!$B$44:$B$61,1,FALSE))," Nie wskazano FPS z listy.",""))
)</f>
        <v/>
      </c>
    </row>
    <row r="1198" spans="1:22" x14ac:dyDescent="0.35">
      <c r="A1198" s="115">
        <v>1184</v>
      </c>
      <c r="B1198" s="116">
        <v>553518068</v>
      </c>
      <c r="C1198" s="117">
        <v>132292</v>
      </c>
      <c r="D1198" s="118" t="s">
        <v>5833</v>
      </c>
      <c r="E1198" s="118"/>
      <c r="F1198" s="119" t="s">
        <v>5834</v>
      </c>
      <c r="G1198" s="28"/>
      <c r="H1198" s="4"/>
      <c r="I1198" s="122">
        <f t="shared" si="134"/>
        <v>0</v>
      </c>
      <c r="J1198" s="3"/>
      <c r="K1198" s="6"/>
      <c r="L1198" s="123">
        <f t="shared" si="135"/>
        <v>0</v>
      </c>
      <c r="M1198" s="7"/>
      <c r="N1198" s="123">
        <f t="shared" si="136"/>
        <v>0</v>
      </c>
      <c r="O1198" s="123">
        <f t="shared" si="137"/>
        <v>0</v>
      </c>
      <c r="P1198" s="3"/>
      <c r="Q1198" s="6"/>
      <c r="R1198" s="123">
        <f t="shared" si="138"/>
        <v>0</v>
      </c>
      <c r="S1198" s="6"/>
      <c r="T1198" s="123">
        <f t="shared" si="139"/>
        <v>0</v>
      </c>
      <c r="U1198" s="122">
        <f t="shared" si="140"/>
        <v>0</v>
      </c>
      <c r="V1198" s="8" t="str">
        <f>IF(COUNTBLANK(G1198:H1198)+COUNTBLANK(J1198:K1198)+COUNTBLANK(M1198:M1198)+COUNTBLANK(P1198:Q1198)+COUNTBLANK(S1198:S1198)=8,"",
IF(G1198&lt;Limity!$C$5," Data gotowości zbyt wczesna lub nie uzupełniona.","")&amp;
IF(G1198&gt;Limity!$D$5," Data gotowości zbyt późna lub wypełnona nieprawidłowo.","")&amp;
IF(OR(ROUND(K1198,2)&lt;=0,ROUND(Q1198,2)&lt;=0,ROUND(M1198,2)&lt;=0,ROUND(S1198,2)&lt;=0,ROUND(H1198,2)&lt;=0)," Co najmniej jedna wartość nie jest większa od zera.","")&amp;
IF(K1198&gt;Limity!$D$6," Abonament za Usługę TD w Wariancie A ponad limit.","")&amp;
IF(Q1198&gt;Limity!$D$7," Abonament za Usługę TD w Wariancie B ponad limit.","")&amp;
IF(Q1198-K1198&gt;Limity!$D$8," Różnica wartości abonamentów za Usługę TD wariantów A i B ponad limit.","")&amp;
IF(M1198&gt;Limity!$D$9," Abonament za zwiększenie przepustowości w Wariancie A ponad limit.","")&amp;
IF(S1198&gt;Limity!$D$10," Abonament za zwiększenie przepustowości w Wariancie B ponad limit.","")&amp;
IF(H1198&gt;Limity!$D$11," Opłata za zestawienie łącza ponad limit.","")&amp;
IF(J1198=""," Nie wskazano PWR. ",IF(ISERROR(VLOOKUP(J1198,'Listy punktów styku'!$B$11:$B$41,1,FALSE))," Nie wskazano PWR z listy.",""))&amp;
IF(P1198=""," Nie wskazano FPS. ",IF(ISERROR(VLOOKUP(P1198,'Listy punktów styku'!$B$44:$B$61,1,FALSE))," Nie wskazano FPS z listy.",""))
)</f>
        <v/>
      </c>
    </row>
    <row r="1199" spans="1:22" x14ac:dyDescent="0.35">
      <c r="A1199" s="115">
        <v>1185</v>
      </c>
      <c r="B1199" s="116">
        <v>6300395</v>
      </c>
      <c r="C1199" s="117" t="s">
        <v>696</v>
      </c>
      <c r="D1199" s="118" t="s">
        <v>171</v>
      </c>
      <c r="E1199" s="118" t="s">
        <v>506</v>
      </c>
      <c r="F1199" s="119">
        <v>2</v>
      </c>
      <c r="G1199" s="28"/>
      <c r="H1199" s="4"/>
      <c r="I1199" s="122">
        <f t="shared" si="134"/>
        <v>0</v>
      </c>
      <c r="J1199" s="3"/>
      <c r="K1199" s="6"/>
      <c r="L1199" s="123">
        <f t="shared" si="135"/>
        <v>0</v>
      </c>
      <c r="M1199" s="7"/>
      <c r="N1199" s="123">
        <f t="shared" si="136"/>
        <v>0</v>
      </c>
      <c r="O1199" s="123">
        <f t="shared" si="137"/>
        <v>0</v>
      </c>
      <c r="P1199" s="3"/>
      <c r="Q1199" s="6"/>
      <c r="R1199" s="123">
        <f t="shared" si="138"/>
        <v>0</v>
      </c>
      <c r="S1199" s="6"/>
      <c r="T1199" s="123">
        <f t="shared" si="139"/>
        <v>0</v>
      </c>
      <c r="U1199" s="122">
        <f t="shared" si="140"/>
        <v>0</v>
      </c>
      <c r="V1199" s="8" t="str">
        <f>IF(COUNTBLANK(G1199:H1199)+COUNTBLANK(J1199:K1199)+COUNTBLANK(M1199:M1199)+COUNTBLANK(P1199:Q1199)+COUNTBLANK(S1199:S1199)=8,"",
IF(G1199&lt;Limity!$C$5," Data gotowości zbyt wczesna lub nie uzupełniona.","")&amp;
IF(G1199&gt;Limity!$D$5," Data gotowości zbyt późna lub wypełnona nieprawidłowo.","")&amp;
IF(OR(ROUND(K1199,2)&lt;=0,ROUND(Q1199,2)&lt;=0,ROUND(M1199,2)&lt;=0,ROUND(S1199,2)&lt;=0,ROUND(H1199,2)&lt;=0)," Co najmniej jedna wartość nie jest większa od zera.","")&amp;
IF(K1199&gt;Limity!$D$6," Abonament za Usługę TD w Wariancie A ponad limit.","")&amp;
IF(Q1199&gt;Limity!$D$7," Abonament za Usługę TD w Wariancie B ponad limit.","")&amp;
IF(Q1199-K1199&gt;Limity!$D$8," Różnica wartości abonamentów za Usługę TD wariantów A i B ponad limit.","")&amp;
IF(M1199&gt;Limity!$D$9," Abonament za zwiększenie przepustowości w Wariancie A ponad limit.","")&amp;
IF(S1199&gt;Limity!$D$10," Abonament za zwiększenie przepustowości w Wariancie B ponad limit.","")&amp;
IF(H1199&gt;Limity!$D$11," Opłata za zestawienie łącza ponad limit.","")&amp;
IF(J1199=""," Nie wskazano PWR. ",IF(ISERROR(VLOOKUP(J1199,'Listy punktów styku'!$B$11:$B$41,1,FALSE))," Nie wskazano PWR z listy.",""))&amp;
IF(P1199=""," Nie wskazano FPS. ",IF(ISERROR(VLOOKUP(P1199,'Listy punktów styku'!$B$44:$B$61,1,FALSE))," Nie wskazano FPS z listy.",""))
)</f>
        <v/>
      </c>
    </row>
    <row r="1200" spans="1:22" x14ac:dyDescent="0.35">
      <c r="A1200" s="115">
        <v>1186</v>
      </c>
      <c r="B1200" s="116">
        <v>6300644</v>
      </c>
      <c r="C1200" s="117" t="s">
        <v>707</v>
      </c>
      <c r="D1200" s="118" t="s">
        <v>171</v>
      </c>
      <c r="E1200" s="118" t="s">
        <v>709</v>
      </c>
      <c r="F1200" s="119">
        <v>4</v>
      </c>
      <c r="G1200" s="28"/>
      <c r="H1200" s="4"/>
      <c r="I1200" s="122">
        <f t="shared" si="134"/>
        <v>0</v>
      </c>
      <c r="J1200" s="3"/>
      <c r="K1200" s="6"/>
      <c r="L1200" s="123">
        <f t="shared" si="135"/>
        <v>0</v>
      </c>
      <c r="M1200" s="7"/>
      <c r="N1200" s="123">
        <f t="shared" si="136"/>
        <v>0</v>
      </c>
      <c r="O1200" s="123">
        <f t="shared" si="137"/>
        <v>0</v>
      </c>
      <c r="P1200" s="3"/>
      <c r="Q1200" s="6"/>
      <c r="R1200" s="123">
        <f t="shared" si="138"/>
        <v>0</v>
      </c>
      <c r="S1200" s="6"/>
      <c r="T1200" s="123">
        <f t="shared" si="139"/>
        <v>0</v>
      </c>
      <c r="U1200" s="122">
        <f t="shared" si="140"/>
        <v>0</v>
      </c>
      <c r="V1200" s="8" t="str">
        <f>IF(COUNTBLANK(G1200:H1200)+COUNTBLANK(J1200:K1200)+COUNTBLANK(M1200:M1200)+COUNTBLANK(P1200:Q1200)+COUNTBLANK(S1200:S1200)=8,"",
IF(G1200&lt;Limity!$C$5," Data gotowości zbyt wczesna lub nie uzupełniona.","")&amp;
IF(G1200&gt;Limity!$D$5," Data gotowości zbyt późna lub wypełnona nieprawidłowo.","")&amp;
IF(OR(ROUND(K1200,2)&lt;=0,ROUND(Q1200,2)&lt;=0,ROUND(M1200,2)&lt;=0,ROUND(S1200,2)&lt;=0,ROUND(H1200,2)&lt;=0)," Co najmniej jedna wartość nie jest większa od zera.","")&amp;
IF(K1200&gt;Limity!$D$6," Abonament za Usługę TD w Wariancie A ponad limit.","")&amp;
IF(Q1200&gt;Limity!$D$7," Abonament za Usługę TD w Wariancie B ponad limit.","")&amp;
IF(Q1200-K1200&gt;Limity!$D$8," Różnica wartości abonamentów za Usługę TD wariantów A i B ponad limit.","")&amp;
IF(M1200&gt;Limity!$D$9," Abonament za zwiększenie przepustowości w Wariancie A ponad limit.","")&amp;
IF(S1200&gt;Limity!$D$10," Abonament za zwiększenie przepustowości w Wariancie B ponad limit.","")&amp;
IF(H1200&gt;Limity!$D$11," Opłata za zestawienie łącza ponad limit.","")&amp;
IF(J1200=""," Nie wskazano PWR. ",IF(ISERROR(VLOOKUP(J1200,'Listy punktów styku'!$B$11:$B$41,1,FALSE))," Nie wskazano PWR z listy.",""))&amp;
IF(P1200=""," Nie wskazano FPS. ",IF(ISERROR(VLOOKUP(P1200,'Listy punktów styku'!$B$44:$B$61,1,FALSE))," Nie wskazano FPS z listy.",""))
)</f>
        <v/>
      </c>
    </row>
    <row r="1201" spans="1:22" x14ac:dyDescent="0.35">
      <c r="A1201" s="115">
        <v>1187</v>
      </c>
      <c r="B1201" s="116">
        <v>6300583</v>
      </c>
      <c r="C1201" s="117" t="s">
        <v>699</v>
      </c>
      <c r="D1201" s="118" t="s">
        <v>171</v>
      </c>
      <c r="E1201" s="118" t="s">
        <v>701</v>
      </c>
      <c r="F1201" s="119">
        <v>68</v>
      </c>
      <c r="G1201" s="28"/>
      <c r="H1201" s="4"/>
      <c r="I1201" s="122">
        <f t="shared" si="134"/>
        <v>0</v>
      </c>
      <c r="J1201" s="3"/>
      <c r="K1201" s="6"/>
      <c r="L1201" s="123">
        <f t="shared" si="135"/>
        <v>0</v>
      </c>
      <c r="M1201" s="7"/>
      <c r="N1201" s="123">
        <f t="shared" si="136"/>
        <v>0</v>
      </c>
      <c r="O1201" s="123">
        <f t="shared" si="137"/>
        <v>0</v>
      </c>
      <c r="P1201" s="3"/>
      <c r="Q1201" s="6"/>
      <c r="R1201" s="123">
        <f t="shared" si="138"/>
        <v>0</v>
      </c>
      <c r="S1201" s="6"/>
      <c r="T1201" s="123">
        <f t="shared" si="139"/>
        <v>0</v>
      </c>
      <c r="U1201" s="122">
        <f t="shared" si="140"/>
        <v>0</v>
      </c>
      <c r="V1201" s="8" t="str">
        <f>IF(COUNTBLANK(G1201:H1201)+COUNTBLANK(J1201:K1201)+COUNTBLANK(M1201:M1201)+COUNTBLANK(P1201:Q1201)+COUNTBLANK(S1201:S1201)=8,"",
IF(G1201&lt;Limity!$C$5," Data gotowości zbyt wczesna lub nie uzupełniona.","")&amp;
IF(G1201&gt;Limity!$D$5," Data gotowości zbyt późna lub wypełnona nieprawidłowo.","")&amp;
IF(OR(ROUND(K1201,2)&lt;=0,ROUND(Q1201,2)&lt;=0,ROUND(M1201,2)&lt;=0,ROUND(S1201,2)&lt;=0,ROUND(H1201,2)&lt;=0)," Co najmniej jedna wartość nie jest większa od zera.","")&amp;
IF(K1201&gt;Limity!$D$6," Abonament za Usługę TD w Wariancie A ponad limit.","")&amp;
IF(Q1201&gt;Limity!$D$7," Abonament za Usługę TD w Wariancie B ponad limit.","")&amp;
IF(Q1201-K1201&gt;Limity!$D$8," Różnica wartości abonamentów za Usługę TD wariantów A i B ponad limit.","")&amp;
IF(M1201&gt;Limity!$D$9," Abonament za zwiększenie przepustowości w Wariancie A ponad limit.","")&amp;
IF(S1201&gt;Limity!$D$10," Abonament za zwiększenie przepustowości w Wariancie B ponad limit.","")&amp;
IF(H1201&gt;Limity!$D$11," Opłata za zestawienie łącza ponad limit.","")&amp;
IF(J1201=""," Nie wskazano PWR. ",IF(ISERROR(VLOOKUP(J1201,'Listy punktów styku'!$B$11:$B$41,1,FALSE))," Nie wskazano PWR z listy.",""))&amp;
IF(P1201=""," Nie wskazano FPS. ",IF(ISERROR(VLOOKUP(P1201,'Listy punktów styku'!$B$44:$B$61,1,FALSE))," Nie wskazano FPS z listy.",""))
)</f>
        <v/>
      </c>
    </row>
    <row r="1202" spans="1:22" x14ac:dyDescent="0.35">
      <c r="A1202" s="115">
        <v>1188</v>
      </c>
      <c r="B1202" s="116">
        <v>6299224</v>
      </c>
      <c r="C1202" s="117" t="s">
        <v>703</v>
      </c>
      <c r="D1202" s="118" t="s">
        <v>171</v>
      </c>
      <c r="E1202" s="118" t="s">
        <v>112</v>
      </c>
      <c r="F1202" s="119">
        <v>6</v>
      </c>
      <c r="G1202" s="28"/>
      <c r="H1202" s="4"/>
      <c r="I1202" s="122">
        <f t="shared" si="134"/>
        <v>0</v>
      </c>
      <c r="J1202" s="3"/>
      <c r="K1202" s="6"/>
      <c r="L1202" s="123">
        <f t="shared" si="135"/>
        <v>0</v>
      </c>
      <c r="M1202" s="7"/>
      <c r="N1202" s="123">
        <f t="shared" si="136"/>
        <v>0</v>
      </c>
      <c r="O1202" s="123">
        <f t="shared" si="137"/>
        <v>0</v>
      </c>
      <c r="P1202" s="3"/>
      <c r="Q1202" s="6"/>
      <c r="R1202" s="123">
        <f t="shared" si="138"/>
        <v>0</v>
      </c>
      <c r="S1202" s="6"/>
      <c r="T1202" s="123">
        <f t="shared" si="139"/>
        <v>0</v>
      </c>
      <c r="U1202" s="122">
        <f t="shared" si="140"/>
        <v>0</v>
      </c>
      <c r="V1202" s="8" t="str">
        <f>IF(COUNTBLANK(G1202:H1202)+COUNTBLANK(J1202:K1202)+COUNTBLANK(M1202:M1202)+COUNTBLANK(P1202:Q1202)+COUNTBLANK(S1202:S1202)=8,"",
IF(G1202&lt;Limity!$C$5," Data gotowości zbyt wczesna lub nie uzupełniona.","")&amp;
IF(G1202&gt;Limity!$D$5," Data gotowości zbyt późna lub wypełnona nieprawidłowo.","")&amp;
IF(OR(ROUND(K1202,2)&lt;=0,ROUND(Q1202,2)&lt;=0,ROUND(M1202,2)&lt;=0,ROUND(S1202,2)&lt;=0,ROUND(H1202,2)&lt;=0)," Co najmniej jedna wartość nie jest większa od zera.","")&amp;
IF(K1202&gt;Limity!$D$6," Abonament za Usługę TD w Wariancie A ponad limit.","")&amp;
IF(Q1202&gt;Limity!$D$7," Abonament za Usługę TD w Wariancie B ponad limit.","")&amp;
IF(Q1202-K1202&gt;Limity!$D$8," Różnica wartości abonamentów za Usługę TD wariantów A i B ponad limit.","")&amp;
IF(M1202&gt;Limity!$D$9," Abonament za zwiększenie przepustowości w Wariancie A ponad limit.","")&amp;
IF(S1202&gt;Limity!$D$10," Abonament za zwiększenie przepustowości w Wariancie B ponad limit.","")&amp;
IF(H1202&gt;Limity!$D$11," Opłata za zestawienie łącza ponad limit.","")&amp;
IF(J1202=""," Nie wskazano PWR. ",IF(ISERROR(VLOOKUP(J1202,'Listy punktów styku'!$B$11:$B$41,1,FALSE))," Nie wskazano PWR z listy.",""))&amp;
IF(P1202=""," Nie wskazano FPS. ",IF(ISERROR(VLOOKUP(P1202,'Listy punktów styku'!$B$44:$B$61,1,FALSE))," Nie wskazano FPS z listy.",""))
)</f>
        <v/>
      </c>
    </row>
    <row r="1203" spans="1:22" x14ac:dyDescent="0.35">
      <c r="A1203" s="115">
        <v>1189</v>
      </c>
      <c r="B1203" s="116">
        <v>6300631</v>
      </c>
      <c r="C1203" s="117" t="s">
        <v>705</v>
      </c>
      <c r="D1203" s="118" t="s">
        <v>171</v>
      </c>
      <c r="E1203" s="118" t="s">
        <v>536</v>
      </c>
      <c r="F1203" s="119">
        <v>9</v>
      </c>
      <c r="G1203" s="28"/>
      <c r="H1203" s="4"/>
      <c r="I1203" s="122">
        <f t="shared" si="134"/>
        <v>0</v>
      </c>
      <c r="J1203" s="3"/>
      <c r="K1203" s="6"/>
      <c r="L1203" s="123">
        <f t="shared" si="135"/>
        <v>0</v>
      </c>
      <c r="M1203" s="7"/>
      <c r="N1203" s="123">
        <f t="shared" si="136"/>
        <v>0</v>
      </c>
      <c r="O1203" s="123">
        <f t="shared" si="137"/>
        <v>0</v>
      </c>
      <c r="P1203" s="3"/>
      <c r="Q1203" s="6"/>
      <c r="R1203" s="123">
        <f t="shared" si="138"/>
        <v>0</v>
      </c>
      <c r="S1203" s="6"/>
      <c r="T1203" s="123">
        <f t="shared" si="139"/>
        <v>0</v>
      </c>
      <c r="U1203" s="122">
        <f t="shared" si="140"/>
        <v>0</v>
      </c>
      <c r="V1203" s="8" t="str">
        <f>IF(COUNTBLANK(G1203:H1203)+COUNTBLANK(J1203:K1203)+COUNTBLANK(M1203:M1203)+COUNTBLANK(P1203:Q1203)+COUNTBLANK(S1203:S1203)=8,"",
IF(G1203&lt;Limity!$C$5," Data gotowości zbyt wczesna lub nie uzupełniona.","")&amp;
IF(G1203&gt;Limity!$D$5," Data gotowości zbyt późna lub wypełnona nieprawidłowo.","")&amp;
IF(OR(ROUND(K1203,2)&lt;=0,ROUND(Q1203,2)&lt;=0,ROUND(M1203,2)&lt;=0,ROUND(S1203,2)&lt;=0,ROUND(H1203,2)&lt;=0)," Co najmniej jedna wartość nie jest większa od zera.","")&amp;
IF(K1203&gt;Limity!$D$6," Abonament za Usługę TD w Wariancie A ponad limit.","")&amp;
IF(Q1203&gt;Limity!$D$7," Abonament za Usługę TD w Wariancie B ponad limit.","")&amp;
IF(Q1203-K1203&gt;Limity!$D$8," Różnica wartości abonamentów za Usługę TD wariantów A i B ponad limit.","")&amp;
IF(M1203&gt;Limity!$D$9," Abonament za zwiększenie przepustowości w Wariancie A ponad limit.","")&amp;
IF(S1203&gt;Limity!$D$10," Abonament za zwiększenie przepustowości w Wariancie B ponad limit.","")&amp;
IF(H1203&gt;Limity!$D$11," Opłata za zestawienie łącza ponad limit.","")&amp;
IF(J1203=""," Nie wskazano PWR. ",IF(ISERROR(VLOOKUP(J1203,'Listy punktów styku'!$B$11:$B$41,1,FALSE))," Nie wskazano PWR z listy.",""))&amp;
IF(P1203=""," Nie wskazano FPS. ",IF(ISERROR(VLOOKUP(P1203,'Listy punktów styku'!$B$44:$B$61,1,FALSE))," Nie wskazano FPS z listy.",""))
)</f>
        <v/>
      </c>
    </row>
    <row r="1204" spans="1:22" x14ac:dyDescent="0.35">
      <c r="A1204" s="115">
        <v>1190</v>
      </c>
      <c r="B1204" s="116">
        <v>6300695</v>
      </c>
      <c r="C1204" s="117" t="s">
        <v>711</v>
      </c>
      <c r="D1204" s="118" t="s">
        <v>171</v>
      </c>
      <c r="E1204" s="118" t="s">
        <v>453</v>
      </c>
      <c r="F1204" s="119">
        <v>53</v>
      </c>
      <c r="G1204" s="28"/>
      <c r="H1204" s="4"/>
      <c r="I1204" s="122">
        <f t="shared" si="134"/>
        <v>0</v>
      </c>
      <c r="J1204" s="3"/>
      <c r="K1204" s="6"/>
      <c r="L1204" s="123">
        <f t="shared" si="135"/>
        <v>0</v>
      </c>
      <c r="M1204" s="7"/>
      <c r="N1204" s="123">
        <f t="shared" si="136"/>
        <v>0</v>
      </c>
      <c r="O1204" s="123">
        <f t="shared" si="137"/>
        <v>0</v>
      </c>
      <c r="P1204" s="3"/>
      <c r="Q1204" s="6"/>
      <c r="R1204" s="123">
        <f t="shared" si="138"/>
        <v>0</v>
      </c>
      <c r="S1204" s="6"/>
      <c r="T1204" s="123">
        <f t="shared" si="139"/>
        <v>0</v>
      </c>
      <c r="U1204" s="122">
        <f t="shared" si="140"/>
        <v>0</v>
      </c>
      <c r="V1204" s="8" t="str">
        <f>IF(COUNTBLANK(G1204:H1204)+COUNTBLANK(J1204:K1204)+COUNTBLANK(M1204:M1204)+COUNTBLANK(P1204:Q1204)+COUNTBLANK(S1204:S1204)=8,"",
IF(G1204&lt;Limity!$C$5," Data gotowości zbyt wczesna lub nie uzupełniona.","")&amp;
IF(G1204&gt;Limity!$D$5," Data gotowości zbyt późna lub wypełnona nieprawidłowo.","")&amp;
IF(OR(ROUND(K1204,2)&lt;=0,ROUND(Q1204,2)&lt;=0,ROUND(M1204,2)&lt;=0,ROUND(S1204,2)&lt;=0,ROUND(H1204,2)&lt;=0)," Co najmniej jedna wartość nie jest większa od zera.","")&amp;
IF(K1204&gt;Limity!$D$6," Abonament za Usługę TD w Wariancie A ponad limit.","")&amp;
IF(Q1204&gt;Limity!$D$7," Abonament za Usługę TD w Wariancie B ponad limit.","")&amp;
IF(Q1204-K1204&gt;Limity!$D$8," Różnica wartości abonamentów za Usługę TD wariantów A i B ponad limit.","")&amp;
IF(M1204&gt;Limity!$D$9," Abonament za zwiększenie przepustowości w Wariancie A ponad limit.","")&amp;
IF(S1204&gt;Limity!$D$10," Abonament za zwiększenie przepustowości w Wariancie B ponad limit.","")&amp;
IF(H1204&gt;Limity!$D$11," Opłata za zestawienie łącza ponad limit.","")&amp;
IF(J1204=""," Nie wskazano PWR. ",IF(ISERROR(VLOOKUP(J1204,'Listy punktów styku'!$B$11:$B$41,1,FALSE))," Nie wskazano PWR z listy.",""))&amp;
IF(P1204=""," Nie wskazano FPS. ",IF(ISERROR(VLOOKUP(P1204,'Listy punktów styku'!$B$44:$B$61,1,FALSE))," Nie wskazano FPS z listy.",""))
)</f>
        <v/>
      </c>
    </row>
    <row r="1205" spans="1:22" x14ac:dyDescent="0.35">
      <c r="A1205" s="115">
        <v>1191</v>
      </c>
      <c r="B1205" s="116">
        <v>6305714</v>
      </c>
      <c r="C1205" s="117" t="s">
        <v>168</v>
      </c>
      <c r="D1205" s="118" t="s">
        <v>173</v>
      </c>
      <c r="E1205" s="118"/>
      <c r="F1205" s="119">
        <v>55</v>
      </c>
      <c r="G1205" s="28"/>
      <c r="H1205" s="4"/>
      <c r="I1205" s="122">
        <f t="shared" si="134"/>
        <v>0</v>
      </c>
      <c r="J1205" s="3"/>
      <c r="K1205" s="6"/>
      <c r="L1205" s="123">
        <f t="shared" si="135"/>
        <v>0</v>
      </c>
      <c r="M1205" s="7"/>
      <c r="N1205" s="123">
        <f t="shared" si="136"/>
        <v>0</v>
      </c>
      <c r="O1205" s="123">
        <f t="shared" si="137"/>
        <v>0</v>
      </c>
      <c r="P1205" s="3"/>
      <c r="Q1205" s="6"/>
      <c r="R1205" s="123">
        <f t="shared" si="138"/>
        <v>0</v>
      </c>
      <c r="S1205" s="6"/>
      <c r="T1205" s="123">
        <f t="shared" si="139"/>
        <v>0</v>
      </c>
      <c r="U1205" s="122">
        <f t="shared" si="140"/>
        <v>0</v>
      </c>
      <c r="V1205" s="8" t="str">
        <f>IF(COUNTBLANK(G1205:H1205)+COUNTBLANK(J1205:K1205)+COUNTBLANK(M1205:M1205)+COUNTBLANK(P1205:Q1205)+COUNTBLANK(S1205:S1205)=8,"",
IF(G1205&lt;Limity!$C$5," Data gotowości zbyt wczesna lub nie uzupełniona.","")&amp;
IF(G1205&gt;Limity!$D$5," Data gotowości zbyt późna lub wypełnona nieprawidłowo.","")&amp;
IF(OR(ROUND(K1205,2)&lt;=0,ROUND(Q1205,2)&lt;=0,ROUND(M1205,2)&lt;=0,ROUND(S1205,2)&lt;=0,ROUND(H1205,2)&lt;=0)," Co najmniej jedna wartość nie jest większa od zera.","")&amp;
IF(K1205&gt;Limity!$D$6," Abonament za Usługę TD w Wariancie A ponad limit.","")&amp;
IF(Q1205&gt;Limity!$D$7," Abonament za Usługę TD w Wariancie B ponad limit.","")&amp;
IF(Q1205-K1205&gt;Limity!$D$8," Różnica wartości abonamentów za Usługę TD wariantów A i B ponad limit.","")&amp;
IF(M1205&gt;Limity!$D$9," Abonament za zwiększenie przepustowości w Wariancie A ponad limit.","")&amp;
IF(S1205&gt;Limity!$D$10," Abonament za zwiększenie przepustowości w Wariancie B ponad limit.","")&amp;
IF(H1205&gt;Limity!$D$11," Opłata za zestawienie łącza ponad limit.","")&amp;
IF(J1205=""," Nie wskazano PWR. ",IF(ISERROR(VLOOKUP(J1205,'Listy punktów styku'!$B$11:$B$41,1,FALSE))," Nie wskazano PWR z listy.",""))&amp;
IF(P1205=""," Nie wskazano FPS. ",IF(ISERROR(VLOOKUP(P1205,'Listy punktów styku'!$B$44:$B$61,1,FALSE))," Nie wskazano FPS z listy.",""))
)</f>
        <v/>
      </c>
    </row>
    <row r="1206" spans="1:22" x14ac:dyDescent="0.35">
      <c r="A1206" s="115">
        <v>1192</v>
      </c>
      <c r="B1206" s="116">
        <v>6307058</v>
      </c>
      <c r="C1206" s="117" t="s">
        <v>5837</v>
      </c>
      <c r="D1206" s="118" t="s">
        <v>3697</v>
      </c>
      <c r="E1206" s="118"/>
      <c r="F1206" s="119" t="s">
        <v>5841</v>
      </c>
      <c r="G1206" s="28"/>
      <c r="H1206" s="4"/>
      <c r="I1206" s="122">
        <f t="shared" si="134"/>
        <v>0</v>
      </c>
      <c r="J1206" s="3"/>
      <c r="K1206" s="6"/>
      <c r="L1206" s="123">
        <f t="shared" si="135"/>
        <v>0</v>
      </c>
      <c r="M1206" s="7"/>
      <c r="N1206" s="123">
        <f t="shared" si="136"/>
        <v>0</v>
      </c>
      <c r="O1206" s="123">
        <f t="shared" si="137"/>
        <v>0</v>
      </c>
      <c r="P1206" s="3"/>
      <c r="Q1206" s="6"/>
      <c r="R1206" s="123">
        <f t="shared" si="138"/>
        <v>0</v>
      </c>
      <c r="S1206" s="6"/>
      <c r="T1206" s="123">
        <f t="shared" si="139"/>
        <v>0</v>
      </c>
      <c r="U1206" s="122">
        <f t="shared" si="140"/>
        <v>0</v>
      </c>
      <c r="V1206" s="8" t="str">
        <f>IF(COUNTBLANK(G1206:H1206)+COUNTBLANK(J1206:K1206)+COUNTBLANK(M1206:M1206)+COUNTBLANK(P1206:Q1206)+COUNTBLANK(S1206:S1206)=8,"",
IF(G1206&lt;Limity!$C$5," Data gotowości zbyt wczesna lub nie uzupełniona.","")&amp;
IF(G1206&gt;Limity!$D$5," Data gotowości zbyt późna lub wypełnona nieprawidłowo.","")&amp;
IF(OR(ROUND(K1206,2)&lt;=0,ROUND(Q1206,2)&lt;=0,ROUND(M1206,2)&lt;=0,ROUND(S1206,2)&lt;=0,ROUND(H1206,2)&lt;=0)," Co najmniej jedna wartość nie jest większa od zera.","")&amp;
IF(K1206&gt;Limity!$D$6," Abonament za Usługę TD w Wariancie A ponad limit.","")&amp;
IF(Q1206&gt;Limity!$D$7," Abonament za Usługę TD w Wariancie B ponad limit.","")&amp;
IF(Q1206-K1206&gt;Limity!$D$8," Różnica wartości abonamentów za Usługę TD wariantów A i B ponad limit.","")&amp;
IF(M1206&gt;Limity!$D$9," Abonament za zwiększenie przepustowości w Wariancie A ponad limit.","")&amp;
IF(S1206&gt;Limity!$D$10," Abonament za zwiększenie przepustowości w Wariancie B ponad limit.","")&amp;
IF(H1206&gt;Limity!$D$11," Opłata za zestawienie łącza ponad limit.","")&amp;
IF(J1206=""," Nie wskazano PWR. ",IF(ISERROR(VLOOKUP(J1206,'Listy punktów styku'!$B$11:$B$41,1,FALSE))," Nie wskazano PWR z listy.",""))&amp;
IF(P1206=""," Nie wskazano FPS. ",IF(ISERROR(VLOOKUP(P1206,'Listy punktów styku'!$B$44:$B$61,1,FALSE))," Nie wskazano FPS z listy.",""))
)</f>
        <v/>
      </c>
    </row>
    <row r="1207" spans="1:22" x14ac:dyDescent="0.35">
      <c r="A1207" s="115">
        <v>1193</v>
      </c>
      <c r="B1207" s="116">
        <v>6309849</v>
      </c>
      <c r="C1207" s="117" t="s">
        <v>5843</v>
      </c>
      <c r="D1207" s="118" t="s">
        <v>5845</v>
      </c>
      <c r="E1207" s="118"/>
      <c r="F1207" s="119">
        <v>34</v>
      </c>
      <c r="G1207" s="28"/>
      <c r="H1207" s="4"/>
      <c r="I1207" s="122">
        <f t="shared" si="134"/>
        <v>0</v>
      </c>
      <c r="J1207" s="3"/>
      <c r="K1207" s="6"/>
      <c r="L1207" s="123">
        <f t="shared" si="135"/>
        <v>0</v>
      </c>
      <c r="M1207" s="7"/>
      <c r="N1207" s="123">
        <f t="shared" si="136"/>
        <v>0</v>
      </c>
      <c r="O1207" s="123">
        <f t="shared" si="137"/>
        <v>0</v>
      </c>
      <c r="P1207" s="3"/>
      <c r="Q1207" s="6"/>
      <c r="R1207" s="123">
        <f t="shared" si="138"/>
        <v>0</v>
      </c>
      <c r="S1207" s="6"/>
      <c r="T1207" s="123">
        <f t="shared" si="139"/>
        <v>0</v>
      </c>
      <c r="U1207" s="122">
        <f t="shared" si="140"/>
        <v>0</v>
      </c>
      <c r="V1207" s="8" t="str">
        <f>IF(COUNTBLANK(G1207:H1207)+COUNTBLANK(J1207:K1207)+COUNTBLANK(M1207:M1207)+COUNTBLANK(P1207:Q1207)+COUNTBLANK(S1207:S1207)=8,"",
IF(G1207&lt;Limity!$C$5," Data gotowości zbyt wczesna lub nie uzupełniona.","")&amp;
IF(G1207&gt;Limity!$D$5," Data gotowości zbyt późna lub wypełnona nieprawidłowo.","")&amp;
IF(OR(ROUND(K1207,2)&lt;=0,ROUND(Q1207,2)&lt;=0,ROUND(M1207,2)&lt;=0,ROUND(S1207,2)&lt;=0,ROUND(H1207,2)&lt;=0)," Co najmniej jedna wartość nie jest większa od zera.","")&amp;
IF(K1207&gt;Limity!$D$6," Abonament za Usługę TD w Wariancie A ponad limit.","")&amp;
IF(Q1207&gt;Limity!$D$7," Abonament za Usługę TD w Wariancie B ponad limit.","")&amp;
IF(Q1207-K1207&gt;Limity!$D$8," Różnica wartości abonamentów za Usługę TD wariantów A i B ponad limit.","")&amp;
IF(M1207&gt;Limity!$D$9," Abonament za zwiększenie przepustowości w Wariancie A ponad limit.","")&amp;
IF(S1207&gt;Limity!$D$10," Abonament za zwiększenie przepustowości w Wariancie B ponad limit.","")&amp;
IF(H1207&gt;Limity!$D$11," Opłata za zestawienie łącza ponad limit.","")&amp;
IF(J1207=""," Nie wskazano PWR. ",IF(ISERROR(VLOOKUP(J1207,'Listy punktów styku'!$B$11:$B$41,1,FALSE))," Nie wskazano PWR z listy.",""))&amp;
IF(P1207=""," Nie wskazano FPS. ",IF(ISERROR(VLOOKUP(P1207,'Listy punktów styku'!$B$44:$B$61,1,FALSE))," Nie wskazano FPS z listy.",""))
)</f>
        <v/>
      </c>
    </row>
    <row r="1208" spans="1:22" x14ac:dyDescent="0.35">
      <c r="A1208" s="115">
        <v>1194</v>
      </c>
      <c r="B1208" s="116">
        <v>6310756</v>
      </c>
      <c r="C1208" s="117" t="s">
        <v>5847</v>
      </c>
      <c r="D1208" s="118" t="s">
        <v>5851</v>
      </c>
      <c r="E1208" s="118"/>
      <c r="F1208" s="119" t="s">
        <v>1223</v>
      </c>
      <c r="G1208" s="28"/>
      <c r="H1208" s="4"/>
      <c r="I1208" s="122">
        <f t="shared" si="134"/>
        <v>0</v>
      </c>
      <c r="J1208" s="3"/>
      <c r="K1208" s="6"/>
      <c r="L1208" s="123">
        <f t="shared" si="135"/>
        <v>0</v>
      </c>
      <c r="M1208" s="7"/>
      <c r="N1208" s="123">
        <f t="shared" si="136"/>
        <v>0</v>
      </c>
      <c r="O1208" s="123">
        <f t="shared" si="137"/>
        <v>0</v>
      </c>
      <c r="P1208" s="3"/>
      <c r="Q1208" s="6"/>
      <c r="R1208" s="123">
        <f t="shared" si="138"/>
        <v>0</v>
      </c>
      <c r="S1208" s="6"/>
      <c r="T1208" s="123">
        <f t="shared" si="139"/>
        <v>0</v>
      </c>
      <c r="U1208" s="122">
        <f t="shared" si="140"/>
        <v>0</v>
      </c>
      <c r="V1208" s="8" t="str">
        <f>IF(COUNTBLANK(G1208:H1208)+COUNTBLANK(J1208:K1208)+COUNTBLANK(M1208:M1208)+COUNTBLANK(P1208:Q1208)+COUNTBLANK(S1208:S1208)=8,"",
IF(G1208&lt;Limity!$C$5," Data gotowości zbyt wczesna lub nie uzupełniona.","")&amp;
IF(G1208&gt;Limity!$D$5," Data gotowości zbyt późna lub wypełnona nieprawidłowo.","")&amp;
IF(OR(ROUND(K1208,2)&lt;=0,ROUND(Q1208,2)&lt;=0,ROUND(M1208,2)&lt;=0,ROUND(S1208,2)&lt;=0,ROUND(H1208,2)&lt;=0)," Co najmniej jedna wartość nie jest większa od zera.","")&amp;
IF(K1208&gt;Limity!$D$6," Abonament za Usługę TD w Wariancie A ponad limit.","")&amp;
IF(Q1208&gt;Limity!$D$7," Abonament za Usługę TD w Wariancie B ponad limit.","")&amp;
IF(Q1208-K1208&gt;Limity!$D$8," Różnica wartości abonamentów za Usługę TD wariantów A i B ponad limit.","")&amp;
IF(M1208&gt;Limity!$D$9," Abonament za zwiększenie przepustowości w Wariancie A ponad limit.","")&amp;
IF(S1208&gt;Limity!$D$10," Abonament za zwiększenie przepustowości w Wariancie B ponad limit.","")&amp;
IF(H1208&gt;Limity!$D$11," Opłata za zestawienie łącza ponad limit.","")&amp;
IF(J1208=""," Nie wskazano PWR. ",IF(ISERROR(VLOOKUP(J1208,'Listy punktów styku'!$B$11:$B$41,1,FALSE))," Nie wskazano PWR z listy.",""))&amp;
IF(P1208=""," Nie wskazano FPS. ",IF(ISERROR(VLOOKUP(P1208,'Listy punktów styku'!$B$44:$B$61,1,FALSE))," Nie wskazano FPS z listy.",""))
)</f>
        <v/>
      </c>
    </row>
    <row r="1209" spans="1:22" x14ac:dyDescent="0.35">
      <c r="A1209" s="115">
        <v>1195</v>
      </c>
      <c r="B1209" s="116">
        <v>6312656</v>
      </c>
      <c r="C1209" s="117" t="s">
        <v>5853</v>
      </c>
      <c r="D1209" s="118" t="s">
        <v>2566</v>
      </c>
      <c r="E1209" s="118"/>
      <c r="F1209" s="119">
        <v>4</v>
      </c>
      <c r="G1209" s="28"/>
      <c r="H1209" s="4"/>
      <c r="I1209" s="122">
        <f t="shared" si="134"/>
        <v>0</v>
      </c>
      <c r="J1209" s="3"/>
      <c r="K1209" s="6"/>
      <c r="L1209" s="123">
        <f t="shared" si="135"/>
        <v>0</v>
      </c>
      <c r="M1209" s="7"/>
      <c r="N1209" s="123">
        <f t="shared" si="136"/>
        <v>0</v>
      </c>
      <c r="O1209" s="123">
        <f t="shared" si="137"/>
        <v>0</v>
      </c>
      <c r="P1209" s="3"/>
      <c r="Q1209" s="6"/>
      <c r="R1209" s="123">
        <f t="shared" si="138"/>
        <v>0</v>
      </c>
      <c r="S1209" s="6"/>
      <c r="T1209" s="123">
        <f t="shared" si="139"/>
        <v>0</v>
      </c>
      <c r="U1209" s="122">
        <f t="shared" si="140"/>
        <v>0</v>
      </c>
      <c r="V1209" s="8" t="str">
        <f>IF(COUNTBLANK(G1209:H1209)+COUNTBLANK(J1209:K1209)+COUNTBLANK(M1209:M1209)+COUNTBLANK(P1209:Q1209)+COUNTBLANK(S1209:S1209)=8,"",
IF(G1209&lt;Limity!$C$5," Data gotowości zbyt wczesna lub nie uzupełniona.","")&amp;
IF(G1209&gt;Limity!$D$5," Data gotowości zbyt późna lub wypełnona nieprawidłowo.","")&amp;
IF(OR(ROUND(K1209,2)&lt;=0,ROUND(Q1209,2)&lt;=0,ROUND(M1209,2)&lt;=0,ROUND(S1209,2)&lt;=0,ROUND(H1209,2)&lt;=0)," Co najmniej jedna wartość nie jest większa od zera.","")&amp;
IF(K1209&gt;Limity!$D$6," Abonament za Usługę TD w Wariancie A ponad limit.","")&amp;
IF(Q1209&gt;Limity!$D$7," Abonament za Usługę TD w Wariancie B ponad limit.","")&amp;
IF(Q1209-K1209&gt;Limity!$D$8," Różnica wartości abonamentów za Usługę TD wariantów A i B ponad limit.","")&amp;
IF(M1209&gt;Limity!$D$9," Abonament za zwiększenie przepustowości w Wariancie A ponad limit.","")&amp;
IF(S1209&gt;Limity!$D$10," Abonament za zwiększenie przepustowości w Wariancie B ponad limit.","")&amp;
IF(H1209&gt;Limity!$D$11," Opłata za zestawienie łącza ponad limit.","")&amp;
IF(J1209=""," Nie wskazano PWR. ",IF(ISERROR(VLOOKUP(J1209,'Listy punktów styku'!$B$11:$B$41,1,FALSE))," Nie wskazano PWR z listy.",""))&amp;
IF(P1209=""," Nie wskazano FPS. ",IF(ISERROR(VLOOKUP(P1209,'Listy punktów styku'!$B$44:$B$61,1,FALSE))," Nie wskazano FPS z listy.",""))
)</f>
        <v/>
      </c>
    </row>
    <row r="1210" spans="1:22" ht="29" x14ac:dyDescent="0.35">
      <c r="A1210" s="115">
        <v>1196</v>
      </c>
      <c r="B1210" s="116">
        <v>6329074</v>
      </c>
      <c r="C1210" s="117" t="s">
        <v>1027</v>
      </c>
      <c r="D1210" s="118" t="s">
        <v>1029</v>
      </c>
      <c r="E1210" s="118" t="s">
        <v>1032</v>
      </c>
      <c r="F1210" s="119">
        <v>54</v>
      </c>
      <c r="G1210" s="28"/>
      <c r="H1210" s="4"/>
      <c r="I1210" s="122">
        <f t="shared" si="134"/>
        <v>0</v>
      </c>
      <c r="J1210" s="3"/>
      <c r="K1210" s="6"/>
      <c r="L1210" s="123">
        <f t="shared" si="135"/>
        <v>0</v>
      </c>
      <c r="M1210" s="7"/>
      <c r="N1210" s="123">
        <f t="shared" si="136"/>
        <v>0</v>
      </c>
      <c r="O1210" s="123">
        <f t="shared" si="137"/>
        <v>0</v>
      </c>
      <c r="P1210" s="3"/>
      <c r="Q1210" s="6"/>
      <c r="R1210" s="123">
        <f t="shared" si="138"/>
        <v>0</v>
      </c>
      <c r="S1210" s="6"/>
      <c r="T1210" s="123">
        <f t="shared" si="139"/>
        <v>0</v>
      </c>
      <c r="U1210" s="122">
        <f t="shared" si="140"/>
        <v>0</v>
      </c>
      <c r="V1210" s="8" t="str">
        <f>IF(COUNTBLANK(G1210:H1210)+COUNTBLANK(J1210:K1210)+COUNTBLANK(M1210:M1210)+COUNTBLANK(P1210:Q1210)+COUNTBLANK(S1210:S1210)=8,"",
IF(G1210&lt;Limity!$C$5," Data gotowości zbyt wczesna lub nie uzupełniona.","")&amp;
IF(G1210&gt;Limity!$D$5," Data gotowości zbyt późna lub wypełnona nieprawidłowo.","")&amp;
IF(OR(ROUND(K1210,2)&lt;=0,ROUND(Q1210,2)&lt;=0,ROUND(M1210,2)&lt;=0,ROUND(S1210,2)&lt;=0,ROUND(H1210,2)&lt;=0)," Co najmniej jedna wartość nie jest większa od zera.","")&amp;
IF(K1210&gt;Limity!$D$6," Abonament za Usługę TD w Wariancie A ponad limit.","")&amp;
IF(Q1210&gt;Limity!$D$7," Abonament za Usługę TD w Wariancie B ponad limit.","")&amp;
IF(Q1210-K1210&gt;Limity!$D$8," Różnica wartości abonamentów za Usługę TD wariantów A i B ponad limit.","")&amp;
IF(M1210&gt;Limity!$D$9," Abonament za zwiększenie przepustowości w Wariancie A ponad limit.","")&amp;
IF(S1210&gt;Limity!$D$10," Abonament za zwiększenie przepustowości w Wariancie B ponad limit.","")&amp;
IF(H1210&gt;Limity!$D$11," Opłata za zestawienie łącza ponad limit.","")&amp;
IF(J1210=""," Nie wskazano PWR. ",IF(ISERROR(VLOOKUP(J1210,'Listy punktów styku'!$B$11:$B$41,1,FALSE))," Nie wskazano PWR z listy.",""))&amp;
IF(P1210=""," Nie wskazano FPS. ",IF(ISERROR(VLOOKUP(P1210,'Listy punktów styku'!$B$44:$B$61,1,FALSE))," Nie wskazano FPS z listy.",""))
)</f>
        <v/>
      </c>
    </row>
    <row r="1211" spans="1:22" ht="29" x14ac:dyDescent="0.35">
      <c r="A1211" s="115">
        <v>1197</v>
      </c>
      <c r="B1211" s="116">
        <v>6328743</v>
      </c>
      <c r="C1211" s="117" t="s">
        <v>1034</v>
      </c>
      <c r="D1211" s="118" t="s">
        <v>1029</v>
      </c>
      <c r="E1211" s="118" t="s">
        <v>1032</v>
      </c>
      <c r="F1211" s="119">
        <v>56</v>
      </c>
      <c r="G1211" s="28"/>
      <c r="H1211" s="4"/>
      <c r="I1211" s="122">
        <f t="shared" si="134"/>
        <v>0</v>
      </c>
      <c r="J1211" s="3"/>
      <c r="K1211" s="6"/>
      <c r="L1211" s="123">
        <f t="shared" si="135"/>
        <v>0</v>
      </c>
      <c r="M1211" s="7"/>
      <c r="N1211" s="123">
        <f t="shared" si="136"/>
        <v>0</v>
      </c>
      <c r="O1211" s="123">
        <f t="shared" si="137"/>
        <v>0</v>
      </c>
      <c r="P1211" s="3"/>
      <c r="Q1211" s="6"/>
      <c r="R1211" s="123">
        <f t="shared" si="138"/>
        <v>0</v>
      </c>
      <c r="S1211" s="6"/>
      <c r="T1211" s="123">
        <f t="shared" si="139"/>
        <v>0</v>
      </c>
      <c r="U1211" s="122">
        <f t="shared" si="140"/>
        <v>0</v>
      </c>
      <c r="V1211" s="8" t="str">
        <f>IF(COUNTBLANK(G1211:H1211)+COUNTBLANK(J1211:K1211)+COUNTBLANK(M1211:M1211)+COUNTBLANK(P1211:Q1211)+COUNTBLANK(S1211:S1211)=8,"",
IF(G1211&lt;Limity!$C$5," Data gotowości zbyt wczesna lub nie uzupełniona.","")&amp;
IF(G1211&gt;Limity!$D$5," Data gotowości zbyt późna lub wypełnona nieprawidłowo.","")&amp;
IF(OR(ROUND(K1211,2)&lt;=0,ROUND(Q1211,2)&lt;=0,ROUND(M1211,2)&lt;=0,ROUND(S1211,2)&lt;=0,ROUND(H1211,2)&lt;=0)," Co najmniej jedna wartość nie jest większa od zera.","")&amp;
IF(K1211&gt;Limity!$D$6," Abonament za Usługę TD w Wariancie A ponad limit.","")&amp;
IF(Q1211&gt;Limity!$D$7," Abonament za Usługę TD w Wariancie B ponad limit.","")&amp;
IF(Q1211-K1211&gt;Limity!$D$8," Różnica wartości abonamentów za Usługę TD wariantów A i B ponad limit.","")&amp;
IF(M1211&gt;Limity!$D$9," Abonament za zwiększenie przepustowości w Wariancie A ponad limit.","")&amp;
IF(S1211&gt;Limity!$D$10," Abonament za zwiększenie przepustowości w Wariancie B ponad limit.","")&amp;
IF(H1211&gt;Limity!$D$11," Opłata za zestawienie łącza ponad limit.","")&amp;
IF(J1211=""," Nie wskazano PWR. ",IF(ISERROR(VLOOKUP(J1211,'Listy punktów styku'!$B$11:$B$41,1,FALSE))," Nie wskazano PWR z listy.",""))&amp;
IF(P1211=""," Nie wskazano FPS. ",IF(ISERROR(VLOOKUP(P1211,'Listy punktów styku'!$B$44:$B$61,1,FALSE))," Nie wskazano FPS z listy.",""))
)</f>
        <v/>
      </c>
    </row>
    <row r="1212" spans="1:22" x14ac:dyDescent="0.35">
      <c r="A1212" s="115">
        <v>1198</v>
      </c>
      <c r="B1212" s="116">
        <v>6351724</v>
      </c>
      <c r="C1212" s="117" t="s">
        <v>5859</v>
      </c>
      <c r="D1212" s="118" t="s">
        <v>5863</v>
      </c>
      <c r="E1212" s="118"/>
      <c r="F1212" s="119" t="s">
        <v>5864</v>
      </c>
      <c r="G1212" s="28"/>
      <c r="H1212" s="4"/>
      <c r="I1212" s="122">
        <f t="shared" si="134"/>
        <v>0</v>
      </c>
      <c r="J1212" s="3"/>
      <c r="K1212" s="6"/>
      <c r="L1212" s="123">
        <f t="shared" si="135"/>
        <v>0</v>
      </c>
      <c r="M1212" s="7"/>
      <c r="N1212" s="123">
        <f t="shared" si="136"/>
        <v>0</v>
      </c>
      <c r="O1212" s="123">
        <f t="shared" si="137"/>
        <v>0</v>
      </c>
      <c r="P1212" s="3"/>
      <c r="Q1212" s="6"/>
      <c r="R1212" s="123">
        <f t="shared" si="138"/>
        <v>0</v>
      </c>
      <c r="S1212" s="6"/>
      <c r="T1212" s="123">
        <f t="shared" si="139"/>
        <v>0</v>
      </c>
      <c r="U1212" s="122">
        <f t="shared" si="140"/>
        <v>0</v>
      </c>
      <c r="V1212" s="8" t="str">
        <f>IF(COUNTBLANK(G1212:H1212)+COUNTBLANK(J1212:K1212)+COUNTBLANK(M1212:M1212)+COUNTBLANK(P1212:Q1212)+COUNTBLANK(S1212:S1212)=8,"",
IF(G1212&lt;Limity!$C$5," Data gotowości zbyt wczesna lub nie uzupełniona.","")&amp;
IF(G1212&gt;Limity!$D$5," Data gotowości zbyt późna lub wypełnona nieprawidłowo.","")&amp;
IF(OR(ROUND(K1212,2)&lt;=0,ROUND(Q1212,2)&lt;=0,ROUND(M1212,2)&lt;=0,ROUND(S1212,2)&lt;=0,ROUND(H1212,2)&lt;=0)," Co najmniej jedna wartość nie jest większa od zera.","")&amp;
IF(K1212&gt;Limity!$D$6," Abonament za Usługę TD w Wariancie A ponad limit.","")&amp;
IF(Q1212&gt;Limity!$D$7," Abonament za Usługę TD w Wariancie B ponad limit.","")&amp;
IF(Q1212-K1212&gt;Limity!$D$8," Różnica wartości abonamentów za Usługę TD wariantów A i B ponad limit.","")&amp;
IF(M1212&gt;Limity!$D$9," Abonament za zwiększenie przepustowości w Wariancie A ponad limit.","")&amp;
IF(S1212&gt;Limity!$D$10," Abonament za zwiększenie przepustowości w Wariancie B ponad limit.","")&amp;
IF(H1212&gt;Limity!$D$11," Opłata za zestawienie łącza ponad limit.","")&amp;
IF(J1212=""," Nie wskazano PWR. ",IF(ISERROR(VLOOKUP(J1212,'Listy punktów styku'!$B$11:$B$41,1,FALSE))," Nie wskazano PWR z listy.",""))&amp;
IF(P1212=""," Nie wskazano FPS. ",IF(ISERROR(VLOOKUP(P1212,'Listy punktów styku'!$B$44:$B$61,1,FALSE))," Nie wskazano FPS z listy.",""))
)</f>
        <v/>
      </c>
    </row>
    <row r="1213" spans="1:22" x14ac:dyDescent="0.35">
      <c r="A1213" s="115">
        <v>1199</v>
      </c>
      <c r="B1213" s="116">
        <v>6340844</v>
      </c>
      <c r="C1213" s="117" t="s">
        <v>5866</v>
      </c>
      <c r="D1213" s="118" t="s">
        <v>713</v>
      </c>
      <c r="E1213" s="118" t="s">
        <v>717</v>
      </c>
      <c r="F1213" s="119">
        <v>33</v>
      </c>
      <c r="G1213" s="28"/>
      <c r="H1213" s="4"/>
      <c r="I1213" s="122">
        <f t="shared" si="134"/>
        <v>0</v>
      </c>
      <c r="J1213" s="3"/>
      <c r="K1213" s="6"/>
      <c r="L1213" s="123">
        <f t="shared" si="135"/>
        <v>0</v>
      </c>
      <c r="M1213" s="7"/>
      <c r="N1213" s="123">
        <f t="shared" si="136"/>
        <v>0</v>
      </c>
      <c r="O1213" s="123">
        <f t="shared" si="137"/>
        <v>0</v>
      </c>
      <c r="P1213" s="3"/>
      <c r="Q1213" s="6"/>
      <c r="R1213" s="123">
        <f t="shared" si="138"/>
        <v>0</v>
      </c>
      <c r="S1213" s="6"/>
      <c r="T1213" s="123">
        <f t="shared" si="139"/>
        <v>0</v>
      </c>
      <c r="U1213" s="122">
        <f t="shared" si="140"/>
        <v>0</v>
      </c>
      <c r="V1213" s="8" t="str">
        <f>IF(COUNTBLANK(G1213:H1213)+COUNTBLANK(J1213:K1213)+COUNTBLANK(M1213:M1213)+COUNTBLANK(P1213:Q1213)+COUNTBLANK(S1213:S1213)=8,"",
IF(G1213&lt;Limity!$C$5," Data gotowości zbyt wczesna lub nie uzupełniona.","")&amp;
IF(G1213&gt;Limity!$D$5," Data gotowości zbyt późna lub wypełnona nieprawidłowo.","")&amp;
IF(OR(ROUND(K1213,2)&lt;=0,ROUND(Q1213,2)&lt;=0,ROUND(M1213,2)&lt;=0,ROUND(S1213,2)&lt;=0,ROUND(H1213,2)&lt;=0)," Co najmniej jedna wartość nie jest większa od zera.","")&amp;
IF(K1213&gt;Limity!$D$6," Abonament za Usługę TD w Wariancie A ponad limit.","")&amp;
IF(Q1213&gt;Limity!$D$7," Abonament za Usługę TD w Wariancie B ponad limit.","")&amp;
IF(Q1213-K1213&gt;Limity!$D$8," Różnica wartości abonamentów za Usługę TD wariantów A i B ponad limit.","")&amp;
IF(M1213&gt;Limity!$D$9," Abonament za zwiększenie przepustowości w Wariancie A ponad limit.","")&amp;
IF(S1213&gt;Limity!$D$10," Abonament za zwiększenie przepustowości w Wariancie B ponad limit.","")&amp;
IF(H1213&gt;Limity!$D$11," Opłata za zestawienie łącza ponad limit.","")&amp;
IF(J1213=""," Nie wskazano PWR. ",IF(ISERROR(VLOOKUP(J1213,'Listy punktów styku'!$B$11:$B$41,1,FALSE))," Nie wskazano PWR z listy.",""))&amp;
IF(P1213=""," Nie wskazano FPS. ",IF(ISERROR(VLOOKUP(P1213,'Listy punktów styku'!$B$44:$B$61,1,FALSE))," Nie wskazano FPS z listy.",""))
)</f>
        <v/>
      </c>
    </row>
    <row r="1214" spans="1:22" x14ac:dyDescent="0.35">
      <c r="A1214" s="115">
        <v>1200</v>
      </c>
      <c r="B1214" s="116">
        <v>909181841</v>
      </c>
      <c r="C1214" s="117" t="s">
        <v>5868</v>
      </c>
      <c r="D1214" s="118" t="s">
        <v>713</v>
      </c>
      <c r="E1214" s="118" t="s">
        <v>717</v>
      </c>
      <c r="F1214" s="119">
        <v>48</v>
      </c>
      <c r="G1214" s="28"/>
      <c r="H1214" s="4"/>
      <c r="I1214" s="122">
        <f t="shared" si="134"/>
        <v>0</v>
      </c>
      <c r="J1214" s="3"/>
      <c r="K1214" s="6"/>
      <c r="L1214" s="123">
        <f t="shared" si="135"/>
        <v>0</v>
      </c>
      <c r="M1214" s="7"/>
      <c r="N1214" s="123">
        <f t="shared" si="136"/>
        <v>0</v>
      </c>
      <c r="O1214" s="123">
        <f t="shared" si="137"/>
        <v>0</v>
      </c>
      <c r="P1214" s="3"/>
      <c r="Q1214" s="6"/>
      <c r="R1214" s="123">
        <f t="shared" si="138"/>
        <v>0</v>
      </c>
      <c r="S1214" s="6"/>
      <c r="T1214" s="123">
        <f t="shared" si="139"/>
        <v>0</v>
      </c>
      <c r="U1214" s="122">
        <f t="shared" si="140"/>
        <v>0</v>
      </c>
      <c r="V1214" s="8" t="str">
        <f>IF(COUNTBLANK(G1214:H1214)+COUNTBLANK(J1214:K1214)+COUNTBLANK(M1214:M1214)+COUNTBLANK(P1214:Q1214)+COUNTBLANK(S1214:S1214)=8,"",
IF(G1214&lt;Limity!$C$5," Data gotowości zbyt wczesna lub nie uzupełniona.","")&amp;
IF(G1214&gt;Limity!$D$5," Data gotowości zbyt późna lub wypełnona nieprawidłowo.","")&amp;
IF(OR(ROUND(K1214,2)&lt;=0,ROUND(Q1214,2)&lt;=0,ROUND(M1214,2)&lt;=0,ROUND(S1214,2)&lt;=0,ROUND(H1214,2)&lt;=0)," Co najmniej jedna wartość nie jest większa od zera.","")&amp;
IF(K1214&gt;Limity!$D$6," Abonament za Usługę TD w Wariancie A ponad limit.","")&amp;
IF(Q1214&gt;Limity!$D$7," Abonament za Usługę TD w Wariancie B ponad limit.","")&amp;
IF(Q1214-K1214&gt;Limity!$D$8," Różnica wartości abonamentów za Usługę TD wariantów A i B ponad limit.","")&amp;
IF(M1214&gt;Limity!$D$9," Abonament za zwiększenie przepustowości w Wariancie A ponad limit.","")&amp;
IF(S1214&gt;Limity!$D$10," Abonament za zwiększenie przepustowości w Wariancie B ponad limit.","")&amp;
IF(H1214&gt;Limity!$D$11," Opłata za zestawienie łącza ponad limit.","")&amp;
IF(J1214=""," Nie wskazano PWR. ",IF(ISERROR(VLOOKUP(J1214,'Listy punktów styku'!$B$11:$B$41,1,FALSE))," Nie wskazano PWR z listy.",""))&amp;
IF(P1214=""," Nie wskazano FPS. ",IF(ISERROR(VLOOKUP(P1214,'Listy punktów styku'!$B$44:$B$61,1,FALSE))," Nie wskazano FPS z listy.",""))
)</f>
        <v/>
      </c>
    </row>
    <row r="1215" spans="1:22" x14ac:dyDescent="0.35">
      <c r="A1215" s="115">
        <v>1201</v>
      </c>
      <c r="B1215" s="116">
        <v>533860699</v>
      </c>
      <c r="C1215" s="117">
        <v>270513</v>
      </c>
      <c r="D1215" s="118" t="s">
        <v>713</v>
      </c>
      <c r="E1215" s="118" t="s">
        <v>2931</v>
      </c>
      <c r="F1215" s="119">
        <v>12</v>
      </c>
      <c r="G1215" s="28"/>
      <c r="H1215" s="4"/>
      <c r="I1215" s="122">
        <f t="shared" si="134"/>
        <v>0</v>
      </c>
      <c r="J1215" s="3"/>
      <c r="K1215" s="6"/>
      <c r="L1215" s="123">
        <f t="shared" si="135"/>
        <v>0</v>
      </c>
      <c r="M1215" s="7"/>
      <c r="N1215" s="123">
        <f t="shared" si="136"/>
        <v>0</v>
      </c>
      <c r="O1215" s="123">
        <f t="shared" si="137"/>
        <v>0</v>
      </c>
      <c r="P1215" s="3"/>
      <c r="Q1215" s="6"/>
      <c r="R1215" s="123">
        <f t="shared" si="138"/>
        <v>0</v>
      </c>
      <c r="S1215" s="6"/>
      <c r="T1215" s="123">
        <f t="shared" si="139"/>
        <v>0</v>
      </c>
      <c r="U1215" s="122">
        <f t="shared" si="140"/>
        <v>0</v>
      </c>
      <c r="V1215" s="8" t="str">
        <f>IF(COUNTBLANK(G1215:H1215)+COUNTBLANK(J1215:K1215)+COUNTBLANK(M1215:M1215)+COUNTBLANK(P1215:Q1215)+COUNTBLANK(S1215:S1215)=8,"",
IF(G1215&lt;Limity!$C$5," Data gotowości zbyt wczesna lub nie uzupełniona.","")&amp;
IF(G1215&gt;Limity!$D$5," Data gotowości zbyt późna lub wypełnona nieprawidłowo.","")&amp;
IF(OR(ROUND(K1215,2)&lt;=0,ROUND(Q1215,2)&lt;=0,ROUND(M1215,2)&lt;=0,ROUND(S1215,2)&lt;=0,ROUND(H1215,2)&lt;=0)," Co najmniej jedna wartość nie jest większa od zera.","")&amp;
IF(K1215&gt;Limity!$D$6," Abonament za Usługę TD w Wariancie A ponad limit.","")&amp;
IF(Q1215&gt;Limity!$D$7," Abonament za Usługę TD w Wariancie B ponad limit.","")&amp;
IF(Q1215-K1215&gt;Limity!$D$8," Różnica wartości abonamentów za Usługę TD wariantów A i B ponad limit.","")&amp;
IF(M1215&gt;Limity!$D$9," Abonament za zwiększenie przepustowości w Wariancie A ponad limit.","")&amp;
IF(S1215&gt;Limity!$D$10," Abonament za zwiększenie przepustowości w Wariancie B ponad limit.","")&amp;
IF(H1215&gt;Limity!$D$11," Opłata za zestawienie łącza ponad limit.","")&amp;
IF(J1215=""," Nie wskazano PWR. ",IF(ISERROR(VLOOKUP(J1215,'Listy punktów styku'!$B$11:$B$41,1,FALSE))," Nie wskazano PWR z listy.",""))&amp;
IF(P1215=""," Nie wskazano FPS. ",IF(ISERROR(VLOOKUP(P1215,'Listy punktów styku'!$B$44:$B$61,1,FALSE))," Nie wskazano FPS z listy.",""))
)</f>
        <v/>
      </c>
    </row>
    <row r="1216" spans="1:22" x14ac:dyDescent="0.35">
      <c r="A1216" s="115">
        <v>1202</v>
      </c>
      <c r="B1216" s="116">
        <v>859194803</v>
      </c>
      <c r="C1216" s="117">
        <v>262986</v>
      </c>
      <c r="D1216" s="118" t="s">
        <v>713</v>
      </c>
      <c r="E1216" s="118" t="s">
        <v>5870</v>
      </c>
      <c r="F1216" s="119">
        <v>289</v>
      </c>
      <c r="G1216" s="28"/>
      <c r="H1216" s="4"/>
      <c r="I1216" s="122">
        <f t="shared" si="134"/>
        <v>0</v>
      </c>
      <c r="J1216" s="3"/>
      <c r="K1216" s="6"/>
      <c r="L1216" s="123">
        <f t="shared" si="135"/>
        <v>0</v>
      </c>
      <c r="M1216" s="7"/>
      <c r="N1216" s="123">
        <f t="shared" si="136"/>
        <v>0</v>
      </c>
      <c r="O1216" s="123">
        <f t="shared" si="137"/>
        <v>0</v>
      </c>
      <c r="P1216" s="3"/>
      <c r="Q1216" s="6"/>
      <c r="R1216" s="123">
        <f t="shared" si="138"/>
        <v>0</v>
      </c>
      <c r="S1216" s="6"/>
      <c r="T1216" s="123">
        <f t="shared" si="139"/>
        <v>0</v>
      </c>
      <c r="U1216" s="122">
        <f t="shared" si="140"/>
        <v>0</v>
      </c>
      <c r="V1216" s="8" t="str">
        <f>IF(COUNTBLANK(G1216:H1216)+COUNTBLANK(J1216:K1216)+COUNTBLANK(M1216:M1216)+COUNTBLANK(P1216:Q1216)+COUNTBLANK(S1216:S1216)=8,"",
IF(G1216&lt;Limity!$C$5," Data gotowości zbyt wczesna lub nie uzupełniona.","")&amp;
IF(G1216&gt;Limity!$D$5," Data gotowości zbyt późna lub wypełnona nieprawidłowo.","")&amp;
IF(OR(ROUND(K1216,2)&lt;=0,ROUND(Q1216,2)&lt;=0,ROUND(M1216,2)&lt;=0,ROUND(S1216,2)&lt;=0,ROUND(H1216,2)&lt;=0)," Co najmniej jedna wartość nie jest większa od zera.","")&amp;
IF(K1216&gt;Limity!$D$6," Abonament za Usługę TD w Wariancie A ponad limit.","")&amp;
IF(Q1216&gt;Limity!$D$7," Abonament za Usługę TD w Wariancie B ponad limit.","")&amp;
IF(Q1216-K1216&gt;Limity!$D$8," Różnica wartości abonamentów za Usługę TD wariantów A i B ponad limit.","")&amp;
IF(M1216&gt;Limity!$D$9," Abonament za zwiększenie przepustowości w Wariancie A ponad limit.","")&amp;
IF(S1216&gt;Limity!$D$10," Abonament za zwiększenie przepustowości w Wariancie B ponad limit.","")&amp;
IF(H1216&gt;Limity!$D$11," Opłata za zestawienie łącza ponad limit.","")&amp;
IF(J1216=""," Nie wskazano PWR. ",IF(ISERROR(VLOOKUP(J1216,'Listy punktów styku'!$B$11:$B$41,1,FALSE))," Nie wskazano PWR z listy.",""))&amp;
IF(P1216=""," Nie wskazano FPS. ",IF(ISERROR(VLOOKUP(P1216,'Listy punktów styku'!$B$44:$B$61,1,FALSE))," Nie wskazano FPS z listy.",""))
)</f>
        <v/>
      </c>
    </row>
    <row r="1217" spans="1:22" x14ac:dyDescent="0.35">
      <c r="A1217" s="115">
        <v>1203</v>
      </c>
      <c r="B1217" s="116">
        <v>6341995</v>
      </c>
      <c r="C1217" s="117" t="s">
        <v>5872</v>
      </c>
      <c r="D1217" s="118" t="s">
        <v>713</v>
      </c>
      <c r="E1217" s="118" t="s">
        <v>5874</v>
      </c>
      <c r="F1217" s="119">
        <v>1</v>
      </c>
      <c r="G1217" s="28"/>
      <c r="H1217" s="4"/>
      <c r="I1217" s="122">
        <f t="shared" si="134"/>
        <v>0</v>
      </c>
      <c r="J1217" s="3"/>
      <c r="K1217" s="6"/>
      <c r="L1217" s="123">
        <f t="shared" si="135"/>
        <v>0</v>
      </c>
      <c r="M1217" s="7"/>
      <c r="N1217" s="123">
        <f t="shared" si="136"/>
        <v>0</v>
      </c>
      <c r="O1217" s="123">
        <f t="shared" si="137"/>
        <v>0</v>
      </c>
      <c r="P1217" s="3"/>
      <c r="Q1217" s="6"/>
      <c r="R1217" s="123">
        <f t="shared" si="138"/>
        <v>0</v>
      </c>
      <c r="S1217" s="6"/>
      <c r="T1217" s="123">
        <f t="shared" si="139"/>
        <v>0</v>
      </c>
      <c r="U1217" s="122">
        <f t="shared" si="140"/>
        <v>0</v>
      </c>
      <c r="V1217" s="8" t="str">
        <f>IF(COUNTBLANK(G1217:H1217)+COUNTBLANK(J1217:K1217)+COUNTBLANK(M1217:M1217)+COUNTBLANK(P1217:Q1217)+COUNTBLANK(S1217:S1217)=8,"",
IF(G1217&lt;Limity!$C$5," Data gotowości zbyt wczesna lub nie uzupełniona.","")&amp;
IF(G1217&gt;Limity!$D$5," Data gotowości zbyt późna lub wypełnona nieprawidłowo.","")&amp;
IF(OR(ROUND(K1217,2)&lt;=0,ROUND(Q1217,2)&lt;=0,ROUND(M1217,2)&lt;=0,ROUND(S1217,2)&lt;=0,ROUND(H1217,2)&lt;=0)," Co najmniej jedna wartość nie jest większa od zera.","")&amp;
IF(K1217&gt;Limity!$D$6," Abonament za Usługę TD w Wariancie A ponad limit.","")&amp;
IF(Q1217&gt;Limity!$D$7," Abonament za Usługę TD w Wariancie B ponad limit.","")&amp;
IF(Q1217-K1217&gt;Limity!$D$8," Różnica wartości abonamentów za Usługę TD wariantów A i B ponad limit.","")&amp;
IF(M1217&gt;Limity!$D$9," Abonament za zwiększenie przepustowości w Wariancie A ponad limit.","")&amp;
IF(S1217&gt;Limity!$D$10," Abonament za zwiększenie przepustowości w Wariancie B ponad limit.","")&amp;
IF(H1217&gt;Limity!$D$11," Opłata za zestawienie łącza ponad limit.","")&amp;
IF(J1217=""," Nie wskazano PWR. ",IF(ISERROR(VLOOKUP(J1217,'Listy punktów styku'!$B$11:$B$41,1,FALSE))," Nie wskazano PWR z listy.",""))&amp;
IF(P1217=""," Nie wskazano FPS. ",IF(ISERROR(VLOOKUP(P1217,'Listy punktów styku'!$B$44:$B$61,1,FALSE))," Nie wskazano FPS z listy.",""))
)</f>
        <v/>
      </c>
    </row>
    <row r="1218" spans="1:22" x14ac:dyDescent="0.35">
      <c r="A1218" s="115">
        <v>1204</v>
      </c>
      <c r="B1218" s="116">
        <v>476760999</v>
      </c>
      <c r="C1218" s="117">
        <v>269998</v>
      </c>
      <c r="D1218" s="118" t="s">
        <v>713</v>
      </c>
      <c r="E1218" s="118" t="s">
        <v>3156</v>
      </c>
      <c r="F1218" s="119" t="s">
        <v>3749</v>
      </c>
      <c r="G1218" s="28"/>
      <c r="H1218" s="4"/>
      <c r="I1218" s="122">
        <f t="shared" si="134"/>
        <v>0</v>
      </c>
      <c r="J1218" s="3"/>
      <c r="K1218" s="6"/>
      <c r="L1218" s="123">
        <f t="shared" si="135"/>
        <v>0</v>
      </c>
      <c r="M1218" s="7"/>
      <c r="N1218" s="123">
        <f t="shared" si="136"/>
        <v>0</v>
      </c>
      <c r="O1218" s="123">
        <f t="shared" si="137"/>
        <v>0</v>
      </c>
      <c r="P1218" s="3"/>
      <c r="Q1218" s="6"/>
      <c r="R1218" s="123">
        <f t="shared" si="138"/>
        <v>0</v>
      </c>
      <c r="S1218" s="6"/>
      <c r="T1218" s="123">
        <f t="shared" si="139"/>
        <v>0</v>
      </c>
      <c r="U1218" s="122">
        <f t="shared" si="140"/>
        <v>0</v>
      </c>
      <c r="V1218" s="8" t="str">
        <f>IF(COUNTBLANK(G1218:H1218)+COUNTBLANK(J1218:K1218)+COUNTBLANK(M1218:M1218)+COUNTBLANK(P1218:Q1218)+COUNTBLANK(S1218:S1218)=8,"",
IF(G1218&lt;Limity!$C$5," Data gotowości zbyt wczesna lub nie uzupełniona.","")&amp;
IF(G1218&gt;Limity!$D$5," Data gotowości zbyt późna lub wypełnona nieprawidłowo.","")&amp;
IF(OR(ROUND(K1218,2)&lt;=0,ROUND(Q1218,2)&lt;=0,ROUND(M1218,2)&lt;=0,ROUND(S1218,2)&lt;=0,ROUND(H1218,2)&lt;=0)," Co najmniej jedna wartość nie jest większa od zera.","")&amp;
IF(K1218&gt;Limity!$D$6," Abonament za Usługę TD w Wariancie A ponad limit.","")&amp;
IF(Q1218&gt;Limity!$D$7," Abonament za Usługę TD w Wariancie B ponad limit.","")&amp;
IF(Q1218-K1218&gt;Limity!$D$8," Różnica wartości abonamentów za Usługę TD wariantów A i B ponad limit.","")&amp;
IF(M1218&gt;Limity!$D$9," Abonament za zwiększenie przepustowości w Wariancie A ponad limit.","")&amp;
IF(S1218&gt;Limity!$D$10," Abonament za zwiększenie przepustowości w Wariancie B ponad limit.","")&amp;
IF(H1218&gt;Limity!$D$11," Opłata za zestawienie łącza ponad limit.","")&amp;
IF(J1218=""," Nie wskazano PWR. ",IF(ISERROR(VLOOKUP(J1218,'Listy punktów styku'!$B$11:$B$41,1,FALSE))," Nie wskazano PWR z listy.",""))&amp;
IF(P1218=""," Nie wskazano FPS. ",IF(ISERROR(VLOOKUP(P1218,'Listy punktów styku'!$B$44:$B$61,1,FALSE))," Nie wskazano FPS z listy.",""))
)</f>
        <v/>
      </c>
    </row>
    <row r="1219" spans="1:22" x14ac:dyDescent="0.35">
      <c r="A1219" s="115">
        <v>1205</v>
      </c>
      <c r="B1219" s="124">
        <v>33335043</v>
      </c>
      <c r="C1219" s="117" t="s">
        <v>5875</v>
      </c>
      <c r="D1219" s="118" t="s">
        <v>713</v>
      </c>
      <c r="E1219" s="118" t="s">
        <v>5877</v>
      </c>
      <c r="F1219" s="119" t="s">
        <v>3691</v>
      </c>
      <c r="G1219" s="28"/>
      <c r="H1219" s="4"/>
      <c r="I1219" s="122">
        <f t="shared" si="134"/>
        <v>0</v>
      </c>
      <c r="J1219" s="3"/>
      <c r="K1219" s="6"/>
      <c r="L1219" s="123">
        <f t="shared" si="135"/>
        <v>0</v>
      </c>
      <c r="M1219" s="7"/>
      <c r="N1219" s="123">
        <f t="shared" si="136"/>
        <v>0</v>
      </c>
      <c r="O1219" s="123">
        <f t="shared" si="137"/>
        <v>0</v>
      </c>
      <c r="P1219" s="3"/>
      <c r="Q1219" s="6"/>
      <c r="R1219" s="123">
        <f t="shared" si="138"/>
        <v>0</v>
      </c>
      <c r="S1219" s="6"/>
      <c r="T1219" s="123">
        <f t="shared" si="139"/>
        <v>0</v>
      </c>
      <c r="U1219" s="122">
        <f t="shared" si="140"/>
        <v>0</v>
      </c>
      <c r="V1219" s="8" t="str">
        <f>IF(COUNTBLANK(G1219:H1219)+COUNTBLANK(J1219:K1219)+COUNTBLANK(M1219:M1219)+COUNTBLANK(P1219:Q1219)+COUNTBLANK(S1219:S1219)=8,"",
IF(G1219&lt;Limity!$C$5," Data gotowości zbyt wczesna lub nie uzupełniona.","")&amp;
IF(G1219&gt;Limity!$D$5," Data gotowości zbyt późna lub wypełnona nieprawidłowo.","")&amp;
IF(OR(ROUND(K1219,2)&lt;=0,ROUND(Q1219,2)&lt;=0,ROUND(M1219,2)&lt;=0,ROUND(S1219,2)&lt;=0,ROUND(H1219,2)&lt;=0)," Co najmniej jedna wartość nie jest większa od zera.","")&amp;
IF(K1219&gt;Limity!$D$6," Abonament za Usługę TD w Wariancie A ponad limit.","")&amp;
IF(Q1219&gt;Limity!$D$7," Abonament za Usługę TD w Wariancie B ponad limit.","")&amp;
IF(Q1219-K1219&gt;Limity!$D$8," Różnica wartości abonamentów za Usługę TD wariantów A i B ponad limit.","")&amp;
IF(M1219&gt;Limity!$D$9," Abonament za zwiększenie przepustowości w Wariancie A ponad limit.","")&amp;
IF(S1219&gt;Limity!$D$10," Abonament za zwiększenie przepustowości w Wariancie B ponad limit.","")&amp;
IF(H1219&gt;Limity!$D$11," Opłata za zestawienie łącza ponad limit.","")&amp;
IF(J1219=""," Nie wskazano PWR. ",IF(ISERROR(VLOOKUP(J1219,'Listy punktów styku'!$B$11:$B$41,1,FALSE))," Nie wskazano PWR z listy.",""))&amp;
IF(P1219=""," Nie wskazano FPS. ",IF(ISERROR(VLOOKUP(P1219,'Listy punktów styku'!$B$44:$B$61,1,FALSE))," Nie wskazano FPS z listy.",""))
)</f>
        <v/>
      </c>
    </row>
    <row r="1220" spans="1:22" x14ac:dyDescent="0.35">
      <c r="A1220" s="115">
        <v>1206</v>
      </c>
      <c r="B1220" s="116">
        <v>6362567</v>
      </c>
      <c r="C1220" s="117" t="s">
        <v>5879</v>
      </c>
      <c r="D1220" s="118" t="s">
        <v>5884</v>
      </c>
      <c r="E1220" s="118"/>
      <c r="F1220" s="119">
        <v>12</v>
      </c>
      <c r="G1220" s="28"/>
      <c r="H1220" s="4"/>
      <c r="I1220" s="122">
        <f t="shared" si="134"/>
        <v>0</v>
      </c>
      <c r="J1220" s="3"/>
      <c r="K1220" s="6"/>
      <c r="L1220" s="123">
        <f t="shared" si="135"/>
        <v>0</v>
      </c>
      <c r="M1220" s="7"/>
      <c r="N1220" s="123">
        <f t="shared" si="136"/>
        <v>0</v>
      </c>
      <c r="O1220" s="123">
        <f t="shared" si="137"/>
        <v>0</v>
      </c>
      <c r="P1220" s="3"/>
      <c r="Q1220" s="6"/>
      <c r="R1220" s="123">
        <f t="shared" si="138"/>
        <v>0</v>
      </c>
      <c r="S1220" s="6"/>
      <c r="T1220" s="123">
        <f t="shared" si="139"/>
        <v>0</v>
      </c>
      <c r="U1220" s="122">
        <f t="shared" si="140"/>
        <v>0</v>
      </c>
      <c r="V1220" s="8" t="str">
        <f>IF(COUNTBLANK(G1220:H1220)+COUNTBLANK(J1220:K1220)+COUNTBLANK(M1220:M1220)+COUNTBLANK(P1220:Q1220)+COUNTBLANK(S1220:S1220)=8,"",
IF(G1220&lt;Limity!$C$5," Data gotowości zbyt wczesna lub nie uzupełniona.","")&amp;
IF(G1220&gt;Limity!$D$5," Data gotowości zbyt późna lub wypełnona nieprawidłowo.","")&amp;
IF(OR(ROUND(K1220,2)&lt;=0,ROUND(Q1220,2)&lt;=0,ROUND(M1220,2)&lt;=0,ROUND(S1220,2)&lt;=0,ROUND(H1220,2)&lt;=0)," Co najmniej jedna wartość nie jest większa od zera.","")&amp;
IF(K1220&gt;Limity!$D$6," Abonament za Usługę TD w Wariancie A ponad limit.","")&amp;
IF(Q1220&gt;Limity!$D$7," Abonament za Usługę TD w Wariancie B ponad limit.","")&amp;
IF(Q1220-K1220&gt;Limity!$D$8," Różnica wartości abonamentów za Usługę TD wariantów A i B ponad limit.","")&amp;
IF(M1220&gt;Limity!$D$9," Abonament za zwiększenie przepustowości w Wariancie A ponad limit.","")&amp;
IF(S1220&gt;Limity!$D$10," Abonament za zwiększenie przepustowości w Wariancie B ponad limit.","")&amp;
IF(H1220&gt;Limity!$D$11," Opłata za zestawienie łącza ponad limit.","")&amp;
IF(J1220=""," Nie wskazano PWR. ",IF(ISERROR(VLOOKUP(J1220,'Listy punktów styku'!$B$11:$B$41,1,FALSE))," Nie wskazano PWR z listy.",""))&amp;
IF(P1220=""," Nie wskazano FPS. ",IF(ISERROR(VLOOKUP(P1220,'Listy punktów styku'!$B$44:$B$61,1,FALSE))," Nie wskazano FPS z listy.",""))
)</f>
        <v/>
      </c>
    </row>
    <row r="1221" spans="1:22" x14ac:dyDescent="0.35">
      <c r="A1221" s="115">
        <v>1207</v>
      </c>
      <c r="B1221" s="116">
        <v>6364018</v>
      </c>
      <c r="C1221" s="117" t="s">
        <v>5886</v>
      </c>
      <c r="D1221" s="118" t="s">
        <v>5888</v>
      </c>
      <c r="E1221" s="118"/>
      <c r="F1221" s="119">
        <v>15</v>
      </c>
      <c r="G1221" s="28"/>
      <c r="H1221" s="4"/>
      <c r="I1221" s="122">
        <f t="shared" si="134"/>
        <v>0</v>
      </c>
      <c r="J1221" s="3"/>
      <c r="K1221" s="6"/>
      <c r="L1221" s="123">
        <f t="shared" si="135"/>
        <v>0</v>
      </c>
      <c r="M1221" s="7"/>
      <c r="N1221" s="123">
        <f t="shared" si="136"/>
        <v>0</v>
      </c>
      <c r="O1221" s="123">
        <f t="shared" si="137"/>
        <v>0</v>
      </c>
      <c r="P1221" s="3"/>
      <c r="Q1221" s="6"/>
      <c r="R1221" s="123">
        <f t="shared" si="138"/>
        <v>0</v>
      </c>
      <c r="S1221" s="6"/>
      <c r="T1221" s="123">
        <f t="shared" si="139"/>
        <v>0</v>
      </c>
      <c r="U1221" s="122">
        <f t="shared" si="140"/>
        <v>0</v>
      </c>
      <c r="V1221" s="8" t="str">
        <f>IF(COUNTBLANK(G1221:H1221)+COUNTBLANK(J1221:K1221)+COUNTBLANK(M1221:M1221)+COUNTBLANK(P1221:Q1221)+COUNTBLANK(S1221:S1221)=8,"",
IF(G1221&lt;Limity!$C$5," Data gotowości zbyt wczesna lub nie uzupełniona.","")&amp;
IF(G1221&gt;Limity!$D$5," Data gotowości zbyt późna lub wypełnona nieprawidłowo.","")&amp;
IF(OR(ROUND(K1221,2)&lt;=0,ROUND(Q1221,2)&lt;=0,ROUND(M1221,2)&lt;=0,ROUND(S1221,2)&lt;=0,ROUND(H1221,2)&lt;=0)," Co najmniej jedna wartość nie jest większa od zera.","")&amp;
IF(K1221&gt;Limity!$D$6," Abonament za Usługę TD w Wariancie A ponad limit.","")&amp;
IF(Q1221&gt;Limity!$D$7," Abonament za Usługę TD w Wariancie B ponad limit.","")&amp;
IF(Q1221-K1221&gt;Limity!$D$8," Różnica wartości abonamentów za Usługę TD wariantów A i B ponad limit.","")&amp;
IF(M1221&gt;Limity!$D$9," Abonament za zwiększenie przepustowości w Wariancie A ponad limit.","")&amp;
IF(S1221&gt;Limity!$D$10," Abonament za zwiększenie przepustowości w Wariancie B ponad limit.","")&amp;
IF(H1221&gt;Limity!$D$11," Opłata za zestawienie łącza ponad limit.","")&amp;
IF(J1221=""," Nie wskazano PWR. ",IF(ISERROR(VLOOKUP(J1221,'Listy punktów styku'!$B$11:$B$41,1,FALSE))," Nie wskazano PWR z listy.",""))&amp;
IF(P1221=""," Nie wskazano FPS. ",IF(ISERROR(VLOOKUP(P1221,'Listy punktów styku'!$B$44:$B$61,1,FALSE))," Nie wskazano FPS z listy.",""))
)</f>
        <v/>
      </c>
    </row>
    <row r="1222" spans="1:22" ht="29" x14ac:dyDescent="0.35">
      <c r="A1222" s="115">
        <v>1208</v>
      </c>
      <c r="B1222" s="116">
        <v>6366616</v>
      </c>
      <c r="C1222" s="117" t="s">
        <v>5890</v>
      </c>
      <c r="D1222" s="118" t="s">
        <v>5892</v>
      </c>
      <c r="E1222" s="118" t="s">
        <v>701</v>
      </c>
      <c r="F1222" s="119">
        <v>13</v>
      </c>
      <c r="G1222" s="28"/>
      <c r="H1222" s="4"/>
      <c r="I1222" s="122">
        <f t="shared" si="134"/>
        <v>0</v>
      </c>
      <c r="J1222" s="3"/>
      <c r="K1222" s="6"/>
      <c r="L1222" s="123">
        <f t="shared" si="135"/>
        <v>0</v>
      </c>
      <c r="M1222" s="7"/>
      <c r="N1222" s="123">
        <f t="shared" si="136"/>
        <v>0</v>
      </c>
      <c r="O1222" s="123">
        <f t="shared" si="137"/>
        <v>0</v>
      </c>
      <c r="P1222" s="3"/>
      <c r="Q1222" s="6"/>
      <c r="R1222" s="123">
        <f t="shared" si="138"/>
        <v>0</v>
      </c>
      <c r="S1222" s="6"/>
      <c r="T1222" s="123">
        <f t="shared" si="139"/>
        <v>0</v>
      </c>
      <c r="U1222" s="122">
        <f t="shared" si="140"/>
        <v>0</v>
      </c>
      <c r="V1222" s="8" t="str">
        <f>IF(COUNTBLANK(G1222:H1222)+COUNTBLANK(J1222:K1222)+COUNTBLANK(M1222:M1222)+COUNTBLANK(P1222:Q1222)+COUNTBLANK(S1222:S1222)=8,"",
IF(G1222&lt;Limity!$C$5," Data gotowości zbyt wczesna lub nie uzupełniona.","")&amp;
IF(G1222&gt;Limity!$D$5," Data gotowości zbyt późna lub wypełnona nieprawidłowo.","")&amp;
IF(OR(ROUND(K1222,2)&lt;=0,ROUND(Q1222,2)&lt;=0,ROUND(M1222,2)&lt;=0,ROUND(S1222,2)&lt;=0,ROUND(H1222,2)&lt;=0)," Co najmniej jedna wartość nie jest większa od zera.","")&amp;
IF(K1222&gt;Limity!$D$6," Abonament za Usługę TD w Wariancie A ponad limit.","")&amp;
IF(Q1222&gt;Limity!$D$7," Abonament za Usługę TD w Wariancie B ponad limit.","")&amp;
IF(Q1222-K1222&gt;Limity!$D$8," Różnica wartości abonamentów za Usługę TD wariantów A i B ponad limit.","")&amp;
IF(M1222&gt;Limity!$D$9," Abonament za zwiększenie przepustowości w Wariancie A ponad limit.","")&amp;
IF(S1222&gt;Limity!$D$10," Abonament za zwiększenie przepustowości w Wariancie B ponad limit.","")&amp;
IF(H1222&gt;Limity!$D$11," Opłata za zestawienie łącza ponad limit.","")&amp;
IF(J1222=""," Nie wskazano PWR. ",IF(ISERROR(VLOOKUP(J1222,'Listy punktów styku'!$B$11:$B$41,1,FALSE))," Nie wskazano PWR z listy.",""))&amp;
IF(P1222=""," Nie wskazano FPS. ",IF(ISERROR(VLOOKUP(P1222,'Listy punktów styku'!$B$44:$B$61,1,FALSE))," Nie wskazano FPS z listy.",""))
)</f>
        <v/>
      </c>
    </row>
    <row r="1223" spans="1:22" x14ac:dyDescent="0.35">
      <c r="A1223" s="115">
        <v>1209</v>
      </c>
      <c r="B1223" s="116">
        <v>988682004</v>
      </c>
      <c r="C1223" s="117">
        <v>269760</v>
      </c>
      <c r="D1223" s="118" t="s">
        <v>5896</v>
      </c>
      <c r="E1223" s="118" t="s">
        <v>5899</v>
      </c>
      <c r="F1223" s="119">
        <v>23</v>
      </c>
      <c r="G1223" s="28"/>
      <c r="H1223" s="4"/>
      <c r="I1223" s="122">
        <f t="shared" si="134"/>
        <v>0</v>
      </c>
      <c r="J1223" s="3"/>
      <c r="K1223" s="6"/>
      <c r="L1223" s="123">
        <f t="shared" si="135"/>
        <v>0</v>
      </c>
      <c r="M1223" s="7"/>
      <c r="N1223" s="123">
        <f t="shared" si="136"/>
        <v>0</v>
      </c>
      <c r="O1223" s="123">
        <f t="shared" si="137"/>
        <v>0</v>
      </c>
      <c r="P1223" s="3"/>
      <c r="Q1223" s="6"/>
      <c r="R1223" s="123">
        <f t="shared" si="138"/>
        <v>0</v>
      </c>
      <c r="S1223" s="6"/>
      <c r="T1223" s="123">
        <f t="shared" si="139"/>
        <v>0</v>
      </c>
      <c r="U1223" s="122">
        <f t="shared" si="140"/>
        <v>0</v>
      </c>
      <c r="V1223" s="8" t="str">
        <f>IF(COUNTBLANK(G1223:H1223)+COUNTBLANK(J1223:K1223)+COUNTBLANK(M1223:M1223)+COUNTBLANK(P1223:Q1223)+COUNTBLANK(S1223:S1223)=8,"",
IF(G1223&lt;Limity!$C$5," Data gotowości zbyt wczesna lub nie uzupełniona.","")&amp;
IF(G1223&gt;Limity!$D$5," Data gotowości zbyt późna lub wypełnona nieprawidłowo.","")&amp;
IF(OR(ROUND(K1223,2)&lt;=0,ROUND(Q1223,2)&lt;=0,ROUND(M1223,2)&lt;=0,ROUND(S1223,2)&lt;=0,ROUND(H1223,2)&lt;=0)," Co najmniej jedna wartość nie jest większa od zera.","")&amp;
IF(K1223&gt;Limity!$D$6," Abonament za Usługę TD w Wariancie A ponad limit.","")&amp;
IF(Q1223&gt;Limity!$D$7," Abonament za Usługę TD w Wariancie B ponad limit.","")&amp;
IF(Q1223-K1223&gt;Limity!$D$8," Różnica wartości abonamentów za Usługę TD wariantów A i B ponad limit.","")&amp;
IF(M1223&gt;Limity!$D$9," Abonament za zwiększenie przepustowości w Wariancie A ponad limit.","")&amp;
IF(S1223&gt;Limity!$D$10," Abonament za zwiększenie przepustowości w Wariancie B ponad limit.","")&amp;
IF(H1223&gt;Limity!$D$11," Opłata za zestawienie łącza ponad limit.","")&amp;
IF(J1223=""," Nie wskazano PWR. ",IF(ISERROR(VLOOKUP(J1223,'Listy punktów styku'!$B$11:$B$41,1,FALSE))," Nie wskazano PWR z listy.",""))&amp;
IF(P1223=""," Nie wskazano FPS. ",IF(ISERROR(VLOOKUP(P1223,'Listy punktów styku'!$B$44:$B$61,1,FALSE))," Nie wskazano FPS z listy.",""))
)</f>
        <v/>
      </c>
    </row>
    <row r="1224" spans="1:22" x14ac:dyDescent="0.35">
      <c r="A1224" s="115">
        <v>1210</v>
      </c>
      <c r="B1224" s="116">
        <v>216958473</v>
      </c>
      <c r="C1224" s="117">
        <v>35254</v>
      </c>
      <c r="D1224" s="118" t="s">
        <v>5896</v>
      </c>
      <c r="E1224" s="118" t="s">
        <v>4582</v>
      </c>
      <c r="F1224" s="119">
        <v>29</v>
      </c>
      <c r="G1224" s="28"/>
      <c r="H1224" s="4"/>
      <c r="I1224" s="122">
        <f t="shared" si="134"/>
        <v>0</v>
      </c>
      <c r="J1224" s="3"/>
      <c r="K1224" s="6"/>
      <c r="L1224" s="123">
        <f t="shared" si="135"/>
        <v>0</v>
      </c>
      <c r="M1224" s="7"/>
      <c r="N1224" s="123">
        <f t="shared" si="136"/>
        <v>0</v>
      </c>
      <c r="O1224" s="123">
        <f t="shared" si="137"/>
        <v>0</v>
      </c>
      <c r="P1224" s="3"/>
      <c r="Q1224" s="6"/>
      <c r="R1224" s="123">
        <f t="shared" si="138"/>
        <v>0</v>
      </c>
      <c r="S1224" s="6"/>
      <c r="T1224" s="123">
        <f t="shared" si="139"/>
        <v>0</v>
      </c>
      <c r="U1224" s="122">
        <f t="shared" si="140"/>
        <v>0</v>
      </c>
      <c r="V1224" s="8" t="str">
        <f>IF(COUNTBLANK(G1224:H1224)+COUNTBLANK(J1224:K1224)+COUNTBLANK(M1224:M1224)+COUNTBLANK(P1224:Q1224)+COUNTBLANK(S1224:S1224)=8,"",
IF(G1224&lt;Limity!$C$5," Data gotowości zbyt wczesna lub nie uzupełniona.","")&amp;
IF(G1224&gt;Limity!$D$5," Data gotowości zbyt późna lub wypełnona nieprawidłowo.","")&amp;
IF(OR(ROUND(K1224,2)&lt;=0,ROUND(Q1224,2)&lt;=0,ROUND(M1224,2)&lt;=0,ROUND(S1224,2)&lt;=0,ROUND(H1224,2)&lt;=0)," Co najmniej jedna wartość nie jest większa od zera.","")&amp;
IF(K1224&gt;Limity!$D$6," Abonament za Usługę TD w Wariancie A ponad limit.","")&amp;
IF(Q1224&gt;Limity!$D$7," Abonament za Usługę TD w Wariancie B ponad limit.","")&amp;
IF(Q1224-K1224&gt;Limity!$D$8," Różnica wartości abonamentów za Usługę TD wariantów A i B ponad limit.","")&amp;
IF(M1224&gt;Limity!$D$9," Abonament za zwiększenie przepustowości w Wariancie A ponad limit.","")&amp;
IF(S1224&gt;Limity!$D$10," Abonament za zwiększenie przepustowości w Wariancie B ponad limit.","")&amp;
IF(H1224&gt;Limity!$D$11," Opłata za zestawienie łącza ponad limit.","")&amp;
IF(J1224=""," Nie wskazano PWR. ",IF(ISERROR(VLOOKUP(J1224,'Listy punktów styku'!$B$11:$B$41,1,FALSE))," Nie wskazano PWR z listy.",""))&amp;
IF(P1224=""," Nie wskazano FPS. ",IF(ISERROR(VLOOKUP(P1224,'Listy punktów styku'!$B$44:$B$61,1,FALSE))," Nie wskazano FPS z listy.",""))
)</f>
        <v/>
      </c>
    </row>
    <row r="1225" spans="1:22" x14ac:dyDescent="0.35">
      <c r="A1225" s="115">
        <v>1211</v>
      </c>
      <c r="B1225" s="116">
        <v>268009949</v>
      </c>
      <c r="C1225" s="117">
        <v>271624</v>
      </c>
      <c r="D1225" s="118" t="s">
        <v>5904</v>
      </c>
      <c r="E1225" s="118"/>
      <c r="F1225" s="119">
        <v>36</v>
      </c>
      <c r="G1225" s="28"/>
      <c r="H1225" s="4"/>
      <c r="I1225" s="122">
        <f t="shared" si="134"/>
        <v>0</v>
      </c>
      <c r="J1225" s="3"/>
      <c r="K1225" s="6"/>
      <c r="L1225" s="123">
        <f t="shared" si="135"/>
        <v>0</v>
      </c>
      <c r="M1225" s="7"/>
      <c r="N1225" s="123">
        <f t="shared" si="136"/>
        <v>0</v>
      </c>
      <c r="O1225" s="123">
        <f t="shared" si="137"/>
        <v>0</v>
      </c>
      <c r="P1225" s="3"/>
      <c r="Q1225" s="6"/>
      <c r="R1225" s="123">
        <f t="shared" si="138"/>
        <v>0</v>
      </c>
      <c r="S1225" s="6"/>
      <c r="T1225" s="123">
        <f t="shared" si="139"/>
        <v>0</v>
      </c>
      <c r="U1225" s="122">
        <f t="shared" si="140"/>
        <v>0</v>
      </c>
      <c r="V1225" s="8" t="str">
        <f>IF(COUNTBLANK(G1225:H1225)+COUNTBLANK(J1225:K1225)+COUNTBLANK(M1225:M1225)+COUNTBLANK(P1225:Q1225)+COUNTBLANK(S1225:S1225)=8,"",
IF(G1225&lt;Limity!$C$5," Data gotowości zbyt wczesna lub nie uzupełniona.","")&amp;
IF(G1225&gt;Limity!$D$5," Data gotowości zbyt późna lub wypełnona nieprawidłowo.","")&amp;
IF(OR(ROUND(K1225,2)&lt;=0,ROUND(Q1225,2)&lt;=0,ROUND(M1225,2)&lt;=0,ROUND(S1225,2)&lt;=0,ROUND(H1225,2)&lt;=0)," Co najmniej jedna wartość nie jest większa od zera.","")&amp;
IF(K1225&gt;Limity!$D$6," Abonament za Usługę TD w Wariancie A ponad limit.","")&amp;
IF(Q1225&gt;Limity!$D$7," Abonament za Usługę TD w Wariancie B ponad limit.","")&amp;
IF(Q1225-K1225&gt;Limity!$D$8," Różnica wartości abonamentów za Usługę TD wariantów A i B ponad limit.","")&amp;
IF(M1225&gt;Limity!$D$9," Abonament za zwiększenie przepustowości w Wariancie A ponad limit.","")&amp;
IF(S1225&gt;Limity!$D$10," Abonament za zwiększenie przepustowości w Wariancie B ponad limit.","")&amp;
IF(H1225&gt;Limity!$D$11," Opłata za zestawienie łącza ponad limit.","")&amp;
IF(J1225=""," Nie wskazano PWR. ",IF(ISERROR(VLOOKUP(J1225,'Listy punktów styku'!$B$11:$B$41,1,FALSE))," Nie wskazano PWR z listy.",""))&amp;
IF(P1225=""," Nie wskazano FPS. ",IF(ISERROR(VLOOKUP(P1225,'Listy punktów styku'!$B$44:$B$61,1,FALSE))," Nie wskazano FPS z listy.",""))
)</f>
        <v/>
      </c>
    </row>
    <row r="1226" spans="1:22" x14ac:dyDescent="0.35">
      <c r="A1226" s="115">
        <v>1212</v>
      </c>
      <c r="B1226" s="116">
        <v>442812113</v>
      </c>
      <c r="C1226" s="117">
        <v>271572</v>
      </c>
      <c r="D1226" s="118" t="s">
        <v>5907</v>
      </c>
      <c r="E1226" s="118" t="s">
        <v>289</v>
      </c>
      <c r="F1226" s="119">
        <v>11</v>
      </c>
      <c r="G1226" s="28"/>
      <c r="H1226" s="4"/>
      <c r="I1226" s="122">
        <f t="shared" si="134"/>
        <v>0</v>
      </c>
      <c r="J1226" s="3"/>
      <c r="K1226" s="6"/>
      <c r="L1226" s="123">
        <f t="shared" si="135"/>
        <v>0</v>
      </c>
      <c r="M1226" s="7"/>
      <c r="N1226" s="123">
        <f t="shared" si="136"/>
        <v>0</v>
      </c>
      <c r="O1226" s="123">
        <f t="shared" si="137"/>
        <v>0</v>
      </c>
      <c r="P1226" s="3"/>
      <c r="Q1226" s="6"/>
      <c r="R1226" s="123">
        <f t="shared" si="138"/>
        <v>0</v>
      </c>
      <c r="S1226" s="6"/>
      <c r="T1226" s="123">
        <f t="shared" si="139"/>
        <v>0</v>
      </c>
      <c r="U1226" s="122">
        <f t="shared" si="140"/>
        <v>0</v>
      </c>
      <c r="V1226" s="8" t="str">
        <f>IF(COUNTBLANK(G1226:H1226)+COUNTBLANK(J1226:K1226)+COUNTBLANK(M1226:M1226)+COUNTBLANK(P1226:Q1226)+COUNTBLANK(S1226:S1226)=8,"",
IF(G1226&lt;Limity!$C$5," Data gotowości zbyt wczesna lub nie uzupełniona.","")&amp;
IF(G1226&gt;Limity!$D$5," Data gotowości zbyt późna lub wypełnona nieprawidłowo.","")&amp;
IF(OR(ROUND(K1226,2)&lt;=0,ROUND(Q1226,2)&lt;=0,ROUND(M1226,2)&lt;=0,ROUND(S1226,2)&lt;=0,ROUND(H1226,2)&lt;=0)," Co najmniej jedna wartość nie jest większa od zera.","")&amp;
IF(K1226&gt;Limity!$D$6," Abonament za Usługę TD w Wariancie A ponad limit.","")&amp;
IF(Q1226&gt;Limity!$D$7," Abonament za Usługę TD w Wariancie B ponad limit.","")&amp;
IF(Q1226-K1226&gt;Limity!$D$8," Różnica wartości abonamentów za Usługę TD wariantów A i B ponad limit.","")&amp;
IF(M1226&gt;Limity!$D$9," Abonament za zwiększenie przepustowości w Wariancie A ponad limit.","")&amp;
IF(S1226&gt;Limity!$D$10," Abonament za zwiększenie przepustowości w Wariancie B ponad limit.","")&amp;
IF(H1226&gt;Limity!$D$11," Opłata za zestawienie łącza ponad limit.","")&amp;
IF(J1226=""," Nie wskazano PWR. ",IF(ISERROR(VLOOKUP(J1226,'Listy punktów styku'!$B$11:$B$41,1,FALSE))," Nie wskazano PWR z listy.",""))&amp;
IF(P1226=""," Nie wskazano FPS. ",IF(ISERROR(VLOOKUP(P1226,'Listy punktów styku'!$B$44:$B$61,1,FALSE))," Nie wskazano FPS z listy.",""))
)</f>
        <v/>
      </c>
    </row>
    <row r="1227" spans="1:22" x14ac:dyDescent="0.35">
      <c r="A1227" s="115">
        <v>1213</v>
      </c>
      <c r="B1227" s="116">
        <v>544039079</v>
      </c>
      <c r="C1227" s="117">
        <v>269202</v>
      </c>
      <c r="D1227" s="118" t="s">
        <v>5907</v>
      </c>
      <c r="E1227" s="118" t="s">
        <v>562</v>
      </c>
      <c r="F1227" s="119">
        <v>26</v>
      </c>
      <c r="G1227" s="28"/>
      <c r="H1227" s="4"/>
      <c r="I1227" s="122">
        <f t="shared" si="134"/>
        <v>0</v>
      </c>
      <c r="J1227" s="3"/>
      <c r="K1227" s="6"/>
      <c r="L1227" s="123">
        <f t="shared" si="135"/>
        <v>0</v>
      </c>
      <c r="M1227" s="7"/>
      <c r="N1227" s="123">
        <f t="shared" si="136"/>
        <v>0</v>
      </c>
      <c r="O1227" s="123">
        <f t="shared" si="137"/>
        <v>0</v>
      </c>
      <c r="P1227" s="3"/>
      <c r="Q1227" s="6"/>
      <c r="R1227" s="123">
        <f t="shared" si="138"/>
        <v>0</v>
      </c>
      <c r="S1227" s="6"/>
      <c r="T1227" s="123">
        <f t="shared" si="139"/>
        <v>0</v>
      </c>
      <c r="U1227" s="122">
        <f t="shared" si="140"/>
        <v>0</v>
      </c>
      <c r="V1227" s="8" t="str">
        <f>IF(COUNTBLANK(G1227:H1227)+COUNTBLANK(J1227:K1227)+COUNTBLANK(M1227:M1227)+COUNTBLANK(P1227:Q1227)+COUNTBLANK(S1227:S1227)=8,"",
IF(G1227&lt;Limity!$C$5," Data gotowości zbyt wczesna lub nie uzupełniona.","")&amp;
IF(G1227&gt;Limity!$D$5," Data gotowości zbyt późna lub wypełnona nieprawidłowo.","")&amp;
IF(OR(ROUND(K1227,2)&lt;=0,ROUND(Q1227,2)&lt;=0,ROUND(M1227,2)&lt;=0,ROUND(S1227,2)&lt;=0,ROUND(H1227,2)&lt;=0)," Co najmniej jedna wartość nie jest większa od zera.","")&amp;
IF(K1227&gt;Limity!$D$6," Abonament za Usługę TD w Wariancie A ponad limit.","")&amp;
IF(Q1227&gt;Limity!$D$7," Abonament za Usługę TD w Wariancie B ponad limit.","")&amp;
IF(Q1227-K1227&gt;Limity!$D$8," Różnica wartości abonamentów za Usługę TD wariantów A i B ponad limit.","")&amp;
IF(M1227&gt;Limity!$D$9," Abonament za zwiększenie przepustowości w Wariancie A ponad limit.","")&amp;
IF(S1227&gt;Limity!$D$10," Abonament za zwiększenie przepustowości w Wariancie B ponad limit.","")&amp;
IF(H1227&gt;Limity!$D$11," Opłata za zestawienie łącza ponad limit.","")&amp;
IF(J1227=""," Nie wskazano PWR. ",IF(ISERROR(VLOOKUP(J1227,'Listy punktów styku'!$B$11:$B$41,1,FALSE))," Nie wskazano PWR z listy.",""))&amp;
IF(P1227=""," Nie wskazano FPS. ",IF(ISERROR(VLOOKUP(P1227,'Listy punktów styku'!$B$44:$B$61,1,FALSE))," Nie wskazano FPS z listy.",""))
)</f>
        <v/>
      </c>
    </row>
    <row r="1228" spans="1:22" x14ac:dyDescent="0.35">
      <c r="A1228" s="115">
        <v>1214</v>
      </c>
      <c r="B1228" s="116">
        <v>6428996</v>
      </c>
      <c r="C1228" s="117" t="s">
        <v>225</v>
      </c>
      <c r="D1228" s="118" t="s">
        <v>5914</v>
      </c>
      <c r="E1228" s="118"/>
      <c r="F1228" s="119">
        <v>80</v>
      </c>
      <c r="G1228" s="28"/>
      <c r="H1228" s="4"/>
      <c r="I1228" s="122">
        <f t="shared" si="134"/>
        <v>0</v>
      </c>
      <c r="J1228" s="3"/>
      <c r="K1228" s="6"/>
      <c r="L1228" s="123">
        <f t="shared" si="135"/>
        <v>0</v>
      </c>
      <c r="M1228" s="7"/>
      <c r="N1228" s="123">
        <f t="shared" si="136"/>
        <v>0</v>
      </c>
      <c r="O1228" s="123">
        <f t="shared" si="137"/>
        <v>0</v>
      </c>
      <c r="P1228" s="3"/>
      <c r="Q1228" s="6"/>
      <c r="R1228" s="123">
        <f t="shared" si="138"/>
        <v>0</v>
      </c>
      <c r="S1228" s="6"/>
      <c r="T1228" s="123">
        <f t="shared" si="139"/>
        <v>0</v>
      </c>
      <c r="U1228" s="122">
        <f t="shared" si="140"/>
        <v>0</v>
      </c>
      <c r="V1228" s="8" t="str">
        <f>IF(COUNTBLANK(G1228:H1228)+COUNTBLANK(J1228:K1228)+COUNTBLANK(M1228:M1228)+COUNTBLANK(P1228:Q1228)+COUNTBLANK(S1228:S1228)=8,"",
IF(G1228&lt;Limity!$C$5," Data gotowości zbyt wczesna lub nie uzupełniona.","")&amp;
IF(G1228&gt;Limity!$D$5," Data gotowości zbyt późna lub wypełnona nieprawidłowo.","")&amp;
IF(OR(ROUND(K1228,2)&lt;=0,ROUND(Q1228,2)&lt;=0,ROUND(M1228,2)&lt;=0,ROUND(S1228,2)&lt;=0,ROUND(H1228,2)&lt;=0)," Co najmniej jedna wartość nie jest większa od zera.","")&amp;
IF(K1228&gt;Limity!$D$6," Abonament za Usługę TD w Wariancie A ponad limit.","")&amp;
IF(Q1228&gt;Limity!$D$7," Abonament za Usługę TD w Wariancie B ponad limit.","")&amp;
IF(Q1228-K1228&gt;Limity!$D$8," Różnica wartości abonamentów za Usługę TD wariantów A i B ponad limit.","")&amp;
IF(M1228&gt;Limity!$D$9," Abonament za zwiększenie przepustowości w Wariancie A ponad limit.","")&amp;
IF(S1228&gt;Limity!$D$10," Abonament za zwiększenie przepustowości w Wariancie B ponad limit.","")&amp;
IF(H1228&gt;Limity!$D$11," Opłata za zestawienie łącza ponad limit.","")&amp;
IF(J1228=""," Nie wskazano PWR. ",IF(ISERROR(VLOOKUP(J1228,'Listy punktów styku'!$B$11:$B$41,1,FALSE))," Nie wskazano PWR z listy.",""))&amp;
IF(P1228=""," Nie wskazano FPS. ",IF(ISERROR(VLOOKUP(P1228,'Listy punktów styku'!$B$44:$B$61,1,FALSE))," Nie wskazano FPS z listy.",""))
)</f>
        <v/>
      </c>
    </row>
    <row r="1229" spans="1:22" x14ac:dyDescent="0.35">
      <c r="A1229" s="115">
        <v>1215</v>
      </c>
      <c r="B1229" s="116">
        <v>6434835</v>
      </c>
      <c r="C1229" s="117" t="s">
        <v>5916</v>
      </c>
      <c r="D1229" s="118" t="s">
        <v>5919</v>
      </c>
      <c r="E1229" s="118"/>
      <c r="F1229" s="119" t="s">
        <v>5920</v>
      </c>
      <c r="G1229" s="28"/>
      <c r="H1229" s="4"/>
      <c r="I1229" s="122">
        <f t="shared" si="134"/>
        <v>0</v>
      </c>
      <c r="J1229" s="3"/>
      <c r="K1229" s="6"/>
      <c r="L1229" s="123">
        <f t="shared" si="135"/>
        <v>0</v>
      </c>
      <c r="M1229" s="7"/>
      <c r="N1229" s="123">
        <f t="shared" si="136"/>
        <v>0</v>
      </c>
      <c r="O1229" s="123">
        <f t="shared" si="137"/>
        <v>0</v>
      </c>
      <c r="P1229" s="3"/>
      <c r="Q1229" s="6"/>
      <c r="R1229" s="123">
        <f t="shared" si="138"/>
        <v>0</v>
      </c>
      <c r="S1229" s="6"/>
      <c r="T1229" s="123">
        <f t="shared" si="139"/>
        <v>0</v>
      </c>
      <c r="U1229" s="122">
        <f t="shared" si="140"/>
        <v>0</v>
      </c>
      <c r="V1229" s="8" t="str">
        <f>IF(COUNTBLANK(G1229:H1229)+COUNTBLANK(J1229:K1229)+COUNTBLANK(M1229:M1229)+COUNTBLANK(P1229:Q1229)+COUNTBLANK(S1229:S1229)=8,"",
IF(G1229&lt;Limity!$C$5," Data gotowości zbyt wczesna lub nie uzupełniona.","")&amp;
IF(G1229&gt;Limity!$D$5," Data gotowości zbyt późna lub wypełnona nieprawidłowo.","")&amp;
IF(OR(ROUND(K1229,2)&lt;=0,ROUND(Q1229,2)&lt;=0,ROUND(M1229,2)&lt;=0,ROUND(S1229,2)&lt;=0,ROUND(H1229,2)&lt;=0)," Co najmniej jedna wartość nie jest większa od zera.","")&amp;
IF(K1229&gt;Limity!$D$6," Abonament za Usługę TD w Wariancie A ponad limit.","")&amp;
IF(Q1229&gt;Limity!$D$7," Abonament za Usługę TD w Wariancie B ponad limit.","")&amp;
IF(Q1229-K1229&gt;Limity!$D$8," Różnica wartości abonamentów za Usługę TD wariantów A i B ponad limit.","")&amp;
IF(M1229&gt;Limity!$D$9," Abonament za zwiększenie przepustowości w Wariancie A ponad limit.","")&amp;
IF(S1229&gt;Limity!$D$10," Abonament za zwiększenie przepustowości w Wariancie B ponad limit.","")&amp;
IF(H1229&gt;Limity!$D$11," Opłata za zestawienie łącza ponad limit.","")&amp;
IF(J1229=""," Nie wskazano PWR. ",IF(ISERROR(VLOOKUP(J1229,'Listy punktów styku'!$B$11:$B$41,1,FALSE))," Nie wskazano PWR z listy.",""))&amp;
IF(P1229=""," Nie wskazano FPS. ",IF(ISERROR(VLOOKUP(P1229,'Listy punktów styku'!$B$44:$B$61,1,FALSE))," Nie wskazano FPS z listy.",""))
)</f>
        <v/>
      </c>
    </row>
    <row r="1230" spans="1:22" x14ac:dyDescent="0.35">
      <c r="A1230" s="115">
        <v>1216</v>
      </c>
      <c r="B1230" s="116">
        <v>6435372</v>
      </c>
      <c r="C1230" s="117" t="s">
        <v>5922</v>
      </c>
      <c r="D1230" s="118" t="s">
        <v>5924</v>
      </c>
      <c r="E1230" s="118"/>
      <c r="F1230" s="119">
        <v>31</v>
      </c>
      <c r="G1230" s="28"/>
      <c r="H1230" s="4"/>
      <c r="I1230" s="122">
        <f t="shared" si="134"/>
        <v>0</v>
      </c>
      <c r="J1230" s="3"/>
      <c r="K1230" s="6"/>
      <c r="L1230" s="123">
        <f t="shared" si="135"/>
        <v>0</v>
      </c>
      <c r="M1230" s="7"/>
      <c r="N1230" s="123">
        <f t="shared" si="136"/>
        <v>0</v>
      </c>
      <c r="O1230" s="123">
        <f t="shared" si="137"/>
        <v>0</v>
      </c>
      <c r="P1230" s="3"/>
      <c r="Q1230" s="6"/>
      <c r="R1230" s="123">
        <f t="shared" si="138"/>
        <v>0</v>
      </c>
      <c r="S1230" s="6"/>
      <c r="T1230" s="123">
        <f t="shared" si="139"/>
        <v>0</v>
      </c>
      <c r="U1230" s="122">
        <f t="shared" si="140"/>
        <v>0</v>
      </c>
      <c r="V1230" s="8" t="str">
        <f>IF(COUNTBLANK(G1230:H1230)+COUNTBLANK(J1230:K1230)+COUNTBLANK(M1230:M1230)+COUNTBLANK(P1230:Q1230)+COUNTBLANK(S1230:S1230)=8,"",
IF(G1230&lt;Limity!$C$5," Data gotowości zbyt wczesna lub nie uzupełniona.","")&amp;
IF(G1230&gt;Limity!$D$5," Data gotowości zbyt późna lub wypełnona nieprawidłowo.","")&amp;
IF(OR(ROUND(K1230,2)&lt;=0,ROUND(Q1230,2)&lt;=0,ROUND(M1230,2)&lt;=0,ROUND(S1230,2)&lt;=0,ROUND(H1230,2)&lt;=0)," Co najmniej jedna wartość nie jest większa od zera.","")&amp;
IF(K1230&gt;Limity!$D$6," Abonament za Usługę TD w Wariancie A ponad limit.","")&amp;
IF(Q1230&gt;Limity!$D$7," Abonament za Usługę TD w Wariancie B ponad limit.","")&amp;
IF(Q1230-K1230&gt;Limity!$D$8," Różnica wartości abonamentów za Usługę TD wariantów A i B ponad limit.","")&amp;
IF(M1230&gt;Limity!$D$9," Abonament za zwiększenie przepustowości w Wariancie A ponad limit.","")&amp;
IF(S1230&gt;Limity!$D$10," Abonament za zwiększenie przepustowości w Wariancie B ponad limit.","")&amp;
IF(H1230&gt;Limity!$D$11," Opłata za zestawienie łącza ponad limit.","")&amp;
IF(J1230=""," Nie wskazano PWR. ",IF(ISERROR(VLOOKUP(J1230,'Listy punktów styku'!$B$11:$B$41,1,FALSE))," Nie wskazano PWR z listy.",""))&amp;
IF(P1230=""," Nie wskazano FPS. ",IF(ISERROR(VLOOKUP(P1230,'Listy punktów styku'!$B$44:$B$61,1,FALSE))," Nie wskazano FPS z listy.",""))
)</f>
        <v/>
      </c>
    </row>
    <row r="1231" spans="1:22" ht="29" x14ac:dyDescent="0.35">
      <c r="A1231" s="115">
        <v>1217</v>
      </c>
      <c r="B1231" s="116">
        <v>6437087</v>
      </c>
      <c r="C1231" s="117" t="s">
        <v>5926</v>
      </c>
      <c r="D1231" s="118" t="s">
        <v>5928</v>
      </c>
      <c r="E1231" s="118" t="s">
        <v>5931</v>
      </c>
      <c r="F1231" s="119">
        <v>23</v>
      </c>
      <c r="G1231" s="28"/>
      <c r="H1231" s="4"/>
      <c r="I1231" s="122">
        <f t="shared" si="134"/>
        <v>0</v>
      </c>
      <c r="J1231" s="3"/>
      <c r="K1231" s="6"/>
      <c r="L1231" s="123">
        <f t="shared" si="135"/>
        <v>0</v>
      </c>
      <c r="M1231" s="7"/>
      <c r="N1231" s="123">
        <f t="shared" si="136"/>
        <v>0</v>
      </c>
      <c r="O1231" s="123">
        <f t="shared" si="137"/>
        <v>0</v>
      </c>
      <c r="P1231" s="3"/>
      <c r="Q1231" s="6"/>
      <c r="R1231" s="123">
        <f t="shared" si="138"/>
        <v>0</v>
      </c>
      <c r="S1231" s="6"/>
      <c r="T1231" s="123">
        <f t="shared" si="139"/>
        <v>0</v>
      </c>
      <c r="U1231" s="122">
        <f t="shared" si="140"/>
        <v>0</v>
      </c>
      <c r="V1231" s="8" t="str">
        <f>IF(COUNTBLANK(G1231:H1231)+COUNTBLANK(J1231:K1231)+COUNTBLANK(M1231:M1231)+COUNTBLANK(P1231:Q1231)+COUNTBLANK(S1231:S1231)=8,"",
IF(G1231&lt;Limity!$C$5," Data gotowości zbyt wczesna lub nie uzupełniona.","")&amp;
IF(G1231&gt;Limity!$D$5," Data gotowości zbyt późna lub wypełnona nieprawidłowo.","")&amp;
IF(OR(ROUND(K1231,2)&lt;=0,ROUND(Q1231,2)&lt;=0,ROUND(M1231,2)&lt;=0,ROUND(S1231,2)&lt;=0,ROUND(H1231,2)&lt;=0)," Co najmniej jedna wartość nie jest większa od zera.","")&amp;
IF(K1231&gt;Limity!$D$6," Abonament za Usługę TD w Wariancie A ponad limit.","")&amp;
IF(Q1231&gt;Limity!$D$7," Abonament za Usługę TD w Wariancie B ponad limit.","")&amp;
IF(Q1231-K1231&gt;Limity!$D$8," Różnica wartości abonamentów za Usługę TD wariantów A i B ponad limit.","")&amp;
IF(M1231&gt;Limity!$D$9," Abonament za zwiększenie przepustowości w Wariancie A ponad limit.","")&amp;
IF(S1231&gt;Limity!$D$10," Abonament za zwiększenie przepustowości w Wariancie B ponad limit.","")&amp;
IF(H1231&gt;Limity!$D$11," Opłata za zestawienie łącza ponad limit.","")&amp;
IF(J1231=""," Nie wskazano PWR. ",IF(ISERROR(VLOOKUP(J1231,'Listy punktów styku'!$B$11:$B$41,1,FALSE))," Nie wskazano PWR z listy.",""))&amp;
IF(P1231=""," Nie wskazano FPS. ",IF(ISERROR(VLOOKUP(P1231,'Listy punktów styku'!$B$44:$B$61,1,FALSE))," Nie wskazano FPS z listy.",""))
)</f>
        <v/>
      </c>
    </row>
    <row r="1232" spans="1:22" x14ac:dyDescent="0.35">
      <c r="A1232" s="115">
        <v>1218</v>
      </c>
      <c r="B1232" s="116">
        <v>6437211</v>
      </c>
      <c r="C1232" s="117" t="s">
        <v>5933</v>
      </c>
      <c r="D1232" s="118" t="s">
        <v>5928</v>
      </c>
      <c r="E1232" s="118" t="s">
        <v>5935</v>
      </c>
      <c r="F1232" s="119">
        <v>1</v>
      </c>
      <c r="G1232" s="28"/>
      <c r="H1232" s="4"/>
      <c r="I1232" s="122">
        <f t="shared" si="134"/>
        <v>0</v>
      </c>
      <c r="J1232" s="3"/>
      <c r="K1232" s="6"/>
      <c r="L1232" s="123">
        <f t="shared" si="135"/>
        <v>0</v>
      </c>
      <c r="M1232" s="7"/>
      <c r="N1232" s="123">
        <f t="shared" si="136"/>
        <v>0</v>
      </c>
      <c r="O1232" s="123">
        <f t="shared" si="137"/>
        <v>0</v>
      </c>
      <c r="P1232" s="3"/>
      <c r="Q1232" s="6"/>
      <c r="R1232" s="123">
        <f t="shared" si="138"/>
        <v>0</v>
      </c>
      <c r="S1232" s="6"/>
      <c r="T1232" s="123">
        <f t="shared" si="139"/>
        <v>0</v>
      </c>
      <c r="U1232" s="122">
        <f t="shared" si="140"/>
        <v>0</v>
      </c>
      <c r="V1232" s="8" t="str">
        <f>IF(COUNTBLANK(G1232:H1232)+COUNTBLANK(J1232:K1232)+COUNTBLANK(M1232:M1232)+COUNTBLANK(P1232:Q1232)+COUNTBLANK(S1232:S1232)=8,"",
IF(G1232&lt;Limity!$C$5," Data gotowości zbyt wczesna lub nie uzupełniona.","")&amp;
IF(G1232&gt;Limity!$D$5," Data gotowości zbyt późna lub wypełnona nieprawidłowo.","")&amp;
IF(OR(ROUND(K1232,2)&lt;=0,ROUND(Q1232,2)&lt;=0,ROUND(M1232,2)&lt;=0,ROUND(S1232,2)&lt;=0,ROUND(H1232,2)&lt;=0)," Co najmniej jedna wartość nie jest większa od zera.","")&amp;
IF(K1232&gt;Limity!$D$6," Abonament za Usługę TD w Wariancie A ponad limit.","")&amp;
IF(Q1232&gt;Limity!$D$7," Abonament za Usługę TD w Wariancie B ponad limit.","")&amp;
IF(Q1232-K1232&gt;Limity!$D$8," Różnica wartości abonamentów za Usługę TD wariantów A i B ponad limit.","")&amp;
IF(M1232&gt;Limity!$D$9," Abonament za zwiększenie przepustowości w Wariancie A ponad limit.","")&amp;
IF(S1232&gt;Limity!$D$10," Abonament za zwiększenie przepustowości w Wariancie B ponad limit.","")&amp;
IF(H1232&gt;Limity!$D$11," Opłata za zestawienie łącza ponad limit.","")&amp;
IF(J1232=""," Nie wskazano PWR. ",IF(ISERROR(VLOOKUP(J1232,'Listy punktów styku'!$B$11:$B$41,1,FALSE))," Nie wskazano PWR z listy.",""))&amp;
IF(P1232=""," Nie wskazano FPS. ",IF(ISERROR(VLOOKUP(P1232,'Listy punktów styku'!$B$44:$B$61,1,FALSE))," Nie wskazano FPS z listy.",""))
)</f>
        <v/>
      </c>
    </row>
    <row r="1233" spans="1:22" x14ac:dyDescent="0.35">
      <c r="A1233" s="115">
        <v>1219</v>
      </c>
      <c r="B1233" s="116">
        <v>6447161</v>
      </c>
      <c r="C1233" s="117" t="s">
        <v>5937</v>
      </c>
      <c r="D1233" s="118" t="s">
        <v>5941</v>
      </c>
      <c r="E1233" s="118"/>
      <c r="F1233" s="119">
        <v>100</v>
      </c>
      <c r="G1233" s="28"/>
      <c r="H1233" s="4"/>
      <c r="I1233" s="122">
        <f t="shared" si="134"/>
        <v>0</v>
      </c>
      <c r="J1233" s="3"/>
      <c r="K1233" s="6"/>
      <c r="L1233" s="123">
        <f t="shared" si="135"/>
        <v>0</v>
      </c>
      <c r="M1233" s="7"/>
      <c r="N1233" s="123">
        <f t="shared" si="136"/>
        <v>0</v>
      </c>
      <c r="O1233" s="123">
        <f t="shared" si="137"/>
        <v>0</v>
      </c>
      <c r="P1233" s="3"/>
      <c r="Q1233" s="6"/>
      <c r="R1233" s="123">
        <f t="shared" si="138"/>
        <v>0</v>
      </c>
      <c r="S1233" s="6"/>
      <c r="T1233" s="123">
        <f t="shared" si="139"/>
        <v>0</v>
      </c>
      <c r="U1233" s="122">
        <f t="shared" si="140"/>
        <v>0</v>
      </c>
      <c r="V1233" s="8" t="str">
        <f>IF(COUNTBLANK(G1233:H1233)+COUNTBLANK(J1233:K1233)+COUNTBLANK(M1233:M1233)+COUNTBLANK(P1233:Q1233)+COUNTBLANK(S1233:S1233)=8,"",
IF(G1233&lt;Limity!$C$5," Data gotowości zbyt wczesna lub nie uzupełniona.","")&amp;
IF(G1233&gt;Limity!$D$5," Data gotowości zbyt późna lub wypełnona nieprawidłowo.","")&amp;
IF(OR(ROUND(K1233,2)&lt;=0,ROUND(Q1233,2)&lt;=0,ROUND(M1233,2)&lt;=0,ROUND(S1233,2)&lt;=0,ROUND(H1233,2)&lt;=0)," Co najmniej jedna wartość nie jest większa od zera.","")&amp;
IF(K1233&gt;Limity!$D$6," Abonament za Usługę TD w Wariancie A ponad limit.","")&amp;
IF(Q1233&gt;Limity!$D$7," Abonament za Usługę TD w Wariancie B ponad limit.","")&amp;
IF(Q1233-K1233&gt;Limity!$D$8," Różnica wartości abonamentów za Usługę TD wariantów A i B ponad limit.","")&amp;
IF(M1233&gt;Limity!$D$9," Abonament za zwiększenie przepustowości w Wariancie A ponad limit.","")&amp;
IF(S1233&gt;Limity!$D$10," Abonament za zwiększenie przepustowości w Wariancie B ponad limit.","")&amp;
IF(H1233&gt;Limity!$D$11," Opłata za zestawienie łącza ponad limit.","")&amp;
IF(J1233=""," Nie wskazano PWR. ",IF(ISERROR(VLOOKUP(J1233,'Listy punktów styku'!$B$11:$B$41,1,FALSE))," Nie wskazano PWR z listy.",""))&amp;
IF(P1233=""," Nie wskazano FPS. ",IF(ISERROR(VLOOKUP(P1233,'Listy punktów styku'!$B$44:$B$61,1,FALSE))," Nie wskazano FPS z listy.",""))
)</f>
        <v/>
      </c>
    </row>
    <row r="1234" spans="1:22" x14ac:dyDescent="0.35">
      <c r="A1234" s="115">
        <v>1220</v>
      </c>
      <c r="B1234" s="116">
        <v>6443622</v>
      </c>
      <c r="C1234" s="117" t="s">
        <v>5943</v>
      </c>
      <c r="D1234" s="118" t="s">
        <v>5939</v>
      </c>
      <c r="E1234" s="118" t="s">
        <v>527</v>
      </c>
      <c r="F1234" s="119">
        <v>40</v>
      </c>
      <c r="G1234" s="28"/>
      <c r="H1234" s="4"/>
      <c r="I1234" s="122">
        <f t="shared" si="134"/>
        <v>0</v>
      </c>
      <c r="J1234" s="3"/>
      <c r="K1234" s="6"/>
      <c r="L1234" s="123">
        <f t="shared" si="135"/>
        <v>0</v>
      </c>
      <c r="M1234" s="7"/>
      <c r="N1234" s="123">
        <f t="shared" si="136"/>
        <v>0</v>
      </c>
      <c r="O1234" s="123">
        <f t="shared" si="137"/>
        <v>0</v>
      </c>
      <c r="P1234" s="3"/>
      <c r="Q1234" s="6"/>
      <c r="R1234" s="123">
        <f t="shared" si="138"/>
        <v>0</v>
      </c>
      <c r="S1234" s="6"/>
      <c r="T1234" s="123">
        <f t="shared" si="139"/>
        <v>0</v>
      </c>
      <c r="U1234" s="122">
        <f t="shared" si="140"/>
        <v>0</v>
      </c>
      <c r="V1234" s="8" t="str">
        <f>IF(COUNTBLANK(G1234:H1234)+COUNTBLANK(J1234:K1234)+COUNTBLANK(M1234:M1234)+COUNTBLANK(P1234:Q1234)+COUNTBLANK(S1234:S1234)=8,"",
IF(G1234&lt;Limity!$C$5," Data gotowości zbyt wczesna lub nie uzupełniona.","")&amp;
IF(G1234&gt;Limity!$D$5," Data gotowości zbyt późna lub wypełnona nieprawidłowo.","")&amp;
IF(OR(ROUND(K1234,2)&lt;=0,ROUND(Q1234,2)&lt;=0,ROUND(M1234,2)&lt;=0,ROUND(S1234,2)&lt;=0,ROUND(H1234,2)&lt;=0)," Co najmniej jedna wartość nie jest większa od zera.","")&amp;
IF(K1234&gt;Limity!$D$6," Abonament za Usługę TD w Wariancie A ponad limit.","")&amp;
IF(Q1234&gt;Limity!$D$7," Abonament za Usługę TD w Wariancie B ponad limit.","")&amp;
IF(Q1234-K1234&gt;Limity!$D$8," Różnica wartości abonamentów za Usługę TD wariantów A i B ponad limit.","")&amp;
IF(M1234&gt;Limity!$D$9," Abonament za zwiększenie przepustowości w Wariancie A ponad limit.","")&amp;
IF(S1234&gt;Limity!$D$10," Abonament za zwiększenie przepustowości w Wariancie B ponad limit.","")&amp;
IF(H1234&gt;Limity!$D$11," Opłata za zestawienie łącza ponad limit.","")&amp;
IF(J1234=""," Nie wskazano PWR. ",IF(ISERROR(VLOOKUP(J1234,'Listy punktów styku'!$B$11:$B$41,1,FALSE))," Nie wskazano PWR z listy.",""))&amp;
IF(P1234=""," Nie wskazano FPS. ",IF(ISERROR(VLOOKUP(P1234,'Listy punktów styku'!$B$44:$B$61,1,FALSE))," Nie wskazano FPS z listy.",""))
)</f>
        <v/>
      </c>
    </row>
    <row r="1235" spans="1:22" x14ac:dyDescent="0.35">
      <c r="A1235" s="115">
        <v>1221</v>
      </c>
      <c r="B1235" s="116">
        <v>17399323</v>
      </c>
      <c r="C1235" s="117">
        <v>133861</v>
      </c>
      <c r="D1235" s="118" t="s">
        <v>5939</v>
      </c>
      <c r="E1235" s="118" t="s">
        <v>640</v>
      </c>
      <c r="F1235" s="119">
        <v>6</v>
      </c>
      <c r="G1235" s="28"/>
      <c r="H1235" s="4"/>
      <c r="I1235" s="122">
        <f t="shared" si="134"/>
        <v>0</v>
      </c>
      <c r="J1235" s="3"/>
      <c r="K1235" s="6"/>
      <c r="L1235" s="123">
        <f t="shared" si="135"/>
        <v>0</v>
      </c>
      <c r="M1235" s="7"/>
      <c r="N1235" s="123">
        <f t="shared" si="136"/>
        <v>0</v>
      </c>
      <c r="O1235" s="123">
        <f t="shared" si="137"/>
        <v>0</v>
      </c>
      <c r="P1235" s="3"/>
      <c r="Q1235" s="6"/>
      <c r="R1235" s="123">
        <f t="shared" si="138"/>
        <v>0</v>
      </c>
      <c r="S1235" s="6"/>
      <c r="T1235" s="123">
        <f t="shared" si="139"/>
        <v>0</v>
      </c>
      <c r="U1235" s="122">
        <f t="shared" si="140"/>
        <v>0</v>
      </c>
      <c r="V1235" s="8" t="str">
        <f>IF(COUNTBLANK(G1235:H1235)+COUNTBLANK(J1235:K1235)+COUNTBLANK(M1235:M1235)+COUNTBLANK(P1235:Q1235)+COUNTBLANK(S1235:S1235)=8,"",
IF(G1235&lt;Limity!$C$5," Data gotowości zbyt wczesna lub nie uzupełniona.","")&amp;
IF(G1235&gt;Limity!$D$5," Data gotowości zbyt późna lub wypełnona nieprawidłowo.","")&amp;
IF(OR(ROUND(K1235,2)&lt;=0,ROUND(Q1235,2)&lt;=0,ROUND(M1235,2)&lt;=0,ROUND(S1235,2)&lt;=0,ROUND(H1235,2)&lt;=0)," Co najmniej jedna wartość nie jest większa od zera.","")&amp;
IF(K1235&gt;Limity!$D$6," Abonament za Usługę TD w Wariancie A ponad limit.","")&amp;
IF(Q1235&gt;Limity!$D$7," Abonament za Usługę TD w Wariancie B ponad limit.","")&amp;
IF(Q1235-K1235&gt;Limity!$D$8," Różnica wartości abonamentów za Usługę TD wariantów A i B ponad limit.","")&amp;
IF(M1235&gt;Limity!$D$9," Abonament za zwiększenie przepustowości w Wariancie A ponad limit.","")&amp;
IF(S1235&gt;Limity!$D$10," Abonament za zwiększenie przepustowości w Wariancie B ponad limit.","")&amp;
IF(H1235&gt;Limity!$D$11," Opłata za zestawienie łącza ponad limit.","")&amp;
IF(J1235=""," Nie wskazano PWR. ",IF(ISERROR(VLOOKUP(J1235,'Listy punktów styku'!$B$11:$B$41,1,FALSE))," Nie wskazano PWR z listy.",""))&amp;
IF(P1235=""," Nie wskazano FPS. ",IF(ISERROR(VLOOKUP(P1235,'Listy punktów styku'!$B$44:$B$61,1,FALSE))," Nie wskazano FPS z listy.",""))
)</f>
        <v/>
      </c>
    </row>
    <row r="1236" spans="1:22" x14ac:dyDescent="0.35">
      <c r="A1236" s="115">
        <v>1222</v>
      </c>
      <c r="B1236" s="116">
        <v>605998430</v>
      </c>
      <c r="C1236" s="117">
        <v>130719</v>
      </c>
      <c r="D1236" s="118" t="s">
        <v>5947</v>
      </c>
      <c r="E1236" s="118" t="s">
        <v>384</v>
      </c>
      <c r="F1236" s="119">
        <v>10</v>
      </c>
      <c r="G1236" s="28"/>
      <c r="H1236" s="4"/>
      <c r="I1236" s="122">
        <f t="shared" si="134"/>
        <v>0</v>
      </c>
      <c r="J1236" s="3"/>
      <c r="K1236" s="6"/>
      <c r="L1236" s="123">
        <f t="shared" si="135"/>
        <v>0</v>
      </c>
      <c r="M1236" s="7"/>
      <c r="N1236" s="123">
        <f t="shared" si="136"/>
        <v>0</v>
      </c>
      <c r="O1236" s="123">
        <f t="shared" si="137"/>
        <v>0</v>
      </c>
      <c r="P1236" s="3"/>
      <c r="Q1236" s="6"/>
      <c r="R1236" s="123">
        <f t="shared" si="138"/>
        <v>0</v>
      </c>
      <c r="S1236" s="6"/>
      <c r="T1236" s="123">
        <f t="shared" si="139"/>
        <v>0</v>
      </c>
      <c r="U1236" s="122">
        <f t="shared" si="140"/>
        <v>0</v>
      </c>
      <c r="V1236" s="8" t="str">
        <f>IF(COUNTBLANK(G1236:H1236)+COUNTBLANK(J1236:K1236)+COUNTBLANK(M1236:M1236)+COUNTBLANK(P1236:Q1236)+COUNTBLANK(S1236:S1236)=8,"",
IF(G1236&lt;Limity!$C$5," Data gotowości zbyt wczesna lub nie uzupełniona.","")&amp;
IF(G1236&gt;Limity!$D$5," Data gotowości zbyt późna lub wypełnona nieprawidłowo.","")&amp;
IF(OR(ROUND(K1236,2)&lt;=0,ROUND(Q1236,2)&lt;=0,ROUND(M1236,2)&lt;=0,ROUND(S1236,2)&lt;=0,ROUND(H1236,2)&lt;=0)," Co najmniej jedna wartość nie jest większa od zera.","")&amp;
IF(K1236&gt;Limity!$D$6," Abonament za Usługę TD w Wariancie A ponad limit.","")&amp;
IF(Q1236&gt;Limity!$D$7," Abonament za Usługę TD w Wariancie B ponad limit.","")&amp;
IF(Q1236-K1236&gt;Limity!$D$8," Różnica wartości abonamentów za Usługę TD wariantów A i B ponad limit.","")&amp;
IF(M1236&gt;Limity!$D$9," Abonament za zwiększenie przepustowości w Wariancie A ponad limit.","")&amp;
IF(S1236&gt;Limity!$D$10," Abonament za zwiększenie przepustowości w Wariancie B ponad limit.","")&amp;
IF(H1236&gt;Limity!$D$11," Opłata za zestawienie łącza ponad limit.","")&amp;
IF(J1236=""," Nie wskazano PWR. ",IF(ISERROR(VLOOKUP(J1236,'Listy punktów styku'!$B$11:$B$41,1,FALSE))," Nie wskazano PWR z listy.",""))&amp;
IF(P1236=""," Nie wskazano FPS. ",IF(ISERROR(VLOOKUP(P1236,'Listy punktów styku'!$B$44:$B$61,1,FALSE))," Nie wskazano FPS z listy.",""))
)</f>
        <v/>
      </c>
    </row>
    <row r="1237" spans="1:22" x14ac:dyDescent="0.35">
      <c r="A1237" s="115">
        <v>1223</v>
      </c>
      <c r="B1237" s="116">
        <v>6487270</v>
      </c>
      <c r="C1237" s="117" t="s">
        <v>5950</v>
      </c>
      <c r="D1237" s="118" t="s">
        <v>5953</v>
      </c>
      <c r="E1237" s="118" t="s">
        <v>104</v>
      </c>
      <c r="F1237" s="119">
        <v>2</v>
      </c>
      <c r="G1237" s="28"/>
      <c r="H1237" s="4"/>
      <c r="I1237" s="122">
        <f t="shared" si="134"/>
        <v>0</v>
      </c>
      <c r="J1237" s="3"/>
      <c r="K1237" s="6"/>
      <c r="L1237" s="123">
        <f t="shared" si="135"/>
        <v>0</v>
      </c>
      <c r="M1237" s="7"/>
      <c r="N1237" s="123">
        <f t="shared" si="136"/>
        <v>0</v>
      </c>
      <c r="O1237" s="123">
        <f t="shared" si="137"/>
        <v>0</v>
      </c>
      <c r="P1237" s="3"/>
      <c r="Q1237" s="6"/>
      <c r="R1237" s="123">
        <f t="shared" si="138"/>
        <v>0</v>
      </c>
      <c r="S1237" s="6"/>
      <c r="T1237" s="123">
        <f t="shared" si="139"/>
        <v>0</v>
      </c>
      <c r="U1237" s="122">
        <f t="shared" si="140"/>
        <v>0</v>
      </c>
      <c r="V1237" s="8" t="str">
        <f>IF(COUNTBLANK(G1237:H1237)+COUNTBLANK(J1237:K1237)+COUNTBLANK(M1237:M1237)+COUNTBLANK(P1237:Q1237)+COUNTBLANK(S1237:S1237)=8,"",
IF(G1237&lt;Limity!$C$5," Data gotowości zbyt wczesna lub nie uzupełniona.","")&amp;
IF(G1237&gt;Limity!$D$5," Data gotowości zbyt późna lub wypełnona nieprawidłowo.","")&amp;
IF(OR(ROUND(K1237,2)&lt;=0,ROUND(Q1237,2)&lt;=0,ROUND(M1237,2)&lt;=0,ROUND(S1237,2)&lt;=0,ROUND(H1237,2)&lt;=0)," Co najmniej jedna wartość nie jest większa od zera.","")&amp;
IF(K1237&gt;Limity!$D$6," Abonament za Usługę TD w Wariancie A ponad limit.","")&amp;
IF(Q1237&gt;Limity!$D$7," Abonament za Usługę TD w Wariancie B ponad limit.","")&amp;
IF(Q1237-K1237&gt;Limity!$D$8," Różnica wartości abonamentów za Usługę TD wariantów A i B ponad limit.","")&amp;
IF(M1237&gt;Limity!$D$9," Abonament za zwiększenie przepustowości w Wariancie A ponad limit.","")&amp;
IF(S1237&gt;Limity!$D$10," Abonament za zwiększenie przepustowości w Wariancie B ponad limit.","")&amp;
IF(H1237&gt;Limity!$D$11," Opłata za zestawienie łącza ponad limit.","")&amp;
IF(J1237=""," Nie wskazano PWR. ",IF(ISERROR(VLOOKUP(J1237,'Listy punktów styku'!$B$11:$B$41,1,FALSE))," Nie wskazano PWR z listy.",""))&amp;
IF(P1237=""," Nie wskazano FPS. ",IF(ISERROR(VLOOKUP(P1237,'Listy punktów styku'!$B$44:$B$61,1,FALSE))," Nie wskazano FPS z listy.",""))
)</f>
        <v/>
      </c>
    </row>
    <row r="1238" spans="1:22" x14ac:dyDescent="0.35">
      <c r="A1238" s="115">
        <v>1224</v>
      </c>
      <c r="B1238" s="124">
        <v>48831786</v>
      </c>
      <c r="C1238" s="117" t="s">
        <v>5954</v>
      </c>
      <c r="D1238" s="118" t="s">
        <v>5957</v>
      </c>
      <c r="E1238" s="118" t="s">
        <v>3523</v>
      </c>
      <c r="F1238" s="119" t="s">
        <v>1882</v>
      </c>
      <c r="G1238" s="28"/>
      <c r="H1238" s="4"/>
      <c r="I1238" s="122">
        <f t="shared" si="134"/>
        <v>0</v>
      </c>
      <c r="J1238" s="3"/>
      <c r="K1238" s="6"/>
      <c r="L1238" s="123">
        <f t="shared" si="135"/>
        <v>0</v>
      </c>
      <c r="M1238" s="7"/>
      <c r="N1238" s="123">
        <f t="shared" si="136"/>
        <v>0</v>
      </c>
      <c r="O1238" s="123">
        <f t="shared" si="137"/>
        <v>0</v>
      </c>
      <c r="P1238" s="3"/>
      <c r="Q1238" s="6"/>
      <c r="R1238" s="123">
        <f t="shared" si="138"/>
        <v>0</v>
      </c>
      <c r="S1238" s="6"/>
      <c r="T1238" s="123">
        <f t="shared" si="139"/>
        <v>0</v>
      </c>
      <c r="U1238" s="122">
        <f t="shared" si="140"/>
        <v>0</v>
      </c>
      <c r="V1238" s="8" t="str">
        <f>IF(COUNTBLANK(G1238:H1238)+COUNTBLANK(J1238:K1238)+COUNTBLANK(M1238:M1238)+COUNTBLANK(P1238:Q1238)+COUNTBLANK(S1238:S1238)=8,"",
IF(G1238&lt;Limity!$C$5," Data gotowości zbyt wczesna lub nie uzupełniona.","")&amp;
IF(G1238&gt;Limity!$D$5," Data gotowości zbyt późna lub wypełnona nieprawidłowo.","")&amp;
IF(OR(ROUND(K1238,2)&lt;=0,ROUND(Q1238,2)&lt;=0,ROUND(M1238,2)&lt;=0,ROUND(S1238,2)&lt;=0,ROUND(H1238,2)&lt;=0)," Co najmniej jedna wartość nie jest większa od zera.","")&amp;
IF(K1238&gt;Limity!$D$6," Abonament za Usługę TD w Wariancie A ponad limit.","")&amp;
IF(Q1238&gt;Limity!$D$7," Abonament za Usługę TD w Wariancie B ponad limit.","")&amp;
IF(Q1238-K1238&gt;Limity!$D$8," Różnica wartości abonamentów za Usługę TD wariantów A i B ponad limit.","")&amp;
IF(M1238&gt;Limity!$D$9," Abonament za zwiększenie przepustowości w Wariancie A ponad limit.","")&amp;
IF(S1238&gt;Limity!$D$10," Abonament za zwiększenie przepustowości w Wariancie B ponad limit.","")&amp;
IF(H1238&gt;Limity!$D$11," Opłata za zestawienie łącza ponad limit.","")&amp;
IF(J1238=""," Nie wskazano PWR. ",IF(ISERROR(VLOOKUP(J1238,'Listy punktów styku'!$B$11:$B$41,1,FALSE))," Nie wskazano PWR z listy.",""))&amp;
IF(P1238=""," Nie wskazano FPS. ",IF(ISERROR(VLOOKUP(P1238,'Listy punktów styku'!$B$44:$B$61,1,FALSE))," Nie wskazano FPS z listy.",""))
)</f>
        <v/>
      </c>
    </row>
    <row r="1239" spans="1:22" x14ac:dyDescent="0.35">
      <c r="A1239" s="115">
        <v>1225</v>
      </c>
      <c r="B1239" s="116">
        <v>6500997</v>
      </c>
      <c r="C1239" s="117" t="s">
        <v>5960</v>
      </c>
      <c r="D1239" s="118" t="s">
        <v>5963</v>
      </c>
      <c r="E1239" s="118" t="s">
        <v>5966</v>
      </c>
      <c r="F1239" s="119">
        <v>1</v>
      </c>
      <c r="G1239" s="28"/>
      <c r="H1239" s="4"/>
      <c r="I1239" s="122">
        <f t="shared" si="134"/>
        <v>0</v>
      </c>
      <c r="J1239" s="3"/>
      <c r="K1239" s="6"/>
      <c r="L1239" s="123">
        <f t="shared" si="135"/>
        <v>0</v>
      </c>
      <c r="M1239" s="7"/>
      <c r="N1239" s="123">
        <f t="shared" si="136"/>
        <v>0</v>
      </c>
      <c r="O1239" s="123">
        <f t="shared" si="137"/>
        <v>0</v>
      </c>
      <c r="P1239" s="3"/>
      <c r="Q1239" s="6"/>
      <c r="R1239" s="123">
        <f t="shared" si="138"/>
        <v>0</v>
      </c>
      <c r="S1239" s="6"/>
      <c r="T1239" s="123">
        <f t="shared" si="139"/>
        <v>0</v>
      </c>
      <c r="U1239" s="122">
        <f t="shared" si="140"/>
        <v>0</v>
      </c>
      <c r="V1239" s="8" t="str">
        <f>IF(COUNTBLANK(G1239:H1239)+COUNTBLANK(J1239:K1239)+COUNTBLANK(M1239:M1239)+COUNTBLANK(P1239:Q1239)+COUNTBLANK(S1239:S1239)=8,"",
IF(G1239&lt;Limity!$C$5," Data gotowości zbyt wczesna lub nie uzupełniona.","")&amp;
IF(G1239&gt;Limity!$D$5," Data gotowości zbyt późna lub wypełnona nieprawidłowo.","")&amp;
IF(OR(ROUND(K1239,2)&lt;=0,ROUND(Q1239,2)&lt;=0,ROUND(M1239,2)&lt;=0,ROUND(S1239,2)&lt;=0,ROUND(H1239,2)&lt;=0)," Co najmniej jedna wartość nie jest większa od zera.","")&amp;
IF(K1239&gt;Limity!$D$6," Abonament za Usługę TD w Wariancie A ponad limit.","")&amp;
IF(Q1239&gt;Limity!$D$7," Abonament za Usługę TD w Wariancie B ponad limit.","")&amp;
IF(Q1239-K1239&gt;Limity!$D$8," Różnica wartości abonamentów za Usługę TD wariantów A i B ponad limit.","")&amp;
IF(M1239&gt;Limity!$D$9," Abonament za zwiększenie przepustowości w Wariancie A ponad limit.","")&amp;
IF(S1239&gt;Limity!$D$10," Abonament za zwiększenie przepustowości w Wariancie B ponad limit.","")&amp;
IF(H1239&gt;Limity!$D$11," Opłata za zestawienie łącza ponad limit.","")&amp;
IF(J1239=""," Nie wskazano PWR. ",IF(ISERROR(VLOOKUP(J1239,'Listy punktów styku'!$B$11:$B$41,1,FALSE))," Nie wskazano PWR z listy.",""))&amp;
IF(P1239=""," Nie wskazano FPS. ",IF(ISERROR(VLOOKUP(P1239,'Listy punktów styku'!$B$44:$B$61,1,FALSE))," Nie wskazano FPS z listy.",""))
)</f>
        <v/>
      </c>
    </row>
    <row r="1240" spans="1:22" x14ac:dyDescent="0.35">
      <c r="A1240" s="115">
        <v>1226</v>
      </c>
      <c r="B1240" s="124">
        <v>40141985</v>
      </c>
      <c r="C1240" s="117" t="s">
        <v>5967</v>
      </c>
      <c r="D1240" s="118" t="s">
        <v>118</v>
      </c>
      <c r="E1240" s="118" t="s">
        <v>4060</v>
      </c>
      <c r="F1240" s="119" t="s">
        <v>5971</v>
      </c>
      <c r="G1240" s="28"/>
      <c r="H1240" s="4"/>
      <c r="I1240" s="122">
        <f t="shared" si="134"/>
        <v>0</v>
      </c>
      <c r="J1240" s="3"/>
      <c r="K1240" s="6"/>
      <c r="L1240" s="123">
        <f t="shared" si="135"/>
        <v>0</v>
      </c>
      <c r="M1240" s="7"/>
      <c r="N1240" s="123">
        <f t="shared" si="136"/>
        <v>0</v>
      </c>
      <c r="O1240" s="123">
        <f t="shared" si="137"/>
        <v>0</v>
      </c>
      <c r="P1240" s="3"/>
      <c r="Q1240" s="6"/>
      <c r="R1240" s="123">
        <f t="shared" si="138"/>
        <v>0</v>
      </c>
      <c r="S1240" s="6"/>
      <c r="T1240" s="123">
        <f t="shared" si="139"/>
        <v>0</v>
      </c>
      <c r="U1240" s="122">
        <f t="shared" si="140"/>
        <v>0</v>
      </c>
      <c r="V1240" s="8" t="str">
        <f>IF(COUNTBLANK(G1240:H1240)+COUNTBLANK(J1240:K1240)+COUNTBLANK(M1240:M1240)+COUNTBLANK(P1240:Q1240)+COUNTBLANK(S1240:S1240)=8,"",
IF(G1240&lt;Limity!$C$5," Data gotowości zbyt wczesna lub nie uzupełniona.","")&amp;
IF(G1240&gt;Limity!$D$5," Data gotowości zbyt późna lub wypełnona nieprawidłowo.","")&amp;
IF(OR(ROUND(K1240,2)&lt;=0,ROUND(Q1240,2)&lt;=0,ROUND(M1240,2)&lt;=0,ROUND(S1240,2)&lt;=0,ROUND(H1240,2)&lt;=0)," Co najmniej jedna wartość nie jest większa od zera.","")&amp;
IF(K1240&gt;Limity!$D$6," Abonament za Usługę TD w Wariancie A ponad limit.","")&amp;
IF(Q1240&gt;Limity!$D$7," Abonament za Usługę TD w Wariancie B ponad limit.","")&amp;
IF(Q1240-K1240&gt;Limity!$D$8," Różnica wartości abonamentów za Usługę TD wariantów A i B ponad limit.","")&amp;
IF(M1240&gt;Limity!$D$9," Abonament za zwiększenie przepustowości w Wariancie A ponad limit.","")&amp;
IF(S1240&gt;Limity!$D$10," Abonament za zwiększenie przepustowości w Wariancie B ponad limit.","")&amp;
IF(H1240&gt;Limity!$D$11," Opłata za zestawienie łącza ponad limit.","")&amp;
IF(J1240=""," Nie wskazano PWR. ",IF(ISERROR(VLOOKUP(J1240,'Listy punktów styku'!$B$11:$B$41,1,FALSE))," Nie wskazano PWR z listy.",""))&amp;
IF(P1240=""," Nie wskazano FPS. ",IF(ISERROR(VLOOKUP(P1240,'Listy punktów styku'!$B$44:$B$61,1,FALSE))," Nie wskazano FPS z listy.",""))
)</f>
        <v/>
      </c>
    </row>
    <row r="1241" spans="1:22" x14ac:dyDescent="0.35">
      <c r="A1241" s="115">
        <v>1227</v>
      </c>
      <c r="B1241" s="124">
        <v>77900086</v>
      </c>
      <c r="C1241" s="117" t="s">
        <v>5972</v>
      </c>
      <c r="D1241" s="118" t="s">
        <v>118</v>
      </c>
      <c r="E1241" s="118" t="s">
        <v>5974</v>
      </c>
      <c r="F1241" s="119" t="s">
        <v>2698</v>
      </c>
      <c r="G1241" s="28"/>
      <c r="H1241" s="4"/>
      <c r="I1241" s="122">
        <f t="shared" si="134"/>
        <v>0</v>
      </c>
      <c r="J1241" s="3"/>
      <c r="K1241" s="6"/>
      <c r="L1241" s="123">
        <f t="shared" si="135"/>
        <v>0</v>
      </c>
      <c r="M1241" s="7"/>
      <c r="N1241" s="123">
        <f t="shared" si="136"/>
        <v>0</v>
      </c>
      <c r="O1241" s="123">
        <f t="shared" si="137"/>
        <v>0</v>
      </c>
      <c r="P1241" s="3"/>
      <c r="Q1241" s="6"/>
      <c r="R1241" s="123">
        <f t="shared" si="138"/>
        <v>0</v>
      </c>
      <c r="S1241" s="6"/>
      <c r="T1241" s="123">
        <f t="shared" si="139"/>
        <v>0</v>
      </c>
      <c r="U1241" s="122">
        <f t="shared" si="140"/>
        <v>0</v>
      </c>
      <c r="V1241" s="8" t="str">
        <f>IF(COUNTBLANK(G1241:H1241)+COUNTBLANK(J1241:K1241)+COUNTBLANK(M1241:M1241)+COUNTBLANK(P1241:Q1241)+COUNTBLANK(S1241:S1241)=8,"",
IF(G1241&lt;Limity!$C$5," Data gotowości zbyt wczesna lub nie uzupełniona.","")&amp;
IF(G1241&gt;Limity!$D$5," Data gotowości zbyt późna lub wypełnona nieprawidłowo.","")&amp;
IF(OR(ROUND(K1241,2)&lt;=0,ROUND(Q1241,2)&lt;=0,ROUND(M1241,2)&lt;=0,ROUND(S1241,2)&lt;=0,ROUND(H1241,2)&lt;=0)," Co najmniej jedna wartość nie jest większa od zera.","")&amp;
IF(K1241&gt;Limity!$D$6," Abonament za Usługę TD w Wariancie A ponad limit.","")&amp;
IF(Q1241&gt;Limity!$D$7," Abonament za Usługę TD w Wariancie B ponad limit.","")&amp;
IF(Q1241-K1241&gt;Limity!$D$8," Różnica wartości abonamentów za Usługę TD wariantów A i B ponad limit.","")&amp;
IF(M1241&gt;Limity!$D$9," Abonament za zwiększenie przepustowości w Wariancie A ponad limit.","")&amp;
IF(S1241&gt;Limity!$D$10," Abonament za zwiększenie przepustowości w Wariancie B ponad limit.","")&amp;
IF(H1241&gt;Limity!$D$11," Opłata za zestawienie łącza ponad limit.","")&amp;
IF(J1241=""," Nie wskazano PWR. ",IF(ISERROR(VLOOKUP(J1241,'Listy punktów styku'!$B$11:$B$41,1,FALSE))," Nie wskazano PWR z listy.",""))&amp;
IF(P1241=""," Nie wskazano FPS. ",IF(ISERROR(VLOOKUP(P1241,'Listy punktów styku'!$B$44:$B$61,1,FALSE))," Nie wskazano FPS z listy.",""))
)</f>
        <v/>
      </c>
    </row>
    <row r="1242" spans="1:22" x14ac:dyDescent="0.35">
      <c r="A1242" s="115">
        <v>1228</v>
      </c>
      <c r="B1242" s="116">
        <v>6512751</v>
      </c>
      <c r="C1242" s="117" t="s">
        <v>115</v>
      </c>
      <c r="D1242" s="118" t="s">
        <v>120</v>
      </c>
      <c r="E1242" s="118"/>
      <c r="F1242" s="119">
        <v>47</v>
      </c>
      <c r="G1242" s="28"/>
      <c r="H1242" s="4"/>
      <c r="I1242" s="122">
        <f t="shared" si="134"/>
        <v>0</v>
      </c>
      <c r="J1242" s="3"/>
      <c r="K1242" s="6"/>
      <c r="L1242" s="123">
        <f t="shared" si="135"/>
        <v>0</v>
      </c>
      <c r="M1242" s="7"/>
      <c r="N1242" s="123">
        <f t="shared" si="136"/>
        <v>0</v>
      </c>
      <c r="O1242" s="123">
        <f t="shared" si="137"/>
        <v>0</v>
      </c>
      <c r="P1242" s="3"/>
      <c r="Q1242" s="6"/>
      <c r="R1242" s="123">
        <f t="shared" si="138"/>
        <v>0</v>
      </c>
      <c r="S1242" s="6"/>
      <c r="T1242" s="123">
        <f t="shared" si="139"/>
        <v>0</v>
      </c>
      <c r="U1242" s="122">
        <f t="shared" si="140"/>
        <v>0</v>
      </c>
      <c r="V1242" s="8" t="str">
        <f>IF(COUNTBLANK(G1242:H1242)+COUNTBLANK(J1242:K1242)+COUNTBLANK(M1242:M1242)+COUNTBLANK(P1242:Q1242)+COUNTBLANK(S1242:S1242)=8,"",
IF(G1242&lt;Limity!$C$5," Data gotowości zbyt wczesna lub nie uzupełniona.","")&amp;
IF(G1242&gt;Limity!$D$5," Data gotowości zbyt późna lub wypełnona nieprawidłowo.","")&amp;
IF(OR(ROUND(K1242,2)&lt;=0,ROUND(Q1242,2)&lt;=0,ROUND(M1242,2)&lt;=0,ROUND(S1242,2)&lt;=0,ROUND(H1242,2)&lt;=0)," Co najmniej jedna wartość nie jest większa od zera.","")&amp;
IF(K1242&gt;Limity!$D$6," Abonament za Usługę TD w Wariancie A ponad limit.","")&amp;
IF(Q1242&gt;Limity!$D$7," Abonament za Usługę TD w Wariancie B ponad limit.","")&amp;
IF(Q1242-K1242&gt;Limity!$D$8," Różnica wartości abonamentów za Usługę TD wariantów A i B ponad limit.","")&amp;
IF(M1242&gt;Limity!$D$9," Abonament za zwiększenie przepustowości w Wariancie A ponad limit.","")&amp;
IF(S1242&gt;Limity!$D$10," Abonament za zwiększenie przepustowości w Wariancie B ponad limit.","")&amp;
IF(H1242&gt;Limity!$D$11," Opłata za zestawienie łącza ponad limit.","")&amp;
IF(J1242=""," Nie wskazano PWR. ",IF(ISERROR(VLOOKUP(J1242,'Listy punktów styku'!$B$11:$B$41,1,FALSE))," Nie wskazano PWR z listy.",""))&amp;
IF(P1242=""," Nie wskazano FPS. ",IF(ISERROR(VLOOKUP(P1242,'Listy punktów styku'!$B$44:$B$61,1,FALSE))," Nie wskazano FPS z listy.",""))
)</f>
        <v/>
      </c>
    </row>
    <row r="1243" spans="1:22" ht="29" x14ac:dyDescent="0.35">
      <c r="A1243" s="115">
        <v>1229</v>
      </c>
      <c r="B1243" s="116">
        <v>6518775</v>
      </c>
      <c r="C1243" s="117" t="s">
        <v>5977</v>
      </c>
      <c r="D1243" s="118" t="s">
        <v>5979</v>
      </c>
      <c r="E1243" s="118" t="s">
        <v>659</v>
      </c>
      <c r="F1243" s="119">
        <v>36</v>
      </c>
      <c r="G1243" s="28"/>
      <c r="H1243" s="4"/>
      <c r="I1243" s="122">
        <f t="shared" si="134"/>
        <v>0</v>
      </c>
      <c r="J1243" s="3"/>
      <c r="K1243" s="6"/>
      <c r="L1243" s="123">
        <f t="shared" si="135"/>
        <v>0</v>
      </c>
      <c r="M1243" s="7"/>
      <c r="N1243" s="123">
        <f t="shared" si="136"/>
        <v>0</v>
      </c>
      <c r="O1243" s="123">
        <f t="shared" si="137"/>
        <v>0</v>
      </c>
      <c r="P1243" s="3"/>
      <c r="Q1243" s="6"/>
      <c r="R1243" s="123">
        <f t="shared" si="138"/>
        <v>0</v>
      </c>
      <c r="S1243" s="6"/>
      <c r="T1243" s="123">
        <f t="shared" si="139"/>
        <v>0</v>
      </c>
      <c r="U1243" s="122">
        <f t="shared" si="140"/>
        <v>0</v>
      </c>
      <c r="V1243" s="8" t="str">
        <f>IF(COUNTBLANK(G1243:H1243)+COUNTBLANK(J1243:K1243)+COUNTBLANK(M1243:M1243)+COUNTBLANK(P1243:Q1243)+COUNTBLANK(S1243:S1243)=8,"",
IF(G1243&lt;Limity!$C$5," Data gotowości zbyt wczesna lub nie uzupełniona.","")&amp;
IF(G1243&gt;Limity!$D$5," Data gotowości zbyt późna lub wypełnona nieprawidłowo.","")&amp;
IF(OR(ROUND(K1243,2)&lt;=0,ROUND(Q1243,2)&lt;=0,ROUND(M1243,2)&lt;=0,ROUND(S1243,2)&lt;=0,ROUND(H1243,2)&lt;=0)," Co najmniej jedna wartość nie jest większa od zera.","")&amp;
IF(K1243&gt;Limity!$D$6," Abonament za Usługę TD w Wariancie A ponad limit.","")&amp;
IF(Q1243&gt;Limity!$D$7," Abonament za Usługę TD w Wariancie B ponad limit.","")&amp;
IF(Q1243-K1243&gt;Limity!$D$8," Różnica wartości abonamentów za Usługę TD wariantów A i B ponad limit.","")&amp;
IF(M1243&gt;Limity!$D$9," Abonament za zwiększenie przepustowości w Wariancie A ponad limit.","")&amp;
IF(S1243&gt;Limity!$D$10," Abonament za zwiększenie przepustowości w Wariancie B ponad limit.","")&amp;
IF(H1243&gt;Limity!$D$11," Opłata za zestawienie łącza ponad limit.","")&amp;
IF(J1243=""," Nie wskazano PWR. ",IF(ISERROR(VLOOKUP(J1243,'Listy punktów styku'!$B$11:$B$41,1,FALSE))," Nie wskazano PWR z listy.",""))&amp;
IF(P1243=""," Nie wskazano FPS. ",IF(ISERROR(VLOOKUP(P1243,'Listy punktów styku'!$B$44:$B$61,1,FALSE))," Nie wskazano FPS z listy.",""))
)</f>
        <v/>
      </c>
    </row>
    <row r="1244" spans="1:22" x14ac:dyDescent="0.35">
      <c r="A1244" s="115">
        <v>1230</v>
      </c>
      <c r="B1244" s="116">
        <v>6535808</v>
      </c>
      <c r="C1244" s="117" t="s">
        <v>5982</v>
      </c>
      <c r="D1244" s="118" t="s">
        <v>5985</v>
      </c>
      <c r="E1244" s="118" t="s">
        <v>2034</v>
      </c>
      <c r="F1244" s="119">
        <v>1</v>
      </c>
      <c r="G1244" s="28"/>
      <c r="H1244" s="4"/>
      <c r="I1244" s="122">
        <f t="shared" si="134"/>
        <v>0</v>
      </c>
      <c r="J1244" s="3"/>
      <c r="K1244" s="6"/>
      <c r="L1244" s="123">
        <f t="shared" si="135"/>
        <v>0</v>
      </c>
      <c r="M1244" s="7"/>
      <c r="N1244" s="123">
        <f t="shared" si="136"/>
        <v>0</v>
      </c>
      <c r="O1244" s="123">
        <f t="shared" si="137"/>
        <v>0</v>
      </c>
      <c r="P1244" s="3"/>
      <c r="Q1244" s="6"/>
      <c r="R1244" s="123">
        <f t="shared" si="138"/>
        <v>0</v>
      </c>
      <c r="S1244" s="6"/>
      <c r="T1244" s="123">
        <f t="shared" si="139"/>
        <v>0</v>
      </c>
      <c r="U1244" s="122">
        <f t="shared" si="140"/>
        <v>0</v>
      </c>
      <c r="V1244" s="8" t="str">
        <f>IF(COUNTBLANK(G1244:H1244)+COUNTBLANK(J1244:K1244)+COUNTBLANK(M1244:M1244)+COUNTBLANK(P1244:Q1244)+COUNTBLANK(S1244:S1244)=8,"",
IF(G1244&lt;Limity!$C$5," Data gotowości zbyt wczesna lub nie uzupełniona.","")&amp;
IF(G1244&gt;Limity!$D$5," Data gotowości zbyt późna lub wypełnona nieprawidłowo.","")&amp;
IF(OR(ROUND(K1244,2)&lt;=0,ROUND(Q1244,2)&lt;=0,ROUND(M1244,2)&lt;=0,ROUND(S1244,2)&lt;=0,ROUND(H1244,2)&lt;=0)," Co najmniej jedna wartość nie jest większa od zera.","")&amp;
IF(K1244&gt;Limity!$D$6," Abonament za Usługę TD w Wariancie A ponad limit.","")&amp;
IF(Q1244&gt;Limity!$D$7," Abonament za Usługę TD w Wariancie B ponad limit.","")&amp;
IF(Q1244-K1244&gt;Limity!$D$8," Różnica wartości abonamentów za Usługę TD wariantów A i B ponad limit.","")&amp;
IF(M1244&gt;Limity!$D$9," Abonament za zwiększenie przepustowości w Wariancie A ponad limit.","")&amp;
IF(S1244&gt;Limity!$D$10," Abonament za zwiększenie przepustowości w Wariancie B ponad limit.","")&amp;
IF(H1244&gt;Limity!$D$11," Opłata za zestawienie łącza ponad limit.","")&amp;
IF(J1244=""," Nie wskazano PWR. ",IF(ISERROR(VLOOKUP(J1244,'Listy punktów styku'!$B$11:$B$41,1,FALSE))," Nie wskazano PWR z listy.",""))&amp;
IF(P1244=""," Nie wskazano FPS. ",IF(ISERROR(VLOOKUP(P1244,'Listy punktów styku'!$B$44:$B$61,1,FALSE))," Nie wskazano FPS z listy.",""))
)</f>
        <v/>
      </c>
    </row>
    <row r="1245" spans="1:22" x14ac:dyDescent="0.35">
      <c r="A1245" s="115">
        <v>1231</v>
      </c>
      <c r="B1245" s="116">
        <v>6535857</v>
      </c>
      <c r="C1245" s="117" t="s">
        <v>5988</v>
      </c>
      <c r="D1245" s="118" t="s">
        <v>5985</v>
      </c>
      <c r="E1245" s="118" t="s">
        <v>1719</v>
      </c>
      <c r="F1245" s="119">
        <v>22</v>
      </c>
      <c r="G1245" s="28"/>
      <c r="H1245" s="4"/>
      <c r="I1245" s="122">
        <f t="shared" si="134"/>
        <v>0</v>
      </c>
      <c r="J1245" s="3"/>
      <c r="K1245" s="6"/>
      <c r="L1245" s="123">
        <f t="shared" si="135"/>
        <v>0</v>
      </c>
      <c r="M1245" s="7"/>
      <c r="N1245" s="123">
        <f t="shared" si="136"/>
        <v>0</v>
      </c>
      <c r="O1245" s="123">
        <f t="shared" si="137"/>
        <v>0</v>
      </c>
      <c r="P1245" s="3"/>
      <c r="Q1245" s="6"/>
      <c r="R1245" s="123">
        <f t="shared" si="138"/>
        <v>0</v>
      </c>
      <c r="S1245" s="6"/>
      <c r="T1245" s="123">
        <f t="shared" si="139"/>
        <v>0</v>
      </c>
      <c r="U1245" s="122">
        <f t="shared" si="140"/>
        <v>0</v>
      </c>
      <c r="V1245" s="8" t="str">
        <f>IF(COUNTBLANK(G1245:H1245)+COUNTBLANK(J1245:K1245)+COUNTBLANK(M1245:M1245)+COUNTBLANK(P1245:Q1245)+COUNTBLANK(S1245:S1245)=8,"",
IF(G1245&lt;Limity!$C$5," Data gotowości zbyt wczesna lub nie uzupełniona.","")&amp;
IF(G1245&gt;Limity!$D$5," Data gotowości zbyt późna lub wypełnona nieprawidłowo.","")&amp;
IF(OR(ROUND(K1245,2)&lt;=0,ROUND(Q1245,2)&lt;=0,ROUND(M1245,2)&lt;=0,ROUND(S1245,2)&lt;=0,ROUND(H1245,2)&lt;=0)," Co najmniej jedna wartość nie jest większa od zera.","")&amp;
IF(K1245&gt;Limity!$D$6," Abonament za Usługę TD w Wariancie A ponad limit.","")&amp;
IF(Q1245&gt;Limity!$D$7," Abonament za Usługę TD w Wariancie B ponad limit.","")&amp;
IF(Q1245-K1245&gt;Limity!$D$8," Różnica wartości abonamentów za Usługę TD wariantów A i B ponad limit.","")&amp;
IF(M1245&gt;Limity!$D$9," Abonament za zwiększenie przepustowości w Wariancie A ponad limit.","")&amp;
IF(S1245&gt;Limity!$D$10," Abonament za zwiększenie przepustowości w Wariancie B ponad limit.","")&amp;
IF(H1245&gt;Limity!$D$11," Opłata za zestawienie łącza ponad limit.","")&amp;
IF(J1245=""," Nie wskazano PWR. ",IF(ISERROR(VLOOKUP(J1245,'Listy punktów styku'!$B$11:$B$41,1,FALSE))," Nie wskazano PWR z listy.",""))&amp;
IF(P1245=""," Nie wskazano FPS. ",IF(ISERROR(VLOOKUP(P1245,'Listy punktów styku'!$B$44:$B$61,1,FALSE))," Nie wskazano FPS z listy.",""))
)</f>
        <v/>
      </c>
    </row>
    <row r="1246" spans="1:22" x14ac:dyDescent="0.35">
      <c r="A1246" s="115">
        <v>1232</v>
      </c>
      <c r="B1246" s="116">
        <v>6535865</v>
      </c>
      <c r="C1246" s="117" t="s">
        <v>5990</v>
      </c>
      <c r="D1246" s="118" t="s">
        <v>5985</v>
      </c>
      <c r="E1246" s="118" t="s">
        <v>414</v>
      </c>
      <c r="F1246" s="119">
        <v>5</v>
      </c>
      <c r="G1246" s="28"/>
      <c r="H1246" s="4"/>
      <c r="I1246" s="122">
        <f t="shared" si="134"/>
        <v>0</v>
      </c>
      <c r="J1246" s="3"/>
      <c r="K1246" s="6"/>
      <c r="L1246" s="123">
        <f t="shared" si="135"/>
        <v>0</v>
      </c>
      <c r="M1246" s="7"/>
      <c r="N1246" s="123">
        <f t="shared" si="136"/>
        <v>0</v>
      </c>
      <c r="O1246" s="123">
        <f t="shared" si="137"/>
        <v>0</v>
      </c>
      <c r="P1246" s="3"/>
      <c r="Q1246" s="6"/>
      <c r="R1246" s="123">
        <f t="shared" si="138"/>
        <v>0</v>
      </c>
      <c r="S1246" s="6"/>
      <c r="T1246" s="123">
        <f t="shared" si="139"/>
        <v>0</v>
      </c>
      <c r="U1246" s="122">
        <f t="shared" si="140"/>
        <v>0</v>
      </c>
      <c r="V1246" s="8" t="str">
        <f>IF(COUNTBLANK(G1246:H1246)+COUNTBLANK(J1246:K1246)+COUNTBLANK(M1246:M1246)+COUNTBLANK(P1246:Q1246)+COUNTBLANK(S1246:S1246)=8,"",
IF(G1246&lt;Limity!$C$5," Data gotowości zbyt wczesna lub nie uzupełniona.","")&amp;
IF(G1246&gt;Limity!$D$5," Data gotowości zbyt późna lub wypełnona nieprawidłowo.","")&amp;
IF(OR(ROUND(K1246,2)&lt;=0,ROUND(Q1246,2)&lt;=0,ROUND(M1246,2)&lt;=0,ROUND(S1246,2)&lt;=0,ROUND(H1246,2)&lt;=0)," Co najmniej jedna wartość nie jest większa od zera.","")&amp;
IF(K1246&gt;Limity!$D$6," Abonament za Usługę TD w Wariancie A ponad limit.","")&amp;
IF(Q1246&gt;Limity!$D$7," Abonament za Usługę TD w Wariancie B ponad limit.","")&amp;
IF(Q1246-K1246&gt;Limity!$D$8," Różnica wartości abonamentów za Usługę TD wariantów A i B ponad limit.","")&amp;
IF(M1246&gt;Limity!$D$9," Abonament za zwiększenie przepustowości w Wariancie A ponad limit.","")&amp;
IF(S1246&gt;Limity!$D$10," Abonament za zwiększenie przepustowości w Wariancie B ponad limit.","")&amp;
IF(H1246&gt;Limity!$D$11," Opłata za zestawienie łącza ponad limit.","")&amp;
IF(J1246=""," Nie wskazano PWR. ",IF(ISERROR(VLOOKUP(J1246,'Listy punktów styku'!$B$11:$B$41,1,FALSE))," Nie wskazano PWR z listy.",""))&amp;
IF(P1246=""," Nie wskazano FPS. ",IF(ISERROR(VLOOKUP(P1246,'Listy punktów styku'!$B$44:$B$61,1,FALSE))," Nie wskazano FPS z listy.",""))
)</f>
        <v/>
      </c>
    </row>
    <row r="1247" spans="1:22" x14ac:dyDescent="0.35">
      <c r="A1247" s="115">
        <v>1233</v>
      </c>
      <c r="B1247" s="116">
        <v>734124639</v>
      </c>
      <c r="C1247" s="117">
        <v>17592</v>
      </c>
      <c r="D1247" s="118" t="s">
        <v>5985</v>
      </c>
      <c r="E1247" s="118" t="s">
        <v>3079</v>
      </c>
      <c r="F1247" s="119">
        <v>24</v>
      </c>
      <c r="G1247" s="28"/>
      <c r="H1247" s="4"/>
      <c r="I1247" s="122">
        <f t="shared" si="134"/>
        <v>0</v>
      </c>
      <c r="J1247" s="3"/>
      <c r="K1247" s="6"/>
      <c r="L1247" s="123">
        <f t="shared" si="135"/>
        <v>0</v>
      </c>
      <c r="M1247" s="7"/>
      <c r="N1247" s="123">
        <f t="shared" si="136"/>
        <v>0</v>
      </c>
      <c r="O1247" s="123">
        <f t="shared" si="137"/>
        <v>0</v>
      </c>
      <c r="P1247" s="3"/>
      <c r="Q1247" s="6"/>
      <c r="R1247" s="123">
        <f t="shared" si="138"/>
        <v>0</v>
      </c>
      <c r="S1247" s="6"/>
      <c r="T1247" s="123">
        <f t="shared" si="139"/>
        <v>0</v>
      </c>
      <c r="U1247" s="122">
        <f t="shared" si="140"/>
        <v>0</v>
      </c>
      <c r="V1247" s="8" t="str">
        <f>IF(COUNTBLANK(G1247:H1247)+COUNTBLANK(J1247:K1247)+COUNTBLANK(M1247:M1247)+COUNTBLANK(P1247:Q1247)+COUNTBLANK(S1247:S1247)=8,"",
IF(G1247&lt;Limity!$C$5," Data gotowości zbyt wczesna lub nie uzupełniona.","")&amp;
IF(G1247&gt;Limity!$D$5," Data gotowości zbyt późna lub wypełnona nieprawidłowo.","")&amp;
IF(OR(ROUND(K1247,2)&lt;=0,ROUND(Q1247,2)&lt;=0,ROUND(M1247,2)&lt;=0,ROUND(S1247,2)&lt;=0,ROUND(H1247,2)&lt;=0)," Co najmniej jedna wartość nie jest większa od zera.","")&amp;
IF(K1247&gt;Limity!$D$6," Abonament za Usługę TD w Wariancie A ponad limit.","")&amp;
IF(Q1247&gt;Limity!$D$7," Abonament za Usługę TD w Wariancie B ponad limit.","")&amp;
IF(Q1247-K1247&gt;Limity!$D$8," Różnica wartości abonamentów za Usługę TD wariantów A i B ponad limit.","")&amp;
IF(M1247&gt;Limity!$D$9," Abonament za zwiększenie przepustowości w Wariancie A ponad limit.","")&amp;
IF(S1247&gt;Limity!$D$10," Abonament za zwiększenie przepustowości w Wariancie B ponad limit.","")&amp;
IF(H1247&gt;Limity!$D$11," Opłata za zestawienie łącza ponad limit.","")&amp;
IF(J1247=""," Nie wskazano PWR. ",IF(ISERROR(VLOOKUP(J1247,'Listy punktów styku'!$B$11:$B$41,1,FALSE))," Nie wskazano PWR z listy.",""))&amp;
IF(P1247=""," Nie wskazano FPS. ",IF(ISERROR(VLOOKUP(P1247,'Listy punktów styku'!$B$44:$B$61,1,FALSE))," Nie wskazano FPS z listy.",""))
)</f>
        <v/>
      </c>
    </row>
    <row r="1248" spans="1:22" x14ac:dyDescent="0.35">
      <c r="A1248" s="115">
        <v>1234</v>
      </c>
      <c r="B1248" s="116">
        <v>6534755</v>
      </c>
      <c r="C1248" s="117" t="s">
        <v>5992</v>
      </c>
      <c r="D1248" s="118" t="s">
        <v>5985</v>
      </c>
      <c r="E1248" s="118" t="s">
        <v>5994</v>
      </c>
      <c r="F1248" s="119">
        <v>3</v>
      </c>
      <c r="G1248" s="28"/>
      <c r="H1248" s="4"/>
      <c r="I1248" s="122">
        <f t="shared" si="134"/>
        <v>0</v>
      </c>
      <c r="J1248" s="3"/>
      <c r="K1248" s="6"/>
      <c r="L1248" s="123">
        <f t="shared" si="135"/>
        <v>0</v>
      </c>
      <c r="M1248" s="7"/>
      <c r="N1248" s="123">
        <f t="shared" si="136"/>
        <v>0</v>
      </c>
      <c r="O1248" s="123">
        <f t="shared" si="137"/>
        <v>0</v>
      </c>
      <c r="P1248" s="3"/>
      <c r="Q1248" s="6"/>
      <c r="R1248" s="123">
        <f t="shared" si="138"/>
        <v>0</v>
      </c>
      <c r="S1248" s="6"/>
      <c r="T1248" s="123">
        <f t="shared" si="139"/>
        <v>0</v>
      </c>
      <c r="U1248" s="122">
        <f t="shared" si="140"/>
        <v>0</v>
      </c>
      <c r="V1248" s="8" t="str">
        <f>IF(COUNTBLANK(G1248:H1248)+COUNTBLANK(J1248:K1248)+COUNTBLANK(M1248:M1248)+COUNTBLANK(P1248:Q1248)+COUNTBLANK(S1248:S1248)=8,"",
IF(G1248&lt;Limity!$C$5," Data gotowości zbyt wczesna lub nie uzupełniona.","")&amp;
IF(G1248&gt;Limity!$D$5," Data gotowości zbyt późna lub wypełnona nieprawidłowo.","")&amp;
IF(OR(ROUND(K1248,2)&lt;=0,ROUND(Q1248,2)&lt;=0,ROUND(M1248,2)&lt;=0,ROUND(S1248,2)&lt;=0,ROUND(H1248,2)&lt;=0)," Co najmniej jedna wartość nie jest większa od zera.","")&amp;
IF(K1248&gt;Limity!$D$6," Abonament za Usługę TD w Wariancie A ponad limit.","")&amp;
IF(Q1248&gt;Limity!$D$7," Abonament za Usługę TD w Wariancie B ponad limit.","")&amp;
IF(Q1248-K1248&gt;Limity!$D$8," Różnica wartości abonamentów za Usługę TD wariantów A i B ponad limit.","")&amp;
IF(M1248&gt;Limity!$D$9," Abonament za zwiększenie przepustowości w Wariancie A ponad limit.","")&amp;
IF(S1248&gt;Limity!$D$10," Abonament za zwiększenie przepustowości w Wariancie B ponad limit.","")&amp;
IF(H1248&gt;Limity!$D$11," Opłata za zestawienie łącza ponad limit.","")&amp;
IF(J1248=""," Nie wskazano PWR. ",IF(ISERROR(VLOOKUP(J1248,'Listy punktów styku'!$B$11:$B$41,1,FALSE))," Nie wskazano PWR z listy.",""))&amp;
IF(P1248=""," Nie wskazano FPS. ",IF(ISERROR(VLOOKUP(P1248,'Listy punktów styku'!$B$44:$B$61,1,FALSE))," Nie wskazano FPS z listy.",""))
)</f>
        <v/>
      </c>
    </row>
    <row r="1249" spans="1:22" x14ac:dyDescent="0.35">
      <c r="A1249" s="115">
        <v>1235</v>
      </c>
      <c r="B1249" s="116">
        <v>157041059</v>
      </c>
      <c r="C1249" s="117">
        <v>17637</v>
      </c>
      <c r="D1249" s="118" t="s">
        <v>5998</v>
      </c>
      <c r="E1249" s="118"/>
      <c r="F1249" s="119">
        <v>46</v>
      </c>
      <c r="G1249" s="28"/>
      <c r="H1249" s="4"/>
      <c r="I1249" s="122">
        <f t="shared" si="134"/>
        <v>0</v>
      </c>
      <c r="J1249" s="3"/>
      <c r="K1249" s="6"/>
      <c r="L1249" s="123">
        <f t="shared" si="135"/>
        <v>0</v>
      </c>
      <c r="M1249" s="7"/>
      <c r="N1249" s="123">
        <f t="shared" si="136"/>
        <v>0</v>
      </c>
      <c r="O1249" s="123">
        <f t="shared" si="137"/>
        <v>0</v>
      </c>
      <c r="P1249" s="3"/>
      <c r="Q1249" s="6"/>
      <c r="R1249" s="123">
        <f t="shared" si="138"/>
        <v>0</v>
      </c>
      <c r="S1249" s="6"/>
      <c r="T1249" s="123">
        <f t="shared" si="139"/>
        <v>0</v>
      </c>
      <c r="U1249" s="122">
        <f t="shared" si="140"/>
        <v>0</v>
      </c>
      <c r="V1249" s="8" t="str">
        <f>IF(COUNTBLANK(G1249:H1249)+COUNTBLANK(J1249:K1249)+COUNTBLANK(M1249:M1249)+COUNTBLANK(P1249:Q1249)+COUNTBLANK(S1249:S1249)=8,"",
IF(G1249&lt;Limity!$C$5," Data gotowości zbyt wczesna lub nie uzupełniona.","")&amp;
IF(G1249&gt;Limity!$D$5," Data gotowości zbyt późna lub wypełnona nieprawidłowo.","")&amp;
IF(OR(ROUND(K1249,2)&lt;=0,ROUND(Q1249,2)&lt;=0,ROUND(M1249,2)&lt;=0,ROUND(S1249,2)&lt;=0,ROUND(H1249,2)&lt;=0)," Co najmniej jedna wartość nie jest większa od zera.","")&amp;
IF(K1249&gt;Limity!$D$6," Abonament za Usługę TD w Wariancie A ponad limit.","")&amp;
IF(Q1249&gt;Limity!$D$7," Abonament za Usługę TD w Wariancie B ponad limit.","")&amp;
IF(Q1249-K1249&gt;Limity!$D$8," Różnica wartości abonamentów za Usługę TD wariantów A i B ponad limit.","")&amp;
IF(M1249&gt;Limity!$D$9," Abonament za zwiększenie przepustowości w Wariancie A ponad limit.","")&amp;
IF(S1249&gt;Limity!$D$10," Abonament za zwiększenie przepustowości w Wariancie B ponad limit.","")&amp;
IF(H1249&gt;Limity!$D$11," Opłata za zestawienie łącza ponad limit.","")&amp;
IF(J1249=""," Nie wskazano PWR. ",IF(ISERROR(VLOOKUP(J1249,'Listy punktów styku'!$B$11:$B$41,1,FALSE))," Nie wskazano PWR z listy.",""))&amp;
IF(P1249=""," Nie wskazano FPS. ",IF(ISERROR(VLOOKUP(P1249,'Listy punktów styku'!$B$44:$B$61,1,FALSE))," Nie wskazano FPS z listy.",""))
)</f>
        <v/>
      </c>
    </row>
    <row r="1250" spans="1:22" x14ac:dyDescent="0.35">
      <c r="A1250" s="115">
        <v>1236</v>
      </c>
      <c r="B1250" s="116">
        <v>6679568</v>
      </c>
      <c r="C1250" s="117" t="s">
        <v>6000</v>
      </c>
      <c r="D1250" s="118" t="s">
        <v>6005</v>
      </c>
      <c r="E1250" s="118"/>
      <c r="F1250" s="119">
        <v>13</v>
      </c>
      <c r="G1250" s="28"/>
      <c r="H1250" s="4"/>
      <c r="I1250" s="122">
        <f t="shared" si="134"/>
        <v>0</v>
      </c>
      <c r="J1250" s="3"/>
      <c r="K1250" s="6"/>
      <c r="L1250" s="123">
        <f t="shared" si="135"/>
        <v>0</v>
      </c>
      <c r="M1250" s="7"/>
      <c r="N1250" s="123">
        <f t="shared" si="136"/>
        <v>0</v>
      </c>
      <c r="O1250" s="123">
        <f t="shared" si="137"/>
        <v>0</v>
      </c>
      <c r="P1250" s="3"/>
      <c r="Q1250" s="6"/>
      <c r="R1250" s="123">
        <f t="shared" si="138"/>
        <v>0</v>
      </c>
      <c r="S1250" s="6"/>
      <c r="T1250" s="123">
        <f t="shared" si="139"/>
        <v>0</v>
      </c>
      <c r="U1250" s="122">
        <f t="shared" si="140"/>
        <v>0</v>
      </c>
      <c r="V1250" s="8" t="str">
        <f>IF(COUNTBLANK(G1250:H1250)+COUNTBLANK(J1250:K1250)+COUNTBLANK(M1250:M1250)+COUNTBLANK(P1250:Q1250)+COUNTBLANK(S1250:S1250)=8,"",
IF(G1250&lt;Limity!$C$5," Data gotowości zbyt wczesna lub nie uzupełniona.","")&amp;
IF(G1250&gt;Limity!$D$5," Data gotowości zbyt późna lub wypełnona nieprawidłowo.","")&amp;
IF(OR(ROUND(K1250,2)&lt;=0,ROUND(Q1250,2)&lt;=0,ROUND(M1250,2)&lt;=0,ROUND(S1250,2)&lt;=0,ROUND(H1250,2)&lt;=0)," Co najmniej jedna wartość nie jest większa od zera.","")&amp;
IF(K1250&gt;Limity!$D$6," Abonament za Usługę TD w Wariancie A ponad limit.","")&amp;
IF(Q1250&gt;Limity!$D$7," Abonament za Usługę TD w Wariancie B ponad limit.","")&amp;
IF(Q1250-K1250&gt;Limity!$D$8," Różnica wartości abonamentów za Usługę TD wariantów A i B ponad limit.","")&amp;
IF(M1250&gt;Limity!$D$9," Abonament za zwiększenie przepustowości w Wariancie A ponad limit.","")&amp;
IF(S1250&gt;Limity!$D$10," Abonament za zwiększenie przepustowości w Wariancie B ponad limit.","")&amp;
IF(H1250&gt;Limity!$D$11," Opłata za zestawienie łącza ponad limit.","")&amp;
IF(J1250=""," Nie wskazano PWR. ",IF(ISERROR(VLOOKUP(J1250,'Listy punktów styku'!$B$11:$B$41,1,FALSE))," Nie wskazano PWR z listy.",""))&amp;
IF(P1250=""," Nie wskazano FPS. ",IF(ISERROR(VLOOKUP(P1250,'Listy punktów styku'!$B$44:$B$61,1,FALSE))," Nie wskazano FPS z listy.",""))
)</f>
        <v/>
      </c>
    </row>
    <row r="1251" spans="1:22" x14ac:dyDescent="0.35">
      <c r="A1251" s="115">
        <v>1237</v>
      </c>
      <c r="B1251" s="116">
        <v>13735517</v>
      </c>
      <c r="C1251" s="117">
        <v>133410</v>
      </c>
      <c r="D1251" s="118" t="s">
        <v>6003</v>
      </c>
      <c r="E1251" s="118" t="s">
        <v>1196</v>
      </c>
      <c r="F1251" s="119">
        <v>5</v>
      </c>
      <c r="G1251" s="28"/>
      <c r="H1251" s="4"/>
      <c r="I1251" s="122">
        <f t="shared" si="134"/>
        <v>0</v>
      </c>
      <c r="J1251" s="3"/>
      <c r="K1251" s="6"/>
      <c r="L1251" s="123">
        <f t="shared" si="135"/>
        <v>0</v>
      </c>
      <c r="M1251" s="7"/>
      <c r="N1251" s="123">
        <f t="shared" si="136"/>
        <v>0</v>
      </c>
      <c r="O1251" s="123">
        <f t="shared" si="137"/>
        <v>0</v>
      </c>
      <c r="P1251" s="3"/>
      <c r="Q1251" s="6"/>
      <c r="R1251" s="123">
        <f t="shared" si="138"/>
        <v>0</v>
      </c>
      <c r="S1251" s="6"/>
      <c r="T1251" s="123">
        <f t="shared" si="139"/>
        <v>0</v>
      </c>
      <c r="U1251" s="122">
        <f t="shared" si="140"/>
        <v>0</v>
      </c>
      <c r="V1251" s="8" t="str">
        <f>IF(COUNTBLANK(G1251:H1251)+COUNTBLANK(J1251:K1251)+COUNTBLANK(M1251:M1251)+COUNTBLANK(P1251:Q1251)+COUNTBLANK(S1251:S1251)=8,"",
IF(G1251&lt;Limity!$C$5," Data gotowości zbyt wczesna lub nie uzupełniona.","")&amp;
IF(G1251&gt;Limity!$D$5," Data gotowości zbyt późna lub wypełnona nieprawidłowo.","")&amp;
IF(OR(ROUND(K1251,2)&lt;=0,ROUND(Q1251,2)&lt;=0,ROUND(M1251,2)&lt;=0,ROUND(S1251,2)&lt;=0,ROUND(H1251,2)&lt;=0)," Co najmniej jedna wartość nie jest większa od zera.","")&amp;
IF(K1251&gt;Limity!$D$6," Abonament za Usługę TD w Wariancie A ponad limit.","")&amp;
IF(Q1251&gt;Limity!$D$7," Abonament za Usługę TD w Wariancie B ponad limit.","")&amp;
IF(Q1251-K1251&gt;Limity!$D$8," Różnica wartości abonamentów za Usługę TD wariantów A i B ponad limit.","")&amp;
IF(M1251&gt;Limity!$D$9," Abonament za zwiększenie przepustowości w Wariancie A ponad limit.","")&amp;
IF(S1251&gt;Limity!$D$10," Abonament za zwiększenie przepustowości w Wariancie B ponad limit.","")&amp;
IF(H1251&gt;Limity!$D$11," Opłata za zestawienie łącza ponad limit.","")&amp;
IF(J1251=""," Nie wskazano PWR. ",IF(ISERROR(VLOOKUP(J1251,'Listy punktów styku'!$B$11:$B$41,1,FALSE))," Nie wskazano PWR z listy.",""))&amp;
IF(P1251=""," Nie wskazano FPS. ",IF(ISERROR(VLOOKUP(P1251,'Listy punktów styku'!$B$44:$B$61,1,FALSE))," Nie wskazano FPS z listy.",""))
)</f>
        <v/>
      </c>
    </row>
    <row r="1252" spans="1:22" x14ac:dyDescent="0.35">
      <c r="A1252" s="115">
        <v>1238</v>
      </c>
      <c r="B1252" s="116">
        <v>6548210</v>
      </c>
      <c r="C1252" s="117" t="s">
        <v>6009</v>
      </c>
      <c r="D1252" s="118" t="s">
        <v>6014</v>
      </c>
      <c r="E1252" s="118"/>
      <c r="F1252" s="119">
        <v>18</v>
      </c>
      <c r="G1252" s="28"/>
      <c r="H1252" s="4"/>
      <c r="I1252" s="122">
        <f t="shared" si="134"/>
        <v>0</v>
      </c>
      <c r="J1252" s="3"/>
      <c r="K1252" s="6"/>
      <c r="L1252" s="123">
        <f t="shared" si="135"/>
        <v>0</v>
      </c>
      <c r="M1252" s="7"/>
      <c r="N1252" s="123">
        <f t="shared" si="136"/>
        <v>0</v>
      </c>
      <c r="O1252" s="123">
        <f t="shared" si="137"/>
        <v>0</v>
      </c>
      <c r="P1252" s="3"/>
      <c r="Q1252" s="6"/>
      <c r="R1252" s="123">
        <f t="shared" si="138"/>
        <v>0</v>
      </c>
      <c r="S1252" s="6"/>
      <c r="T1252" s="123">
        <f t="shared" si="139"/>
        <v>0</v>
      </c>
      <c r="U1252" s="122">
        <f t="shared" si="140"/>
        <v>0</v>
      </c>
      <c r="V1252" s="8" t="str">
        <f>IF(COUNTBLANK(G1252:H1252)+COUNTBLANK(J1252:K1252)+COUNTBLANK(M1252:M1252)+COUNTBLANK(P1252:Q1252)+COUNTBLANK(S1252:S1252)=8,"",
IF(G1252&lt;Limity!$C$5," Data gotowości zbyt wczesna lub nie uzupełniona.","")&amp;
IF(G1252&gt;Limity!$D$5," Data gotowości zbyt późna lub wypełnona nieprawidłowo.","")&amp;
IF(OR(ROUND(K1252,2)&lt;=0,ROUND(Q1252,2)&lt;=0,ROUND(M1252,2)&lt;=0,ROUND(S1252,2)&lt;=0,ROUND(H1252,2)&lt;=0)," Co najmniej jedna wartość nie jest większa od zera.","")&amp;
IF(K1252&gt;Limity!$D$6," Abonament za Usługę TD w Wariancie A ponad limit.","")&amp;
IF(Q1252&gt;Limity!$D$7," Abonament za Usługę TD w Wariancie B ponad limit.","")&amp;
IF(Q1252-K1252&gt;Limity!$D$8," Różnica wartości abonamentów za Usługę TD wariantów A i B ponad limit.","")&amp;
IF(M1252&gt;Limity!$D$9," Abonament za zwiększenie przepustowości w Wariancie A ponad limit.","")&amp;
IF(S1252&gt;Limity!$D$10," Abonament za zwiększenie przepustowości w Wariancie B ponad limit.","")&amp;
IF(H1252&gt;Limity!$D$11," Opłata za zestawienie łącza ponad limit.","")&amp;
IF(J1252=""," Nie wskazano PWR. ",IF(ISERROR(VLOOKUP(J1252,'Listy punktów styku'!$B$11:$B$41,1,FALSE))," Nie wskazano PWR z listy.",""))&amp;
IF(P1252=""," Nie wskazano FPS. ",IF(ISERROR(VLOOKUP(P1252,'Listy punktów styku'!$B$44:$B$61,1,FALSE))," Nie wskazano FPS z listy.",""))
)</f>
        <v/>
      </c>
    </row>
    <row r="1253" spans="1:22" x14ac:dyDescent="0.35">
      <c r="A1253" s="115">
        <v>1239</v>
      </c>
      <c r="B1253" s="124">
        <v>84649498</v>
      </c>
      <c r="C1253" s="117" t="s">
        <v>6015</v>
      </c>
      <c r="D1253" s="118" t="s">
        <v>6012</v>
      </c>
      <c r="E1253" s="118" t="s">
        <v>6019</v>
      </c>
      <c r="F1253" s="119" t="s">
        <v>784</v>
      </c>
      <c r="G1253" s="28"/>
      <c r="H1253" s="4"/>
      <c r="I1253" s="122">
        <f t="shared" si="134"/>
        <v>0</v>
      </c>
      <c r="J1253" s="3"/>
      <c r="K1253" s="6"/>
      <c r="L1253" s="123">
        <f t="shared" si="135"/>
        <v>0</v>
      </c>
      <c r="M1253" s="7"/>
      <c r="N1253" s="123">
        <f t="shared" si="136"/>
        <v>0</v>
      </c>
      <c r="O1253" s="123">
        <f t="shared" si="137"/>
        <v>0</v>
      </c>
      <c r="P1253" s="3"/>
      <c r="Q1253" s="6"/>
      <c r="R1253" s="123">
        <f t="shared" si="138"/>
        <v>0</v>
      </c>
      <c r="S1253" s="6"/>
      <c r="T1253" s="123">
        <f t="shared" si="139"/>
        <v>0</v>
      </c>
      <c r="U1253" s="122">
        <f t="shared" si="140"/>
        <v>0</v>
      </c>
      <c r="V1253" s="8" t="str">
        <f>IF(COUNTBLANK(G1253:H1253)+COUNTBLANK(J1253:K1253)+COUNTBLANK(M1253:M1253)+COUNTBLANK(P1253:Q1253)+COUNTBLANK(S1253:S1253)=8,"",
IF(G1253&lt;Limity!$C$5," Data gotowości zbyt wczesna lub nie uzupełniona.","")&amp;
IF(G1253&gt;Limity!$D$5," Data gotowości zbyt późna lub wypełnona nieprawidłowo.","")&amp;
IF(OR(ROUND(K1253,2)&lt;=0,ROUND(Q1253,2)&lt;=0,ROUND(M1253,2)&lt;=0,ROUND(S1253,2)&lt;=0,ROUND(H1253,2)&lt;=0)," Co najmniej jedna wartość nie jest większa od zera.","")&amp;
IF(K1253&gt;Limity!$D$6," Abonament za Usługę TD w Wariancie A ponad limit.","")&amp;
IF(Q1253&gt;Limity!$D$7," Abonament za Usługę TD w Wariancie B ponad limit.","")&amp;
IF(Q1253-K1253&gt;Limity!$D$8," Różnica wartości abonamentów za Usługę TD wariantów A i B ponad limit.","")&amp;
IF(M1253&gt;Limity!$D$9," Abonament za zwiększenie przepustowości w Wariancie A ponad limit.","")&amp;
IF(S1253&gt;Limity!$D$10," Abonament za zwiększenie przepustowości w Wariancie B ponad limit.","")&amp;
IF(H1253&gt;Limity!$D$11," Opłata za zestawienie łącza ponad limit.","")&amp;
IF(J1253=""," Nie wskazano PWR. ",IF(ISERROR(VLOOKUP(J1253,'Listy punktów styku'!$B$11:$B$41,1,FALSE))," Nie wskazano PWR z listy.",""))&amp;
IF(P1253=""," Nie wskazano FPS. ",IF(ISERROR(VLOOKUP(P1253,'Listy punktów styku'!$B$44:$B$61,1,FALSE))," Nie wskazano FPS z listy.",""))
)</f>
        <v/>
      </c>
    </row>
    <row r="1254" spans="1:22" x14ac:dyDescent="0.35">
      <c r="A1254" s="115">
        <v>1240</v>
      </c>
      <c r="B1254" s="116">
        <v>16834108</v>
      </c>
      <c r="C1254" s="117">
        <v>262636</v>
      </c>
      <c r="D1254" s="118" t="s">
        <v>6025</v>
      </c>
      <c r="E1254" s="118"/>
      <c r="F1254" s="119">
        <v>85</v>
      </c>
      <c r="G1254" s="28"/>
      <c r="H1254" s="4"/>
      <c r="I1254" s="122">
        <f t="shared" si="134"/>
        <v>0</v>
      </c>
      <c r="J1254" s="3"/>
      <c r="K1254" s="6"/>
      <c r="L1254" s="123">
        <f t="shared" si="135"/>
        <v>0</v>
      </c>
      <c r="M1254" s="7"/>
      <c r="N1254" s="123">
        <f t="shared" si="136"/>
        <v>0</v>
      </c>
      <c r="O1254" s="123">
        <f t="shared" si="137"/>
        <v>0</v>
      </c>
      <c r="P1254" s="3"/>
      <c r="Q1254" s="6"/>
      <c r="R1254" s="123">
        <f t="shared" si="138"/>
        <v>0</v>
      </c>
      <c r="S1254" s="6"/>
      <c r="T1254" s="123">
        <f t="shared" si="139"/>
        <v>0</v>
      </c>
      <c r="U1254" s="122">
        <f t="shared" si="140"/>
        <v>0</v>
      </c>
      <c r="V1254" s="8" t="str">
        <f>IF(COUNTBLANK(G1254:H1254)+COUNTBLANK(J1254:K1254)+COUNTBLANK(M1254:M1254)+COUNTBLANK(P1254:Q1254)+COUNTBLANK(S1254:S1254)=8,"",
IF(G1254&lt;Limity!$C$5," Data gotowości zbyt wczesna lub nie uzupełniona.","")&amp;
IF(G1254&gt;Limity!$D$5," Data gotowości zbyt późna lub wypełnona nieprawidłowo.","")&amp;
IF(OR(ROUND(K1254,2)&lt;=0,ROUND(Q1254,2)&lt;=0,ROUND(M1254,2)&lt;=0,ROUND(S1254,2)&lt;=0,ROUND(H1254,2)&lt;=0)," Co najmniej jedna wartość nie jest większa od zera.","")&amp;
IF(K1254&gt;Limity!$D$6," Abonament za Usługę TD w Wariancie A ponad limit.","")&amp;
IF(Q1254&gt;Limity!$D$7," Abonament za Usługę TD w Wariancie B ponad limit.","")&amp;
IF(Q1254-K1254&gt;Limity!$D$8," Różnica wartości abonamentów za Usługę TD wariantów A i B ponad limit.","")&amp;
IF(M1254&gt;Limity!$D$9," Abonament za zwiększenie przepustowości w Wariancie A ponad limit.","")&amp;
IF(S1254&gt;Limity!$D$10," Abonament za zwiększenie przepustowości w Wariancie B ponad limit.","")&amp;
IF(H1254&gt;Limity!$D$11," Opłata za zestawienie łącza ponad limit.","")&amp;
IF(J1254=""," Nie wskazano PWR. ",IF(ISERROR(VLOOKUP(J1254,'Listy punktów styku'!$B$11:$B$41,1,FALSE))," Nie wskazano PWR z listy.",""))&amp;
IF(P1254=""," Nie wskazano FPS. ",IF(ISERROR(VLOOKUP(P1254,'Listy punktów styku'!$B$44:$B$61,1,FALSE))," Nie wskazano FPS z listy.",""))
)</f>
        <v/>
      </c>
    </row>
    <row r="1255" spans="1:22" x14ac:dyDescent="0.35">
      <c r="A1255" s="115">
        <v>1241</v>
      </c>
      <c r="B1255" s="116">
        <v>6557294</v>
      </c>
      <c r="C1255" s="117" t="s">
        <v>6027</v>
      </c>
      <c r="D1255" s="118" t="s">
        <v>6031</v>
      </c>
      <c r="E1255" s="118"/>
      <c r="F1255" s="119">
        <v>23</v>
      </c>
      <c r="G1255" s="28"/>
      <c r="H1255" s="4"/>
      <c r="I1255" s="122">
        <f t="shared" ref="I1255:I1318" si="141">ROUND(H1255*(1+$C$10),2)</f>
        <v>0</v>
      </c>
      <c r="J1255" s="3"/>
      <c r="K1255" s="6"/>
      <c r="L1255" s="123">
        <f t="shared" ref="L1255:L1318" si="142">ROUND(K1255*(1+$C$10),2)</f>
        <v>0</v>
      </c>
      <c r="M1255" s="7"/>
      <c r="N1255" s="123">
        <f t="shared" ref="N1255:N1318" si="143">ROUND(M1255*(1+$C$10),2)</f>
        <v>0</v>
      </c>
      <c r="O1255" s="123">
        <f t="shared" ref="O1255:O1318" si="144">60*ROUND(K1255*(1+$C$10),2)</f>
        <v>0</v>
      </c>
      <c r="P1255" s="3"/>
      <c r="Q1255" s="6"/>
      <c r="R1255" s="123">
        <f t="shared" ref="R1255:R1318" si="145">ROUND(Q1255*(1+$C$10),2)</f>
        <v>0</v>
      </c>
      <c r="S1255" s="6"/>
      <c r="T1255" s="123">
        <f t="shared" ref="T1255:T1318" si="146">ROUND(S1255*(1+$C$10),2)</f>
        <v>0</v>
      </c>
      <c r="U1255" s="122">
        <f t="shared" ref="U1255:U1318" si="147">60*ROUND(Q1255*(1+$C$10),2)</f>
        <v>0</v>
      </c>
      <c r="V1255" s="8" t="str">
        <f>IF(COUNTBLANK(G1255:H1255)+COUNTBLANK(J1255:K1255)+COUNTBLANK(M1255:M1255)+COUNTBLANK(P1255:Q1255)+COUNTBLANK(S1255:S1255)=8,"",
IF(G1255&lt;Limity!$C$5," Data gotowości zbyt wczesna lub nie uzupełniona.","")&amp;
IF(G1255&gt;Limity!$D$5," Data gotowości zbyt późna lub wypełnona nieprawidłowo.","")&amp;
IF(OR(ROUND(K1255,2)&lt;=0,ROUND(Q1255,2)&lt;=0,ROUND(M1255,2)&lt;=0,ROUND(S1255,2)&lt;=0,ROUND(H1255,2)&lt;=0)," Co najmniej jedna wartość nie jest większa od zera.","")&amp;
IF(K1255&gt;Limity!$D$6," Abonament za Usługę TD w Wariancie A ponad limit.","")&amp;
IF(Q1255&gt;Limity!$D$7," Abonament za Usługę TD w Wariancie B ponad limit.","")&amp;
IF(Q1255-K1255&gt;Limity!$D$8," Różnica wartości abonamentów za Usługę TD wariantów A i B ponad limit.","")&amp;
IF(M1255&gt;Limity!$D$9," Abonament za zwiększenie przepustowości w Wariancie A ponad limit.","")&amp;
IF(S1255&gt;Limity!$D$10," Abonament za zwiększenie przepustowości w Wariancie B ponad limit.","")&amp;
IF(H1255&gt;Limity!$D$11," Opłata za zestawienie łącza ponad limit.","")&amp;
IF(J1255=""," Nie wskazano PWR. ",IF(ISERROR(VLOOKUP(J1255,'Listy punktów styku'!$B$11:$B$41,1,FALSE))," Nie wskazano PWR z listy.",""))&amp;
IF(P1255=""," Nie wskazano FPS. ",IF(ISERROR(VLOOKUP(P1255,'Listy punktów styku'!$B$44:$B$61,1,FALSE))," Nie wskazano FPS z listy.",""))
)</f>
        <v/>
      </c>
    </row>
    <row r="1256" spans="1:22" x14ac:dyDescent="0.35">
      <c r="A1256" s="115">
        <v>1242</v>
      </c>
      <c r="B1256" s="116">
        <v>6560629</v>
      </c>
      <c r="C1256" s="117" t="s">
        <v>189</v>
      </c>
      <c r="D1256" s="118" t="s">
        <v>191</v>
      </c>
      <c r="E1256" s="118" t="s">
        <v>133</v>
      </c>
      <c r="F1256" s="119" t="s">
        <v>285</v>
      </c>
      <c r="G1256" s="28"/>
      <c r="H1256" s="4"/>
      <c r="I1256" s="122">
        <f t="shared" si="141"/>
        <v>0</v>
      </c>
      <c r="J1256" s="3"/>
      <c r="K1256" s="6"/>
      <c r="L1256" s="123">
        <f t="shared" si="142"/>
        <v>0</v>
      </c>
      <c r="M1256" s="7"/>
      <c r="N1256" s="123">
        <f t="shared" si="143"/>
        <v>0</v>
      </c>
      <c r="O1256" s="123">
        <f t="shared" si="144"/>
        <v>0</v>
      </c>
      <c r="P1256" s="3"/>
      <c r="Q1256" s="6"/>
      <c r="R1256" s="123">
        <f t="shared" si="145"/>
        <v>0</v>
      </c>
      <c r="S1256" s="6"/>
      <c r="T1256" s="123">
        <f t="shared" si="146"/>
        <v>0</v>
      </c>
      <c r="U1256" s="122">
        <f t="shared" si="147"/>
        <v>0</v>
      </c>
      <c r="V1256" s="8" t="str">
        <f>IF(COUNTBLANK(G1256:H1256)+COUNTBLANK(J1256:K1256)+COUNTBLANK(M1256:M1256)+COUNTBLANK(P1256:Q1256)+COUNTBLANK(S1256:S1256)=8,"",
IF(G1256&lt;Limity!$C$5," Data gotowości zbyt wczesna lub nie uzupełniona.","")&amp;
IF(G1256&gt;Limity!$D$5," Data gotowości zbyt późna lub wypełnona nieprawidłowo.","")&amp;
IF(OR(ROUND(K1256,2)&lt;=0,ROUND(Q1256,2)&lt;=0,ROUND(M1256,2)&lt;=0,ROUND(S1256,2)&lt;=0,ROUND(H1256,2)&lt;=0)," Co najmniej jedna wartość nie jest większa od zera.","")&amp;
IF(K1256&gt;Limity!$D$6," Abonament za Usługę TD w Wariancie A ponad limit.","")&amp;
IF(Q1256&gt;Limity!$D$7," Abonament za Usługę TD w Wariancie B ponad limit.","")&amp;
IF(Q1256-K1256&gt;Limity!$D$8," Różnica wartości abonamentów za Usługę TD wariantów A i B ponad limit.","")&amp;
IF(M1256&gt;Limity!$D$9," Abonament za zwiększenie przepustowości w Wariancie A ponad limit.","")&amp;
IF(S1256&gt;Limity!$D$10," Abonament za zwiększenie przepustowości w Wariancie B ponad limit.","")&amp;
IF(H1256&gt;Limity!$D$11," Opłata za zestawienie łącza ponad limit.","")&amp;
IF(J1256=""," Nie wskazano PWR. ",IF(ISERROR(VLOOKUP(J1256,'Listy punktów styku'!$B$11:$B$41,1,FALSE))," Nie wskazano PWR z listy.",""))&amp;
IF(P1256=""," Nie wskazano FPS. ",IF(ISERROR(VLOOKUP(P1256,'Listy punktów styku'!$B$44:$B$61,1,FALSE))," Nie wskazano FPS z listy.",""))
)</f>
        <v/>
      </c>
    </row>
    <row r="1257" spans="1:22" x14ac:dyDescent="0.35">
      <c r="A1257" s="115">
        <v>1243</v>
      </c>
      <c r="B1257" s="116">
        <v>10449431</v>
      </c>
      <c r="C1257" s="117">
        <v>267837</v>
      </c>
      <c r="D1257" s="118" t="s">
        <v>6035</v>
      </c>
      <c r="E1257" s="118" t="s">
        <v>990</v>
      </c>
      <c r="F1257" s="119">
        <v>2</v>
      </c>
      <c r="G1257" s="28"/>
      <c r="H1257" s="4"/>
      <c r="I1257" s="122">
        <f t="shared" si="141"/>
        <v>0</v>
      </c>
      <c r="J1257" s="3"/>
      <c r="K1257" s="6"/>
      <c r="L1257" s="123">
        <f t="shared" si="142"/>
        <v>0</v>
      </c>
      <c r="M1257" s="7"/>
      <c r="N1257" s="123">
        <f t="shared" si="143"/>
        <v>0</v>
      </c>
      <c r="O1257" s="123">
        <f t="shared" si="144"/>
        <v>0</v>
      </c>
      <c r="P1257" s="3"/>
      <c r="Q1257" s="6"/>
      <c r="R1257" s="123">
        <f t="shared" si="145"/>
        <v>0</v>
      </c>
      <c r="S1257" s="6"/>
      <c r="T1257" s="123">
        <f t="shared" si="146"/>
        <v>0</v>
      </c>
      <c r="U1257" s="122">
        <f t="shared" si="147"/>
        <v>0</v>
      </c>
      <c r="V1257" s="8" t="str">
        <f>IF(COUNTBLANK(G1257:H1257)+COUNTBLANK(J1257:K1257)+COUNTBLANK(M1257:M1257)+COUNTBLANK(P1257:Q1257)+COUNTBLANK(S1257:S1257)=8,"",
IF(G1257&lt;Limity!$C$5," Data gotowości zbyt wczesna lub nie uzupełniona.","")&amp;
IF(G1257&gt;Limity!$D$5," Data gotowości zbyt późna lub wypełnona nieprawidłowo.","")&amp;
IF(OR(ROUND(K1257,2)&lt;=0,ROUND(Q1257,2)&lt;=0,ROUND(M1257,2)&lt;=0,ROUND(S1257,2)&lt;=0,ROUND(H1257,2)&lt;=0)," Co najmniej jedna wartość nie jest większa od zera.","")&amp;
IF(K1257&gt;Limity!$D$6," Abonament za Usługę TD w Wariancie A ponad limit.","")&amp;
IF(Q1257&gt;Limity!$D$7," Abonament za Usługę TD w Wariancie B ponad limit.","")&amp;
IF(Q1257-K1257&gt;Limity!$D$8," Różnica wartości abonamentów za Usługę TD wariantów A i B ponad limit.","")&amp;
IF(M1257&gt;Limity!$D$9," Abonament za zwiększenie przepustowości w Wariancie A ponad limit.","")&amp;
IF(S1257&gt;Limity!$D$10," Abonament za zwiększenie przepustowości w Wariancie B ponad limit.","")&amp;
IF(H1257&gt;Limity!$D$11," Opłata za zestawienie łącza ponad limit.","")&amp;
IF(J1257=""," Nie wskazano PWR. ",IF(ISERROR(VLOOKUP(J1257,'Listy punktów styku'!$B$11:$B$41,1,FALSE))," Nie wskazano PWR z listy.",""))&amp;
IF(P1257=""," Nie wskazano FPS. ",IF(ISERROR(VLOOKUP(P1257,'Listy punktów styku'!$B$44:$B$61,1,FALSE))," Nie wskazano FPS z listy.",""))
)</f>
        <v/>
      </c>
    </row>
    <row r="1258" spans="1:22" x14ac:dyDescent="0.35">
      <c r="A1258" s="115">
        <v>1244</v>
      </c>
      <c r="B1258" s="116">
        <v>499885336</v>
      </c>
      <c r="C1258" s="117" t="s">
        <v>6037</v>
      </c>
      <c r="D1258" s="118" t="s">
        <v>6040</v>
      </c>
      <c r="E1258" s="118" t="s">
        <v>6043</v>
      </c>
      <c r="F1258" s="119">
        <v>13</v>
      </c>
      <c r="G1258" s="28"/>
      <c r="H1258" s="4"/>
      <c r="I1258" s="122">
        <f t="shared" si="141"/>
        <v>0</v>
      </c>
      <c r="J1258" s="3"/>
      <c r="K1258" s="6"/>
      <c r="L1258" s="123">
        <f t="shared" si="142"/>
        <v>0</v>
      </c>
      <c r="M1258" s="7"/>
      <c r="N1258" s="123">
        <f t="shared" si="143"/>
        <v>0</v>
      </c>
      <c r="O1258" s="123">
        <f t="shared" si="144"/>
        <v>0</v>
      </c>
      <c r="P1258" s="3"/>
      <c r="Q1258" s="6"/>
      <c r="R1258" s="123">
        <f t="shared" si="145"/>
        <v>0</v>
      </c>
      <c r="S1258" s="6"/>
      <c r="T1258" s="123">
        <f t="shared" si="146"/>
        <v>0</v>
      </c>
      <c r="U1258" s="122">
        <f t="shared" si="147"/>
        <v>0</v>
      </c>
      <c r="V1258" s="8" t="str">
        <f>IF(COUNTBLANK(G1258:H1258)+COUNTBLANK(J1258:K1258)+COUNTBLANK(M1258:M1258)+COUNTBLANK(P1258:Q1258)+COUNTBLANK(S1258:S1258)=8,"",
IF(G1258&lt;Limity!$C$5," Data gotowości zbyt wczesna lub nie uzupełniona.","")&amp;
IF(G1258&gt;Limity!$D$5," Data gotowości zbyt późna lub wypełnona nieprawidłowo.","")&amp;
IF(OR(ROUND(K1258,2)&lt;=0,ROUND(Q1258,2)&lt;=0,ROUND(M1258,2)&lt;=0,ROUND(S1258,2)&lt;=0,ROUND(H1258,2)&lt;=0)," Co najmniej jedna wartość nie jest większa od zera.","")&amp;
IF(K1258&gt;Limity!$D$6," Abonament za Usługę TD w Wariancie A ponad limit.","")&amp;
IF(Q1258&gt;Limity!$D$7," Abonament za Usługę TD w Wariancie B ponad limit.","")&amp;
IF(Q1258-K1258&gt;Limity!$D$8," Różnica wartości abonamentów za Usługę TD wariantów A i B ponad limit.","")&amp;
IF(M1258&gt;Limity!$D$9," Abonament za zwiększenie przepustowości w Wariancie A ponad limit.","")&amp;
IF(S1258&gt;Limity!$D$10," Abonament za zwiększenie przepustowości w Wariancie B ponad limit.","")&amp;
IF(H1258&gt;Limity!$D$11," Opłata za zestawienie łącza ponad limit.","")&amp;
IF(J1258=""," Nie wskazano PWR. ",IF(ISERROR(VLOOKUP(J1258,'Listy punktów styku'!$B$11:$B$41,1,FALSE))," Nie wskazano PWR z listy.",""))&amp;
IF(P1258=""," Nie wskazano FPS. ",IF(ISERROR(VLOOKUP(P1258,'Listy punktów styku'!$B$44:$B$61,1,FALSE))," Nie wskazano FPS z listy.",""))
)</f>
        <v/>
      </c>
    </row>
    <row r="1259" spans="1:22" x14ac:dyDescent="0.35">
      <c r="A1259" s="115">
        <v>1245</v>
      </c>
      <c r="B1259" s="124">
        <v>74415011</v>
      </c>
      <c r="C1259" s="117" t="s">
        <v>6044</v>
      </c>
      <c r="D1259" s="118" t="s">
        <v>4452</v>
      </c>
      <c r="E1259" s="118" t="s">
        <v>289</v>
      </c>
      <c r="F1259" s="119" t="s">
        <v>1663</v>
      </c>
      <c r="G1259" s="28"/>
      <c r="H1259" s="4"/>
      <c r="I1259" s="122">
        <f t="shared" si="141"/>
        <v>0</v>
      </c>
      <c r="J1259" s="3"/>
      <c r="K1259" s="6"/>
      <c r="L1259" s="123">
        <f t="shared" si="142"/>
        <v>0</v>
      </c>
      <c r="M1259" s="7"/>
      <c r="N1259" s="123">
        <f t="shared" si="143"/>
        <v>0</v>
      </c>
      <c r="O1259" s="123">
        <f t="shared" si="144"/>
        <v>0</v>
      </c>
      <c r="P1259" s="3"/>
      <c r="Q1259" s="6"/>
      <c r="R1259" s="123">
        <f t="shared" si="145"/>
        <v>0</v>
      </c>
      <c r="S1259" s="6"/>
      <c r="T1259" s="123">
        <f t="shared" si="146"/>
        <v>0</v>
      </c>
      <c r="U1259" s="122">
        <f t="shared" si="147"/>
        <v>0</v>
      </c>
      <c r="V1259" s="8" t="str">
        <f>IF(COUNTBLANK(G1259:H1259)+COUNTBLANK(J1259:K1259)+COUNTBLANK(M1259:M1259)+COUNTBLANK(P1259:Q1259)+COUNTBLANK(S1259:S1259)=8,"",
IF(G1259&lt;Limity!$C$5," Data gotowości zbyt wczesna lub nie uzupełniona.","")&amp;
IF(G1259&gt;Limity!$D$5," Data gotowości zbyt późna lub wypełnona nieprawidłowo.","")&amp;
IF(OR(ROUND(K1259,2)&lt;=0,ROUND(Q1259,2)&lt;=0,ROUND(M1259,2)&lt;=0,ROUND(S1259,2)&lt;=0,ROUND(H1259,2)&lt;=0)," Co najmniej jedna wartość nie jest większa od zera.","")&amp;
IF(K1259&gt;Limity!$D$6," Abonament za Usługę TD w Wariancie A ponad limit.","")&amp;
IF(Q1259&gt;Limity!$D$7," Abonament za Usługę TD w Wariancie B ponad limit.","")&amp;
IF(Q1259-K1259&gt;Limity!$D$8," Różnica wartości abonamentów za Usługę TD wariantów A i B ponad limit.","")&amp;
IF(M1259&gt;Limity!$D$9," Abonament za zwiększenie przepustowości w Wariancie A ponad limit.","")&amp;
IF(S1259&gt;Limity!$D$10," Abonament za zwiększenie przepustowości w Wariancie B ponad limit.","")&amp;
IF(H1259&gt;Limity!$D$11," Opłata za zestawienie łącza ponad limit.","")&amp;
IF(J1259=""," Nie wskazano PWR. ",IF(ISERROR(VLOOKUP(J1259,'Listy punktów styku'!$B$11:$B$41,1,FALSE))," Nie wskazano PWR z listy.",""))&amp;
IF(P1259=""," Nie wskazano FPS. ",IF(ISERROR(VLOOKUP(P1259,'Listy punktów styku'!$B$44:$B$61,1,FALSE))," Nie wskazano FPS z listy.",""))
)</f>
        <v/>
      </c>
    </row>
    <row r="1260" spans="1:22" x14ac:dyDescent="0.35">
      <c r="A1260" s="115">
        <v>1246</v>
      </c>
      <c r="B1260" s="116">
        <v>680110922</v>
      </c>
      <c r="C1260" s="117">
        <v>265859</v>
      </c>
      <c r="D1260" s="118" t="s">
        <v>6052</v>
      </c>
      <c r="E1260" s="118"/>
      <c r="F1260" s="119">
        <v>57</v>
      </c>
      <c r="G1260" s="28"/>
      <c r="H1260" s="4"/>
      <c r="I1260" s="122">
        <f t="shared" si="141"/>
        <v>0</v>
      </c>
      <c r="J1260" s="3"/>
      <c r="K1260" s="6"/>
      <c r="L1260" s="123">
        <f t="shared" si="142"/>
        <v>0</v>
      </c>
      <c r="M1260" s="7"/>
      <c r="N1260" s="123">
        <f t="shared" si="143"/>
        <v>0</v>
      </c>
      <c r="O1260" s="123">
        <f t="shared" si="144"/>
        <v>0</v>
      </c>
      <c r="P1260" s="3"/>
      <c r="Q1260" s="6"/>
      <c r="R1260" s="123">
        <f t="shared" si="145"/>
        <v>0</v>
      </c>
      <c r="S1260" s="6"/>
      <c r="T1260" s="123">
        <f t="shared" si="146"/>
        <v>0</v>
      </c>
      <c r="U1260" s="122">
        <f t="shared" si="147"/>
        <v>0</v>
      </c>
      <c r="V1260" s="8" t="str">
        <f>IF(COUNTBLANK(G1260:H1260)+COUNTBLANK(J1260:K1260)+COUNTBLANK(M1260:M1260)+COUNTBLANK(P1260:Q1260)+COUNTBLANK(S1260:S1260)=8,"",
IF(G1260&lt;Limity!$C$5," Data gotowości zbyt wczesna lub nie uzupełniona.","")&amp;
IF(G1260&gt;Limity!$D$5," Data gotowości zbyt późna lub wypełnona nieprawidłowo.","")&amp;
IF(OR(ROUND(K1260,2)&lt;=0,ROUND(Q1260,2)&lt;=0,ROUND(M1260,2)&lt;=0,ROUND(S1260,2)&lt;=0,ROUND(H1260,2)&lt;=0)," Co najmniej jedna wartość nie jest większa od zera.","")&amp;
IF(K1260&gt;Limity!$D$6," Abonament za Usługę TD w Wariancie A ponad limit.","")&amp;
IF(Q1260&gt;Limity!$D$7," Abonament za Usługę TD w Wariancie B ponad limit.","")&amp;
IF(Q1260-K1260&gt;Limity!$D$8," Różnica wartości abonamentów za Usługę TD wariantów A i B ponad limit.","")&amp;
IF(M1260&gt;Limity!$D$9," Abonament za zwiększenie przepustowości w Wariancie A ponad limit.","")&amp;
IF(S1260&gt;Limity!$D$10," Abonament za zwiększenie przepustowości w Wariancie B ponad limit.","")&amp;
IF(H1260&gt;Limity!$D$11," Opłata za zestawienie łącza ponad limit.","")&amp;
IF(J1260=""," Nie wskazano PWR. ",IF(ISERROR(VLOOKUP(J1260,'Listy punktów styku'!$B$11:$B$41,1,FALSE))," Nie wskazano PWR z listy.",""))&amp;
IF(P1260=""," Nie wskazano FPS. ",IF(ISERROR(VLOOKUP(P1260,'Listy punktów styku'!$B$44:$B$61,1,FALSE))," Nie wskazano FPS z listy.",""))
)</f>
        <v/>
      </c>
    </row>
    <row r="1261" spans="1:22" x14ac:dyDescent="0.35">
      <c r="A1261" s="115">
        <v>1247</v>
      </c>
      <c r="B1261" s="116">
        <v>6595734</v>
      </c>
      <c r="C1261" s="117" t="s">
        <v>6055</v>
      </c>
      <c r="D1261" s="118" t="s">
        <v>6058</v>
      </c>
      <c r="E1261" s="118" t="s">
        <v>374</v>
      </c>
      <c r="F1261" s="119">
        <v>37</v>
      </c>
      <c r="G1261" s="28"/>
      <c r="H1261" s="4"/>
      <c r="I1261" s="122">
        <f t="shared" si="141"/>
        <v>0</v>
      </c>
      <c r="J1261" s="3"/>
      <c r="K1261" s="6"/>
      <c r="L1261" s="123">
        <f t="shared" si="142"/>
        <v>0</v>
      </c>
      <c r="M1261" s="7"/>
      <c r="N1261" s="123">
        <f t="shared" si="143"/>
        <v>0</v>
      </c>
      <c r="O1261" s="123">
        <f t="shared" si="144"/>
        <v>0</v>
      </c>
      <c r="P1261" s="3"/>
      <c r="Q1261" s="6"/>
      <c r="R1261" s="123">
        <f t="shared" si="145"/>
        <v>0</v>
      </c>
      <c r="S1261" s="6"/>
      <c r="T1261" s="123">
        <f t="shared" si="146"/>
        <v>0</v>
      </c>
      <c r="U1261" s="122">
        <f t="shared" si="147"/>
        <v>0</v>
      </c>
      <c r="V1261" s="8" t="str">
        <f>IF(COUNTBLANK(G1261:H1261)+COUNTBLANK(J1261:K1261)+COUNTBLANK(M1261:M1261)+COUNTBLANK(P1261:Q1261)+COUNTBLANK(S1261:S1261)=8,"",
IF(G1261&lt;Limity!$C$5," Data gotowości zbyt wczesna lub nie uzupełniona.","")&amp;
IF(G1261&gt;Limity!$D$5," Data gotowości zbyt późna lub wypełnona nieprawidłowo.","")&amp;
IF(OR(ROUND(K1261,2)&lt;=0,ROUND(Q1261,2)&lt;=0,ROUND(M1261,2)&lt;=0,ROUND(S1261,2)&lt;=0,ROUND(H1261,2)&lt;=0)," Co najmniej jedna wartość nie jest większa od zera.","")&amp;
IF(K1261&gt;Limity!$D$6," Abonament za Usługę TD w Wariancie A ponad limit.","")&amp;
IF(Q1261&gt;Limity!$D$7," Abonament za Usługę TD w Wariancie B ponad limit.","")&amp;
IF(Q1261-K1261&gt;Limity!$D$8," Różnica wartości abonamentów za Usługę TD wariantów A i B ponad limit.","")&amp;
IF(M1261&gt;Limity!$D$9," Abonament za zwiększenie przepustowości w Wariancie A ponad limit.","")&amp;
IF(S1261&gt;Limity!$D$10," Abonament za zwiększenie przepustowości w Wariancie B ponad limit.","")&amp;
IF(H1261&gt;Limity!$D$11," Opłata za zestawienie łącza ponad limit.","")&amp;
IF(J1261=""," Nie wskazano PWR. ",IF(ISERROR(VLOOKUP(J1261,'Listy punktów styku'!$B$11:$B$41,1,FALSE))," Nie wskazano PWR z listy.",""))&amp;
IF(P1261=""," Nie wskazano FPS. ",IF(ISERROR(VLOOKUP(P1261,'Listy punktów styku'!$B$44:$B$61,1,FALSE))," Nie wskazano FPS z listy.",""))
)</f>
        <v/>
      </c>
    </row>
    <row r="1262" spans="1:22" x14ac:dyDescent="0.35">
      <c r="A1262" s="115">
        <v>1248</v>
      </c>
      <c r="B1262" s="116">
        <v>7926607</v>
      </c>
      <c r="C1262" s="117" t="s">
        <v>6061</v>
      </c>
      <c r="D1262" s="118" t="s">
        <v>6058</v>
      </c>
      <c r="E1262" s="118" t="s">
        <v>374</v>
      </c>
      <c r="F1262" s="119">
        <v>49</v>
      </c>
      <c r="G1262" s="28"/>
      <c r="H1262" s="4"/>
      <c r="I1262" s="122">
        <f t="shared" si="141"/>
        <v>0</v>
      </c>
      <c r="J1262" s="3"/>
      <c r="K1262" s="6"/>
      <c r="L1262" s="123">
        <f t="shared" si="142"/>
        <v>0</v>
      </c>
      <c r="M1262" s="7"/>
      <c r="N1262" s="123">
        <f t="shared" si="143"/>
        <v>0</v>
      </c>
      <c r="O1262" s="123">
        <f t="shared" si="144"/>
        <v>0</v>
      </c>
      <c r="P1262" s="3"/>
      <c r="Q1262" s="6"/>
      <c r="R1262" s="123">
        <f t="shared" si="145"/>
        <v>0</v>
      </c>
      <c r="S1262" s="6"/>
      <c r="T1262" s="123">
        <f t="shared" si="146"/>
        <v>0</v>
      </c>
      <c r="U1262" s="122">
        <f t="shared" si="147"/>
        <v>0</v>
      </c>
      <c r="V1262" s="8" t="str">
        <f>IF(COUNTBLANK(G1262:H1262)+COUNTBLANK(J1262:K1262)+COUNTBLANK(M1262:M1262)+COUNTBLANK(P1262:Q1262)+COUNTBLANK(S1262:S1262)=8,"",
IF(G1262&lt;Limity!$C$5," Data gotowości zbyt wczesna lub nie uzupełniona.","")&amp;
IF(G1262&gt;Limity!$D$5," Data gotowości zbyt późna lub wypełnona nieprawidłowo.","")&amp;
IF(OR(ROUND(K1262,2)&lt;=0,ROUND(Q1262,2)&lt;=0,ROUND(M1262,2)&lt;=0,ROUND(S1262,2)&lt;=0,ROUND(H1262,2)&lt;=0)," Co najmniej jedna wartość nie jest większa od zera.","")&amp;
IF(K1262&gt;Limity!$D$6," Abonament za Usługę TD w Wariancie A ponad limit.","")&amp;
IF(Q1262&gt;Limity!$D$7," Abonament za Usługę TD w Wariancie B ponad limit.","")&amp;
IF(Q1262-K1262&gt;Limity!$D$8," Różnica wartości abonamentów za Usługę TD wariantów A i B ponad limit.","")&amp;
IF(M1262&gt;Limity!$D$9," Abonament za zwiększenie przepustowości w Wariancie A ponad limit.","")&amp;
IF(S1262&gt;Limity!$D$10," Abonament za zwiększenie przepustowości w Wariancie B ponad limit.","")&amp;
IF(H1262&gt;Limity!$D$11," Opłata za zestawienie łącza ponad limit.","")&amp;
IF(J1262=""," Nie wskazano PWR. ",IF(ISERROR(VLOOKUP(J1262,'Listy punktów styku'!$B$11:$B$41,1,FALSE))," Nie wskazano PWR z listy.",""))&amp;
IF(P1262=""," Nie wskazano FPS. ",IF(ISERROR(VLOOKUP(P1262,'Listy punktów styku'!$B$44:$B$61,1,FALSE))," Nie wskazano FPS z listy.",""))
)</f>
        <v/>
      </c>
    </row>
    <row r="1263" spans="1:22" x14ac:dyDescent="0.35">
      <c r="A1263" s="115">
        <v>1249</v>
      </c>
      <c r="B1263" s="116">
        <v>6597479</v>
      </c>
      <c r="C1263" s="117" t="s">
        <v>6063</v>
      </c>
      <c r="D1263" s="118" t="s">
        <v>6067</v>
      </c>
      <c r="E1263" s="118" t="s">
        <v>95</v>
      </c>
      <c r="F1263" s="119">
        <v>2</v>
      </c>
      <c r="G1263" s="28"/>
      <c r="H1263" s="4"/>
      <c r="I1263" s="122">
        <f t="shared" si="141"/>
        <v>0</v>
      </c>
      <c r="J1263" s="3"/>
      <c r="K1263" s="6"/>
      <c r="L1263" s="123">
        <f t="shared" si="142"/>
        <v>0</v>
      </c>
      <c r="M1263" s="7"/>
      <c r="N1263" s="123">
        <f t="shared" si="143"/>
        <v>0</v>
      </c>
      <c r="O1263" s="123">
        <f t="shared" si="144"/>
        <v>0</v>
      </c>
      <c r="P1263" s="3"/>
      <c r="Q1263" s="6"/>
      <c r="R1263" s="123">
        <f t="shared" si="145"/>
        <v>0</v>
      </c>
      <c r="S1263" s="6"/>
      <c r="T1263" s="123">
        <f t="shared" si="146"/>
        <v>0</v>
      </c>
      <c r="U1263" s="122">
        <f t="shared" si="147"/>
        <v>0</v>
      </c>
      <c r="V1263" s="8" t="str">
        <f>IF(COUNTBLANK(G1263:H1263)+COUNTBLANK(J1263:K1263)+COUNTBLANK(M1263:M1263)+COUNTBLANK(P1263:Q1263)+COUNTBLANK(S1263:S1263)=8,"",
IF(G1263&lt;Limity!$C$5," Data gotowości zbyt wczesna lub nie uzupełniona.","")&amp;
IF(G1263&gt;Limity!$D$5," Data gotowości zbyt późna lub wypełnona nieprawidłowo.","")&amp;
IF(OR(ROUND(K1263,2)&lt;=0,ROUND(Q1263,2)&lt;=0,ROUND(M1263,2)&lt;=0,ROUND(S1263,2)&lt;=0,ROUND(H1263,2)&lt;=0)," Co najmniej jedna wartość nie jest większa od zera.","")&amp;
IF(K1263&gt;Limity!$D$6," Abonament za Usługę TD w Wariancie A ponad limit.","")&amp;
IF(Q1263&gt;Limity!$D$7," Abonament za Usługę TD w Wariancie B ponad limit.","")&amp;
IF(Q1263-K1263&gt;Limity!$D$8," Różnica wartości abonamentów za Usługę TD wariantów A i B ponad limit.","")&amp;
IF(M1263&gt;Limity!$D$9," Abonament za zwiększenie przepustowości w Wariancie A ponad limit.","")&amp;
IF(S1263&gt;Limity!$D$10," Abonament za zwiększenie przepustowości w Wariancie B ponad limit.","")&amp;
IF(H1263&gt;Limity!$D$11," Opłata za zestawienie łącza ponad limit.","")&amp;
IF(J1263=""," Nie wskazano PWR. ",IF(ISERROR(VLOOKUP(J1263,'Listy punktów styku'!$B$11:$B$41,1,FALSE))," Nie wskazano PWR z listy.",""))&amp;
IF(P1263=""," Nie wskazano FPS. ",IF(ISERROR(VLOOKUP(P1263,'Listy punktów styku'!$B$44:$B$61,1,FALSE))," Nie wskazano FPS z listy.",""))
)</f>
        <v/>
      </c>
    </row>
    <row r="1264" spans="1:22" x14ac:dyDescent="0.35">
      <c r="A1264" s="115">
        <v>1250</v>
      </c>
      <c r="B1264" s="116">
        <v>6598331</v>
      </c>
      <c r="C1264" s="117" t="s">
        <v>6069</v>
      </c>
      <c r="D1264" s="118" t="s">
        <v>6071</v>
      </c>
      <c r="E1264" s="118" t="s">
        <v>95</v>
      </c>
      <c r="F1264" s="119">
        <v>10</v>
      </c>
      <c r="G1264" s="28"/>
      <c r="H1264" s="4"/>
      <c r="I1264" s="122">
        <f t="shared" si="141"/>
        <v>0</v>
      </c>
      <c r="J1264" s="3"/>
      <c r="K1264" s="6"/>
      <c r="L1264" s="123">
        <f t="shared" si="142"/>
        <v>0</v>
      </c>
      <c r="M1264" s="7"/>
      <c r="N1264" s="123">
        <f t="shared" si="143"/>
        <v>0</v>
      </c>
      <c r="O1264" s="123">
        <f t="shared" si="144"/>
        <v>0</v>
      </c>
      <c r="P1264" s="3"/>
      <c r="Q1264" s="6"/>
      <c r="R1264" s="123">
        <f t="shared" si="145"/>
        <v>0</v>
      </c>
      <c r="S1264" s="6"/>
      <c r="T1264" s="123">
        <f t="shared" si="146"/>
        <v>0</v>
      </c>
      <c r="U1264" s="122">
        <f t="shared" si="147"/>
        <v>0</v>
      </c>
      <c r="V1264" s="8" t="str">
        <f>IF(COUNTBLANK(G1264:H1264)+COUNTBLANK(J1264:K1264)+COUNTBLANK(M1264:M1264)+COUNTBLANK(P1264:Q1264)+COUNTBLANK(S1264:S1264)=8,"",
IF(G1264&lt;Limity!$C$5," Data gotowości zbyt wczesna lub nie uzupełniona.","")&amp;
IF(G1264&gt;Limity!$D$5," Data gotowości zbyt późna lub wypełnona nieprawidłowo.","")&amp;
IF(OR(ROUND(K1264,2)&lt;=0,ROUND(Q1264,2)&lt;=0,ROUND(M1264,2)&lt;=0,ROUND(S1264,2)&lt;=0,ROUND(H1264,2)&lt;=0)," Co najmniej jedna wartość nie jest większa od zera.","")&amp;
IF(K1264&gt;Limity!$D$6," Abonament za Usługę TD w Wariancie A ponad limit.","")&amp;
IF(Q1264&gt;Limity!$D$7," Abonament za Usługę TD w Wariancie B ponad limit.","")&amp;
IF(Q1264-K1264&gt;Limity!$D$8," Różnica wartości abonamentów za Usługę TD wariantów A i B ponad limit.","")&amp;
IF(M1264&gt;Limity!$D$9," Abonament za zwiększenie przepustowości w Wariancie A ponad limit.","")&amp;
IF(S1264&gt;Limity!$D$10," Abonament za zwiększenie przepustowości w Wariancie B ponad limit.","")&amp;
IF(H1264&gt;Limity!$D$11," Opłata za zestawienie łącza ponad limit.","")&amp;
IF(J1264=""," Nie wskazano PWR. ",IF(ISERROR(VLOOKUP(J1264,'Listy punktów styku'!$B$11:$B$41,1,FALSE))," Nie wskazano PWR z listy.",""))&amp;
IF(P1264=""," Nie wskazano FPS. ",IF(ISERROR(VLOOKUP(P1264,'Listy punktów styku'!$B$44:$B$61,1,FALSE))," Nie wskazano FPS z listy.",""))
)</f>
        <v/>
      </c>
    </row>
    <row r="1265" spans="1:22" x14ac:dyDescent="0.35">
      <c r="A1265" s="115">
        <v>1251</v>
      </c>
      <c r="B1265" s="116">
        <v>6591073</v>
      </c>
      <c r="C1265" s="117" t="s">
        <v>6073</v>
      </c>
      <c r="D1265" s="118" t="s">
        <v>6065</v>
      </c>
      <c r="E1265" s="118" t="s">
        <v>6077</v>
      </c>
      <c r="F1265" s="119">
        <v>14</v>
      </c>
      <c r="G1265" s="28"/>
      <c r="H1265" s="4"/>
      <c r="I1265" s="122">
        <f t="shared" si="141"/>
        <v>0</v>
      </c>
      <c r="J1265" s="3"/>
      <c r="K1265" s="6"/>
      <c r="L1265" s="123">
        <f t="shared" si="142"/>
        <v>0</v>
      </c>
      <c r="M1265" s="7"/>
      <c r="N1265" s="123">
        <f t="shared" si="143"/>
        <v>0</v>
      </c>
      <c r="O1265" s="123">
        <f t="shared" si="144"/>
        <v>0</v>
      </c>
      <c r="P1265" s="3"/>
      <c r="Q1265" s="6"/>
      <c r="R1265" s="123">
        <f t="shared" si="145"/>
        <v>0</v>
      </c>
      <c r="S1265" s="6"/>
      <c r="T1265" s="123">
        <f t="shared" si="146"/>
        <v>0</v>
      </c>
      <c r="U1265" s="122">
        <f t="shared" si="147"/>
        <v>0</v>
      </c>
      <c r="V1265" s="8" t="str">
        <f>IF(COUNTBLANK(G1265:H1265)+COUNTBLANK(J1265:K1265)+COUNTBLANK(M1265:M1265)+COUNTBLANK(P1265:Q1265)+COUNTBLANK(S1265:S1265)=8,"",
IF(G1265&lt;Limity!$C$5," Data gotowości zbyt wczesna lub nie uzupełniona.","")&amp;
IF(G1265&gt;Limity!$D$5," Data gotowości zbyt późna lub wypełnona nieprawidłowo.","")&amp;
IF(OR(ROUND(K1265,2)&lt;=0,ROUND(Q1265,2)&lt;=0,ROUND(M1265,2)&lt;=0,ROUND(S1265,2)&lt;=0,ROUND(H1265,2)&lt;=0)," Co najmniej jedna wartość nie jest większa od zera.","")&amp;
IF(K1265&gt;Limity!$D$6," Abonament za Usługę TD w Wariancie A ponad limit.","")&amp;
IF(Q1265&gt;Limity!$D$7," Abonament za Usługę TD w Wariancie B ponad limit.","")&amp;
IF(Q1265-K1265&gt;Limity!$D$8," Różnica wartości abonamentów za Usługę TD wariantów A i B ponad limit.","")&amp;
IF(M1265&gt;Limity!$D$9," Abonament za zwiększenie przepustowości w Wariancie A ponad limit.","")&amp;
IF(S1265&gt;Limity!$D$10," Abonament za zwiększenie przepustowości w Wariancie B ponad limit.","")&amp;
IF(H1265&gt;Limity!$D$11," Opłata za zestawienie łącza ponad limit.","")&amp;
IF(J1265=""," Nie wskazano PWR. ",IF(ISERROR(VLOOKUP(J1265,'Listy punktów styku'!$B$11:$B$41,1,FALSE))," Nie wskazano PWR z listy.",""))&amp;
IF(P1265=""," Nie wskazano FPS. ",IF(ISERROR(VLOOKUP(P1265,'Listy punktów styku'!$B$44:$B$61,1,FALSE))," Nie wskazano FPS z listy.",""))
)</f>
        <v/>
      </c>
    </row>
    <row r="1266" spans="1:22" x14ac:dyDescent="0.35">
      <c r="A1266" s="115">
        <v>1252</v>
      </c>
      <c r="B1266" s="116">
        <v>6591267</v>
      </c>
      <c r="C1266" s="117" t="s">
        <v>6079</v>
      </c>
      <c r="D1266" s="118" t="s">
        <v>6065</v>
      </c>
      <c r="E1266" s="118" t="s">
        <v>763</v>
      </c>
      <c r="F1266" s="119">
        <v>33</v>
      </c>
      <c r="G1266" s="28"/>
      <c r="H1266" s="4"/>
      <c r="I1266" s="122">
        <f t="shared" si="141"/>
        <v>0</v>
      </c>
      <c r="J1266" s="3"/>
      <c r="K1266" s="6"/>
      <c r="L1266" s="123">
        <f t="shared" si="142"/>
        <v>0</v>
      </c>
      <c r="M1266" s="7"/>
      <c r="N1266" s="123">
        <f t="shared" si="143"/>
        <v>0</v>
      </c>
      <c r="O1266" s="123">
        <f t="shared" si="144"/>
        <v>0</v>
      </c>
      <c r="P1266" s="3"/>
      <c r="Q1266" s="6"/>
      <c r="R1266" s="123">
        <f t="shared" si="145"/>
        <v>0</v>
      </c>
      <c r="S1266" s="6"/>
      <c r="T1266" s="123">
        <f t="shared" si="146"/>
        <v>0</v>
      </c>
      <c r="U1266" s="122">
        <f t="shared" si="147"/>
        <v>0</v>
      </c>
      <c r="V1266" s="8" t="str">
        <f>IF(COUNTBLANK(G1266:H1266)+COUNTBLANK(J1266:K1266)+COUNTBLANK(M1266:M1266)+COUNTBLANK(P1266:Q1266)+COUNTBLANK(S1266:S1266)=8,"",
IF(G1266&lt;Limity!$C$5," Data gotowości zbyt wczesna lub nie uzupełniona.","")&amp;
IF(G1266&gt;Limity!$D$5," Data gotowości zbyt późna lub wypełnona nieprawidłowo.","")&amp;
IF(OR(ROUND(K1266,2)&lt;=0,ROUND(Q1266,2)&lt;=0,ROUND(M1266,2)&lt;=0,ROUND(S1266,2)&lt;=0,ROUND(H1266,2)&lt;=0)," Co najmniej jedna wartość nie jest większa od zera.","")&amp;
IF(K1266&gt;Limity!$D$6," Abonament za Usługę TD w Wariancie A ponad limit.","")&amp;
IF(Q1266&gt;Limity!$D$7," Abonament za Usługę TD w Wariancie B ponad limit.","")&amp;
IF(Q1266-K1266&gt;Limity!$D$8," Różnica wartości abonamentów za Usługę TD wariantów A i B ponad limit.","")&amp;
IF(M1266&gt;Limity!$D$9," Abonament za zwiększenie przepustowości w Wariancie A ponad limit.","")&amp;
IF(S1266&gt;Limity!$D$10," Abonament za zwiększenie przepustowości w Wariancie B ponad limit.","")&amp;
IF(H1266&gt;Limity!$D$11," Opłata za zestawienie łącza ponad limit.","")&amp;
IF(J1266=""," Nie wskazano PWR. ",IF(ISERROR(VLOOKUP(J1266,'Listy punktów styku'!$B$11:$B$41,1,FALSE))," Nie wskazano PWR z listy.",""))&amp;
IF(P1266=""," Nie wskazano FPS. ",IF(ISERROR(VLOOKUP(P1266,'Listy punktów styku'!$B$44:$B$61,1,FALSE))," Nie wskazano FPS z listy.",""))
)</f>
        <v/>
      </c>
    </row>
    <row r="1267" spans="1:22" x14ac:dyDescent="0.35">
      <c r="A1267" s="115">
        <v>1253</v>
      </c>
      <c r="B1267" s="116">
        <v>6600452</v>
      </c>
      <c r="C1267" s="117" t="s">
        <v>6081</v>
      </c>
      <c r="D1267" s="118" t="s">
        <v>6085</v>
      </c>
      <c r="E1267" s="118"/>
      <c r="F1267" s="119">
        <v>6</v>
      </c>
      <c r="G1267" s="28"/>
      <c r="H1267" s="4"/>
      <c r="I1267" s="122">
        <f t="shared" si="141"/>
        <v>0</v>
      </c>
      <c r="J1267" s="3"/>
      <c r="K1267" s="6"/>
      <c r="L1267" s="123">
        <f t="shared" si="142"/>
        <v>0</v>
      </c>
      <c r="M1267" s="7"/>
      <c r="N1267" s="123">
        <f t="shared" si="143"/>
        <v>0</v>
      </c>
      <c r="O1267" s="123">
        <f t="shared" si="144"/>
        <v>0</v>
      </c>
      <c r="P1267" s="3"/>
      <c r="Q1267" s="6"/>
      <c r="R1267" s="123">
        <f t="shared" si="145"/>
        <v>0</v>
      </c>
      <c r="S1267" s="6"/>
      <c r="T1267" s="123">
        <f t="shared" si="146"/>
        <v>0</v>
      </c>
      <c r="U1267" s="122">
        <f t="shared" si="147"/>
        <v>0</v>
      </c>
      <c r="V1267" s="8" t="str">
        <f>IF(COUNTBLANK(G1267:H1267)+COUNTBLANK(J1267:K1267)+COUNTBLANK(M1267:M1267)+COUNTBLANK(P1267:Q1267)+COUNTBLANK(S1267:S1267)=8,"",
IF(G1267&lt;Limity!$C$5," Data gotowości zbyt wczesna lub nie uzupełniona.","")&amp;
IF(G1267&gt;Limity!$D$5," Data gotowości zbyt późna lub wypełnona nieprawidłowo.","")&amp;
IF(OR(ROUND(K1267,2)&lt;=0,ROUND(Q1267,2)&lt;=0,ROUND(M1267,2)&lt;=0,ROUND(S1267,2)&lt;=0,ROUND(H1267,2)&lt;=0)," Co najmniej jedna wartość nie jest większa od zera.","")&amp;
IF(K1267&gt;Limity!$D$6," Abonament za Usługę TD w Wariancie A ponad limit.","")&amp;
IF(Q1267&gt;Limity!$D$7," Abonament za Usługę TD w Wariancie B ponad limit.","")&amp;
IF(Q1267-K1267&gt;Limity!$D$8," Różnica wartości abonamentów za Usługę TD wariantów A i B ponad limit.","")&amp;
IF(M1267&gt;Limity!$D$9," Abonament za zwiększenie przepustowości w Wariancie A ponad limit.","")&amp;
IF(S1267&gt;Limity!$D$10," Abonament za zwiększenie przepustowości w Wariancie B ponad limit.","")&amp;
IF(H1267&gt;Limity!$D$11," Opłata za zestawienie łącza ponad limit.","")&amp;
IF(J1267=""," Nie wskazano PWR. ",IF(ISERROR(VLOOKUP(J1267,'Listy punktów styku'!$B$11:$B$41,1,FALSE))," Nie wskazano PWR z listy.",""))&amp;
IF(P1267=""," Nie wskazano FPS. ",IF(ISERROR(VLOOKUP(P1267,'Listy punktów styku'!$B$44:$B$61,1,FALSE))," Nie wskazano FPS z listy.",""))
)</f>
        <v/>
      </c>
    </row>
    <row r="1268" spans="1:22" x14ac:dyDescent="0.35">
      <c r="A1268" s="115">
        <v>1254</v>
      </c>
      <c r="B1268" s="116">
        <v>6602417</v>
      </c>
      <c r="C1268" s="117" t="s">
        <v>240</v>
      </c>
      <c r="D1268" s="118" t="s">
        <v>244</v>
      </c>
      <c r="E1268" s="118"/>
      <c r="F1268" s="119">
        <v>12</v>
      </c>
      <c r="G1268" s="28"/>
      <c r="H1268" s="4"/>
      <c r="I1268" s="122">
        <f t="shared" si="141"/>
        <v>0</v>
      </c>
      <c r="J1268" s="3"/>
      <c r="K1268" s="6"/>
      <c r="L1268" s="123">
        <f t="shared" si="142"/>
        <v>0</v>
      </c>
      <c r="M1268" s="7"/>
      <c r="N1268" s="123">
        <f t="shared" si="143"/>
        <v>0</v>
      </c>
      <c r="O1268" s="123">
        <f t="shared" si="144"/>
        <v>0</v>
      </c>
      <c r="P1268" s="3"/>
      <c r="Q1268" s="6"/>
      <c r="R1268" s="123">
        <f t="shared" si="145"/>
        <v>0</v>
      </c>
      <c r="S1268" s="6"/>
      <c r="T1268" s="123">
        <f t="shared" si="146"/>
        <v>0</v>
      </c>
      <c r="U1268" s="122">
        <f t="shared" si="147"/>
        <v>0</v>
      </c>
      <c r="V1268" s="8" t="str">
        <f>IF(COUNTBLANK(G1268:H1268)+COUNTBLANK(J1268:K1268)+COUNTBLANK(M1268:M1268)+COUNTBLANK(P1268:Q1268)+COUNTBLANK(S1268:S1268)=8,"",
IF(G1268&lt;Limity!$C$5," Data gotowości zbyt wczesna lub nie uzupełniona.","")&amp;
IF(G1268&gt;Limity!$D$5," Data gotowości zbyt późna lub wypełnona nieprawidłowo.","")&amp;
IF(OR(ROUND(K1268,2)&lt;=0,ROUND(Q1268,2)&lt;=0,ROUND(M1268,2)&lt;=0,ROUND(S1268,2)&lt;=0,ROUND(H1268,2)&lt;=0)," Co najmniej jedna wartość nie jest większa od zera.","")&amp;
IF(K1268&gt;Limity!$D$6," Abonament za Usługę TD w Wariancie A ponad limit.","")&amp;
IF(Q1268&gt;Limity!$D$7," Abonament za Usługę TD w Wariancie B ponad limit.","")&amp;
IF(Q1268-K1268&gt;Limity!$D$8," Różnica wartości abonamentów za Usługę TD wariantów A i B ponad limit.","")&amp;
IF(M1268&gt;Limity!$D$9," Abonament za zwiększenie przepustowości w Wariancie A ponad limit.","")&amp;
IF(S1268&gt;Limity!$D$10," Abonament za zwiększenie przepustowości w Wariancie B ponad limit.","")&amp;
IF(H1268&gt;Limity!$D$11," Opłata za zestawienie łącza ponad limit.","")&amp;
IF(J1268=""," Nie wskazano PWR. ",IF(ISERROR(VLOOKUP(J1268,'Listy punktów styku'!$B$11:$B$41,1,FALSE))," Nie wskazano PWR z listy.",""))&amp;
IF(P1268=""," Nie wskazano FPS. ",IF(ISERROR(VLOOKUP(P1268,'Listy punktów styku'!$B$44:$B$61,1,FALSE))," Nie wskazano FPS z listy.",""))
)</f>
        <v/>
      </c>
    </row>
    <row r="1269" spans="1:22" x14ac:dyDescent="0.35">
      <c r="A1269" s="115">
        <v>1255</v>
      </c>
      <c r="B1269" s="116">
        <v>6602667</v>
      </c>
      <c r="C1269" s="117" t="s">
        <v>6088</v>
      </c>
      <c r="D1269" s="118" t="s">
        <v>6090</v>
      </c>
      <c r="E1269" s="118"/>
      <c r="F1269" s="119">
        <v>14</v>
      </c>
      <c r="G1269" s="28"/>
      <c r="H1269" s="4"/>
      <c r="I1269" s="122">
        <f t="shared" si="141"/>
        <v>0</v>
      </c>
      <c r="J1269" s="3"/>
      <c r="K1269" s="6"/>
      <c r="L1269" s="123">
        <f t="shared" si="142"/>
        <v>0</v>
      </c>
      <c r="M1269" s="7"/>
      <c r="N1269" s="123">
        <f t="shared" si="143"/>
        <v>0</v>
      </c>
      <c r="O1269" s="123">
        <f t="shared" si="144"/>
        <v>0</v>
      </c>
      <c r="P1269" s="3"/>
      <c r="Q1269" s="6"/>
      <c r="R1269" s="123">
        <f t="shared" si="145"/>
        <v>0</v>
      </c>
      <c r="S1269" s="6"/>
      <c r="T1269" s="123">
        <f t="shared" si="146"/>
        <v>0</v>
      </c>
      <c r="U1269" s="122">
        <f t="shared" si="147"/>
        <v>0</v>
      </c>
      <c r="V1269" s="8" t="str">
        <f>IF(COUNTBLANK(G1269:H1269)+COUNTBLANK(J1269:K1269)+COUNTBLANK(M1269:M1269)+COUNTBLANK(P1269:Q1269)+COUNTBLANK(S1269:S1269)=8,"",
IF(G1269&lt;Limity!$C$5," Data gotowości zbyt wczesna lub nie uzupełniona.","")&amp;
IF(G1269&gt;Limity!$D$5," Data gotowości zbyt późna lub wypełnona nieprawidłowo.","")&amp;
IF(OR(ROUND(K1269,2)&lt;=0,ROUND(Q1269,2)&lt;=0,ROUND(M1269,2)&lt;=0,ROUND(S1269,2)&lt;=0,ROUND(H1269,2)&lt;=0)," Co najmniej jedna wartość nie jest większa od zera.","")&amp;
IF(K1269&gt;Limity!$D$6," Abonament za Usługę TD w Wariancie A ponad limit.","")&amp;
IF(Q1269&gt;Limity!$D$7," Abonament za Usługę TD w Wariancie B ponad limit.","")&amp;
IF(Q1269-K1269&gt;Limity!$D$8," Różnica wartości abonamentów za Usługę TD wariantów A i B ponad limit.","")&amp;
IF(M1269&gt;Limity!$D$9," Abonament za zwiększenie przepustowości w Wariancie A ponad limit.","")&amp;
IF(S1269&gt;Limity!$D$10," Abonament za zwiększenie przepustowości w Wariancie B ponad limit.","")&amp;
IF(H1269&gt;Limity!$D$11," Opłata za zestawienie łącza ponad limit.","")&amp;
IF(J1269=""," Nie wskazano PWR. ",IF(ISERROR(VLOOKUP(J1269,'Listy punktów styku'!$B$11:$B$41,1,FALSE))," Nie wskazano PWR z listy.",""))&amp;
IF(P1269=""," Nie wskazano FPS. ",IF(ISERROR(VLOOKUP(P1269,'Listy punktów styku'!$B$44:$B$61,1,FALSE))," Nie wskazano FPS z listy.",""))
)</f>
        <v/>
      </c>
    </row>
    <row r="1270" spans="1:22" x14ac:dyDescent="0.35">
      <c r="A1270" s="115">
        <v>1256</v>
      </c>
      <c r="B1270" s="116">
        <v>6602845</v>
      </c>
      <c r="C1270" s="117" t="s">
        <v>246</v>
      </c>
      <c r="D1270" s="118" t="s">
        <v>248</v>
      </c>
      <c r="E1270" s="118"/>
      <c r="F1270" s="119">
        <v>5</v>
      </c>
      <c r="G1270" s="28"/>
      <c r="H1270" s="4"/>
      <c r="I1270" s="122">
        <f t="shared" si="141"/>
        <v>0</v>
      </c>
      <c r="J1270" s="3"/>
      <c r="K1270" s="6"/>
      <c r="L1270" s="123">
        <f t="shared" si="142"/>
        <v>0</v>
      </c>
      <c r="M1270" s="7"/>
      <c r="N1270" s="123">
        <f t="shared" si="143"/>
        <v>0</v>
      </c>
      <c r="O1270" s="123">
        <f t="shared" si="144"/>
        <v>0</v>
      </c>
      <c r="P1270" s="3"/>
      <c r="Q1270" s="6"/>
      <c r="R1270" s="123">
        <f t="shared" si="145"/>
        <v>0</v>
      </c>
      <c r="S1270" s="6"/>
      <c r="T1270" s="123">
        <f t="shared" si="146"/>
        <v>0</v>
      </c>
      <c r="U1270" s="122">
        <f t="shared" si="147"/>
        <v>0</v>
      </c>
      <c r="V1270" s="8" t="str">
        <f>IF(COUNTBLANK(G1270:H1270)+COUNTBLANK(J1270:K1270)+COUNTBLANK(M1270:M1270)+COUNTBLANK(P1270:Q1270)+COUNTBLANK(S1270:S1270)=8,"",
IF(G1270&lt;Limity!$C$5," Data gotowości zbyt wczesna lub nie uzupełniona.","")&amp;
IF(G1270&gt;Limity!$D$5," Data gotowości zbyt późna lub wypełnona nieprawidłowo.","")&amp;
IF(OR(ROUND(K1270,2)&lt;=0,ROUND(Q1270,2)&lt;=0,ROUND(M1270,2)&lt;=0,ROUND(S1270,2)&lt;=0,ROUND(H1270,2)&lt;=0)," Co najmniej jedna wartość nie jest większa od zera.","")&amp;
IF(K1270&gt;Limity!$D$6," Abonament za Usługę TD w Wariancie A ponad limit.","")&amp;
IF(Q1270&gt;Limity!$D$7," Abonament za Usługę TD w Wariancie B ponad limit.","")&amp;
IF(Q1270-K1270&gt;Limity!$D$8," Różnica wartości abonamentów za Usługę TD wariantów A i B ponad limit.","")&amp;
IF(M1270&gt;Limity!$D$9," Abonament za zwiększenie przepustowości w Wariancie A ponad limit.","")&amp;
IF(S1270&gt;Limity!$D$10," Abonament za zwiększenie przepustowości w Wariancie B ponad limit.","")&amp;
IF(H1270&gt;Limity!$D$11," Opłata za zestawienie łącza ponad limit.","")&amp;
IF(J1270=""," Nie wskazano PWR. ",IF(ISERROR(VLOOKUP(J1270,'Listy punktów styku'!$B$11:$B$41,1,FALSE))," Nie wskazano PWR z listy.",""))&amp;
IF(P1270=""," Nie wskazano FPS. ",IF(ISERROR(VLOOKUP(P1270,'Listy punktów styku'!$B$44:$B$61,1,FALSE))," Nie wskazano FPS z listy.",""))
)</f>
        <v/>
      </c>
    </row>
    <row r="1271" spans="1:22" x14ac:dyDescent="0.35">
      <c r="A1271" s="115">
        <v>1257</v>
      </c>
      <c r="B1271" s="116">
        <v>6602867</v>
      </c>
      <c r="C1271" s="117" t="s">
        <v>250</v>
      </c>
      <c r="D1271" s="118" t="s">
        <v>252</v>
      </c>
      <c r="E1271" s="118"/>
      <c r="F1271" s="119">
        <v>29</v>
      </c>
      <c r="G1271" s="28"/>
      <c r="H1271" s="4"/>
      <c r="I1271" s="122">
        <f t="shared" si="141"/>
        <v>0</v>
      </c>
      <c r="J1271" s="3"/>
      <c r="K1271" s="6"/>
      <c r="L1271" s="123">
        <f t="shared" si="142"/>
        <v>0</v>
      </c>
      <c r="M1271" s="7"/>
      <c r="N1271" s="123">
        <f t="shared" si="143"/>
        <v>0</v>
      </c>
      <c r="O1271" s="123">
        <f t="shared" si="144"/>
        <v>0</v>
      </c>
      <c r="P1271" s="3"/>
      <c r="Q1271" s="6"/>
      <c r="R1271" s="123">
        <f t="shared" si="145"/>
        <v>0</v>
      </c>
      <c r="S1271" s="6"/>
      <c r="T1271" s="123">
        <f t="shared" si="146"/>
        <v>0</v>
      </c>
      <c r="U1271" s="122">
        <f t="shared" si="147"/>
        <v>0</v>
      </c>
      <c r="V1271" s="8" t="str">
        <f>IF(COUNTBLANK(G1271:H1271)+COUNTBLANK(J1271:K1271)+COUNTBLANK(M1271:M1271)+COUNTBLANK(P1271:Q1271)+COUNTBLANK(S1271:S1271)=8,"",
IF(G1271&lt;Limity!$C$5," Data gotowości zbyt wczesna lub nie uzupełniona.","")&amp;
IF(G1271&gt;Limity!$D$5," Data gotowości zbyt późna lub wypełnona nieprawidłowo.","")&amp;
IF(OR(ROUND(K1271,2)&lt;=0,ROUND(Q1271,2)&lt;=0,ROUND(M1271,2)&lt;=0,ROUND(S1271,2)&lt;=0,ROUND(H1271,2)&lt;=0)," Co najmniej jedna wartość nie jest większa od zera.","")&amp;
IF(K1271&gt;Limity!$D$6," Abonament za Usługę TD w Wariancie A ponad limit.","")&amp;
IF(Q1271&gt;Limity!$D$7," Abonament za Usługę TD w Wariancie B ponad limit.","")&amp;
IF(Q1271-K1271&gt;Limity!$D$8," Różnica wartości abonamentów za Usługę TD wariantów A i B ponad limit.","")&amp;
IF(M1271&gt;Limity!$D$9," Abonament za zwiększenie przepustowości w Wariancie A ponad limit.","")&amp;
IF(S1271&gt;Limity!$D$10," Abonament za zwiększenie przepustowości w Wariancie B ponad limit.","")&amp;
IF(H1271&gt;Limity!$D$11," Opłata za zestawienie łącza ponad limit.","")&amp;
IF(J1271=""," Nie wskazano PWR. ",IF(ISERROR(VLOOKUP(J1271,'Listy punktów styku'!$B$11:$B$41,1,FALSE))," Nie wskazano PWR z listy.",""))&amp;
IF(P1271=""," Nie wskazano FPS. ",IF(ISERROR(VLOOKUP(P1271,'Listy punktów styku'!$B$44:$B$61,1,FALSE))," Nie wskazano FPS z listy.",""))
)</f>
        <v/>
      </c>
    </row>
    <row r="1272" spans="1:22" x14ac:dyDescent="0.35">
      <c r="A1272" s="115">
        <v>1258</v>
      </c>
      <c r="B1272" s="116">
        <v>6603695</v>
      </c>
      <c r="C1272" s="117" t="s">
        <v>6092</v>
      </c>
      <c r="D1272" s="118" t="s">
        <v>6096</v>
      </c>
      <c r="E1272" s="118"/>
      <c r="F1272" s="119">
        <v>3</v>
      </c>
      <c r="G1272" s="28"/>
      <c r="H1272" s="4"/>
      <c r="I1272" s="122">
        <f t="shared" si="141"/>
        <v>0</v>
      </c>
      <c r="J1272" s="3"/>
      <c r="K1272" s="6"/>
      <c r="L1272" s="123">
        <f t="shared" si="142"/>
        <v>0</v>
      </c>
      <c r="M1272" s="7"/>
      <c r="N1272" s="123">
        <f t="shared" si="143"/>
        <v>0</v>
      </c>
      <c r="O1272" s="123">
        <f t="shared" si="144"/>
        <v>0</v>
      </c>
      <c r="P1272" s="3"/>
      <c r="Q1272" s="6"/>
      <c r="R1272" s="123">
        <f t="shared" si="145"/>
        <v>0</v>
      </c>
      <c r="S1272" s="6"/>
      <c r="T1272" s="123">
        <f t="shared" si="146"/>
        <v>0</v>
      </c>
      <c r="U1272" s="122">
        <f t="shared" si="147"/>
        <v>0</v>
      </c>
      <c r="V1272" s="8" t="str">
        <f>IF(COUNTBLANK(G1272:H1272)+COUNTBLANK(J1272:K1272)+COUNTBLANK(M1272:M1272)+COUNTBLANK(P1272:Q1272)+COUNTBLANK(S1272:S1272)=8,"",
IF(G1272&lt;Limity!$C$5," Data gotowości zbyt wczesna lub nie uzupełniona.","")&amp;
IF(G1272&gt;Limity!$D$5," Data gotowości zbyt późna lub wypełnona nieprawidłowo.","")&amp;
IF(OR(ROUND(K1272,2)&lt;=0,ROUND(Q1272,2)&lt;=0,ROUND(M1272,2)&lt;=0,ROUND(S1272,2)&lt;=0,ROUND(H1272,2)&lt;=0)," Co najmniej jedna wartość nie jest większa od zera.","")&amp;
IF(K1272&gt;Limity!$D$6," Abonament za Usługę TD w Wariancie A ponad limit.","")&amp;
IF(Q1272&gt;Limity!$D$7," Abonament za Usługę TD w Wariancie B ponad limit.","")&amp;
IF(Q1272-K1272&gt;Limity!$D$8," Różnica wartości abonamentów za Usługę TD wariantów A i B ponad limit.","")&amp;
IF(M1272&gt;Limity!$D$9," Abonament za zwiększenie przepustowości w Wariancie A ponad limit.","")&amp;
IF(S1272&gt;Limity!$D$10," Abonament za zwiększenie przepustowości w Wariancie B ponad limit.","")&amp;
IF(H1272&gt;Limity!$D$11," Opłata za zestawienie łącza ponad limit.","")&amp;
IF(J1272=""," Nie wskazano PWR. ",IF(ISERROR(VLOOKUP(J1272,'Listy punktów styku'!$B$11:$B$41,1,FALSE))," Nie wskazano PWR z listy.",""))&amp;
IF(P1272=""," Nie wskazano FPS. ",IF(ISERROR(VLOOKUP(P1272,'Listy punktów styku'!$B$44:$B$61,1,FALSE))," Nie wskazano FPS z listy.",""))
)</f>
        <v/>
      </c>
    </row>
    <row r="1273" spans="1:22" x14ac:dyDescent="0.35">
      <c r="A1273" s="115">
        <v>1259</v>
      </c>
      <c r="B1273" s="116">
        <v>6604073</v>
      </c>
      <c r="C1273" s="117" t="s">
        <v>6098</v>
      </c>
      <c r="D1273" s="118" t="s">
        <v>6100</v>
      </c>
      <c r="E1273" s="118"/>
      <c r="F1273" s="119">
        <v>6</v>
      </c>
      <c r="G1273" s="28"/>
      <c r="H1273" s="4"/>
      <c r="I1273" s="122">
        <f t="shared" si="141"/>
        <v>0</v>
      </c>
      <c r="J1273" s="3"/>
      <c r="K1273" s="6"/>
      <c r="L1273" s="123">
        <f t="shared" si="142"/>
        <v>0</v>
      </c>
      <c r="M1273" s="7"/>
      <c r="N1273" s="123">
        <f t="shared" si="143"/>
        <v>0</v>
      </c>
      <c r="O1273" s="123">
        <f t="shared" si="144"/>
        <v>0</v>
      </c>
      <c r="P1273" s="3"/>
      <c r="Q1273" s="6"/>
      <c r="R1273" s="123">
        <f t="shared" si="145"/>
        <v>0</v>
      </c>
      <c r="S1273" s="6"/>
      <c r="T1273" s="123">
        <f t="shared" si="146"/>
        <v>0</v>
      </c>
      <c r="U1273" s="122">
        <f t="shared" si="147"/>
        <v>0</v>
      </c>
      <c r="V1273" s="8" t="str">
        <f>IF(COUNTBLANK(G1273:H1273)+COUNTBLANK(J1273:K1273)+COUNTBLANK(M1273:M1273)+COUNTBLANK(P1273:Q1273)+COUNTBLANK(S1273:S1273)=8,"",
IF(G1273&lt;Limity!$C$5," Data gotowości zbyt wczesna lub nie uzupełniona.","")&amp;
IF(G1273&gt;Limity!$D$5," Data gotowości zbyt późna lub wypełnona nieprawidłowo.","")&amp;
IF(OR(ROUND(K1273,2)&lt;=0,ROUND(Q1273,2)&lt;=0,ROUND(M1273,2)&lt;=0,ROUND(S1273,2)&lt;=0,ROUND(H1273,2)&lt;=0)," Co najmniej jedna wartość nie jest większa od zera.","")&amp;
IF(K1273&gt;Limity!$D$6," Abonament za Usługę TD w Wariancie A ponad limit.","")&amp;
IF(Q1273&gt;Limity!$D$7," Abonament za Usługę TD w Wariancie B ponad limit.","")&amp;
IF(Q1273-K1273&gt;Limity!$D$8," Różnica wartości abonamentów za Usługę TD wariantów A i B ponad limit.","")&amp;
IF(M1273&gt;Limity!$D$9," Abonament za zwiększenie przepustowości w Wariancie A ponad limit.","")&amp;
IF(S1273&gt;Limity!$D$10," Abonament za zwiększenie przepustowości w Wariancie B ponad limit.","")&amp;
IF(H1273&gt;Limity!$D$11," Opłata za zestawienie łącza ponad limit.","")&amp;
IF(J1273=""," Nie wskazano PWR. ",IF(ISERROR(VLOOKUP(J1273,'Listy punktów styku'!$B$11:$B$41,1,FALSE))," Nie wskazano PWR z listy.",""))&amp;
IF(P1273=""," Nie wskazano FPS. ",IF(ISERROR(VLOOKUP(P1273,'Listy punktów styku'!$B$44:$B$61,1,FALSE))," Nie wskazano FPS z listy.",""))
)</f>
        <v/>
      </c>
    </row>
    <row r="1274" spans="1:22" x14ac:dyDescent="0.35">
      <c r="A1274" s="115">
        <v>1260</v>
      </c>
      <c r="B1274" s="116">
        <v>6604354</v>
      </c>
      <c r="C1274" s="117" t="s">
        <v>6102</v>
      </c>
      <c r="D1274" s="118" t="s">
        <v>6094</v>
      </c>
      <c r="E1274" s="118"/>
      <c r="F1274" s="119" t="s">
        <v>6104</v>
      </c>
      <c r="G1274" s="28"/>
      <c r="H1274" s="4"/>
      <c r="I1274" s="122">
        <f t="shared" si="141"/>
        <v>0</v>
      </c>
      <c r="J1274" s="3"/>
      <c r="K1274" s="6"/>
      <c r="L1274" s="123">
        <f t="shared" si="142"/>
        <v>0</v>
      </c>
      <c r="M1274" s="7"/>
      <c r="N1274" s="123">
        <f t="shared" si="143"/>
        <v>0</v>
      </c>
      <c r="O1274" s="123">
        <f t="shared" si="144"/>
        <v>0</v>
      </c>
      <c r="P1274" s="3"/>
      <c r="Q1274" s="6"/>
      <c r="R1274" s="123">
        <f t="shared" si="145"/>
        <v>0</v>
      </c>
      <c r="S1274" s="6"/>
      <c r="T1274" s="123">
        <f t="shared" si="146"/>
        <v>0</v>
      </c>
      <c r="U1274" s="122">
        <f t="shared" si="147"/>
        <v>0</v>
      </c>
      <c r="V1274" s="8" t="str">
        <f>IF(COUNTBLANK(G1274:H1274)+COUNTBLANK(J1274:K1274)+COUNTBLANK(M1274:M1274)+COUNTBLANK(P1274:Q1274)+COUNTBLANK(S1274:S1274)=8,"",
IF(G1274&lt;Limity!$C$5," Data gotowości zbyt wczesna lub nie uzupełniona.","")&amp;
IF(G1274&gt;Limity!$D$5," Data gotowości zbyt późna lub wypełnona nieprawidłowo.","")&amp;
IF(OR(ROUND(K1274,2)&lt;=0,ROUND(Q1274,2)&lt;=0,ROUND(M1274,2)&lt;=0,ROUND(S1274,2)&lt;=0,ROUND(H1274,2)&lt;=0)," Co najmniej jedna wartość nie jest większa od zera.","")&amp;
IF(K1274&gt;Limity!$D$6," Abonament za Usługę TD w Wariancie A ponad limit.","")&amp;
IF(Q1274&gt;Limity!$D$7," Abonament za Usługę TD w Wariancie B ponad limit.","")&amp;
IF(Q1274-K1274&gt;Limity!$D$8," Różnica wartości abonamentów za Usługę TD wariantów A i B ponad limit.","")&amp;
IF(M1274&gt;Limity!$D$9," Abonament za zwiększenie przepustowości w Wariancie A ponad limit.","")&amp;
IF(S1274&gt;Limity!$D$10," Abonament za zwiększenie przepustowości w Wariancie B ponad limit.","")&amp;
IF(H1274&gt;Limity!$D$11," Opłata za zestawienie łącza ponad limit.","")&amp;
IF(J1274=""," Nie wskazano PWR. ",IF(ISERROR(VLOOKUP(J1274,'Listy punktów styku'!$B$11:$B$41,1,FALSE))," Nie wskazano PWR z listy.",""))&amp;
IF(P1274=""," Nie wskazano FPS. ",IF(ISERROR(VLOOKUP(P1274,'Listy punktów styku'!$B$44:$B$61,1,FALSE))," Nie wskazano FPS z listy.",""))
)</f>
        <v/>
      </c>
    </row>
    <row r="1275" spans="1:22" x14ac:dyDescent="0.35">
      <c r="A1275" s="115">
        <v>1261</v>
      </c>
      <c r="B1275" s="124">
        <v>79079585</v>
      </c>
      <c r="C1275" s="117" t="s">
        <v>6105</v>
      </c>
      <c r="D1275" s="118" t="s">
        <v>5476</v>
      </c>
      <c r="E1275" s="118" t="s">
        <v>6109</v>
      </c>
      <c r="F1275" s="119" t="s">
        <v>6104</v>
      </c>
      <c r="G1275" s="28"/>
      <c r="H1275" s="4"/>
      <c r="I1275" s="122">
        <f t="shared" si="141"/>
        <v>0</v>
      </c>
      <c r="J1275" s="3"/>
      <c r="K1275" s="6"/>
      <c r="L1275" s="123">
        <f t="shared" si="142"/>
        <v>0</v>
      </c>
      <c r="M1275" s="7"/>
      <c r="N1275" s="123">
        <f t="shared" si="143"/>
        <v>0</v>
      </c>
      <c r="O1275" s="123">
        <f t="shared" si="144"/>
        <v>0</v>
      </c>
      <c r="P1275" s="3"/>
      <c r="Q1275" s="6"/>
      <c r="R1275" s="123">
        <f t="shared" si="145"/>
        <v>0</v>
      </c>
      <c r="S1275" s="6"/>
      <c r="T1275" s="123">
        <f t="shared" si="146"/>
        <v>0</v>
      </c>
      <c r="U1275" s="122">
        <f t="shared" si="147"/>
        <v>0</v>
      </c>
      <c r="V1275" s="8" t="str">
        <f>IF(COUNTBLANK(G1275:H1275)+COUNTBLANK(J1275:K1275)+COUNTBLANK(M1275:M1275)+COUNTBLANK(P1275:Q1275)+COUNTBLANK(S1275:S1275)=8,"",
IF(G1275&lt;Limity!$C$5," Data gotowości zbyt wczesna lub nie uzupełniona.","")&amp;
IF(G1275&gt;Limity!$D$5," Data gotowości zbyt późna lub wypełnona nieprawidłowo.","")&amp;
IF(OR(ROUND(K1275,2)&lt;=0,ROUND(Q1275,2)&lt;=0,ROUND(M1275,2)&lt;=0,ROUND(S1275,2)&lt;=0,ROUND(H1275,2)&lt;=0)," Co najmniej jedna wartość nie jest większa od zera.","")&amp;
IF(K1275&gt;Limity!$D$6," Abonament za Usługę TD w Wariancie A ponad limit.","")&amp;
IF(Q1275&gt;Limity!$D$7," Abonament za Usługę TD w Wariancie B ponad limit.","")&amp;
IF(Q1275-K1275&gt;Limity!$D$8," Różnica wartości abonamentów za Usługę TD wariantów A i B ponad limit.","")&amp;
IF(M1275&gt;Limity!$D$9," Abonament za zwiększenie przepustowości w Wariancie A ponad limit.","")&amp;
IF(S1275&gt;Limity!$D$10," Abonament za zwiększenie przepustowości w Wariancie B ponad limit.","")&amp;
IF(H1275&gt;Limity!$D$11," Opłata za zestawienie łącza ponad limit.","")&amp;
IF(J1275=""," Nie wskazano PWR. ",IF(ISERROR(VLOOKUP(J1275,'Listy punktów styku'!$B$11:$B$41,1,FALSE))," Nie wskazano PWR z listy.",""))&amp;
IF(P1275=""," Nie wskazano FPS. ",IF(ISERROR(VLOOKUP(P1275,'Listy punktów styku'!$B$44:$B$61,1,FALSE))," Nie wskazano FPS z listy.",""))
)</f>
        <v/>
      </c>
    </row>
    <row r="1276" spans="1:22" ht="43.5" x14ac:dyDescent="0.35">
      <c r="A1276" s="115">
        <v>1262</v>
      </c>
      <c r="B1276" s="124">
        <v>112394</v>
      </c>
      <c r="C1276" s="117" t="s">
        <v>6110</v>
      </c>
      <c r="D1276" s="118" t="s">
        <v>5476</v>
      </c>
      <c r="E1276" s="118" t="s">
        <v>6112</v>
      </c>
      <c r="F1276" s="119" t="s">
        <v>6113</v>
      </c>
      <c r="G1276" s="28"/>
      <c r="H1276" s="4"/>
      <c r="I1276" s="122">
        <f t="shared" si="141"/>
        <v>0</v>
      </c>
      <c r="J1276" s="3"/>
      <c r="K1276" s="6"/>
      <c r="L1276" s="123">
        <f t="shared" si="142"/>
        <v>0</v>
      </c>
      <c r="M1276" s="7"/>
      <c r="N1276" s="123">
        <f t="shared" si="143"/>
        <v>0</v>
      </c>
      <c r="O1276" s="123">
        <f t="shared" si="144"/>
        <v>0</v>
      </c>
      <c r="P1276" s="3"/>
      <c r="Q1276" s="6"/>
      <c r="R1276" s="123">
        <f t="shared" si="145"/>
        <v>0</v>
      </c>
      <c r="S1276" s="6"/>
      <c r="T1276" s="123">
        <f t="shared" si="146"/>
        <v>0</v>
      </c>
      <c r="U1276" s="122">
        <f t="shared" si="147"/>
        <v>0</v>
      </c>
      <c r="V1276" s="8" t="str">
        <f>IF(COUNTBLANK(G1276:H1276)+COUNTBLANK(J1276:K1276)+COUNTBLANK(M1276:M1276)+COUNTBLANK(P1276:Q1276)+COUNTBLANK(S1276:S1276)=8,"",
IF(G1276&lt;Limity!$C$5," Data gotowości zbyt wczesna lub nie uzupełniona.","")&amp;
IF(G1276&gt;Limity!$D$5," Data gotowości zbyt późna lub wypełnona nieprawidłowo.","")&amp;
IF(OR(ROUND(K1276,2)&lt;=0,ROUND(Q1276,2)&lt;=0,ROUND(M1276,2)&lt;=0,ROUND(S1276,2)&lt;=0,ROUND(H1276,2)&lt;=0)," Co najmniej jedna wartość nie jest większa od zera.","")&amp;
IF(K1276&gt;Limity!$D$6," Abonament za Usługę TD w Wariancie A ponad limit.","")&amp;
IF(Q1276&gt;Limity!$D$7," Abonament za Usługę TD w Wariancie B ponad limit.","")&amp;
IF(Q1276-K1276&gt;Limity!$D$8," Różnica wartości abonamentów za Usługę TD wariantów A i B ponad limit.","")&amp;
IF(M1276&gt;Limity!$D$9," Abonament za zwiększenie przepustowości w Wariancie A ponad limit.","")&amp;
IF(S1276&gt;Limity!$D$10," Abonament za zwiększenie przepustowości w Wariancie B ponad limit.","")&amp;
IF(H1276&gt;Limity!$D$11," Opłata za zestawienie łącza ponad limit.","")&amp;
IF(J1276=""," Nie wskazano PWR. ",IF(ISERROR(VLOOKUP(J1276,'Listy punktów styku'!$B$11:$B$41,1,FALSE))," Nie wskazano PWR z listy.",""))&amp;
IF(P1276=""," Nie wskazano FPS. ",IF(ISERROR(VLOOKUP(P1276,'Listy punktów styku'!$B$44:$B$61,1,FALSE))," Nie wskazano FPS z listy.",""))
)</f>
        <v/>
      </c>
    </row>
    <row r="1277" spans="1:22" x14ac:dyDescent="0.35">
      <c r="A1277" s="115">
        <v>1263</v>
      </c>
      <c r="B1277" s="124">
        <v>50471677</v>
      </c>
      <c r="C1277" s="117" t="s">
        <v>6114</v>
      </c>
      <c r="D1277" s="118" t="s">
        <v>5476</v>
      </c>
      <c r="E1277" s="118" t="s">
        <v>721</v>
      </c>
      <c r="F1277" s="119" t="s">
        <v>6115</v>
      </c>
      <c r="G1277" s="28"/>
      <c r="H1277" s="4"/>
      <c r="I1277" s="122">
        <f t="shared" si="141"/>
        <v>0</v>
      </c>
      <c r="J1277" s="3"/>
      <c r="K1277" s="6"/>
      <c r="L1277" s="123">
        <f t="shared" si="142"/>
        <v>0</v>
      </c>
      <c r="M1277" s="7"/>
      <c r="N1277" s="123">
        <f t="shared" si="143"/>
        <v>0</v>
      </c>
      <c r="O1277" s="123">
        <f t="shared" si="144"/>
        <v>0</v>
      </c>
      <c r="P1277" s="3"/>
      <c r="Q1277" s="6"/>
      <c r="R1277" s="123">
        <f t="shared" si="145"/>
        <v>0</v>
      </c>
      <c r="S1277" s="6"/>
      <c r="T1277" s="123">
        <f t="shared" si="146"/>
        <v>0</v>
      </c>
      <c r="U1277" s="122">
        <f t="shared" si="147"/>
        <v>0</v>
      </c>
      <c r="V1277" s="8" t="str">
        <f>IF(COUNTBLANK(G1277:H1277)+COUNTBLANK(J1277:K1277)+COUNTBLANK(M1277:M1277)+COUNTBLANK(P1277:Q1277)+COUNTBLANK(S1277:S1277)=8,"",
IF(G1277&lt;Limity!$C$5," Data gotowości zbyt wczesna lub nie uzupełniona.","")&amp;
IF(G1277&gt;Limity!$D$5," Data gotowości zbyt późna lub wypełnona nieprawidłowo.","")&amp;
IF(OR(ROUND(K1277,2)&lt;=0,ROUND(Q1277,2)&lt;=0,ROUND(M1277,2)&lt;=0,ROUND(S1277,2)&lt;=0,ROUND(H1277,2)&lt;=0)," Co najmniej jedna wartość nie jest większa od zera.","")&amp;
IF(K1277&gt;Limity!$D$6," Abonament za Usługę TD w Wariancie A ponad limit.","")&amp;
IF(Q1277&gt;Limity!$D$7," Abonament za Usługę TD w Wariancie B ponad limit.","")&amp;
IF(Q1277-K1277&gt;Limity!$D$8," Różnica wartości abonamentów za Usługę TD wariantów A i B ponad limit.","")&amp;
IF(M1277&gt;Limity!$D$9," Abonament za zwiększenie przepustowości w Wariancie A ponad limit.","")&amp;
IF(S1277&gt;Limity!$D$10," Abonament za zwiększenie przepustowości w Wariancie B ponad limit.","")&amp;
IF(H1277&gt;Limity!$D$11," Opłata za zestawienie łącza ponad limit.","")&amp;
IF(J1277=""," Nie wskazano PWR. ",IF(ISERROR(VLOOKUP(J1277,'Listy punktów styku'!$B$11:$B$41,1,FALSE))," Nie wskazano PWR z listy.",""))&amp;
IF(P1277=""," Nie wskazano FPS. ",IF(ISERROR(VLOOKUP(P1277,'Listy punktów styku'!$B$44:$B$61,1,FALSE))," Nie wskazano FPS z listy.",""))
)</f>
        <v/>
      </c>
    </row>
    <row r="1278" spans="1:22" x14ac:dyDescent="0.35">
      <c r="A1278" s="115">
        <v>1264</v>
      </c>
      <c r="B1278" s="124">
        <v>13461959</v>
      </c>
      <c r="C1278" s="117" t="s">
        <v>6117</v>
      </c>
      <c r="D1278" s="118" t="s">
        <v>5476</v>
      </c>
      <c r="E1278" s="118" t="s">
        <v>3679</v>
      </c>
      <c r="F1278" s="119" t="s">
        <v>3989</v>
      </c>
      <c r="G1278" s="28"/>
      <c r="H1278" s="4"/>
      <c r="I1278" s="122">
        <f t="shared" si="141"/>
        <v>0</v>
      </c>
      <c r="J1278" s="3"/>
      <c r="K1278" s="6"/>
      <c r="L1278" s="123">
        <f t="shared" si="142"/>
        <v>0</v>
      </c>
      <c r="M1278" s="7"/>
      <c r="N1278" s="123">
        <f t="shared" si="143"/>
        <v>0</v>
      </c>
      <c r="O1278" s="123">
        <f t="shared" si="144"/>
        <v>0</v>
      </c>
      <c r="P1278" s="3"/>
      <c r="Q1278" s="6"/>
      <c r="R1278" s="123">
        <f t="shared" si="145"/>
        <v>0</v>
      </c>
      <c r="S1278" s="6"/>
      <c r="T1278" s="123">
        <f t="shared" si="146"/>
        <v>0</v>
      </c>
      <c r="U1278" s="122">
        <f t="shared" si="147"/>
        <v>0</v>
      </c>
      <c r="V1278" s="8" t="str">
        <f>IF(COUNTBLANK(G1278:H1278)+COUNTBLANK(J1278:K1278)+COUNTBLANK(M1278:M1278)+COUNTBLANK(P1278:Q1278)+COUNTBLANK(S1278:S1278)=8,"",
IF(G1278&lt;Limity!$C$5," Data gotowości zbyt wczesna lub nie uzupełniona.","")&amp;
IF(G1278&gt;Limity!$D$5," Data gotowości zbyt późna lub wypełnona nieprawidłowo.","")&amp;
IF(OR(ROUND(K1278,2)&lt;=0,ROUND(Q1278,2)&lt;=0,ROUND(M1278,2)&lt;=0,ROUND(S1278,2)&lt;=0,ROUND(H1278,2)&lt;=0)," Co najmniej jedna wartość nie jest większa od zera.","")&amp;
IF(K1278&gt;Limity!$D$6," Abonament za Usługę TD w Wariancie A ponad limit.","")&amp;
IF(Q1278&gt;Limity!$D$7," Abonament za Usługę TD w Wariancie B ponad limit.","")&amp;
IF(Q1278-K1278&gt;Limity!$D$8," Różnica wartości abonamentów za Usługę TD wariantów A i B ponad limit.","")&amp;
IF(M1278&gt;Limity!$D$9," Abonament za zwiększenie przepustowości w Wariancie A ponad limit.","")&amp;
IF(S1278&gt;Limity!$D$10," Abonament za zwiększenie przepustowości w Wariancie B ponad limit.","")&amp;
IF(H1278&gt;Limity!$D$11," Opłata za zestawienie łącza ponad limit.","")&amp;
IF(J1278=""," Nie wskazano PWR. ",IF(ISERROR(VLOOKUP(J1278,'Listy punktów styku'!$B$11:$B$41,1,FALSE))," Nie wskazano PWR z listy.",""))&amp;
IF(P1278=""," Nie wskazano FPS. ",IF(ISERROR(VLOOKUP(P1278,'Listy punktów styku'!$B$44:$B$61,1,FALSE))," Nie wskazano FPS z listy.",""))
)</f>
        <v/>
      </c>
    </row>
    <row r="1279" spans="1:22" x14ac:dyDescent="0.35">
      <c r="A1279" s="115">
        <v>1265</v>
      </c>
      <c r="B1279" s="116">
        <v>6622829</v>
      </c>
      <c r="C1279" s="117" t="s">
        <v>6120</v>
      </c>
      <c r="D1279" s="118" t="s">
        <v>6125</v>
      </c>
      <c r="E1279" s="118"/>
      <c r="F1279" s="119">
        <v>25</v>
      </c>
      <c r="G1279" s="28"/>
      <c r="H1279" s="4"/>
      <c r="I1279" s="122">
        <f t="shared" si="141"/>
        <v>0</v>
      </c>
      <c r="J1279" s="3"/>
      <c r="K1279" s="6"/>
      <c r="L1279" s="123">
        <f t="shared" si="142"/>
        <v>0</v>
      </c>
      <c r="M1279" s="7"/>
      <c r="N1279" s="123">
        <f t="shared" si="143"/>
        <v>0</v>
      </c>
      <c r="O1279" s="123">
        <f t="shared" si="144"/>
        <v>0</v>
      </c>
      <c r="P1279" s="3"/>
      <c r="Q1279" s="6"/>
      <c r="R1279" s="123">
        <f t="shared" si="145"/>
        <v>0</v>
      </c>
      <c r="S1279" s="6"/>
      <c r="T1279" s="123">
        <f t="shared" si="146"/>
        <v>0</v>
      </c>
      <c r="U1279" s="122">
        <f t="shared" si="147"/>
        <v>0</v>
      </c>
      <c r="V1279" s="8" t="str">
        <f>IF(COUNTBLANK(G1279:H1279)+COUNTBLANK(J1279:K1279)+COUNTBLANK(M1279:M1279)+COUNTBLANK(P1279:Q1279)+COUNTBLANK(S1279:S1279)=8,"",
IF(G1279&lt;Limity!$C$5," Data gotowości zbyt wczesna lub nie uzupełniona.","")&amp;
IF(G1279&gt;Limity!$D$5," Data gotowości zbyt późna lub wypełnona nieprawidłowo.","")&amp;
IF(OR(ROUND(K1279,2)&lt;=0,ROUND(Q1279,2)&lt;=0,ROUND(M1279,2)&lt;=0,ROUND(S1279,2)&lt;=0,ROUND(H1279,2)&lt;=0)," Co najmniej jedna wartość nie jest większa od zera.","")&amp;
IF(K1279&gt;Limity!$D$6," Abonament za Usługę TD w Wariancie A ponad limit.","")&amp;
IF(Q1279&gt;Limity!$D$7," Abonament za Usługę TD w Wariancie B ponad limit.","")&amp;
IF(Q1279-K1279&gt;Limity!$D$8," Różnica wartości abonamentów za Usługę TD wariantów A i B ponad limit.","")&amp;
IF(M1279&gt;Limity!$D$9," Abonament za zwiększenie przepustowości w Wariancie A ponad limit.","")&amp;
IF(S1279&gt;Limity!$D$10," Abonament za zwiększenie przepustowości w Wariancie B ponad limit.","")&amp;
IF(H1279&gt;Limity!$D$11," Opłata za zestawienie łącza ponad limit.","")&amp;
IF(J1279=""," Nie wskazano PWR. ",IF(ISERROR(VLOOKUP(J1279,'Listy punktów styku'!$B$11:$B$41,1,FALSE))," Nie wskazano PWR z listy.",""))&amp;
IF(P1279=""," Nie wskazano FPS. ",IF(ISERROR(VLOOKUP(P1279,'Listy punktów styku'!$B$44:$B$61,1,FALSE))," Nie wskazano FPS z listy.",""))
)</f>
        <v/>
      </c>
    </row>
    <row r="1280" spans="1:22" x14ac:dyDescent="0.35">
      <c r="A1280" s="115">
        <v>1266</v>
      </c>
      <c r="B1280" s="116">
        <v>6647699</v>
      </c>
      <c r="C1280" s="117" t="s">
        <v>6127</v>
      </c>
      <c r="D1280" s="118" t="s">
        <v>6132</v>
      </c>
      <c r="E1280" s="118"/>
      <c r="F1280" s="119">
        <v>30</v>
      </c>
      <c r="G1280" s="28"/>
      <c r="H1280" s="4"/>
      <c r="I1280" s="122">
        <f t="shared" si="141"/>
        <v>0</v>
      </c>
      <c r="J1280" s="3"/>
      <c r="K1280" s="6"/>
      <c r="L1280" s="123">
        <f t="shared" si="142"/>
        <v>0</v>
      </c>
      <c r="M1280" s="7"/>
      <c r="N1280" s="123">
        <f t="shared" si="143"/>
        <v>0</v>
      </c>
      <c r="O1280" s="123">
        <f t="shared" si="144"/>
        <v>0</v>
      </c>
      <c r="P1280" s="3"/>
      <c r="Q1280" s="6"/>
      <c r="R1280" s="123">
        <f t="shared" si="145"/>
        <v>0</v>
      </c>
      <c r="S1280" s="6"/>
      <c r="T1280" s="123">
        <f t="shared" si="146"/>
        <v>0</v>
      </c>
      <c r="U1280" s="122">
        <f t="shared" si="147"/>
        <v>0</v>
      </c>
      <c r="V1280" s="8" t="str">
        <f>IF(COUNTBLANK(G1280:H1280)+COUNTBLANK(J1280:K1280)+COUNTBLANK(M1280:M1280)+COUNTBLANK(P1280:Q1280)+COUNTBLANK(S1280:S1280)=8,"",
IF(G1280&lt;Limity!$C$5," Data gotowości zbyt wczesna lub nie uzupełniona.","")&amp;
IF(G1280&gt;Limity!$D$5," Data gotowości zbyt późna lub wypełnona nieprawidłowo.","")&amp;
IF(OR(ROUND(K1280,2)&lt;=0,ROUND(Q1280,2)&lt;=0,ROUND(M1280,2)&lt;=0,ROUND(S1280,2)&lt;=0,ROUND(H1280,2)&lt;=0)," Co najmniej jedna wartość nie jest większa od zera.","")&amp;
IF(K1280&gt;Limity!$D$6," Abonament za Usługę TD w Wariancie A ponad limit.","")&amp;
IF(Q1280&gt;Limity!$D$7," Abonament za Usługę TD w Wariancie B ponad limit.","")&amp;
IF(Q1280-K1280&gt;Limity!$D$8," Różnica wartości abonamentów za Usługę TD wariantów A i B ponad limit.","")&amp;
IF(M1280&gt;Limity!$D$9," Abonament za zwiększenie przepustowości w Wariancie A ponad limit.","")&amp;
IF(S1280&gt;Limity!$D$10," Abonament za zwiększenie przepustowości w Wariancie B ponad limit.","")&amp;
IF(H1280&gt;Limity!$D$11," Opłata za zestawienie łącza ponad limit.","")&amp;
IF(J1280=""," Nie wskazano PWR. ",IF(ISERROR(VLOOKUP(J1280,'Listy punktów styku'!$B$11:$B$41,1,FALSE))," Nie wskazano PWR z listy.",""))&amp;
IF(P1280=""," Nie wskazano FPS. ",IF(ISERROR(VLOOKUP(P1280,'Listy punktów styku'!$B$44:$B$61,1,FALSE))," Nie wskazano FPS z listy.",""))
)</f>
        <v/>
      </c>
    </row>
    <row r="1281" spans="1:22" ht="29" x14ac:dyDescent="0.35">
      <c r="A1281" s="115">
        <v>1267</v>
      </c>
      <c r="B1281" s="116">
        <v>6649255</v>
      </c>
      <c r="C1281" s="117" t="s">
        <v>6134</v>
      </c>
      <c r="D1281" s="118" t="s">
        <v>6136</v>
      </c>
      <c r="E1281" s="118" t="s">
        <v>95</v>
      </c>
      <c r="F1281" s="119">
        <v>8</v>
      </c>
      <c r="G1281" s="28"/>
      <c r="H1281" s="4"/>
      <c r="I1281" s="122">
        <f t="shared" si="141"/>
        <v>0</v>
      </c>
      <c r="J1281" s="3"/>
      <c r="K1281" s="6"/>
      <c r="L1281" s="123">
        <f t="shared" si="142"/>
        <v>0</v>
      </c>
      <c r="M1281" s="7"/>
      <c r="N1281" s="123">
        <f t="shared" si="143"/>
        <v>0</v>
      </c>
      <c r="O1281" s="123">
        <f t="shared" si="144"/>
        <v>0</v>
      </c>
      <c r="P1281" s="3"/>
      <c r="Q1281" s="6"/>
      <c r="R1281" s="123">
        <f t="shared" si="145"/>
        <v>0</v>
      </c>
      <c r="S1281" s="6"/>
      <c r="T1281" s="123">
        <f t="shared" si="146"/>
        <v>0</v>
      </c>
      <c r="U1281" s="122">
        <f t="shared" si="147"/>
        <v>0</v>
      </c>
      <c r="V1281" s="8" t="str">
        <f>IF(COUNTBLANK(G1281:H1281)+COUNTBLANK(J1281:K1281)+COUNTBLANK(M1281:M1281)+COUNTBLANK(P1281:Q1281)+COUNTBLANK(S1281:S1281)=8,"",
IF(G1281&lt;Limity!$C$5," Data gotowości zbyt wczesna lub nie uzupełniona.","")&amp;
IF(G1281&gt;Limity!$D$5," Data gotowości zbyt późna lub wypełnona nieprawidłowo.","")&amp;
IF(OR(ROUND(K1281,2)&lt;=0,ROUND(Q1281,2)&lt;=0,ROUND(M1281,2)&lt;=0,ROUND(S1281,2)&lt;=0,ROUND(H1281,2)&lt;=0)," Co najmniej jedna wartość nie jest większa od zera.","")&amp;
IF(K1281&gt;Limity!$D$6," Abonament za Usługę TD w Wariancie A ponad limit.","")&amp;
IF(Q1281&gt;Limity!$D$7," Abonament za Usługę TD w Wariancie B ponad limit.","")&amp;
IF(Q1281-K1281&gt;Limity!$D$8," Różnica wartości abonamentów za Usługę TD wariantów A i B ponad limit.","")&amp;
IF(M1281&gt;Limity!$D$9," Abonament za zwiększenie przepustowości w Wariancie A ponad limit.","")&amp;
IF(S1281&gt;Limity!$D$10," Abonament za zwiększenie przepustowości w Wariancie B ponad limit.","")&amp;
IF(H1281&gt;Limity!$D$11," Opłata za zestawienie łącza ponad limit.","")&amp;
IF(J1281=""," Nie wskazano PWR. ",IF(ISERROR(VLOOKUP(J1281,'Listy punktów styku'!$B$11:$B$41,1,FALSE))," Nie wskazano PWR z listy.",""))&amp;
IF(P1281=""," Nie wskazano FPS. ",IF(ISERROR(VLOOKUP(P1281,'Listy punktów styku'!$B$44:$B$61,1,FALSE))," Nie wskazano FPS z listy.",""))
)</f>
        <v/>
      </c>
    </row>
    <row r="1282" spans="1:22" x14ac:dyDescent="0.35">
      <c r="A1282" s="115">
        <v>1268</v>
      </c>
      <c r="B1282" s="116">
        <v>6649834</v>
      </c>
      <c r="C1282" s="117" t="s">
        <v>6138</v>
      </c>
      <c r="D1282" s="118" t="s">
        <v>6140</v>
      </c>
      <c r="E1282" s="118" t="s">
        <v>95</v>
      </c>
      <c r="F1282" s="119">
        <v>12</v>
      </c>
      <c r="G1282" s="28"/>
      <c r="H1282" s="4"/>
      <c r="I1282" s="122">
        <f t="shared" si="141"/>
        <v>0</v>
      </c>
      <c r="J1282" s="3"/>
      <c r="K1282" s="6"/>
      <c r="L1282" s="123">
        <f t="shared" si="142"/>
        <v>0</v>
      </c>
      <c r="M1282" s="7"/>
      <c r="N1282" s="123">
        <f t="shared" si="143"/>
        <v>0</v>
      </c>
      <c r="O1282" s="123">
        <f t="shared" si="144"/>
        <v>0</v>
      </c>
      <c r="P1282" s="3"/>
      <c r="Q1282" s="6"/>
      <c r="R1282" s="123">
        <f t="shared" si="145"/>
        <v>0</v>
      </c>
      <c r="S1282" s="6"/>
      <c r="T1282" s="123">
        <f t="shared" si="146"/>
        <v>0</v>
      </c>
      <c r="U1282" s="122">
        <f t="shared" si="147"/>
        <v>0</v>
      </c>
      <c r="V1282" s="8" t="str">
        <f>IF(COUNTBLANK(G1282:H1282)+COUNTBLANK(J1282:K1282)+COUNTBLANK(M1282:M1282)+COUNTBLANK(P1282:Q1282)+COUNTBLANK(S1282:S1282)=8,"",
IF(G1282&lt;Limity!$C$5," Data gotowości zbyt wczesna lub nie uzupełniona.","")&amp;
IF(G1282&gt;Limity!$D$5," Data gotowości zbyt późna lub wypełnona nieprawidłowo.","")&amp;
IF(OR(ROUND(K1282,2)&lt;=0,ROUND(Q1282,2)&lt;=0,ROUND(M1282,2)&lt;=0,ROUND(S1282,2)&lt;=0,ROUND(H1282,2)&lt;=0)," Co najmniej jedna wartość nie jest większa od zera.","")&amp;
IF(K1282&gt;Limity!$D$6," Abonament za Usługę TD w Wariancie A ponad limit.","")&amp;
IF(Q1282&gt;Limity!$D$7," Abonament za Usługę TD w Wariancie B ponad limit.","")&amp;
IF(Q1282-K1282&gt;Limity!$D$8," Różnica wartości abonamentów za Usługę TD wariantów A i B ponad limit.","")&amp;
IF(M1282&gt;Limity!$D$9," Abonament za zwiększenie przepustowości w Wariancie A ponad limit.","")&amp;
IF(S1282&gt;Limity!$D$10," Abonament za zwiększenie przepustowości w Wariancie B ponad limit.","")&amp;
IF(H1282&gt;Limity!$D$11," Opłata za zestawienie łącza ponad limit.","")&amp;
IF(J1282=""," Nie wskazano PWR. ",IF(ISERROR(VLOOKUP(J1282,'Listy punktów styku'!$B$11:$B$41,1,FALSE))," Nie wskazano PWR z listy.",""))&amp;
IF(P1282=""," Nie wskazano FPS. ",IF(ISERROR(VLOOKUP(P1282,'Listy punktów styku'!$B$44:$B$61,1,FALSE))," Nie wskazano FPS z listy.",""))
)</f>
        <v/>
      </c>
    </row>
    <row r="1283" spans="1:22" x14ac:dyDescent="0.35">
      <c r="A1283" s="115">
        <v>1269</v>
      </c>
      <c r="B1283" s="116">
        <v>6651220</v>
      </c>
      <c r="C1283" s="117" t="s">
        <v>6142</v>
      </c>
      <c r="D1283" s="118" t="s">
        <v>6147</v>
      </c>
      <c r="E1283" s="118" t="s">
        <v>280</v>
      </c>
      <c r="F1283" s="119" t="s">
        <v>285</v>
      </c>
      <c r="G1283" s="28"/>
      <c r="H1283" s="4"/>
      <c r="I1283" s="122">
        <f t="shared" si="141"/>
        <v>0</v>
      </c>
      <c r="J1283" s="3"/>
      <c r="K1283" s="6"/>
      <c r="L1283" s="123">
        <f t="shared" si="142"/>
        <v>0</v>
      </c>
      <c r="M1283" s="7"/>
      <c r="N1283" s="123">
        <f t="shared" si="143"/>
        <v>0</v>
      </c>
      <c r="O1283" s="123">
        <f t="shared" si="144"/>
        <v>0</v>
      </c>
      <c r="P1283" s="3"/>
      <c r="Q1283" s="6"/>
      <c r="R1283" s="123">
        <f t="shared" si="145"/>
        <v>0</v>
      </c>
      <c r="S1283" s="6"/>
      <c r="T1283" s="123">
        <f t="shared" si="146"/>
        <v>0</v>
      </c>
      <c r="U1283" s="122">
        <f t="shared" si="147"/>
        <v>0</v>
      </c>
      <c r="V1283" s="8" t="str">
        <f>IF(COUNTBLANK(G1283:H1283)+COUNTBLANK(J1283:K1283)+COUNTBLANK(M1283:M1283)+COUNTBLANK(P1283:Q1283)+COUNTBLANK(S1283:S1283)=8,"",
IF(G1283&lt;Limity!$C$5," Data gotowości zbyt wczesna lub nie uzupełniona.","")&amp;
IF(G1283&gt;Limity!$D$5," Data gotowości zbyt późna lub wypełnona nieprawidłowo.","")&amp;
IF(OR(ROUND(K1283,2)&lt;=0,ROUND(Q1283,2)&lt;=0,ROUND(M1283,2)&lt;=0,ROUND(S1283,2)&lt;=0,ROUND(H1283,2)&lt;=0)," Co najmniej jedna wartość nie jest większa od zera.","")&amp;
IF(K1283&gt;Limity!$D$6," Abonament za Usługę TD w Wariancie A ponad limit.","")&amp;
IF(Q1283&gt;Limity!$D$7," Abonament za Usługę TD w Wariancie B ponad limit.","")&amp;
IF(Q1283-K1283&gt;Limity!$D$8," Różnica wartości abonamentów za Usługę TD wariantów A i B ponad limit.","")&amp;
IF(M1283&gt;Limity!$D$9," Abonament za zwiększenie przepustowości w Wariancie A ponad limit.","")&amp;
IF(S1283&gt;Limity!$D$10," Abonament za zwiększenie przepustowości w Wariancie B ponad limit.","")&amp;
IF(H1283&gt;Limity!$D$11," Opłata za zestawienie łącza ponad limit.","")&amp;
IF(J1283=""," Nie wskazano PWR. ",IF(ISERROR(VLOOKUP(J1283,'Listy punktów styku'!$B$11:$B$41,1,FALSE))," Nie wskazano PWR z listy.",""))&amp;
IF(P1283=""," Nie wskazano FPS. ",IF(ISERROR(VLOOKUP(P1283,'Listy punktów styku'!$B$44:$B$61,1,FALSE))," Nie wskazano FPS z listy.",""))
)</f>
        <v/>
      </c>
    </row>
    <row r="1284" spans="1:22" x14ac:dyDescent="0.35">
      <c r="A1284" s="115">
        <v>1270</v>
      </c>
      <c r="B1284" s="116">
        <v>6651472</v>
      </c>
      <c r="C1284" s="117" t="s">
        <v>6149</v>
      </c>
      <c r="D1284" s="118" t="s">
        <v>6151</v>
      </c>
      <c r="E1284" s="118" t="s">
        <v>95</v>
      </c>
      <c r="F1284" s="119">
        <v>2</v>
      </c>
      <c r="G1284" s="28"/>
      <c r="H1284" s="4"/>
      <c r="I1284" s="122">
        <f t="shared" si="141"/>
        <v>0</v>
      </c>
      <c r="J1284" s="3"/>
      <c r="K1284" s="6"/>
      <c r="L1284" s="123">
        <f t="shared" si="142"/>
        <v>0</v>
      </c>
      <c r="M1284" s="7"/>
      <c r="N1284" s="123">
        <f t="shared" si="143"/>
        <v>0</v>
      </c>
      <c r="O1284" s="123">
        <f t="shared" si="144"/>
        <v>0</v>
      </c>
      <c r="P1284" s="3"/>
      <c r="Q1284" s="6"/>
      <c r="R1284" s="123">
        <f t="shared" si="145"/>
        <v>0</v>
      </c>
      <c r="S1284" s="6"/>
      <c r="T1284" s="123">
        <f t="shared" si="146"/>
        <v>0</v>
      </c>
      <c r="U1284" s="122">
        <f t="shared" si="147"/>
        <v>0</v>
      </c>
      <c r="V1284" s="8" t="str">
        <f>IF(COUNTBLANK(G1284:H1284)+COUNTBLANK(J1284:K1284)+COUNTBLANK(M1284:M1284)+COUNTBLANK(P1284:Q1284)+COUNTBLANK(S1284:S1284)=8,"",
IF(G1284&lt;Limity!$C$5," Data gotowości zbyt wczesna lub nie uzupełniona.","")&amp;
IF(G1284&gt;Limity!$D$5," Data gotowości zbyt późna lub wypełnona nieprawidłowo.","")&amp;
IF(OR(ROUND(K1284,2)&lt;=0,ROUND(Q1284,2)&lt;=0,ROUND(M1284,2)&lt;=0,ROUND(S1284,2)&lt;=0,ROUND(H1284,2)&lt;=0)," Co najmniej jedna wartość nie jest większa od zera.","")&amp;
IF(K1284&gt;Limity!$D$6," Abonament za Usługę TD w Wariancie A ponad limit.","")&amp;
IF(Q1284&gt;Limity!$D$7," Abonament za Usługę TD w Wariancie B ponad limit.","")&amp;
IF(Q1284-K1284&gt;Limity!$D$8," Różnica wartości abonamentów za Usługę TD wariantów A i B ponad limit.","")&amp;
IF(M1284&gt;Limity!$D$9," Abonament za zwiększenie przepustowości w Wariancie A ponad limit.","")&amp;
IF(S1284&gt;Limity!$D$10," Abonament za zwiększenie przepustowości w Wariancie B ponad limit.","")&amp;
IF(H1284&gt;Limity!$D$11," Opłata za zestawienie łącza ponad limit.","")&amp;
IF(J1284=""," Nie wskazano PWR. ",IF(ISERROR(VLOOKUP(J1284,'Listy punktów styku'!$B$11:$B$41,1,FALSE))," Nie wskazano PWR z listy.",""))&amp;
IF(P1284=""," Nie wskazano FPS. ",IF(ISERROR(VLOOKUP(P1284,'Listy punktów styku'!$B$44:$B$61,1,FALSE))," Nie wskazano FPS z listy.",""))
)</f>
        <v/>
      </c>
    </row>
    <row r="1285" spans="1:22" x14ac:dyDescent="0.35">
      <c r="A1285" s="115">
        <v>1271</v>
      </c>
      <c r="B1285" s="124">
        <v>56585896</v>
      </c>
      <c r="C1285" s="117" t="s">
        <v>6152</v>
      </c>
      <c r="D1285" s="118" t="s">
        <v>6154</v>
      </c>
      <c r="E1285" s="118" t="s">
        <v>506</v>
      </c>
      <c r="F1285" s="119" t="s">
        <v>1555</v>
      </c>
      <c r="G1285" s="28"/>
      <c r="H1285" s="4"/>
      <c r="I1285" s="122">
        <f t="shared" si="141"/>
        <v>0</v>
      </c>
      <c r="J1285" s="3"/>
      <c r="K1285" s="6"/>
      <c r="L1285" s="123">
        <f t="shared" si="142"/>
        <v>0</v>
      </c>
      <c r="M1285" s="7"/>
      <c r="N1285" s="123">
        <f t="shared" si="143"/>
        <v>0</v>
      </c>
      <c r="O1285" s="123">
        <f t="shared" si="144"/>
        <v>0</v>
      </c>
      <c r="P1285" s="3"/>
      <c r="Q1285" s="6"/>
      <c r="R1285" s="123">
        <f t="shared" si="145"/>
        <v>0</v>
      </c>
      <c r="S1285" s="6"/>
      <c r="T1285" s="123">
        <f t="shared" si="146"/>
        <v>0</v>
      </c>
      <c r="U1285" s="122">
        <f t="shared" si="147"/>
        <v>0</v>
      </c>
      <c r="V1285" s="8" t="str">
        <f>IF(COUNTBLANK(G1285:H1285)+COUNTBLANK(J1285:K1285)+COUNTBLANK(M1285:M1285)+COUNTBLANK(P1285:Q1285)+COUNTBLANK(S1285:S1285)=8,"",
IF(G1285&lt;Limity!$C$5," Data gotowości zbyt wczesna lub nie uzupełniona.","")&amp;
IF(G1285&gt;Limity!$D$5," Data gotowości zbyt późna lub wypełnona nieprawidłowo.","")&amp;
IF(OR(ROUND(K1285,2)&lt;=0,ROUND(Q1285,2)&lt;=0,ROUND(M1285,2)&lt;=0,ROUND(S1285,2)&lt;=0,ROUND(H1285,2)&lt;=0)," Co najmniej jedna wartość nie jest większa od zera.","")&amp;
IF(K1285&gt;Limity!$D$6," Abonament za Usługę TD w Wariancie A ponad limit.","")&amp;
IF(Q1285&gt;Limity!$D$7," Abonament za Usługę TD w Wariancie B ponad limit.","")&amp;
IF(Q1285-K1285&gt;Limity!$D$8," Różnica wartości abonamentów za Usługę TD wariantów A i B ponad limit.","")&amp;
IF(M1285&gt;Limity!$D$9," Abonament za zwiększenie przepustowości w Wariancie A ponad limit.","")&amp;
IF(S1285&gt;Limity!$D$10," Abonament za zwiększenie przepustowości w Wariancie B ponad limit.","")&amp;
IF(H1285&gt;Limity!$D$11," Opłata za zestawienie łącza ponad limit.","")&amp;
IF(J1285=""," Nie wskazano PWR. ",IF(ISERROR(VLOOKUP(J1285,'Listy punktów styku'!$B$11:$B$41,1,FALSE))," Nie wskazano PWR z listy.",""))&amp;
IF(P1285=""," Nie wskazano FPS. ",IF(ISERROR(VLOOKUP(P1285,'Listy punktów styku'!$B$44:$B$61,1,FALSE))," Nie wskazano FPS z listy.",""))
)</f>
        <v/>
      </c>
    </row>
    <row r="1286" spans="1:22" x14ac:dyDescent="0.35">
      <c r="A1286" s="115">
        <v>1272</v>
      </c>
      <c r="B1286" s="116">
        <v>6658284</v>
      </c>
      <c r="C1286" s="117" t="s">
        <v>6157</v>
      </c>
      <c r="D1286" s="118" t="s">
        <v>6160</v>
      </c>
      <c r="E1286" s="118"/>
      <c r="F1286" s="119">
        <v>29</v>
      </c>
      <c r="G1286" s="28"/>
      <c r="H1286" s="4"/>
      <c r="I1286" s="122">
        <f t="shared" si="141"/>
        <v>0</v>
      </c>
      <c r="J1286" s="3"/>
      <c r="K1286" s="6"/>
      <c r="L1286" s="123">
        <f t="shared" si="142"/>
        <v>0</v>
      </c>
      <c r="M1286" s="7"/>
      <c r="N1286" s="123">
        <f t="shared" si="143"/>
        <v>0</v>
      </c>
      <c r="O1286" s="123">
        <f t="shared" si="144"/>
        <v>0</v>
      </c>
      <c r="P1286" s="3"/>
      <c r="Q1286" s="6"/>
      <c r="R1286" s="123">
        <f t="shared" si="145"/>
        <v>0</v>
      </c>
      <c r="S1286" s="6"/>
      <c r="T1286" s="123">
        <f t="shared" si="146"/>
        <v>0</v>
      </c>
      <c r="U1286" s="122">
        <f t="shared" si="147"/>
        <v>0</v>
      </c>
      <c r="V1286" s="8" t="str">
        <f>IF(COUNTBLANK(G1286:H1286)+COUNTBLANK(J1286:K1286)+COUNTBLANK(M1286:M1286)+COUNTBLANK(P1286:Q1286)+COUNTBLANK(S1286:S1286)=8,"",
IF(G1286&lt;Limity!$C$5," Data gotowości zbyt wczesna lub nie uzupełniona.","")&amp;
IF(G1286&gt;Limity!$D$5," Data gotowości zbyt późna lub wypełnona nieprawidłowo.","")&amp;
IF(OR(ROUND(K1286,2)&lt;=0,ROUND(Q1286,2)&lt;=0,ROUND(M1286,2)&lt;=0,ROUND(S1286,2)&lt;=0,ROUND(H1286,2)&lt;=0)," Co najmniej jedna wartość nie jest większa od zera.","")&amp;
IF(K1286&gt;Limity!$D$6," Abonament za Usługę TD w Wariancie A ponad limit.","")&amp;
IF(Q1286&gt;Limity!$D$7," Abonament za Usługę TD w Wariancie B ponad limit.","")&amp;
IF(Q1286-K1286&gt;Limity!$D$8," Różnica wartości abonamentów za Usługę TD wariantów A i B ponad limit.","")&amp;
IF(M1286&gt;Limity!$D$9," Abonament za zwiększenie przepustowości w Wariancie A ponad limit.","")&amp;
IF(S1286&gt;Limity!$D$10," Abonament za zwiększenie przepustowości w Wariancie B ponad limit.","")&amp;
IF(H1286&gt;Limity!$D$11," Opłata za zestawienie łącza ponad limit.","")&amp;
IF(J1286=""," Nie wskazano PWR. ",IF(ISERROR(VLOOKUP(J1286,'Listy punktów styku'!$B$11:$B$41,1,FALSE))," Nie wskazano PWR z listy.",""))&amp;
IF(P1286=""," Nie wskazano FPS. ",IF(ISERROR(VLOOKUP(P1286,'Listy punktów styku'!$B$44:$B$61,1,FALSE))," Nie wskazano FPS z listy.",""))
)</f>
        <v/>
      </c>
    </row>
    <row r="1287" spans="1:22" ht="43.5" x14ac:dyDescent="0.35">
      <c r="A1287" s="115">
        <v>1273</v>
      </c>
      <c r="B1287" s="124">
        <v>58162196</v>
      </c>
      <c r="C1287" s="117" t="s">
        <v>6161</v>
      </c>
      <c r="D1287" s="118" t="s">
        <v>6164</v>
      </c>
      <c r="E1287" s="118" t="s">
        <v>527</v>
      </c>
      <c r="F1287" s="119" t="s">
        <v>680</v>
      </c>
      <c r="G1287" s="28"/>
      <c r="H1287" s="4"/>
      <c r="I1287" s="122">
        <f t="shared" si="141"/>
        <v>0</v>
      </c>
      <c r="J1287" s="3"/>
      <c r="K1287" s="6"/>
      <c r="L1287" s="123">
        <f t="shared" si="142"/>
        <v>0</v>
      </c>
      <c r="M1287" s="7"/>
      <c r="N1287" s="123">
        <f t="shared" si="143"/>
        <v>0</v>
      </c>
      <c r="O1287" s="123">
        <f t="shared" si="144"/>
        <v>0</v>
      </c>
      <c r="P1287" s="3"/>
      <c r="Q1287" s="6"/>
      <c r="R1287" s="123">
        <f t="shared" si="145"/>
        <v>0</v>
      </c>
      <c r="S1287" s="6"/>
      <c r="T1287" s="123">
        <f t="shared" si="146"/>
        <v>0</v>
      </c>
      <c r="U1287" s="122">
        <f t="shared" si="147"/>
        <v>0</v>
      </c>
      <c r="V1287" s="8" t="str">
        <f>IF(COUNTBLANK(G1287:H1287)+COUNTBLANK(J1287:K1287)+COUNTBLANK(M1287:M1287)+COUNTBLANK(P1287:Q1287)+COUNTBLANK(S1287:S1287)=8,"",
IF(G1287&lt;Limity!$C$5," Data gotowości zbyt wczesna lub nie uzupełniona.","")&amp;
IF(G1287&gt;Limity!$D$5," Data gotowości zbyt późna lub wypełnona nieprawidłowo.","")&amp;
IF(OR(ROUND(K1287,2)&lt;=0,ROUND(Q1287,2)&lt;=0,ROUND(M1287,2)&lt;=0,ROUND(S1287,2)&lt;=0,ROUND(H1287,2)&lt;=0)," Co najmniej jedna wartość nie jest większa od zera.","")&amp;
IF(K1287&gt;Limity!$D$6," Abonament za Usługę TD w Wariancie A ponad limit.","")&amp;
IF(Q1287&gt;Limity!$D$7," Abonament za Usługę TD w Wariancie B ponad limit.","")&amp;
IF(Q1287-K1287&gt;Limity!$D$8," Różnica wartości abonamentów za Usługę TD wariantów A i B ponad limit.","")&amp;
IF(M1287&gt;Limity!$D$9," Abonament za zwiększenie przepustowości w Wariancie A ponad limit.","")&amp;
IF(S1287&gt;Limity!$D$10," Abonament za zwiększenie przepustowości w Wariancie B ponad limit.","")&amp;
IF(H1287&gt;Limity!$D$11," Opłata za zestawienie łącza ponad limit.","")&amp;
IF(J1287=""," Nie wskazano PWR. ",IF(ISERROR(VLOOKUP(J1287,'Listy punktów styku'!$B$11:$B$41,1,FALSE))," Nie wskazano PWR z listy.",""))&amp;
IF(P1287=""," Nie wskazano FPS. ",IF(ISERROR(VLOOKUP(P1287,'Listy punktów styku'!$B$44:$B$61,1,FALSE))," Nie wskazano FPS z listy.",""))
)</f>
        <v/>
      </c>
    </row>
    <row r="1288" spans="1:22" ht="43.5" x14ac:dyDescent="0.35">
      <c r="A1288" s="115">
        <v>1274</v>
      </c>
      <c r="B1288" s="124">
        <v>80833005</v>
      </c>
      <c r="C1288" s="117" t="s">
        <v>6161</v>
      </c>
      <c r="D1288" s="118" t="s">
        <v>6164</v>
      </c>
      <c r="E1288" s="118" t="s">
        <v>397</v>
      </c>
      <c r="F1288" s="119" t="s">
        <v>4611</v>
      </c>
      <c r="G1288" s="28"/>
      <c r="H1288" s="4"/>
      <c r="I1288" s="122">
        <f t="shared" si="141"/>
        <v>0</v>
      </c>
      <c r="J1288" s="3"/>
      <c r="K1288" s="6"/>
      <c r="L1288" s="123">
        <f t="shared" si="142"/>
        <v>0</v>
      </c>
      <c r="M1288" s="7"/>
      <c r="N1288" s="123">
        <f t="shared" si="143"/>
        <v>0</v>
      </c>
      <c r="O1288" s="123">
        <f t="shared" si="144"/>
        <v>0</v>
      </c>
      <c r="P1288" s="3"/>
      <c r="Q1288" s="6"/>
      <c r="R1288" s="123">
        <f t="shared" si="145"/>
        <v>0</v>
      </c>
      <c r="S1288" s="6"/>
      <c r="T1288" s="123">
        <f t="shared" si="146"/>
        <v>0</v>
      </c>
      <c r="U1288" s="122">
        <f t="shared" si="147"/>
        <v>0</v>
      </c>
      <c r="V1288" s="8" t="str">
        <f>IF(COUNTBLANK(G1288:H1288)+COUNTBLANK(J1288:K1288)+COUNTBLANK(M1288:M1288)+COUNTBLANK(P1288:Q1288)+COUNTBLANK(S1288:S1288)=8,"",
IF(G1288&lt;Limity!$C$5," Data gotowości zbyt wczesna lub nie uzupełniona.","")&amp;
IF(G1288&gt;Limity!$D$5," Data gotowości zbyt późna lub wypełnona nieprawidłowo.","")&amp;
IF(OR(ROUND(K1288,2)&lt;=0,ROUND(Q1288,2)&lt;=0,ROUND(M1288,2)&lt;=0,ROUND(S1288,2)&lt;=0,ROUND(H1288,2)&lt;=0)," Co najmniej jedna wartość nie jest większa od zera.","")&amp;
IF(K1288&gt;Limity!$D$6," Abonament za Usługę TD w Wariancie A ponad limit.","")&amp;
IF(Q1288&gt;Limity!$D$7," Abonament za Usługę TD w Wariancie B ponad limit.","")&amp;
IF(Q1288-K1288&gt;Limity!$D$8," Różnica wartości abonamentów za Usługę TD wariantów A i B ponad limit.","")&amp;
IF(M1288&gt;Limity!$D$9," Abonament za zwiększenie przepustowości w Wariancie A ponad limit.","")&amp;
IF(S1288&gt;Limity!$D$10," Abonament za zwiększenie przepustowości w Wariancie B ponad limit.","")&amp;
IF(H1288&gt;Limity!$D$11," Opłata za zestawienie łącza ponad limit.","")&amp;
IF(J1288=""," Nie wskazano PWR. ",IF(ISERROR(VLOOKUP(J1288,'Listy punktów styku'!$B$11:$B$41,1,FALSE))," Nie wskazano PWR z listy.",""))&amp;
IF(P1288=""," Nie wskazano FPS. ",IF(ISERROR(VLOOKUP(P1288,'Listy punktów styku'!$B$44:$B$61,1,FALSE))," Nie wskazano FPS z listy.",""))
)</f>
        <v/>
      </c>
    </row>
    <row r="1289" spans="1:22" ht="29" x14ac:dyDescent="0.35">
      <c r="A1289" s="115">
        <v>1275</v>
      </c>
      <c r="B1289" s="116">
        <v>6682052</v>
      </c>
      <c r="C1289" s="117" t="s">
        <v>6167</v>
      </c>
      <c r="D1289" s="118" t="s">
        <v>6170</v>
      </c>
      <c r="E1289" s="118" t="s">
        <v>310</v>
      </c>
      <c r="F1289" s="119">
        <v>1</v>
      </c>
      <c r="G1289" s="28"/>
      <c r="H1289" s="4"/>
      <c r="I1289" s="122">
        <f t="shared" si="141"/>
        <v>0</v>
      </c>
      <c r="J1289" s="3"/>
      <c r="K1289" s="6"/>
      <c r="L1289" s="123">
        <f t="shared" si="142"/>
        <v>0</v>
      </c>
      <c r="M1289" s="7"/>
      <c r="N1289" s="123">
        <f t="shared" si="143"/>
        <v>0</v>
      </c>
      <c r="O1289" s="123">
        <f t="shared" si="144"/>
        <v>0</v>
      </c>
      <c r="P1289" s="3"/>
      <c r="Q1289" s="6"/>
      <c r="R1289" s="123">
        <f t="shared" si="145"/>
        <v>0</v>
      </c>
      <c r="S1289" s="6"/>
      <c r="T1289" s="123">
        <f t="shared" si="146"/>
        <v>0</v>
      </c>
      <c r="U1289" s="122">
        <f t="shared" si="147"/>
        <v>0</v>
      </c>
      <c r="V1289" s="8" t="str">
        <f>IF(COUNTBLANK(G1289:H1289)+COUNTBLANK(J1289:K1289)+COUNTBLANK(M1289:M1289)+COUNTBLANK(P1289:Q1289)+COUNTBLANK(S1289:S1289)=8,"",
IF(G1289&lt;Limity!$C$5," Data gotowości zbyt wczesna lub nie uzupełniona.","")&amp;
IF(G1289&gt;Limity!$D$5," Data gotowości zbyt późna lub wypełnona nieprawidłowo.","")&amp;
IF(OR(ROUND(K1289,2)&lt;=0,ROUND(Q1289,2)&lt;=0,ROUND(M1289,2)&lt;=0,ROUND(S1289,2)&lt;=0,ROUND(H1289,2)&lt;=0)," Co najmniej jedna wartość nie jest większa od zera.","")&amp;
IF(K1289&gt;Limity!$D$6," Abonament za Usługę TD w Wariancie A ponad limit.","")&amp;
IF(Q1289&gt;Limity!$D$7," Abonament za Usługę TD w Wariancie B ponad limit.","")&amp;
IF(Q1289-K1289&gt;Limity!$D$8," Różnica wartości abonamentów za Usługę TD wariantów A i B ponad limit.","")&amp;
IF(M1289&gt;Limity!$D$9," Abonament za zwiększenie przepustowości w Wariancie A ponad limit.","")&amp;
IF(S1289&gt;Limity!$D$10," Abonament za zwiększenie przepustowości w Wariancie B ponad limit.","")&amp;
IF(H1289&gt;Limity!$D$11," Opłata za zestawienie łącza ponad limit.","")&amp;
IF(J1289=""," Nie wskazano PWR. ",IF(ISERROR(VLOOKUP(J1289,'Listy punktów styku'!$B$11:$B$41,1,FALSE))," Nie wskazano PWR z listy.",""))&amp;
IF(P1289=""," Nie wskazano FPS. ",IF(ISERROR(VLOOKUP(P1289,'Listy punktów styku'!$B$44:$B$61,1,FALSE))," Nie wskazano FPS z listy.",""))
)</f>
        <v/>
      </c>
    </row>
    <row r="1290" spans="1:22" x14ac:dyDescent="0.35">
      <c r="A1290" s="115">
        <v>1276</v>
      </c>
      <c r="B1290" s="116">
        <v>6717402</v>
      </c>
      <c r="C1290" s="117" t="s">
        <v>898</v>
      </c>
      <c r="D1290" s="118" t="s">
        <v>900</v>
      </c>
      <c r="E1290" s="118" t="s">
        <v>903</v>
      </c>
      <c r="F1290" s="119">
        <v>19</v>
      </c>
      <c r="G1290" s="28"/>
      <c r="H1290" s="4"/>
      <c r="I1290" s="122">
        <f t="shared" si="141"/>
        <v>0</v>
      </c>
      <c r="J1290" s="3"/>
      <c r="K1290" s="6"/>
      <c r="L1290" s="123">
        <f t="shared" si="142"/>
        <v>0</v>
      </c>
      <c r="M1290" s="7"/>
      <c r="N1290" s="123">
        <f t="shared" si="143"/>
        <v>0</v>
      </c>
      <c r="O1290" s="123">
        <f t="shared" si="144"/>
        <v>0</v>
      </c>
      <c r="P1290" s="3"/>
      <c r="Q1290" s="6"/>
      <c r="R1290" s="123">
        <f t="shared" si="145"/>
        <v>0</v>
      </c>
      <c r="S1290" s="6"/>
      <c r="T1290" s="123">
        <f t="shared" si="146"/>
        <v>0</v>
      </c>
      <c r="U1290" s="122">
        <f t="shared" si="147"/>
        <v>0</v>
      </c>
      <c r="V1290" s="8" t="str">
        <f>IF(COUNTBLANK(G1290:H1290)+COUNTBLANK(J1290:K1290)+COUNTBLANK(M1290:M1290)+COUNTBLANK(P1290:Q1290)+COUNTBLANK(S1290:S1290)=8,"",
IF(G1290&lt;Limity!$C$5," Data gotowości zbyt wczesna lub nie uzupełniona.","")&amp;
IF(G1290&gt;Limity!$D$5," Data gotowości zbyt późna lub wypełnona nieprawidłowo.","")&amp;
IF(OR(ROUND(K1290,2)&lt;=0,ROUND(Q1290,2)&lt;=0,ROUND(M1290,2)&lt;=0,ROUND(S1290,2)&lt;=0,ROUND(H1290,2)&lt;=0)," Co najmniej jedna wartość nie jest większa od zera.","")&amp;
IF(K1290&gt;Limity!$D$6," Abonament za Usługę TD w Wariancie A ponad limit.","")&amp;
IF(Q1290&gt;Limity!$D$7," Abonament za Usługę TD w Wariancie B ponad limit.","")&amp;
IF(Q1290-K1290&gt;Limity!$D$8," Różnica wartości abonamentów za Usługę TD wariantów A i B ponad limit.","")&amp;
IF(M1290&gt;Limity!$D$9," Abonament za zwiększenie przepustowości w Wariancie A ponad limit.","")&amp;
IF(S1290&gt;Limity!$D$10," Abonament za zwiększenie przepustowości w Wariancie B ponad limit.","")&amp;
IF(H1290&gt;Limity!$D$11," Opłata za zestawienie łącza ponad limit.","")&amp;
IF(J1290=""," Nie wskazano PWR. ",IF(ISERROR(VLOOKUP(J1290,'Listy punktów styku'!$B$11:$B$41,1,FALSE))," Nie wskazano PWR z listy.",""))&amp;
IF(P1290=""," Nie wskazano FPS. ",IF(ISERROR(VLOOKUP(P1290,'Listy punktów styku'!$B$44:$B$61,1,FALSE))," Nie wskazano FPS z listy.",""))
)</f>
        <v/>
      </c>
    </row>
    <row r="1291" spans="1:22" x14ac:dyDescent="0.35">
      <c r="A1291" s="115">
        <v>1277</v>
      </c>
      <c r="B1291" s="116">
        <v>6746472</v>
      </c>
      <c r="C1291" s="117" t="s">
        <v>6174</v>
      </c>
      <c r="D1291" s="118" t="s">
        <v>6177</v>
      </c>
      <c r="E1291" s="118" t="s">
        <v>104</v>
      </c>
      <c r="F1291" s="119">
        <v>14</v>
      </c>
      <c r="G1291" s="28"/>
      <c r="H1291" s="4"/>
      <c r="I1291" s="122">
        <f t="shared" si="141"/>
        <v>0</v>
      </c>
      <c r="J1291" s="3"/>
      <c r="K1291" s="6"/>
      <c r="L1291" s="123">
        <f t="shared" si="142"/>
        <v>0</v>
      </c>
      <c r="M1291" s="7"/>
      <c r="N1291" s="123">
        <f t="shared" si="143"/>
        <v>0</v>
      </c>
      <c r="O1291" s="123">
        <f t="shared" si="144"/>
        <v>0</v>
      </c>
      <c r="P1291" s="3"/>
      <c r="Q1291" s="6"/>
      <c r="R1291" s="123">
        <f t="shared" si="145"/>
        <v>0</v>
      </c>
      <c r="S1291" s="6"/>
      <c r="T1291" s="123">
        <f t="shared" si="146"/>
        <v>0</v>
      </c>
      <c r="U1291" s="122">
        <f t="shared" si="147"/>
        <v>0</v>
      </c>
      <c r="V1291" s="8" t="str">
        <f>IF(COUNTBLANK(G1291:H1291)+COUNTBLANK(J1291:K1291)+COUNTBLANK(M1291:M1291)+COUNTBLANK(P1291:Q1291)+COUNTBLANK(S1291:S1291)=8,"",
IF(G1291&lt;Limity!$C$5," Data gotowości zbyt wczesna lub nie uzupełniona.","")&amp;
IF(G1291&gt;Limity!$D$5," Data gotowości zbyt późna lub wypełnona nieprawidłowo.","")&amp;
IF(OR(ROUND(K1291,2)&lt;=0,ROUND(Q1291,2)&lt;=0,ROUND(M1291,2)&lt;=0,ROUND(S1291,2)&lt;=0,ROUND(H1291,2)&lt;=0)," Co najmniej jedna wartość nie jest większa od zera.","")&amp;
IF(K1291&gt;Limity!$D$6," Abonament za Usługę TD w Wariancie A ponad limit.","")&amp;
IF(Q1291&gt;Limity!$D$7," Abonament za Usługę TD w Wariancie B ponad limit.","")&amp;
IF(Q1291-K1291&gt;Limity!$D$8," Różnica wartości abonamentów za Usługę TD wariantów A i B ponad limit.","")&amp;
IF(M1291&gt;Limity!$D$9," Abonament za zwiększenie przepustowości w Wariancie A ponad limit.","")&amp;
IF(S1291&gt;Limity!$D$10," Abonament za zwiększenie przepustowości w Wariancie B ponad limit.","")&amp;
IF(H1291&gt;Limity!$D$11," Opłata za zestawienie łącza ponad limit.","")&amp;
IF(J1291=""," Nie wskazano PWR. ",IF(ISERROR(VLOOKUP(J1291,'Listy punktów styku'!$B$11:$B$41,1,FALSE))," Nie wskazano PWR z listy.",""))&amp;
IF(P1291=""," Nie wskazano FPS. ",IF(ISERROR(VLOOKUP(P1291,'Listy punktów styku'!$B$44:$B$61,1,FALSE))," Nie wskazano FPS z listy.",""))
)</f>
        <v/>
      </c>
    </row>
    <row r="1292" spans="1:22" x14ac:dyDescent="0.35">
      <c r="A1292" s="115">
        <v>1278</v>
      </c>
      <c r="B1292" s="116">
        <v>6747527</v>
      </c>
      <c r="C1292" s="117" t="s">
        <v>796</v>
      </c>
      <c r="D1292" s="118" t="s">
        <v>6180</v>
      </c>
      <c r="E1292" s="118"/>
      <c r="F1292" s="119">
        <v>13</v>
      </c>
      <c r="G1292" s="28"/>
      <c r="H1292" s="4"/>
      <c r="I1292" s="122">
        <f t="shared" si="141"/>
        <v>0</v>
      </c>
      <c r="J1292" s="3"/>
      <c r="K1292" s="6"/>
      <c r="L1292" s="123">
        <f t="shared" si="142"/>
        <v>0</v>
      </c>
      <c r="M1292" s="7"/>
      <c r="N1292" s="123">
        <f t="shared" si="143"/>
        <v>0</v>
      </c>
      <c r="O1292" s="123">
        <f t="shared" si="144"/>
        <v>0</v>
      </c>
      <c r="P1292" s="3"/>
      <c r="Q1292" s="6"/>
      <c r="R1292" s="123">
        <f t="shared" si="145"/>
        <v>0</v>
      </c>
      <c r="S1292" s="6"/>
      <c r="T1292" s="123">
        <f t="shared" si="146"/>
        <v>0</v>
      </c>
      <c r="U1292" s="122">
        <f t="shared" si="147"/>
        <v>0</v>
      </c>
      <c r="V1292" s="8" t="str">
        <f>IF(COUNTBLANK(G1292:H1292)+COUNTBLANK(J1292:K1292)+COUNTBLANK(M1292:M1292)+COUNTBLANK(P1292:Q1292)+COUNTBLANK(S1292:S1292)=8,"",
IF(G1292&lt;Limity!$C$5," Data gotowości zbyt wczesna lub nie uzupełniona.","")&amp;
IF(G1292&gt;Limity!$D$5," Data gotowości zbyt późna lub wypełnona nieprawidłowo.","")&amp;
IF(OR(ROUND(K1292,2)&lt;=0,ROUND(Q1292,2)&lt;=0,ROUND(M1292,2)&lt;=0,ROUND(S1292,2)&lt;=0,ROUND(H1292,2)&lt;=0)," Co najmniej jedna wartość nie jest większa od zera.","")&amp;
IF(K1292&gt;Limity!$D$6," Abonament za Usługę TD w Wariancie A ponad limit.","")&amp;
IF(Q1292&gt;Limity!$D$7," Abonament za Usługę TD w Wariancie B ponad limit.","")&amp;
IF(Q1292-K1292&gt;Limity!$D$8," Różnica wartości abonamentów za Usługę TD wariantów A i B ponad limit.","")&amp;
IF(M1292&gt;Limity!$D$9," Abonament za zwiększenie przepustowości w Wariancie A ponad limit.","")&amp;
IF(S1292&gt;Limity!$D$10," Abonament za zwiększenie przepustowości w Wariancie B ponad limit.","")&amp;
IF(H1292&gt;Limity!$D$11," Opłata za zestawienie łącza ponad limit.","")&amp;
IF(J1292=""," Nie wskazano PWR. ",IF(ISERROR(VLOOKUP(J1292,'Listy punktów styku'!$B$11:$B$41,1,FALSE))," Nie wskazano PWR z listy.",""))&amp;
IF(P1292=""," Nie wskazano FPS. ",IF(ISERROR(VLOOKUP(P1292,'Listy punktów styku'!$B$44:$B$61,1,FALSE))," Nie wskazano FPS z listy.",""))
)</f>
        <v/>
      </c>
    </row>
    <row r="1293" spans="1:22" x14ac:dyDescent="0.35">
      <c r="A1293" s="115">
        <v>1279</v>
      </c>
      <c r="B1293" s="116">
        <v>6747710</v>
      </c>
      <c r="C1293" s="117" t="s">
        <v>6182</v>
      </c>
      <c r="D1293" s="118" t="s">
        <v>6184</v>
      </c>
      <c r="E1293" s="118"/>
      <c r="F1293" s="119">
        <v>30</v>
      </c>
      <c r="G1293" s="28"/>
      <c r="H1293" s="4"/>
      <c r="I1293" s="122">
        <f t="shared" si="141"/>
        <v>0</v>
      </c>
      <c r="J1293" s="3"/>
      <c r="K1293" s="6"/>
      <c r="L1293" s="123">
        <f t="shared" si="142"/>
        <v>0</v>
      </c>
      <c r="M1293" s="7"/>
      <c r="N1293" s="123">
        <f t="shared" si="143"/>
        <v>0</v>
      </c>
      <c r="O1293" s="123">
        <f t="shared" si="144"/>
        <v>0</v>
      </c>
      <c r="P1293" s="3"/>
      <c r="Q1293" s="6"/>
      <c r="R1293" s="123">
        <f t="shared" si="145"/>
        <v>0</v>
      </c>
      <c r="S1293" s="6"/>
      <c r="T1293" s="123">
        <f t="shared" si="146"/>
        <v>0</v>
      </c>
      <c r="U1293" s="122">
        <f t="shared" si="147"/>
        <v>0</v>
      </c>
      <c r="V1293" s="8" t="str">
        <f>IF(COUNTBLANK(G1293:H1293)+COUNTBLANK(J1293:K1293)+COUNTBLANK(M1293:M1293)+COUNTBLANK(P1293:Q1293)+COUNTBLANK(S1293:S1293)=8,"",
IF(G1293&lt;Limity!$C$5," Data gotowości zbyt wczesna lub nie uzupełniona.","")&amp;
IF(G1293&gt;Limity!$D$5," Data gotowości zbyt późna lub wypełnona nieprawidłowo.","")&amp;
IF(OR(ROUND(K1293,2)&lt;=0,ROUND(Q1293,2)&lt;=0,ROUND(M1293,2)&lt;=0,ROUND(S1293,2)&lt;=0,ROUND(H1293,2)&lt;=0)," Co najmniej jedna wartość nie jest większa od zera.","")&amp;
IF(K1293&gt;Limity!$D$6," Abonament za Usługę TD w Wariancie A ponad limit.","")&amp;
IF(Q1293&gt;Limity!$D$7," Abonament za Usługę TD w Wariancie B ponad limit.","")&amp;
IF(Q1293-K1293&gt;Limity!$D$8," Różnica wartości abonamentów za Usługę TD wariantów A i B ponad limit.","")&amp;
IF(M1293&gt;Limity!$D$9," Abonament za zwiększenie przepustowości w Wariancie A ponad limit.","")&amp;
IF(S1293&gt;Limity!$D$10," Abonament za zwiększenie przepustowości w Wariancie B ponad limit.","")&amp;
IF(H1293&gt;Limity!$D$11," Opłata za zestawienie łącza ponad limit.","")&amp;
IF(J1293=""," Nie wskazano PWR. ",IF(ISERROR(VLOOKUP(J1293,'Listy punktów styku'!$B$11:$B$41,1,FALSE))," Nie wskazano PWR z listy.",""))&amp;
IF(P1293=""," Nie wskazano FPS. ",IF(ISERROR(VLOOKUP(P1293,'Listy punktów styku'!$B$44:$B$61,1,FALSE))," Nie wskazano FPS z listy.",""))
)</f>
        <v/>
      </c>
    </row>
    <row r="1294" spans="1:22" x14ac:dyDescent="0.35">
      <c r="A1294" s="115">
        <v>1280</v>
      </c>
      <c r="B1294" s="116">
        <v>6757525</v>
      </c>
      <c r="C1294" s="117" t="s">
        <v>6186</v>
      </c>
      <c r="D1294" s="118" t="s">
        <v>6190</v>
      </c>
      <c r="E1294" s="118"/>
      <c r="F1294" s="119">
        <v>1</v>
      </c>
      <c r="G1294" s="28"/>
      <c r="H1294" s="4"/>
      <c r="I1294" s="122">
        <f t="shared" si="141"/>
        <v>0</v>
      </c>
      <c r="J1294" s="3"/>
      <c r="K1294" s="6"/>
      <c r="L1294" s="123">
        <f t="shared" si="142"/>
        <v>0</v>
      </c>
      <c r="M1294" s="7"/>
      <c r="N1294" s="123">
        <f t="shared" si="143"/>
        <v>0</v>
      </c>
      <c r="O1294" s="123">
        <f t="shared" si="144"/>
        <v>0</v>
      </c>
      <c r="P1294" s="3"/>
      <c r="Q1294" s="6"/>
      <c r="R1294" s="123">
        <f t="shared" si="145"/>
        <v>0</v>
      </c>
      <c r="S1294" s="6"/>
      <c r="T1294" s="123">
        <f t="shared" si="146"/>
        <v>0</v>
      </c>
      <c r="U1294" s="122">
        <f t="shared" si="147"/>
        <v>0</v>
      </c>
      <c r="V1294" s="8" t="str">
        <f>IF(COUNTBLANK(G1294:H1294)+COUNTBLANK(J1294:K1294)+COUNTBLANK(M1294:M1294)+COUNTBLANK(P1294:Q1294)+COUNTBLANK(S1294:S1294)=8,"",
IF(G1294&lt;Limity!$C$5," Data gotowości zbyt wczesna lub nie uzupełniona.","")&amp;
IF(G1294&gt;Limity!$D$5," Data gotowości zbyt późna lub wypełnona nieprawidłowo.","")&amp;
IF(OR(ROUND(K1294,2)&lt;=0,ROUND(Q1294,2)&lt;=0,ROUND(M1294,2)&lt;=0,ROUND(S1294,2)&lt;=0,ROUND(H1294,2)&lt;=0)," Co najmniej jedna wartość nie jest większa od zera.","")&amp;
IF(K1294&gt;Limity!$D$6," Abonament za Usługę TD w Wariancie A ponad limit.","")&amp;
IF(Q1294&gt;Limity!$D$7," Abonament za Usługę TD w Wariancie B ponad limit.","")&amp;
IF(Q1294-K1294&gt;Limity!$D$8," Różnica wartości abonamentów za Usługę TD wariantów A i B ponad limit.","")&amp;
IF(M1294&gt;Limity!$D$9," Abonament za zwiększenie przepustowości w Wariancie A ponad limit.","")&amp;
IF(S1294&gt;Limity!$D$10," Abonament za zwiększenie przepustowości w Wariancie B ponad limit.","")&amp;
IF(H1294&gt;Limity!$D$11," Opłata za zestawienie łącza ponad limit.","")&amp;
IF(J1294=""," Nie wskazano PWR. ",IF(ISERROR(VLOOKUP(J1294,'Listy punktów styku'!$B$11:$B$41,1,FALSE))," Nie wskazano PWR z listy.",""))&amp;
IF(P1294=""," Nie wskazano FPS. ",IF(ISERROR(VLOOKUP(P1294,'Listy punktów styku'!$B$44:$B$61,1,FALSE))," Nie wskazano FPS z listy.",""))
)</f>
        <v/>
      </c>
    </row>
    <row r="1295" spans="1:22" x14ac:dyDescent="0.35">
      <c r="A1295" s="115">
        <v>1281</v>
      </c>
      <c r="B1295" s="116">
        <v>6757159</v>
      </c>
      <c r="C1295" s="117" t="s">
        <v>6192</v>
      </c>
      <c r="D1295" s="118" t="s">
        <v>6188</v>
      </c>
      <c r="E1295" s="118" t="s">
        <v>310</v>
      </c>
      <c r="F1295" s="119">
        <v>11</v>
      </c>
      <c r="G1295" s="28"/>
      <c r="H1295" s="4"/>
      <c r="I1295" s="122">
        <f t="shared" si="141"/>
        <v>0</v>
      </c>
      <c r="J1295" s="3"/>
      <c r="K1295" s="6"/>
      <c r="L1295" s="123">
        <f t="shared" si="142"/>
        <v>0</v>
      </c>
      <c r="M1295" s="7"/>
      <c r="N1295" s="123">
        <f t="shared" si="143"/>
        <v>0</v>
      </c>
      <c r="O1295" s="123">
        <f t="shared" si="144"/>
        <v>0</v>
      </c>
      <c r="P1295" s="3"/>
      <c r="Q1295" s="6"/>
      <c r="R1295" s="123">
        <f t="shared" si="145"/>
        <v>0</v>
      </c>
      <c r="S1295" s="6"/>
      <c r="T1295" s="123">
        <f t="shared" si="146"/>
        <v>0</v>
      </c>
      <c r="U1295" s="122">
        <f t="shared" si="147"/>
        <v>0</v>
      </c>
      <c r="V1295" s="8" t="str">
        <f>IF(COUNTBLANK(G1295:H1295)+COUNTBLANK(J1295:K1295)+COUNTBLANK(M1295:M1295)+COUNTBLANK(P1295:Q1295)+COUNTBLANK(S1295:S1295)=8,"",
IF(G1295&lt;Limity!$C$5," Data gotowości zbyt wczesna lub nie uzupełniona.","")&amp;
IF(G1295&gt;Limity!$D$5," Data gotowości zbyt późna lub wypełnona nieprawidłowo.","")&amp;
IF(OR(ROUND(K1295,2)&lt;=0,ROUND(Q1295,2)&lt;=0,ROUND(M1295,2)&lt;=0,ROUND(S1295,2)&lt;=0,ROUND(H1295,2)&lt;=0)," Co najmniej jedna wartość nie jest większa od zera.","")&amp;
IF(K1295&gt;Limity!$D$6," Abonament za Usługę TD w Wariancie A ponad limit.","")&amp;
IF(Q1295&gt;Limity!$D$7," Abonament za Usługę TD w Wariancie B ponad limit.","")&amp;
IF(Q1295-K1295&gt;Limity!$D$8," Różnica wartości abonamentów za Usługę TD wariantów A i B ponad limit.","")&amp;
IF(M1295&gt;Limity!$D$9," Abonament za zwiększenie przepustowości w Wariancie A ponad limit.","")&amp;
IF(S1295&gt;Limity!$D$10," Abonament za zwiększenie przepustowości w Wariancie B ponad limit.","")&amp;
IF(H1295&gt;Limity!$D$11," Opłata za zestawienie łącza ponad limit.","")&amp;
IF(J1295=""," Nie wskazano PWR. ",IF(ISERROR(VLOOKUP(J1295,'Listy punktów styku'!$B$11:$B$41,1,FALSE))," Nie wskazano PWR z listy.",""))&amp;
IF(P1295=""," Nie wskazano FPS. ",IF(ISERROR(VLOOKUP(P1295,'Listy punktów styku'!$B$44:$B$61,1,FALSE))," Nie wskazano FPS z listy.",""))
)</f>
        <v/>
      </c>
    </row>
    <row r="1296" spans="1:22" ht="29" x14ac:dyDescent="0.35">
      <c r="A1296" s="115">
        <v>1282</v>
      </c>
      <c r="B1296" s="116">
        <v>6757164</v>
      </c>
      <c r="C1296" s="117" t="s">
        <v>6195</v>
      </c>
      <c r="D1296" s="118" t="s">
        <v>6188</v>
      </c>
      <c r="E1296" s="118" t="s">
        <v>527</v>
      </c>
      <c r="F1296" s="119">
        <v>35</v>
      </c>
      <c r="G1296" s="28"/>
      <c r="H1296" s="4"/>
      <c r="I1296" s="122">
        <f t="shared" si="141"/>
        <v>0</v>
      </c>
      <c r="J1296" s="3"/>
      <c r="K1296" s="6"/>
      <c r="L1296" s="123">
        <f t="shared" si="142"/>
        <v>0</v>
      </c>
      <c r="M1296" s="7"/>
      <c r="N1296" s="123">
        <f t="shared" si="143"/>
        <v>0</v>
      </c>
      <c r="O1296" s="123">
        <f t="shared" si="144"/>
        <v>0</v>
      </c>
      <c r="P1296" s="3"/>
      <c r="Q1296" s="6"/>
      <c r="R1296" s="123">
        <f t="shared" si="145"/>
        <v>0</v>
      </c>
      <c r="S1296" s="6"/>
      <c r="T1296" s="123">
        <f t="shared" si="146"/>
        <v>0</v>
      </c>
      <c r="U1296" s="122">
        <f t="shared" si="147"/>
        <v>0</v>
      </c>
      <c r="V1296" s="8" t="str">
        <f>IF(COUNTBLANK(G1296:H1296)+COUNTBLANK(J1296:K1296)+COUNTBLANK(M1296:M1296)+COUNTBLANK(P1296:Q1296)+COUNTBLANK(S1296:S1296)=8,"",
IF(G1296&lt;Limity!$C$5," Data gotowości zbyt wczesna lub nie uzupełniona.","")&amp;
IF(G1296&gt;Limity!$D$5," Data gotowości zbyt późna lub wypełnona nieprawidłowo.","")&amp;
IF(OR(ROUND(K1296,2)&lt;=0,ROUND(Q1296,2)&lt;=0,ROUND(M1296,2)&lt;=0,ROUND(S1296,2)&lt;=0,ROUND(H1296,2)&lt;=0)," Co najmniej jedna wartość nie jest większa od zera.","")&amp;
IF(K1296&gt;Limity!$D$6," Abonament za Usługę TD w Wariancie A ponad limit.","")&amp;
IF(Q1296&gt;Limity!$D$7," Abonament za Usługę TD w Wariancie B ponad limit.","")&amp;
IF(Q1296-K1296&gt;Limity!$D$8," Różnica wartości abonamentów za Usługę TD wariantów A i B ponad limit.","")&amp;
IF(M1296&gt;Limity!$D$9," Abonament za zwiększenie przepustowości w Wariancie A ponad limit.","")&amp;
IF(S1296&gt;Limity!$D$10," Abonament za zwiększenie przepustowości w Wariancie B ponad limit.","")&amp;
IF(H1296&gt;Limity!$D$11," Opłata za zestawienie łącza ponad limit.","")&amp;
IF(J1296=""," Nie wskazano PWR. ",IF(ISERROR(VLOOKUP(J1296,'Listy punktów styku'!$B$11:$B$41,1,FALSE))," Nie wskazano PWR z listy.",""))&amp;
IF(P1296=""," Nie wskazano FPS. ",IF(ISERROR(VLOOKUP(P1296,'Listy punktów styku'!$B$44:$B$61,1,FALSE))," Nie wskazano FPS z listy.",""))
)</f>
        <v/>
      </c>
    </row>
    <row r="1297" spans="1:22" x14ac:dyDescent="0.35">
      <c r="A1297" s="115">
        <v>1283</v>
      </c>
      <c r="B1297" s="116">
        <v>608530932</v>
      </c>
      <c r="C1297" s="117">
        <v>56347</v>
      </c>
      <c r="D1297" s="118" t="s">
        <v>6188</v>
      </c>
      <c r="E1297" s="118" t="s">
        <v>6196</v>
      </c>
      <c r="F1297" s="119">
        <v>6</v>
      </c>
      <c r="G1297" s="28"/>
      <c r="H1297" s="4"/>
      <c r="I1297" s="122">
        <f t="shared" si="141"/>
        <v>0</v>
      </c>
      <c r="J1297" s="3"/>
      <c r="K1297" s="6"/>
      <c r="L1297" s="123">
        <f t="shared" si="142"/>
        <v>0</v>
      </c>
      <c r="M1297" s="7"/>
      <c r="N1297" s="123">
        <f t="shared" si="143"/>
        <v>0</v>
      </c>
      <c r="O1297" s="123">
        <f t="shared" si="144"/>
        <v>0</v>
      </c>
      <c r="P1297" s="3"/>
      <c r="Q1297" s="6"/>
      <c r="R1297" s="123">
        <f t="shared" si="145"/>
        <v>0</v>
      </c>
      <c r="S1297" s="6"/>
      <c r="T1297" s="123">
        <f t="shared" si="146"/>
        <v>0</v>
      </c>
      <c r="U1297" s="122">
        <f t="shared" si="147"/>
        <v>0</v>
      </c>
      <c r="V1297" s="8" t="str">
        <f>IF(COUNTBLANK(G1297:H1297)+COUNTBLANK(J1297:K1297)+COUNTBLANK(M1297:M1297)+COUNTBLANK(P1297:Q1297)+COUNTBLANK(S1297:S1297)=8,"",
IF(G1297&lt;Limity!$C$5," Data gotowości zbyt wczesna lub nie uzupełniona.","")&amp;
IF(G1297&gt;Limity!$D$5," Data gotowości zbyt późna lub wypełnona nieprawidłowo.","")&amp;
IF(OR(ROUND(K1297,2)&lt;=0,ROUND(Q1297,2)&lt;=0,ROUND(M1297,2)&lt;=0,ROUND(S1297,2)&lt;=0,ROUND(H1297,2)&lt;=0)," Co najmniej jedna wartość nie jest większa od zera.","")&amp;
IF(K1297&gt;Limity!$D$6," Abonament za Usługę TD w Wariancie A ponad limit.","")&amp;
IF(Q1297&gt;Limity!$D$7," Abonament za Usługę TD w Wariancie B ponad limit.","")&amp;
IF(Q1297-K1297&gt;Limity!$D$8," Różnica wartości abonamentów za Usługę TD wariantów A i B ponad limit.","")&amp;
IF(M1297&gt;Limity!$D$9," Abonament za zwiększenie przepustowości w Wariancie A ponad limit.","")&amp;
IF(S1297&gt;Limity!$D$10," Abonament za zwiększenie przepustowości w Wariancie B ponad limit.","")&amp;
IF(H1297&gt;Limity!$D$11," Opłata za zestawienie łącza ponad limit.","")&amp;
IF(J1297=""," Nie wskazano PWR. ",IF(ISERROR(VLOOKUP(J1297,'Listy punktów styku'!$B$11:$B$41,1,FALSE))," Nie wskazano PWR z listy.",""))&amp;
IF(P1297=""," Nie wskazano FPS. ",IF(ISERROR(VLOOKUP(P1297,'Listy punktów styku'!$B$44:$B$61,1,FALSE))," Nie wskazano FPS z listy.",""))
)</f>
        <v/>
      </c>
    </row>
    <row r="1298" spans="1:22" x14ac:dyDescent="0.35">
      <c r="A1298" s="115">
        <v>1284</v>
      </c>
      <c r="B1298" s="116">
        <v>6758270</v>
      </c>
      <c r="C1298" s="117" t="s">
        <v>6198</v>
      </c>
      <c r="D1298" s="118" t="s">
        <v>6200</v>
      </c>
      <c r="E1298" s="118" t="s">
        <v>104</v>
      </c>
      <c r="F1298" s="119">
        <v>56</v>
      </c>
      <c r="G1298" s="28"/>
      <c r="H1298" s="4"/>
      <c r="I1298" s="122">
        <f t="shared" si="141"/>
        <v>0</v>
      </c>
      <c r="J1298" s="3"/>
      <c r="K1298" s="6"/>
      <c r="L1298" s="123">
        <f t="shared" si="142"/>
        <v>0</v>
      </c>
      <c r="M1298" s="7"/>
      <c r="N1298" s="123">
        <f t="shared" si="143"/>
        <v>0</v>
      </c>
      <c r="O1298" s="123">
        <f t="shared" si="144"/>
        <v>0</v>
      </c>
      <c r="P1298" s="3"/>
      <c r="Q1298" s="6"/>
      <c r="R1298" s="123">
        <f t="shared" si="145"/>
        <v>0</v>
      </c>
      <c r="S1298" s="6"/>
      <c r="T1298" s="123">
        <f t="shared" si="146"/>
        <v>0</v>
      </c>
      <c r="U1298" s="122">
        <f t="shared" si="147"/>
        <v>0</v>
      </c>
      <c r="V1298" s="8" t="str">
        <f>IF(COUNTBLANK(G1298:H1298)+COUNTBLANK(J1298:K1298)+COUNTBLANK(M1298:M1298)+COUNTBLANK(P1298:Q1298)+COUNTBLANK(S1298:S1298)=8,"",
IF(G1298&lt;Limity!$C$5," Data gotowości zbyt wczesna lub nie uzupełniona.","")&amp;
IF(G1298&gt;Limity!$D$5," Data gotowości zbyt późna lub wypełnona nieprawidłowo.","")&amp;
IF(OR(ROUND(K1298,2)&lt;=0,ROUND(Q1298,2)&lt;=0,ROUND(M1298,2)&lt;=0,ROUND(S1298,2)&lt;=0,ROUND(H1298,2)&lt;=0)," Co najmniej jedna wartość nie jest większa od zera.","")&amp;
IF(K1298&gt;Limity!$D$6," Abonament za Usługę TD w Wariancie A ponad limit.","")&amp;
IF(Q1298&gt;Limity!$D$7," Abonament za Usługę TD w Wariancie B ponad limit.","")&amp;
IF(Q1298-K1298&gt;Limity!$D$8," Różnica wartości abonamentów za Usługę TD wariantów A i B ponad limit.","")&amp;
IF(M1298&gt;Limity!$D$9," Abonament za zwiększenie przepustowości w Wariancie A ponad limit.","")&amp;
IF(S1298&gt;Limity!$D$10," Abonament za zwiększenie przepustowości w Wariancie B ponad limit.","")&amp;
IF(H1298&gt;Limity!$D$11," Opłata za zestawienie łącza ponad limit.","")&amp;
IF(J1298=""," Nie wskazano PWR. ",IF(ISERROR(VLOOKUP(J1298,'Listy punktów styku'!$B$11:$B$41,1,FALSE))," Nie wskazano PWR z listy.",""))&amp;
IF(P1298=""," Nie wskazano FPS. ",IF(ISERROR(VLOOKUP(P1298,'Listy punktów styku'!$B$44:$B$61,1,FALSE))," Nie wskazano FPS z listy.",""))
)</f>
        <v/>
      </c>
    </row>
    <row r="1299" spans="1:22" x14ac:dyDescent="0.35">
      <c r="A1299" s="115">
        <v>1285</v>
      </c>
      <c r="B1299" s="116">
        <v>6792346</v>
      </c>
      <c r="C1299" s="117" t="s">
        <v>6202</v>
      </c>
      <c r="D1299" s="118" t="s">
        <v>6205</v>
      </c>
      <c r="E1299" s="118" t="s">
        <v>589</v>
      </c>
      <c r="F1299" s="119">
        <v>4</v>
      </c>
      <c r="G1299" s="28"/>
      <c r="H1299" s="4"/>
      <c r="I1299" s="122">
        <f t="shared" si="141"/>
        <v>0</v>
      </c>
      <c r="J1299" s="3"/>
      <c r="K1299" s="6"/>
      <c r="L1299" s="123">
        <f t="shared" si="142"/>
        <v>0</v>
      </c>
      <c r="M1299" s="7"/>
      <c r="N1299" s="123">
        <f t="shared" si="143"/>
        <v>0</v>
      </c>
      <c r="O1299" s="123">
        <f t="shared" si="144"/>
        <v>0</v>
      </c>
      <c r="P1299" s="3"/>
      <c r="Q1299" s="6"/>
      <c r="R1299" s="123">
        <f t="shared" si="145"/>
        <v>0</v>
      </c>
      <c r="S1299" s="6"/>
      <c r="T1299" s="123">
        <f t="shared" si="146"/>
        <v>0</v>
      </c>
      <c r="U1299" s="122">
        <f t="shared" si="147"/>
        <v>0</v>
      </c>
      <c r="V1299" s="8" t="str">
        <f>IF(COUNTBLANK(G1299:H1299)+COUNTBLANK(J1299:K1299)+COUNTBLANK(M1299:M1299)+COUNTBLANK(P1299:Q1299)+COUNTBLANK(S1299:S1299)=8,"",
IF(G1299&lt;Limity!$C$5," Data gotowości zbyt wczesna lub nie uzupełniona.","")&amp;
IF(G1299&gt;Limity!$D$5," Data gotowości zbyt późna lub wypełnona nieprawidłowo.","")&amp;
IF(OR(ROUND(K1299,2)&lt;=0,ROUND(Q1299,2)&lt;=0,ROUND(M1299,2)&lt;=0,ROUND(S1299,2)&lt;=0,ROUND(H1299,2)&lt;=0)," Co najmniej jedna wartość nie jest większa od zera.","")&amp;
IF(K1299&gt;Limity!$D$6," Abonament za Usługę TD w Wariancie A ponad limit.","")&amp;
IF(Q1299&gt;Limity!$D$7," Abonament za Usługę TD w Wariancie B ponad limit.","")&amp;
IF(Q1299-K1299&gt;Limity!$D$8," Różnica wartości abonamentów za Usługę TD wariantów A i B ponad limit.","")&amp;
IF(M1299&gt;Limity!$D$9," Abonament za zwiększenie przepustowości w Wariancie A ponad limit.","")&amp;
IF(S1299&gt;Limity!$D$10," Abonament za zwiększenie przepustowości w Wariancie B ponad limit.","")&amp;
IF(H1299&gt;Limity!$D$11," Opłata za zestawienie łącza ponad limit.","")&amp;
IF(J1299=""," Nie wskazano PWR. ",IF(ISERROR(VLOOKUP(J1299,'Listy punktów styku'!$B$11:$B$41,1,FALSE))," Nie wskazano PWR z listy.",""))&amp;
IF(P1299=""," Nie wskazano FPS. ",IF(ISERROR(VLOOKUP(P1299,'Listy punktów styku'!$B$44:$B$61,1,FALSE))," Nie wskazano FPS z listy.",""))
)</f>
        <v/>
      </c>
    </row>
    <row r="1300" spans="1:22" x14ac:dyDescent="0.35">
      <c r="A1300" s="115">
        <v>1286</v>
      </c>
      <c r="B1300" s="116">
        <v>6789073</v>
      </c>
      <c r="C1300" s="117" t="s">
        <v>6208</v>
      </c>
      <c r="D1300" s="118" t="s">
        <v>6205</v>
      </c>
      <c r="E1300" s="118" t="s">
        <v>6210</v>
      </c>
      <c r="F1300" s="119">
        <v>3</v>
      </c>
      <c r="G1300" s="28"/>
      <c r="H1300" s="4"/>
      <c r="I1300" s="122">
        <f t="shared" si="141"/>
        <v>0</v>
      </c>
      <c r="J1300" s="3"/>
      <c r="K1300" s="6"/>
      <c r="L1300" s="123">
        <f t="shared" si="142"/>
        <v>0</v>
      </c>
      <c r="M1300" s="7"/>
      <c r="N1300" s="123">
        <f t="shared" si="143"/>
        <v>0</v>
      </c>
      <c r="O1300" s="123">
        <f t="shared" si="144"/>
        <v>0</v>
      </c>
      <c r="P1300" s="3"/>
      <c r="Q1300" s="6"/>
      <c r="R1300" s="123">
        <f t="shared" si="145"/>
        <v>0</v>
      </c>
      <c r="S1300" s="6"/>
      <c r="T1300" s="123">
        <f t="shared" si="146"/>
        <v>0</v>
      </c>
      <c r="U1300" s="122">
        <f t="shared" si="147"/>
        <v>0</v>
      </c>
      <c r="V1300" s="8" t="str">
        <f>IF(COUNTBLANK(G1300:H1300)+COUNTBLANK(J1300:K1300)+COUNTBLANK(M1300:M1300)+COUNTBLANK(P1300:Q1300)+COUNTBLANK(S1300:S1300)=8,"",
IF(G1300&lt;Limity!$C$5," Data gotowości zbyt wczesna lub nie uzupełniona.","")&amp;
IF(G1300&gt;Limity!$D$5," Data gotowości zbyt późna lub wypełnona nieprawidłowo.","")&amp;
IF(OR(ROUND(K1300,2)&lt;=0,ROUND(Q1300,2)&lt;=0,ROUND(M1300,2)&lt;=0,ROUND(S1300,2)&lt;=0,ROUND(H1300,2)&lt;=0)," Co najmniej jedna wartość nie jest większa od zera.","")&amp;
IF(K1300&gt;Limity!$D$6," Abonament za Usługę TD w Wariancie A ponad limit.","")&amp;
IF(Q1300&gt;Limity!$D$7," Abonament za Usługę TD w Wariancie B ponad limit.","")&amp;
IF(Q1300-K1300&gt;Limity!$D$8," Różnica wartości abonamentów za Usługę TD wariantów A i B ponad limit.","")&amp;
IF(M1300&gt;Limity!$D$9," Abonament za zwiększenie przepustowości w Wariancie A ponad limit.","")&amp;
IF(S1300&gt;Limity!$D$10," Abonament za zwiększenie przepustowości w Wariancie B ponad limit.","")&amp;
IF(H1300&gt;Limity!$D$11," Opłata za zestawienie łącza ponad limit.","")&amp;
IF(J1300=""," Nie wskazano PWR. ",IF(ISERROR(VLOOKUP(J1300,'Listy punktów styku'!$B$11:$B$41,1,FALSE))," Nie wskazano PWR z listy.",""))&amp;
IF(P1300=""," Nie wskazano FPS. ",IF(ISERROR(VLOOKUP(P1300,'Listy punktów styku'!$B$44:$B$61,1,FALSE))," Nie wskazano FPS z listy.",""))
)</f>
        <v/>
      </c>
    </row>
    <row r="1301" spans="1:22" x14ac:dyDescent="0.35">
      <c r="A1301" s="115">
        <v>1287</v>
      </c>
      <c r="B1301" s="124">
        <v>13305116</v>
      </c>
      <c r="C1301" s="117" t="s">
        <v>6211</v>
      </c>
      <c r="D1301" s="118" t="s">
        <v>496</v>
      </c>
      <c r="E1301" s="118" t="s">
        <v>6214</v>
      </c>
      <c r="F1301" s="119" t="s">
        <v>1579</v>
      </c>
      <c r="G1301" s="28"/>
      <c r="H1301" s="4"/>
      <c r="I1301" s="122">
        <f t="shared" si="141"/>
        <v>0</v>
      </c>
      <c r="J1301" s="3"/>
      <c r="K1301" s="6"/>
      <c r="L1301" s="123">
        <f t="shared" si="142"/>
        <v>0</v>
      </c>
      <c r="M1301" s="7"/>
      <c r="N1301" s="123">
        <f t="shared" si="143"/>
        <v>0</v>
      </c>
      <c r="O1301" s="123">
        <f t="shared" si="144"/>
        <v>0</v>
      </c>
      <c r="P1301" s="3"/>
      <c r="Q1301" s="6"/>
      <c r="R1301" s="123">
        <f t="shared" si="145"/>
        <v>0</v>
      </c>
      <c r="S1301" s="6"/>
      <c r="T1301" s="123">
        <f t="shared" si="146"/>
        <v>0</v>
      </c>
      <c r="U1301" s="122">
        <f t="shared" si="147"/>
        <v>0</v>
      </c>
      <c r="V1301" s="8" t="str">
        <f>IF(COUNTBLANK(G1301:H1301)+COUNTBLANK(J1301:K1301)+COUNTBLANK(M1301:M1301)+COUNTBLANK(P1301:Q1301)+COUNTBLANK(S1301:S1301)=8,"",
IF(G1301&lt;Limity!$C$5," Data gotowości zbyt wczesna lub nie uzupełniona.","")&amp;
IF(G1301&gt;Limity!$D$5," Data gotowości zbyt późna lub wypełnona nieprawidłowo.","")&amp;
IF(OR(ROUND(K1301,2)&lt;=0,ROUND(Q1301,2)&lt;=0,ROUND(M1301,2)&lt;=0,ROUND(S1301,2)&lt;=0,ROUND(H1301,2)&lt;=0)," Co najmniej jedna wartość nie jest większa od zera.","")&amp;
IF(K1301&gt;Limity!$D$6," Abonament za Usługę TD w Wariancie A ponad limit.","")&amp;
IF(Q1301&gt;Limity!$D$7," Abonament za Usługę TD w Wariancie B ponad limit.","")&amp;
IF(Q1301-K1301&gt;Limity!$D$8," Różnica wartości abonamentów za Usługę TD wariantów A i B ponad limit.","")&amp;
IF(M1301&gt;Limity!$D$9," Abonament za zwiększenie przepustowości w Wariancie A ponad limit.","")&amp;
IF(S1301&gt;Limity!$D$10," Abonament za zwiększenie przepustowości w Wariancie B ponad limit.","")&amp;
IF(H1301&gt;Limity!$D$11," Opłata za zestawienie łącza ponad limit.","")&amp;
IF(J1301=""," Nie wskazano PWR. ",IF(ISERROR(VLOOKUP(J1301,'Listy punktów styku'!$B$11:$B$41,1,FALSE))," Nie wskazano PWR z listy.",""))&amp;
IF(P1301=""," Nie wskazano FPS. ",IF(ISERROR(VLOOKUP(P1301,'Listy punktów styku'!$B$44:$B$61,1,FALSE))," Nie wskazano FPS z listy.",""))
)</f>
        <v/>
      </c>
    </row>
    <row r="1302" spans="1:22" x14ac:dyDescent="0.35">
      <c r="A1302" s="115">
        <v>1288</v>
      </c>
      <c r="B1302" s="124">
        <v>500412</v>
      </c>
      <c r="C1302" s="117" t="s">
        <v>6215</v>
      </c>
      <c r="D1302" s="118" t="s">
        <v>496</v>
      </c>
      <c r="E1302" s="118" t="s">
        <v>6217</v>
      </c>
      <c r="F1302" s="119" t="s">
        <v>2291</v>
      </c>
      <c r="G1302" s="28"/>
      <c r="H1302" s="4"/>
      <c r="I1302" s="122">
        <f t="shared" si="141"/>
        <v>0</v>
      </c>
      <c r="J1302" s="3"/>
      <c r="K1302" s="6"/>
      <c r="L1302" s="123">
        <f t="shared" si="142"/>
        <v>0</v>
      </c>
      <c r="M1302" s="7"/>
      <c r="N1302" s="123">
        <f t="shared" si="143"/>
        <v>0</v>
      </c>
      <c r="O1302" s="123">
        <f t="shared" si="144"/>
        <v>0</v>
      </c>
      <c r="P1302" s="3"/>
      <c r="Q1302" s="6"/>
      <c r="R1302" s="123">
        <f t="shared" si="145"/>
        <v>0</v>
      </c>
      <c r="S1302" s="6"/>
      <c r="T1302" s="123">
        <f t="shared" si="146"/>
        <v>0</v>
      </c>
      <c r="U1302" s="122">
        <f t="shared" si="147"/>
        <v>0</v>
      </c>
      <c r="V1302" s="8" t="str">
        <f>IF(COUNTBLANK(G1302:H1302)+COUNTBLANK(J1302:K1302)+COUNTBLANK(M1302:M1302)+COUNTBLANK(P1302:Q1302)+COUNTBLANK(S1302:S1302)=8,"",
IF(G1302&lt;Limity!$C$5," Data gotowości zbyt wczesna lub nie uzupełniona.","")&amp;
IF(G1302&gt;Limity!$D$5," Data gotowości zbyt późna lub wypełnona nieprawidłowo.","")&amp;
IF(OR(ROUND(K1302,2)&lt;=0,ROUND(Q1302,2)&lt;=0,ROUND(M1302,2)&lt;=0,ROUND(S1302,2)&lt;=0,ROUND(H1302,2)&lt;=0)," Co najmniej jedna wartość nie jest większa od zera.","")&amp;
IF(K1302&gt;Limity!$D$6," Abonament za Usługę TD w Wariancie A ponad limit.","")&amp;
IF(Q1302&gt;Limity!$D$7," Abonament za Usługę TD w Wariancie B ponad limit.","")&amp;
IF(Q1302-K1302&gt;Limity!$D$8," Różnica wartości abonamentów za Usługę TD wariantów A i B ponad limit.","")&amp;
IF(M1302&gt;Limity!$D$9," Abonament za zwiększenie przepustowości w Wariancie A ponad limit.","")&amp;
IF(S1302&gt;Limity!$D$10," Abonament za zwiększenie przepustowości w Wariancie B ponad limit.","")&amp;
IF(H1302&gt;Limity!$D$11," Opłata za zestawienie łącza ponad limit.","")&amp;
IF(J1302=""," Nie wskazano PWR. ",IF(ISERROR(VLOOKUP(J1302,'Listy punktów styku'!$B$11:$B$41,1,FALSE))," Nie wskazano PWR z listy.",""))&amp;
IF(P1302=""," Nie wskazano FPS. ",IF(ISERROR(VLOOKUP(P1302,'Listy punktów styku'!$B$44:$B$61,1,FALSE))," Nie wskazano FPS z listy.",""))
)</f>
        <v/>
      </c>
    </row>
    <row r="1303" spans="1:22" x14ac:dyDescent="0.35">
      <c r="A1303" s="115">
        <v>1289</v>
      </c>
      <c r="B1303" s="124">
        <v>165077</v>
      </c>
      <c r="C1303" s="117" t="s">
        <v>6219</v>
      </c>
      <c r="D1303" s="118" t="s">
        <v>496</v>
      </c>
      <c r="E1303" s="118" t="s">
        <v>6221</v>
      </c>
      <c r="F1303" s="119" t="s">
        <v>537</v>
      </c>
      <c r="G1303" s="28"/>
      <c r="H1303" s="4"/>
      <c r="I1303" s="122">
        <f t="shared" si="141"/>
        <v>0</v>
      </c>
      <c r="J1303" s="3"/>
      <c r="K1303" s="6"/>
      <c r="L1303" s="123">
        <f t="shared" si="142"/>
        <v>0</v>
      </c>
      <c r="M1303" s="7"/>
      <c r="N1303" s="123">
        <f t="shared" si="143"/>
        <v>0</v>
      </c>
      <c r="O1303" s="123">
        <f t="shared" si="144"/>
        <v>0</v>
      </c>
      <c r="P1303" s="3"/>
      <c r="Q1303" s="6"/>
      <c r="R1303" s="123">
        <f t="shared" si="145"/>
        <v>0</v>
      </c>
      <c r="S1303" s="6"/>
      <c r="T1303" s="123">
        <f t="shared" si="146"/>
        <v>0</v>
      </c>
      <c r="U1303" s="122">
        <f t="shared" si="147"/>
        <v>0</v>
      </c>
      <c r="V1303" s="8" t="str">
        <f>IF(COUNTBLANK(G1303:H1303)+COUNTBLANK(J1303:K1303)+COUNTBLANK(M1303:M1303)+COUNTBLANK(P1303:Q1303)+COUNTBLANK(S1303:S1303)=8,"",
IF(G1303&lt;Limity!$C$5," Data gotowości zbyt wczesna lub nie uzupełniona.","")&amp;
IF(G1303&gt;Limity!$D$5," Data gotowości zbyt późna lub wypełnona nieprawidłowo.","")&amp;
IF(OR(ROUND(K1303,2)&lt;=0,ROUND(Q1303,2)&lt;=0,ROUND(M1303,2)&lt;=0,ROUND(S1303,2)&lt;=0,ROUND(H1303,2)&lt;=0)," Co najmniej jedna wartość nie jest większa od zera.","")&amp;
IF(K1303&gt;Limity!$D$6," Abonament za Usługę TD w Wariancie A ponad limit.","")&amp;
IF(Q1303&gt;Limity!$D$7," Abonament za Usługę TD w Wariancie B ponad limit.","")&amp;
IF(Q1303-K1303&gt;Limity!$D$8," Różnica wartości abonamentów za Usługę TD wariantów A i B ponad limit.","")&amp;
IF(M1303&gt;Limity!$D$9," Abonament za zwiększenie przepustowości w Wariancie A ponad limit.","")&amp;
IF(S1303&gt;Limity!$D$10," Abonament za zwiększenie przepustowości w Wariancie B ponad limit.","")&amp;
IF(H1303&gt;Limity!$D$11," Opłata za zestawienie łącza ponad limit.","")&amp;
IF(J1303=""," Nie wskazano PWR. ",IF(ISERROR(VLOOKUP(J1303,'Listy punktów styku'!$B$11:$B$41,1,FALSE))," Nie wskazano PWR z listy.",""))&amp;
IF(P1303=""," Nie wskazano FPS. ",IF(ISERROR(VLOOKUP(P1303,'Listy punktów styku'!$B$44:$B$61,1,FALSE))," Nie wskazano FPS z listy.",""))
)</f>
        <v/>
      </c>
    </row>
    <row r="1304" spans="1:22" x14ac:dyDescent="0.35">
      <c r="A1304" s="115">
        <v>1290</v>
      </c>
      <c r="B1304" s="116">
        <v>6855351</v>
      </c>
      <c r="C1304" s="117" t="s">
        <v>6223</v>
      </c>
      <c r="D1304" s="118" t="s">
        <v>6228</v>
      </c>
      <c r="E1304" s="118"/>
      <c r="F1304" s="119">
        <v>21</v>
      </c>
      <c r="G1304" s="28"/>
      <c r="H1304" s="4"/>
      <c r="I1304" s="122">
        <f t="shared" si="141"/>
        <v>0</v>
      </c>
      <c r="J1304" s="3"/>
      <c r="K1304" s="6"/>
      <c r="L1304" s="123">
        <f t="shared" si="142"/>
        <v>0</v>
      </c>
      <c r="M1304" s="7"/>
      <c r="N1304" s="123">
        <f t="shared" si="143"/>
        <v>0</v>
      </c>
      <c r="O1304" s="123">
        <f t="shared" si="144"/>
        <v>0</v>
      </c>
      <c r="P1304" s="3"/>
      <c r="Q1304" s="6"/>
      <c r="R1304" s="123">
        <f t="shared" si="145"/>
        <v>0</v>
      </c>
      <c r="S1304" s="6"/>
      <c r="T1304" s="123">
        <f t="shared" si="146"/>
        <v>0</v>
      </c>
      <c r="U1304" s="122">
        <f t="shared" si="147"/>
        <v>0</v>
      </c>
      <c r="V1304" s="8" t="str">
        <f>IF(COUNTBLANK(G1304:H1304)+COUNTBLANK(J1304:K1304)+COUNTBLANK(M1304:M1304)+COUNTBLANK(P1304:Q1304)+COUNTBLANK(S1304:S1304)=8,"",
IF(G1304&lt;Limity!$C$5," Data gotowości zbyt wczesna lub nie uzupełniona.","")&amp;
IF(G1304&gt;Limity!$D$5," Data gotowości zbyt późna lub wypełnona nieprawidłowo.","")&amp;
IF(OR(ROUND(K1304,2)&lt;=0,ROUND(Q1304,2)&lt;=0,ROUND(M1304,2)&lt;=0,ROUND(S1304,2)&lt;=0,ROUND(H1304,2)&lt;=0)," Co najmniej jedna wartość nie jest większa od zera.","")&amp;
IF(K1304&gt;Limity!$D$6," Abonament za Usługę TD w Wariancie A ponad limit.","")&amp;
IF(Q1304&gt;Limity!$D$7," Abonament za Usługę TD w Wariancie B ponad limit.","")&amp;
IF(Q1304-K1304&gt;Limity!$D$8," Różnica wartości abonamentów za Usługę TD wariantów A i B ponad limit.","")&amp;
IF(M1304&gt;Limity!$D$9," Abonament za zwiększenie przepustowości w Wariancie A ponad limit.","")&amp;
IF(S1304&gt;Limity!$D$10," Abonament za zwiększenie przepustowości w Wariancie B ponad limit.","")&amp;
IF(H1304&gt;Limity!$D$11," Opłata za zestawienie łącza ponad limit.","")&amp;
IF(J1304=""," Nie wskazano PWR. ",IF(ISERROR(VLOOKUP(J1304,'Listy punktów styku'!$B$11:$B$41,1,FALSE))," Nie wskazano PWR z listy.",""))&amp;
IF(P1304=""," Nie wskazano FPS. ",IF(ISERROR(VLOOKUP(P1304,'Listy punktów styku'!$B$44:$B$61,1,FALSE))," Nie wskazano FPS z listy.",""))
)</f>
        <v/>
      </c>
    </row>
    <row r="1305" spans="1:22" x14ac:dyDescent="0.35">
      <c r="A1305" s="115">
        <v>1291</v>
      </c>
      <c r="B1305" s="116">
        <v>7342305</v>
      </c>
      <c r="C1305" s="117" t="s">
        <v>6230</v>
      </c>
      <c r="D1305" s="118" t="s">
        <v>718</v>
      </c>
      <c r="E1305" s="118" t="s">
        <v>6233</v>
      </c>
      <c r="F1305" s="119">
        <v>30</v>
      </c>
      <c r="G1305" s="28"/>
      <c r="H1305" s="4"/>
      <c r="I1305" s="122">
        <f t="shared" si="141"/>
        <v>0</v>
      </c>
      <c r="J1305" s="3"/>
      <c r="K1305" s="6"/>
      <c r="L1305" s="123">
        <f t="shared" si="142"/>
        <v>0</v>
      </c>
      <c r="M1305" s="7"/>
      <c r="N1305" s="123">
        <f t="shared" si="143"/>
        <v>0</v>
      </c>
      <c r="O1305" s="123">
        <f t="shared" si="144"/>
        <v>0</v>
      </c>
      <c r="P1305" s="3"/>
      <c r="Q1305" s="6"/>
      <c r="R1305" s="123">
        <f t="shared" si="145"/>
        <v>0</v>
      </c>
      <c r="S1305" s="6"/>
      <c r="T1305" s="123">
        <f t="shared" si="146"/>
        <v>0</v>
      </c>
      <c r="U1305" s="122">
        <f t="shared" si="147"/>
        <v>0</v>
      </c>
      <c r="V1305" s="8" t="str">
        <f>IF(COUNTBLANK(G1305:H1305)+COUNTBLANK(J1305:K1305)+COUNTBLANK(M1305:M1305)+COUNTBLANK(P1305:Q1305)+COUNTBLANK(S1305:S1305)=8,"",
IF(G1305&lt;Limity!$C$5," Data gotowości zbyt wczesna lub nie uzupełniona.","")&amp;
IF(G1305&gt;Limity!$D$5," Data gotowości zbyt późna lub wypełnona nieprawidłowo.","")&amp;
IF(OR(ROUND(K1305,2)&lt;=0,ROUND(Q1305,2)&lt;=0,ROUND(M1305,2)&lt;=0,ROUND(S1305,2)&lt;=0,ROUND(H1305,2)&lt;=0)," Co najmniej jedna wartość nie jest większa od zera.","")&amp;
IF(K1305&gt;Limity!$D$6," Abonament za Usługę TD w Wariancie A ponad limit.","")&amp;
IF(Q1305&gt;Limity!$D$7," Abonament za Usługę TD w Wariancie B ponad limit.","")&amp;
IF(Q1305-K1305&gt;Limity!$D$8," Różnica wartości abonamentów za Usługę TD wariantów A i B ponad limit.","")&amp;
IF(M1305&gt;Limity!$D$9," Abonament za zwiększenie przepustowości w Wariancie A ponad limit.","")&amp;
IF(S1305&gt;Limity!$D$10," Abonament za zwiększenie przepustowości w Wariancie B ponad limit.","")&amp;
IF(H1305&gt;Limity!$D$11," Opłata za zestawienie łącza ponad limit.","")&amp;
IF(J1305=""," Nie wskazano PWR. ",IF(ISERROR(VLOOKUP(J1305,'Listy punktów styku'!$B$11:$B$41,1,FALSE))," Nie wskazano PWR z listy.",""))&amp;
IF(P1305=""," Nie wskazano FPS. ",IF(ISERROR(VLOOKUP(P1305,'Listy punktów styku'!$B$44:$B$61,1,FALSE))," Nie wskazano FPS z listy.",""))
)</f>
        <v/>
      </c>
    </row>
    <row r="1306" spans="1:22" x14ac:dyDescent="0.35">
      <c r="A1306" s="115">
        <v>1292</v>
      </c>
      <c r="B1306" s="116">
        <v>6874356</v>
      </c>
      <c r="C1306" s="117" t="s">
        <v>6235</v>
      </c>
      <c r="D1306" s="118" t="s">
        <v>6240</v>
      </c>
      <c r="E1306" s="118" t="s">
        <v>104</v>
      </c>
      <c r="F1306" s="119" t="s">
        <v>5864</v>
      </c>
      <c r="G1306" s="28"/>
      <c r="H1306" s="4"/>
      <c r="I1306" s="122">
        <f t="shared" si="141"/>
        <v>0</v>
      </c>
      <c r="J1306" s="3"/>
      <c r="K1306" s="6"/>
      <c r="L1306" s="123">
        <f t="shared" si="142"/>
        <v>0</v>
      </c>
      <c r="M1306" s="7"/>
      <c r="N1306" s="123">
        <f t="shared" si="143"/>
        <v>0</v>
      </c>
      <c r="O1306" s="123">
        <f t="shared" si="144"/>
        <v>0</v>
      </c>
      <c r="P1306" s="3"/>
      <c r="Q1306" s="6"/>
      <c r="R1306" s="123">
        <f t="shared" si="145"/>
        <v>0</v>
      </c>
      <c r="S1306" s="6"/>
      <c r="T1306" s="123">
        <f t="shared" si="146"/>
        <v>0</v>
      </c>
      <c r="U1306" s="122">
        <f t="shared" si="147"/>
        <v>0</v>
      </c>
      <c r="V1306" s="8" t="str">
        <f>IF(COUNTBLANK(G1306:H1306)+COUNTBLANK(J1306:K1306)+COUNTBLANK(M1306:M1306)+COUNTBLANK(P1306:Q1306)+COUNTBLANK(S1306:S1306)=8,"",
IF(G1306&lt;Limity!$C$5," Data gotowości zbyt wczesna lub nie uzupełniona.","")&amp;
IF(G1306&gt;Limity!$D$5," Data gotowości zbyt późna lub wypełnona nieprawidłowo.","")&amp;
IF(OR(ROUND(K1306,2)&lt;=0,ROUND(Q1306,2)&lt;=0,ROUND(M1306,2)&lt;=0,ROUND(S1306,2)&lt;=0,ROUND(H1306,2)&lt;=0)," Co najmniej jedna wartość nie jest większa od zera.","")&amp;
IF(K1306&gt;Limity!$D$6," Abonament za Usługę TD w Wariancie A ponad limit.","")&amp;
IF(Q1306&gt;Limity!$D$7," Abonament za Usługę TD w Wariancie B ponad limit.","")&amp;
IF(Q1306-K1306&gt;Limity!$D$8," Różnica wartości abonamentów za Usługę TD wariantów A i B ponad limit.","")&amp;
IF(M1306&gt;Limity!$D$9," Abonament za zwiększenie przepustowości w Wariancie A ponad limit.","")&amp;
IF(S1306&gt;Limity!$D$10," Abonament za zwiększenie przepustowości w Wariancie B ponad limit.","")&amp;
IF(H1306&gt;Limity!$D$11," Opłata za zestawienie łącza ponad limit.","")&amp;
IF(J1306=""," Nie wskazano PWR. ",IF(ISERROR(VLOOKUP(J1306,'Listy punktów styku'!$B$11:$B$41,1,FALSE))," Nie wskazano PWR z listy.",""))&amp;
IF(P1306=""," Nie wskazano FPS. ",IF(ISERROR(VLOOKUP(P1306,'Listy punktów styku'!$B$44:$B$61,1,FALSE))," Nie wskazano FPS z listy.",""))
)</f>
        <v/>
      </c>
    </row>
    <row r="1307" spans="1:22" x14ac:dyDescent="0.35">
      <c r="A1307" s="115">
        <v>1293</v>
      </c>
      <c r="B1307" s="116">
        <v>6875494</v>
      </c>
      <c r="C1307" s="117" t="s">
        <v>6242</v>
      </c>
      <c r="D1307" s="118" t="s">
        <v>6246</v>
      </c>
      <c r="E1307" s="118"/>
      <c r="F1307" s="119">
        <v>72</v>
      </c>
      <c r="G1307" s="28"/>
      <c r="H1307" s="4"/>
      <c r="I1307" s="122">
        <f t="shared" si="141"/>
        <v>0</v>
      </c>
      <c r="J1307" s="3"/>
      <c r="K1307" s="6"/>
      <c r="L1307" s="123">
        <f t="shared" si="142"/>
        <v>0</v>
      </c>
      <c r="M1307" s="7"/>
      <c r="N1307" s="123">
        <f t="shared" si="143"/>
        <v>0</v>
      </c>
      <c r="O1307" s="123">
        <f t="shared" si="144"/>
        <v>0</v>
      </c>
      <c r="P1307" s="3"/>
      <c r="Q1307" s="6"/>
      <c r="R1307" s="123">
        <f t="shared" si="145"/>
        <v>0</v>
      </c>
      <c r="S1307" s="6"/>
      <c r="T1307" s="123">
        <f t="shared" si="146"/>
        <v>0</v>
      </c>
      <c r="U1307" s="122">
        <f t="shared" si="147"/>
        <v>0</v>
      </c>
      <c r="V1307" s="8" t="str">
        <f>IF(COUNTBLANK(G1307:H1307)+COUNTBLANK(J1307:K1307)+COUNTBLANK(M1307:M1307)+COUNTBLANK(P1307:Q1307)+COUNTBLANK(S1307:S1307)=8,"",
IF(G1307&lt;Limity!$C$5," Data gotowości zbyt wczesna lub nie uzupełniona.","")&amp;
IF(G1307&gt;Limity!$D$5," Data gotowości zbyt późna lub wypełnona nieprawidłowo.","")&amp;
IF(OR(ROUND(K1307,2)&lt;=0,ROUND(Q1307,2)&lt;=0,ROUND(M1307,2)&lt;=0,ROUND(S1307,2)&lt;=0,ROUND(H1307,2)&lt;=0)," Co najmniej jedna wartość nie jest większa od zera.","")&amp;
IF(K1307&gt;Limity!$D$6," Abonament za Usługę TD w Wariancie A ponad limit.","")&amp;
IF(Q1307&gt;Limity!$D$7," Abonament za Usługę TD w Wariancie B ponad limit.","")&amp;
IF(Q1307-K1307&gt;Limity!$D$8," Różnica wartości abonamentów za Usługę TD wariantów A i B ponad limit.","")&amp;
IF(M1307&gt;Limity!$D$9," Abonament za zwiększenie przepustowości w Wariancie A ponad limit.","")&amp;
IF(S1307&gt;Limity!$D$10," Abonament za zwiększenie przepustowości w Wariancie B ponad limit.","")&amp;
IF(H1307&gt;Limity!$D$11," Opłata za zestawienie łącza ponad limit.","")&amp;
IF(J1307=""," Nie wskazano PWR. ",IF(ISERROR(VLOOKUP(J1307,'Listy punktów styku'!$B$11:$B$41,1,FALSE))," Nie wskazano PWR z listy.",""))&amp;
IF(P1307=""," Nie wskazano FPS. ",IF(ISERROR(VLOOKUP(P1307,'Listy punktów styku'!$B$44:$B$61,1,FALSE))," Nie wskazano FPS z listy.",""))
)</f>
        <v/>
      </c>
    </row>
    <row r="1308" spans="1:22" x14ac:dyDescent="0.35">
      <c r="A1308" s="115">
        <v>1294</v>
      </c>
      <c r="B1308" s="124">
        <v>436347</v>
      </c>
      <c r="C1308" s="117" t="s">
        <v>6247</v>
      </c>
      <c r="D1308" s="118" t="s">
        <v>6252</v>
      </c>
      <c r="E1308" s="118" t="s">
        <v>95</v>
      </c>
      <c r="F1308" s="119" t="s">
        <v>1903</v>
      </c>
      <c r="G1308" s="28"/>
      <c r="H1308" s="4"/>
      <c r="I1308" s="122">
        <f t="shared" si="141"/>
        <v>0</v>
      </c>
      <c r="J1308" s="3"/>
      <c r="K1308" s="6"/>
      <c r="L1308" s="123">
        <f t="shared" si="142"/>
        <v>0</v>
      </c>
      <c r="M1308" s="7"/>
      <c r="N1308" s="123">
        <f t="shared" si="143"/>
        <v>0</v>
      </c>
      <c r="O1308" s="123">
        <f t="shared" si="144"/>
        <v>0</v>
      </c>
      <c r="P1308" s="3"/>
      <c r="Q1308" s="6"/>
      <c r="R1308" s="123">
        <f t="shared" si="145"/>
        <v>0</v>
      </c>
      <c r="S1308" s="6"/>
      <c r="T1308" s="123">
        <f t="shared" si="146"/>
        <v>0</v>
      </c>
      <c r="U1308" s="122">
        <f t="shared" si="147"/>
        <v>0</v>
      </c>
      <c r="V1308" s="8" t="str">
        <f>IF(COUNTBLANK(G1308:H1308)+COUNTBLANK(J1308:K1308)+COUNTBLANK(M1308:M1308)+COUNTBLANK(P1308:Q1308)+COUNTBLANK(S1308:S1308)=8,"",
IF(G1308&lt;Limity!$C$5," Data gotowości zbyt wczesna lub nie uzupełniona.","")&amp;
IF(G1308&gt;Limity!$D$5," Data gotowości zbyt późna lub wypełnona nieprawidłowo.","")&amp;
IF(OR(ROUND(K1308,2)&lt;=0,ROUND(Q1308,2)&lt;=0,ROUND(M1308,2)&lt;=0,ROUND(S1308,2)&lt;=0,ROUND(H1308,2)&lt;=0)," Co najmniej jedna wartość nie jest większa od zera.","")&amp;
IF(K1308&gt;Limity!$D$6," Abonament za Usługę TD w Wariancie A ponad limit.","")&amp;
IF(Q1308&gt;Limity!$D$7," Abonament za Usługę TD w Wariancie B ponad limit.","")&amp;
IF(Q1308-K1308&gt;Limity!$D$8," Różnica wartości abonamentów za Usługę TD wariantów A i B ponad limit.","")&amp;
IF(M1308&gt;Limity!$D$9," Abonament za zwiększenie przepustowości w Wariancie A ponad limit.","")&amp;
IF(S1308&gt;Limity!$D$10," Abonament za zwiększenie przepustowości w Wariancie B ponad limit.","")&amp;
IF(H1308&gt;Limity!$D$11," Opłata za zestawienie łącza ponad limit.","")&amp;
IF(J1308=""," Nie wskazano PWR. ",IF(ISERROR(VLOOKUP(J1308,'Listy punktów styku'!$B$11:$B$41,1,FALSE))," Nie wskazano PWR z listy.",""))&amp;
IF(P1308=""," Nie wskazano FPS. ",IF(ISERROR(VLOOKUP(P1308,'Listy punktów styku'!$B$44:$B$61,1,FALSE))," Nie wskazano FPS z listy.",""))
)</f>
        <v/>
      </c>
    </row>
    <row r="1309" spans="1:22" x14ac:dyDescent="0.35">
      <c r="A1309" s="115">
        <v>1295</v>
      </c>
      <c r="B1309" s="116">
        <v>792443819</v>
      </c>
      <c r="C1309" s="117">
        <v>64821</v>
      </c>
      <c r="D1309" s="118" t="s">
        <v>6256</v>
      </c>
      <c r="E1309" s="118" t="s">
        <v>1141</v>
      </c>
      <c r="F1309" s="119">
        <v>34</v>
      </c>
      <c r="G1309" s="28"/>
      <c r="H1309" s="4"/>
      <c r="I1309" s="122">
        <f t="shared" si="141"/>
        <v>0</v>
      </c>
      <c r="J1309" s="3"/>
      <c r="K1309" s="6"/>
      <c r="L1309" s="123">
        <f t="shared" si="142"/>
        <v>0</v>
      </c>
      <c r="M1309" s="7"/>
      <c r="N1309" s="123">
        <f t="shared" si="143"/>
        <v>0</v>
      </c>
      <c r="O1309" s="123">
        <f t="shared" si="144"/>
        <v>0</v>
      </c>
      <c r="P1309" s="3"/>
      <c r="Q1309" s="6"/>
      <c r="R1309" s="123">
        <f t="shared" si="145"/>
        <v>0</v>
      </c>
      <c r="S1309" s="6"/>
      <c r="T1309" s="123">
        <f t="shared" si="146"/>
        <v>0</v>
      </c>
      <c r="U1309" s="122">
        <f t="shared" si="147"/>
        <v>0</v>
      </c>
      <c r="V1309" s="8" t="str">
        <f>IF(COUNTBLANK(G1309:H1309)+COUNTBLANK(J1309:K1309)+COUNTBLANK(M1309:M1309)+COUNTBLANK(P1309:Q1309)+COUNTBLANK(S1309:S1309)=8,"",
IF(G1309&lt;Limity!$C$5," Data gotowości zbyt wczesna lub nie uzupełniona.","")&amp;
IF(G1309&gt;Limity!$D$5," Data gotowości zbyt późna lub wypełnona nieprawidłowo.","")&amp;
IF(OR(ROUND(K1309,2)&lt;=0,ROUND(Q1309,2)&lt;=0,ROUND(M1309,2)&lt;=0,ROUND(S1309,2)&lt;=0,ROUND(H1309,2)&lt;=0)," Co najmniej jedna wartość nie jest większa od zera.","")&amp;
IF(K1309&gt;Limity!$D$6," Abonament za Usługę TD w Wariancie A ponad limit.","")&amp;
IF(Q1309&gt;Limity!$D$7," Abonament za Usługę TD w Wariancie B ponad limit.","")&amp;
IF(Q1309-K1309&gt;Limity!$D$8," Różnica wartości abonamentów za Usługę TD wariantów A i B ponad limit.","")&amp;
IF(M1309&gt;Limity!$D$9," Abonament za zwiększenie przepustowości w Wariancie A ponad limit.","")&amp;
IF(S1309&gt;Limity!$D$10," Abonament za zwiększenie przepustowości w Wariancie B ponad limit.","")&amp;
IF(H1309&gt;Limity!$D$11," Opłata za zestawienie łącza ponad limit.","")&amp;
IF(J1309=""," Nie wskazano PWR. ",IF(ISERROR(VLOOKUP(J1309,'Listy punktów styku'!$B$11:$B$41,1,FALSE))," Nie wskazano PWR z listy.",""))&amp;
IF(P1309=""," Nie wskazano FPS. ",IF(ISERROR(VLOOKUP(P1309,'Listy punktów styku'!$B$44:$B$61,1,FALSE))," Nie wskazano FPS z listy.",""))
)</f>
        <v/>
      </c>
    </row>
    <row r="1310" spans="1:22" x14ac:dyDescent="0.35">
      <c r="A1310" s="115">
        <v>1296</v>
      </c>
      <c r="B1310" s="116">
        <v>522552072</v>
      </c>
      <c r="C1310" s="117">
        <v>123259</v>
      </c>
      <c r="D1310" s="118" t="s">
        <v>499</v>
      </c>
      <c r="E1310" s="118" t="s">
        <v>6259</v>
      </c>
      <c r="F1310" s="119">
        <v>9</v>
      </c>
      <c r="G1310" s="28"/>
      <c r="H1310" s="4"/>
      <c r="I1310" s="122">
        <f t="shared" si="141"/>
        <v>0</v>
      </c>
      <c r="J1310" s="3"/>
      <c r="K1310" s="6"/>
      <c r="L1310" s="123">
        <f t="shared" si="142"/>
        <v>0</v>
      </c>
      <c r="M1310" s="7"/>
      <c r="N1310" s="123">
        <f t="shared" si="143"/>
        <v>0</v>
      </c>
      <c r="O1310" s="123">
        <f t="shared" si="144"/>
        <v>0</v>
      </c>
      <c r="P1310" s="3"/>
      <c r="Q1310" s="6"/>
      <c r="R1310" s="123">
        <f t="shared" si="145"/>
        <v>0</v>
      </c>
      <c r="S1310" s="6"/>
      <c r="T1310" s="123">
        <f t="shared" si="146"/>
        <v>0</v>
      </c>
      <c r="U1310" s="122">
        <f t="shared" si="147"/>
        <v>0</v>
      </c>
      <c r="V1310" s="8" t="str">
        <f>IF(COUNTBLANK(G1310:H1310)+COUNTBLANK(J1310:K1310)+COUNTBLANK(M1310:M1310)+COUNTBLANK(P1310:Q1310)+COUNTBLANK(S1310:S1310)=8,"",
IF(G1310&lt;Limity!$C$5," Data gotowości zbyt wczesna lub nie uzupełniona.","")&amp;
IF(G1310&gt;Limity!$D$5," Data gotowości zbyt późna lub wypełnona nieprawidłowo.","")&amp;
IF(OR(ROUND(K1310,2)&lt;=0,ROUND(Q1310,2)&lt;=0,ROUND(M1310,2)&lt;=0,ROUND(S1310,2)&lt;=0,ROUND(H1310,2)&lt;=0)," Co najmniej jedna wartość nie jest większa od zera.","")&amp;
IF(K1310&gt;Limity!$D$6," Abonament za Usługę TD w Wariancie A ponad limit.","")&amp;
IF(Q1310&gt;Limity!$D$7," Abonament za Usługę TD w Wariancie B ponad limit.","")&amp;
IF(Q1310-K1310&gt;Limity!$D$8," Różnica wartości abonamentów za Usługę TD wariantów A i B ponad limit.","")&amp;
IF(M1310&gt;Limity!$D$9," Abonament za zwiększenie przepustowości w Wariancie A ponad limit.","")&amp;
IF(S1310&gt;Limity!$D$10," Abonament za zwiększenie przepustowości w Wariancie B ponad limit.","")&amp;
IF(H1310&gt;Limity!$D$11," Opłata za zestawienie łącza ponad limit.","")&amp;
IF(J1310=""," Nie wskazano PWR. ",IF(ISERROR(VLOOKUP(J1310,'Listy punktów styku'!$B$11:$B$41,1,FALSE))," Nie wskazano PWR z listy.",""))&amp;
IF(P1310=""," Nie wskazano FPS. ",IF(ISERROR(VLOOKUP(P1310,'Listy punktów styku'!$B$44:$B$61,1,FALSE))," Nie wskazano FPS z listy.",""))
)</f>
        <v/>
      </c>
    </row>
    <row r="1311" spans="1:22" x14ac:dyDescent="0.35">
      <c r="A1311" s="115">
        <v>1297</v>
      </c>
      <c r="B1311" s="116">
        <v>123205592</v>
      </c>
      <c r="C1311" s="117">
        <v>269991</v>
      </c>
      <c r="D1311" s="118" t="s">
        <v>499</v>
      </c>
      <c r="E1311" s="118" t="s">
        <v>6260</v>
      </c>
      <c r="F1311" s="119" t="s">
        <v>517</v>
      </c>
      <c r="G1311" s="28"/>
      <c r="H1311" s="4"/>
      <c r="I1311" s="122">
        <f t="shared" si="141"/>
        <v>0</v>
      </c>
      <c r="J1311" s="3"/>
      <c r="K1311" s="6"/>
      <c r="L1311" s="123">
        <f t="shared" si="142"/>
        <v>0</v>
      </c>
      <c r="M1311" s="7"/>
      <c r="N1311" s="123">
        <f t="shared" si="143"/>
        <v>0</v>
      </c>
      <c r="O1311" s="123">
        <f t="shared" si="144"/>
        <v>0</v>
      </c>
      <c r="P1311" s="3"/>
      <c r="Q1311" s="6"/>
      <c r="R1311" s="123">
        <f t="shared" si="145"/>
        <v>0</v>
      </c>
      <c r="S1311" s="6"/>
      <c r="T1311" s="123">
        <f t="shared" si="146"/>
        <v>0</v>
      </c>
      <c r="U1311" s="122">
        <f t="shared" si="147"/>
        <v>0</v>
      </c>
      <c r="V1311" s="8" t="str">
        <f>IF(COUNTBLANK(G1311:H1311)+COUNTBLANK(J1311:K1311)+COUNTBLANK(M1311:M1311)+COUNTBLANK(P1311:Q1311)+COUNTBLANK(S1311:S1311)=8,"",
IF(G1311&lt;Limity!$C$5," Data gotowości zbyt wczesna lub nie uzupełniona.","")&amp;
IF(G1311&gt;Limity!$D$5," Data gotowości zbyt późna lub wypełnona nieprawidłowo.","")&amp;
IF(OR(ROUND(K1311,2)&lt;=0,ROUND(Q1311,2)&lt;=0,ROUND(M1311,2)&lt;=0,ROUND(S1311,2)&lt;=0,ROUND(H1311,2)&lt;=0)," Co najmniej jedna wartość nie jest większa od zera.","")&amp;
IF(K1311&gt;Limity!$D$6," Abonament za Usługę TD w Wariancie A ponad limit.","")&amp;
IF(Q1311&gt;Limity!$D$7," Abonament za Usługę TD w Wariancie B ponad limit.","")&amp;
IF(Q1311-K1311&gt;Limity!$D$8," Różnica wartości abonamentów za Usługę TD wariantów A i B ponad limit.","")&amp;
IF(M1311&gt;Limity!$D$9," Abonament za zwiększenie przepustowości w Wariancie A ponad limit.","")&amp;
IF(S1311&gt;Limity!$D$10," Abonament za zwiększenie przepustowości w Wariancie B ponad limit.","")&amp;
IF(H1311&gt;Limity!$D$11," Opłata za zestawienie łącza ponad limit.","")&amp;
IF(J1311=""," Nie wskazano PWR. ",IF(ISERROR(VLOOKUP(J1311,'Listy punktów styku'!$B$11:$B$41,1,FALSE))," Nie wskazano PWR z listy.",""))&amp;
IF(P1311=""," Nie wskazano FPS. ",IF(ISERROR(VLOOKUP(P1311,'Listy punktów styku'!$B$44:$B$61,1,FALSE))," Nie wskazano FPS z listy.",""))
)</f>
        <v/>
      </c>
    </row>
    <row r="1312" spans="1:22" x14ac:dyDescent="0.35">
      <c r="A1312" s="115">
        <v>1298</v>
      </c>
      <c r="B1312" s="124">
        <v>43091259</v>
      </c>
      <c r="C1312" s="117" t="s">
        <v>6261</v>
      </c>
      <c r="D1312" s="118" t="s">
        <v>499</v>
      </c>
      <c r="E1312" s="118" t="s">
        <v>6263</v>
      </c>
      <c r="F1312" s="119" t="s">
        <v>1555</v>
      </c>
      <c r="G1312" s="28"/>
      <c r="H1312" s="4"/>
      <c r="I1312" s="122">
        <f t="shared" si="141"/>
        <v>0</v>
      </c>
      <c r="J1312" s="3"/>
      <c r="K1312" s="6"/>
      <c r="L1312" s="123">
        <f t="shared" si="142"/>
        <v>0</v>
      </c>
      <c r="M1312" s="7"/>
      <c r="N1312" s="123">
        <f t="shared" si="143"/>
        <v>0</v>
      </c>
      <c r="O1312" s="123">
        <f t="shared" si="144"/>
        <v>0</v>
      </c>
      <c r="P1312" s="3"/>
      <c r="Q1312" s="6"/>
      <c r="R1312" s="123">
        <f t="shared" si="145"/>
        <v>0</v>
      </c>
      <c r="S1312" s="6"/>
      <c r="T1312" s="123">
        <f t="shared" si="146"/>
        <v>0</v>
      </c>
      <c r="U1312" s="122">
        <f t="shared" si="147"/>
        <v>0</v>
      </c>
      <c r="V1312" s="8" t="str">
        <f>IF(COUNTBLANK(G1312:H1312)+COUNTBLANK(J1312:K1312)+COUNTBLANK(M1312:M1312)+COUNTBLANK(P1312:Q1312)+COUNTBLANK(S1312:S1312)=8,"",
IF(G1312&lt;Limity!$C$5," Data gotowości zbyt wczesna lub nie uzupełniona.","")&amp;
IF(G1312&gt;Limity!$D$5," Data gotowości zbyt późna lub wypełnona nieprawidłowo.","")&amp;
IF(OR(ROUND(K1312,2)&lt;=0,ROUND(Q1312,2)&lt;=0,ROUND(M1312,2)&lt;=0,ROUND(S1312,2)&lt;=0,ROUND(H1312,2)&lt;=0)," Co najmniej jedna wartość nie jest większa od zera.","")&amp;
IF(K1312&gt;Limity!$D$6," Abonament za Usługę TD w Wariancie A ponad limit.","")&amp;
IF(Q1312&gt;Limity!$D$7," Abonament za Usługę TD w Wariancie B ponad limit.","")&amp;
IF(Q1312-K1312&gt;Limity!$D$8," Różnica wartości abonamentów za Usługę TD wariantów A i B ponad limit.","")&amp;
IF(M1312&gt;Limity!$D$9," Abonament za zwiększenie przepustowości w Wariancie A ponad limit.","")&amp;
IF(S1312&gt;Limity!$D$10," Abonament za zwiększenie przepustowości w Wariancie B ponad limit.","")&amp;
IF(H1312&gt;Limity!$D$11," Opłata za zestawienie łącza ponad limit.","")&amp;
IF(J1312=""," Nie wskazano PWR. ",IF(ISERROR(VLOOKUP(J1312,'Listy punktów styku'!$B$11:$B$41,1,FALSE))," Nie wskazano PWR z listy.",""))&amp;
IF(P1312=""," Nie wskazano FPS. ",IF(ISERROR(VLOOKUP(P1312,'Listy punktów styku'!$B$44:$B$61,1,FALSE))," Nie wskazano FPS z listy.",""))
)</f>
        <v/>
      </c>
    </row>
    <row r="1313" spans="1:22" x14ac:dyDescent="0.35">
      <c r="A1313" s="115">
        <v>1299</v>
      </c>
      <c r="B1313" s="116">
        <v>147831591</v>
      </c>
      <c r="C1313" s="117">
        <v>262346</v>
      </c>
      <c r="D1313" s="118" t="s">
        <v>499</v>
      </c>
      <c r="E1313" s="118" t="s">
        <v>502</v>
      </c>
      <c r="F1313" s="119">
        <v>56</v>
      </c>
      <c r="G1313" s="28"/>
      <c r="H1313" s="4"/>
      <c r="I1313" s="122">
        <f t="shared" si="141"/>
        <v>0</v>
      </c>
      <c r="J1313" s="3"/>
      <c r="K1313" s="6"/>
      <c r="L1313" s="123">
        <f t="shared" si="142"/>
        <v>0</v>
      </c>
      <c r="M1313" s="7"/>
      <c r="N1313" s="123">
        <f t="shared" si="143"/>
        <v>0</v>
      </c>
      <c r="O1313" s="123">
        <f t="shared" si="144"/>
        <v>0</v>
      </c>
      <c r="P1313" s="3"/>
      <c r="Q1313" s="6"/>
      <c r="R1313" s="123">
        <f t="shared" si="145"/>
        <v>0</v>
      </c>
      <c r="S1313" s="6"/>
      <c r="T1313" s="123">
        <f t="shared" si="146"/>
        <v>0</v>
      </c>
      <c r="U1313" s="122">
        <f t="shared" si="147"/>
        <v>0</v>
      </c>
      <c r="V1313" s="8" t="str">
        <f>IF(COUNTBLANK(G1313:H1313)+COUNTBLANK(J1313:K1313)+COUNTBLANK(M1313:M1313)+COUNTBLANK(P1313:Q1313)+COUNTBLANK(S1313:S1313)=8,"",
IF(G1313&lt;Limity!$C$5," Data gotowości zbyt wczesna lub nie uzupełniona.","")&amp;
IF(G1313&gt;Limity!$D$5," Data gotowości zbyt późna lub wypełnona nieprawidłowo.","")&amp;
IF(OR(ROUND(K1313,2)&lt;=0,ROUND(Q1313,2)&lt;=0,ROUND(M1313,2)&lt;=0,ROUND(S1313,2)&lt;=0,ROUND(H1313,2)&lt;=0)," Co najmniej jedna wartość nie jest większa od zera.","")&amp;
IF(K1313&gt;Limity!$D$6," Abonament za Usługę TD w Wariancie A ponad limit.","")&amp;
IF(Q1313&gt;Limity!$D$7," Abonament za Usługę TD w Wariancie B ponad limit.","")&amp;
IF(Q1313-K1313&gt;Limity!$D$8," Różnica wartości abonamentów za Usługę TD wariantów A i B ponad limit.","")&amp;
IF(M1313&gt;Limity!$D$9," Abonament za zwiększenie przepustowości w Wariancie A ponad limit.","")&amp;
IF(S1313&gt;Limity!$D$10," Abonament za zwiększenie przepustowości w Wariancie B ponad limit.","")&amp;
IF(H1313&gt;Limity!$D$11," Opłata za zestawienie łącza ponad limit.","")&amp;
IF(J1313=""," Nie wskazano PWR. ",IF(ISERROR(VLOOKUP(J1313,'Listy punktów styku'!$B$11:$B$41,1,FALSE))," Nie wskazano PWR z listy.",""))&amp;
IF(P1313=""," Nie wskazano FPS. ",IF(ISERROR(VLOOKUP(P1313,'Listy punktów styku'!$B$44:$B$61,1,FALSE))," Nie wskazano FPS z listy.",""))
)</f>
        <v/>
      </c>
    </row>
    <row r="1314" spans="1:22" ht="43.5" x14ac:dyDescent="0.35">
      <c r="A1314" s="115">
        <v>1300</v>
      </c>
      <c r="B1314" s="116">
        <v>6942390</v>
      </c>
      <c r="C1314" s="117" t="s">
        <v>6265</v>
      </c>
      <c r="D1314" s="118" t="s">
        <v>6268</v>
      </c>
      <c r="E1314" s="118" t="s">
        <v>6271</v>
      </c>
      <c r="F1314" s="119">
        <v>30</v>
      </c>
      <c r="G1314" s="28"/>
      <c r="H1314" s="4"/>
      <c r="I1314" s="122">
        <f t="shared" si="141"/>
        <v>0</v>
      </c>
      <c r="J1314" s="3"/>
      <c r="K1314" s="6"/>
      <c r="L1314" s="123">
        <f t="shared" si="142"/>
        <v>0</v>
      </c>
      <c r="M1314" s="7"/>
      <c r="N1314" s="123">
        <f t="shared" si="143"/>
        <v>0</v>
      </c>
      <c r="O1314" s="123">
        <f t="shared" si="144"/>
        <v>0</v>
      </c>
      <c r="P1314" s="3"/>
      <c r="Q1314" s="6"/>
      <c r="R1314" s="123">
        <f t="shared" si="145"/>
        <v>0</v>
      </c>
      <c r="S1314" s="6"/>
      <c r="T1314" s="123">
        <f t="shared" si="146"/>
        <v>0</v>
      </c>
      <c r="U1314" s="122">
        <f t="shared" si="147"/>
        <v>0</v>
      </c>
      <c r="V1314" s="8" t="str">
        <f>IF(COUNTBLANK(G1314:H1314)+COUNTBLANK(J1314:K1314)+COUNTBLANK(M1314:M1314)+COUNTBLANK(P1314:Q1314)+COUNTBLANK(S1314:S1314)=8,"",
IF(G1314&lt;Limity!$C$5," Data gotowości zbyt wczesna lub nie uzupełniona.","")&amp;
IF(G1314&gt;Limity!$D$5," Data gotowości zbyt późna lub wypełnona nieprawidłowo.","")&amp;
IF(OR(ROUND(K1314,2)&lt;=0,ROUND(Q1314,2)&lt;=0,ROUND(M1314,2)&lt;=0,ROUND(S1314,2)&lt;=0,ROUND(H1314,2)&lt;=0)," Co najmniej jedna wartość nie jest większa od zera.","")&amp;
IF(K1314&gt;Limity!$D$6," Abonament za Usługę TD w Wariancie A ponad limit.","")&amp;
IF(Q1314&gt;Limity!$D$7," Abonament za Usługę TD w Wariancie B ponad limit.","")&amp;
IF(Q1314-K1314&gt;Limity!$D$8," Różnica wartości abonamentów za Usługę TD wariantów A i B ponad limit.","")&amp;
IF(M1314&gt;Limity!$D$9," Abonament za zwiększenie przepustowości w Wariancie A ponad limit.","")&amp;
IF(S1314&gt;Limity!$D$10," Abonament za zwiększenie przepustowości w Wariancie B ponad limit.","")&amp;
IF(H1314&gt;Limity!$D$11," Opłata za zestawienie łącza ponad limit.","")&amp;
IF(J1314=""," Nie wskazano PWR. ",IF(ISERROR(VLOOKUP(J1314,'Listy punktów styku'!$B$11:$B$41,1,FALSE))," Nie wskazano PWR z listy.",""))&amp;
IF(P1314=""," Nie wskazano FPS. ",IF(ISERROR(VLOOKUP(P1314,'Listy punktów styku'!$B$44:$B$61,1,FALSE))," Nie wskazano FPS z listy.",""))
)</f>
        <v/>
      </c>
    </row>
    <row r="1315" spans="1:22" x14ac:dyDescent="0.35">
      <c r="A1315" s="115">
        <v>1301</v>
      </c>
      <c r="B1315" s="124">
        <v>22658930</v>
      </c>
      <c r="C1315" s="117" t="s">
        <v>6272</v>
      </c>
      <c r="D1315" s="118" t="s">
        <v>4345</v>
      </c>
      <c r="E1315" s="118" t="s">
        <v>6276</v>
      </c>
      <c r="F1315" s="119" t="s">
        <v>6277</v>
      </c>
      <c r="G1315" s="28"/>
      <c r="H1315" s="4"/>
      <c r="I1315" s="122">
        <f t="shared" si="141"/>
        <v>0</v>
      </c>
      <c r="J1315" s="3"/>
      <c r="K1315" s="6"/>
      <c r="L1315" s="123">
        <f t="shared" si="142"/>
        <v>0</v>
      </c>
      <c r="M1315" s="7"/>
      <c r="N1315" s="123">
        <f t="shared" si="143"/>
        <v>0</v>
      </c>
      <c r="O1315" s="123">
        <f t="shared" si="144"/>
        <v>0</v>
      </c>
      <c r="P1315" s="3"/>
      <c r="Q1315" s="6"/>
      <c r="R1315" s="123">
        <f t="shared" si="145"/>
        <v>0</v>
      </c>
      <c r="S1315" s="6"/>
      <c r="T1315" s="123">
        <f t="shared" si="146"/>
        <v>0</v>
      </c>
      <c r="U1315" s="122">
        <f t="shared" si="147"/>
        <v>0</v>
      </c>
      <c r="V1315" s="8" t="str">
        <f>IF(COUNTBLANK(G1315:H1315)+COUNTBLANK(J1315:K1315)+COUNTBLANK(M1315:M1315)+COUNTBLANK(P1315:Q1315)+COUNTBLANK(S1315:S1315)=8,"",
IF(G1315&lt;Limity!$C$5," Data gotowości zbyt wczesna lub nie uzupełniona.","")&amp;
IF(G1315&gt;Limity!$D$5," Data gotowości zbyt późna lub wypełnona nieprawidłowo.","")&amp;
IF(OR(ROUND(K1315,2)&lt;=0,ROUND(Q1315,2)&lt;=0,ROUND(M1315,2)&lt;=0,ROUND(S1315,2)&lt;=0,ROUND(H1315,2)&lt;=0)," Co najmniej jedna wartość nie jest większa od zera.","")&amp;
IF(K1315&gt;Limity!$D$6," Abonament za Usługę TD w Wariancie A ponad limit.","")&amp;
IF(Q1315&gt;Limity!$D$7," Abonament za Usługę TD w Wariancie B ponad limit.","")&amp;
IF(Q1315-K1315&gt;Limity!$D$8," Różnica wartości abonamentów za Usługę TD wariantów A i B ponad limit.","")&amp;
IF(M1315&gt;Limity!$D$9," Abonament za zwiększenie przepustowości w Wariancie A ponad limit.","")&amp;
IF(S1315&gt;Limity!$D$10," Abonament za zwiększenie przepustowości w Wariancie B ponad limit.","")&amp;
IF(H1315&gt;Limity!$D$11," Opłata za zestawienie łącza ponad limit.","")&amp;
IF(J1315=""," Nie wskazano PWR. ",IF(ISERROR(VLOOKUP(J1315,'Listy punktów styku'!$B$11:$B$41,1,FALSE))," Nie wskazano PWR z listy.",""))&amp;
IF(P1315=""," Nie wskazano FPS. ",IF(ISERROR(VLOOKUP(P1315,'Listy punktów styku'!$B$44:$B$61,1,FALSE))," Nie wskazano FPS z listy.",""))
)</f>
        <v/>
      </c>
    </row>
    <row r="1316" spans="1:22" x14ac:dyDescent="0.35">
      <c r="A1316" s="115">
        <v>1302</v>
      </c>
      <c r="B1316" s="124">
        <v>43516145</v>
      </c>
      <c r="C1316" s="117" t="s">
        <v>6278</v>
      </c>
      <c r="D1316" s="118" t="s">
        <v>4345</v>
      </c>
      <c r="E1316" s="118" t="s">
        <v>6280</v>
      </c>
      <c r="F1316" s="119" t="s">
        <v>1903</v>
      </c>
      <c r="G1316" s="28"/>
      <c r="H1316" s="4"/>
      <c r="I1316" s="122">
        <f t="shared" si="141"/>
        <v>0</v>
      </c>
      <c r="J1316" s="3"/>
      <c r="K1316" s="6"/>
      <c r="L1316" s="123">
        <f t="shared" si="142"/>
        <v>0</v>
      </c>
      <c r="M1316" s="7"/>
      <c r="N1316" s="123">
        <f t="shared" si="143"/>
        <v>0</v>
      </c>
      <c r="O1316" s="123">
        <f t="shared" si="144"/>
        <v>0</v>
      </c>
      <c r="P1316" s="3"/>
      <c r="Q1316" s="6"/>
      <c r="R1316" s="123">
        <f t="shared" si="145"/>
        <v>0</v>
      </c>
      <c r="S1316" s="6"/>
      <c r="T1316" s="123">
        <f t="shared" si="146"/>
        <v>0</v>
      </c>
      <c r="U1316" s="122">
        <f t="shared" si="147"/>
        <v>0</v>
      </c>
      <c r="V1316" s="8" t="str">
        <f>IF(COUNTBLANK(G1316:H1316)+COUNTBLANK(J1316:K1316)+COUNTBLANK(M1316:M1316)+COUNTBLANK(P1316:Q1316)+COUNTBLANK(S1316:S1316)=8,"",
IF(G1316&lt;Limity!$C$5," Data gotowości zbyt wczesna lub nie uzupełniona.","")&amp;
IF(G1316&gt;Limity!$D$5," Data gotowości zbyt późna lub wypełnona nieprawidłowo.","")&amp;
IF(OR(ROUND(K1316,2)&lt;=0,ROUND(Q1316,2)&lt;=0,ROUND(M1316,2)&lt;=0,ROUND(S1316,2)&lt;=0,ROUND(H1316,2)&lt;=0)," Co najmniej jedna wartość nie jest większa od zera.","")&amp;
IF(K1316&gt;Limity!$D$6," Abonament za Usługę TD w Wariancie A ponad limit.","")&amp;
IF(Q1316&gt;Limity!$D$7," Abonament za Usługę TD w Wariancie B ponad limit.","")&amp;
IF(Q1316-K1316&gt;Limity!$D$8," Różnica wartości abonamentów za Usługę TD wariantów A i B ponad limit.","")&amp;
IF(M1316&gt;Limity!$D$9," Abonament za zwiększenie przepustowości w Wariancie A ponad limit.","")&amp;
IF(S1316&gt;Limity!$D$10," Abonament za zwiększenie przepustowości w Wariancie B ponad limit.","")&amp;
IF(H1316&gt;Limity!$D$11," Opłata za zestawienie łącza ponad limit.","")&amp;
IF(J1316=""," Nie wskazano PWR. ",IF(ISERROR(VLOOKUP(J1316,'Listy punktów styku'!$B$11:$B$41,1,FALSE))," Nie wskazano PWR z listy.",""))&amp;
IF(P1316=""," Nie wskazano FPS. ",IF(ISERROR(VLOOKUP(P1316,'Listy punktów styku'!$B$44:$B$61,1,FALSE))," Nie wskazano FPS z listy.",""))
)</f>
        <v/>
      </c>
    </row>
    <row r="1317" spans="1:22" x14ac:dyDescent="0.35">
      <c r="A1317" s="115">
        <v>1303</v>
      </c>
      <c r="B1317" s="116">
        <v>6956743</v>
      </c>
      <c r="C1317" s="117" t="s">
        <v>215</v>
      </c>
      <c r="D1317" s="118" t="s">
        <v>219</v>
      </c>
      <c r="E1317" s="118" t="s">
        <v>95</v>
      </c>
      <c r="F1317" s="119">
        <v>14</v>
      </c>
      <c r="G1317" s="28"/>
      <c r="H1317" s="4"/>
      <c r="I1317" s="122">
        <f t="shared" si="141"/>
        <v>0</v>
      </c>
      <c r="J1317" s="3"/>
      <c r="K1317" s="6"/>
      <c r="L1317" s="123">
        <f t="shared" si="142"/>
        <v>0</v>
      </c>
      <c r="M1317" s="7"/>
      <c r="N1317" s="123">
        <f t="shared" si="143"/>
        <v>0</v>
      </c>
      <c r="O1317" s="123">
        <f t="shared" si="144"/>
        <v>0</v>
      </c>
      <c r="P1317" s="3"/>
      <c r="Q1317" s="6"/>
      <c r="R1317" s="123">
        <f t="shared" si="145"/>
        <v>0</v>
      </c>
      <c r="S1317" s="6"/>
      <c r="T1317" s="123">
        <f t="shared" si="146"/>
        <v>0</v>
      </c>
      <c r="U1317" s="122">
        <f t="shared" si="147"/>
        <v>0</v>
      </c>
      <c r="V1317" s="8" t="str">
        <f>IF(COUNTBLANK(G1317:H1317)+COUNTBLANK(J1317:K1317)+COUNTBLANK(M1317:M1317)+COUNTBLANK(P1317:Q1317)+COUNTBLANK(S1317:S1317)=8,"",
IF(G1317&lt;Limity!$C$5," Data gotowości zbyt wczesna lub nie uzupełniona.","")&amp;
IF(G1317&gt;Limity!$D$5," Data gotowości zbyt późna lub wypełnona nieprawidłowo.","")&amp;
IF(OR(ROUND(K1317,2)&lt;=0,ROUND(Q1317,2)&lt;=0,ROUND(M1317,2)&lt;=0,ROUND(S1317,2)&lt;=0,ROUND(H1317,2)&lt;=0)," Co najmniej jedna wartość nie jest większa od zera.","")&amp;
IF(K1317&gt;Limity!$D$6," Abonament za Usługę TD w Wariancie A ponad limit.","")&amp;
IF(Q1317&gt;Limity!$D$7," Abonament za Usługę TD w Wariancie B ponad limit.","")&amp;
IF(Q1317-K1317&gt;Limity!$D$8," Różnica wartości abonamentów za Usługę TD wariantów A i B ponad limit.","")&amp;
IF(M1317&gt;Limity!$D$9," Abonament za zwiększenie przepustowości w Wariancie A ponad limit.","")&amp;
IF(S1317&gt;Limity!$D$10," Abonament za zwiększenie przepustowości w Wariancie B ponad limit.","")&amp;
IF(H1317&gt;Limity!$D$11," Opłata za zestawienie łącza ponad limit.","")&amp;
IF(J1317=""," Nie wskazano PWR. ",IF(ISERROR(VLOOKUP(J1317,'Listy punktów styku'!$B$11:$B$41,1,FALSE))," Nie wskazano PWR z listy.",""))&amp;
IF(P1317=""," Nie wskazano FPS. ",IF(ISERROR(VLOOKUP(P1317,'Listy punktów styku'!$B$44:$B$61,1,FALSE))," Nie wskazano FPS z listy.",""))
)</f>
        <v/>
      </c>
    </row>
    <row r="1318" spans="1:22" x14ac:dyDescent="0.35">
      <c r="A1318" s="115">
        <v>1304</v>
      </c>
      <c r="B1318" s="116">
        <v>6966442</v>
      </c>
      <c r="C1318" s="117" t="s">
        <v>6283</v>
      </c>
      <c r="D1318" s="118" t="s">
        <v>6287</v>
      </c>
      <c r="E1318" s="118"/>
      <c r="F1318" s="119">
        <v>119</v>
      </c>
      <c r="G1318" s="28"/>
      <c r="H1318" s="4"/>
      <c r="I1318" s="122">
        <f t="shared" si="141"/>
        <v>0</v>
      </c>
      <c r="J1318" s="3"/>
      <c r="K1318" s="6"/>
      <c r="L1318" s="123">
        <f t="shared" si="142"/>
        <v>0</v>
      </c>
      <c r="M1318" s="7"/>
      <c r="N1318" s="123">
        <f t="shared" si="143"/>
        <v>0</v>
      </c>
      <c r="O1318" s="123">
        <f t="shared" si="144"/>
        <v>0</v>
      </c>
      <c r="P1318" s="3"/>
      <c r="Q1318" s="6"/>
      <c r="R1318" s="123">
        <f t="shared" si="145"/>
        <v>0</v>
      </c>
      <c r="S1318" s="6"/>
      <c r="T1318" s="123">
        <f t="shared" si="146"/>
        <v>0</v>
      </c>
      <c r="U1318" s="122">
        <f t="shared" si="147"/>
        <v>0</v>
      </c>
      <c r="V1318" s="8" t="str">
        <f>IF(COUNTBLANK(G1318:H1318)+COUNTBLANK(J1318:K1318)+COUNTBLANK(M1318:M1318)+COUNTBLANK(P1318:Q1318)+COUNTBLANK(S1318:S1318)=8,"",
IF(G1318&lt;Limity!$C$5," Data gotowości zbyt wczesna lub nie uzupełniona.","")&amp;
IF(G1318&gt;Limity!$D$5," Data gotowości zbyt późna lub wypełnona nieprawidłowo.","")&amp;
IF(OR(ROUND(K1318,2)&lt;=0,ROUND(Q1318,2)&lt;=0,ROUND(M1318,2)&lt;=0,ROUND(S1318,2)&lt;=0,ROUND(H1318,2)&lt;=0)," Co najmniej jedna wartość nie jest większa od zera.","")&amp;
IF(K1318&gt;Limity!$D$6," Abonament za Usługę TD w Wariancie A ponad limit.","")&amp;
IF(Q1318&gt;Limity!$D$7," Abonament za Usługę TD w Wariancie B ponad limit.","")&amp;
IF(Q1318-K1318&gt;Limity!$D$8," Różnica wartości abonamentów za Usługę TD wariantów A i B ponad limit.","")&amp;
IF(M1318&gt;Limity!$D$9," Abonament za zwiększenie przepustowości w Wariancie A ponad limit.","")&amp;
IF(S1318&gt;Limity!$D$10," Abonament za zwiększenie przepustowości w Wariancie B ponad limit.","")&amp;
IF(H1318&gt;Limity!$D$11," Opłata za zestawienie łącza ponad limit.","")&amp;
IF(J1318=""," Nie wskazano PWR. ",IF(ISERROR(VLOOKUP(J1318,'Listy punktów styku'!$B$11:$B$41,1,FALSE))," Nie wskazano PWR z listy.",""))&amp;
IF(P1318=""," Nie wskazano FPS. ",IF(ISERROR(VLOOKUP(P1318,'Listy punktów styku'!$B$44:$B$61,1,FALSE))," Nie wskazano FPS z listy.",""))
)</f>
        <v/>
      </c>
    </row>
    <row r="1319" spans="1:22" x14ac:dyDescent="0.35">
      <c r="A1319" s="115">
        <v>1305</v>
      </c>
      <c r="B1319" s="116">
        <v>6963864</v>
      </c>
      <c r="C1319" s="117" t="s">
        <v>6289</v>
      </c>
      <c r="D1319" s="118" t="s">
        <v>6285</v>
      </c>
      <c r="E1319" s="118" t="s">
        <v>6276</v>
      </c>
      <c r="F1319" s="119">
        <v>69</v>
      </c>
      <c r="G1319" s="28"/>
      <c r="H1319" s="4"/>
      <c r="I1319" s="122">
        <f t="shared" ref="I1319:I1382" si="148">ROUND(H1319*(1+$C$10),2)</f>
        <v>0</v>
      </c>
      <c r="J1319" s="3"/>
      <c r="K1319" s="6"/>
      <c r="L1319" s="123">
        <f t="shared" ref="L1319:L1382" si="149">ROUND(K1319*(1+$C$10),2)</f>
        <v>0</v>
      </c>
      <c r="M1319" s="7"/>
      <c r="N1319" s="123">
        <f t="shared" ref="N1319:N1382" si="150">ROUND(M1319*(1+$C$10),2)</f>
        <v>0</v>
      </c>
      <c r="O1319" s="123">
        <f t="shared" ref="O1319:O1382" si="151">60*ROUND(K1319*(1+$C$10),2)</f>
        <v>0</v>
      </c>
      <c r="P1319" s="3"/>
      <c r="Q1319" s="6"/>
      <c r="R1319" s="123">
        <f t="shared" ref="R1319:R1382" si="152">ROUND(Q1319*(1+$C$10),2)</f>
        <v>0</v>
      </c>
      <c r="S1319" s="6"/>
      <c r="T1319" s="123">
        <f t="shared" ref="T1319:T1382" si="153">ROUND(S1319*(1+$C$10),2)</f>
        <v>0</v>
      </c>
      <c r="U1319" s="122">
        <f t="shared" ref="U1319:U1382" si="154">60*ROUND(Q1319*(1+$C$10),2)</f>
        <v>0</v>
      </c>
      <c r="V1319" s="8" t="str">
        <f>IF(COUNTBLANK(G1319:H1319)+COUNTBLANK(J1319:K1319)+COUNTBLANK(M1319:M1319)+COUNTBLANK(P1319:Q1319)+COUNTBLANK(S1319:S1319)=8,"",
IF(G1319&lt;Limity!$C$5," Data gotowości zbyt wczesna lub nie uzupełniona.","")&amp;
IF(G1319&gt;Limity!$D$5," Data gotowości zbyt późna lub wypełnona nieprawidłowo.","")&amp;
IF(OR(ROUND(K1319,2)&lt;=0,ROUND(Q1319,2)&lt;=0,ROUND(M1319,2)&lt;=0,ROUND(S1319,2)&lt;=0,ROUND(H1319,2)&lt;=0)," Co najmniej jedna wartość nie jest większa od zera.","")&amp;
IF(K1319&gt;Limity!$D$6," Abonament za Usługę TD w Wariancie A ponad limit.","")&amp;
IF(Q1319&gt;Limity!$D$7," Abonament za Usługę TD w Wariancie B ponad limit.","")&amp;
IF(Q1319-K1319&gt;Limity!$D$8," Różnica wartości abonamentów za Usługę TD wariantów A i B ponad limit.","")&amp;
IF(M1319&gt;Limity!$D$9," Abonament za zwiększenie przepustowości w Wariancie A ponad limit.","")&amp;
IF(S1319&gt;Limity!$D$10," Abonament za zwiększenie przepustowości w Wariancie B ponad limit.","")&amp;
IF(H1319&gt;Limity!$D$11," Opłata za zestawienie łącza ponad limit.","")&amp;
IF(J1319=""," Nie wskazano PWR. ",IF(ISERROR(VLOOKUP(J1319,'Listy punktów styku'!$B$11:$B$41,1,FALSE))," Nie wskazano PWR z listy.",""))&amp;
IF(P1319=""," Nie wskazano FPS. ",IF(ISERROR(VLOOKUP(P1319,'Listy punktów styku'!$B$44:$B$61,1,FALSE))," Nie wskazano FPS z listy.",""))
)</f>
        <v/>
      </c>
    </row>
    <row r="1320" spans="1:22" ht="29" x14ac:dyDescent="0.35">
      <c r="A1320" s="115">
        <v>1306</v>
      </c>
      <c r="B1320" s="116">
        <v>6963885</v>
      </c>
      <c r="C1320" s="117" t="s">
        <v>6292</v>
      </c>
      <c r="D1320" s="118" t="s">
        <v>6285</v>
      </c>
      <c r="E1320" s="118" t="s">
        <v>6294</v>
      </c>
      <c r="F1320" s="119">
        <v>7</v>
      </c>
      <c r="G1320" s="28"/>
      <c r="H1320" s="4"/>
      <c r="I1320" s="122">
        <f t="shared" si="148"/>
        <v>0</v>
      </c>
      <c r="J1320" s="3"/>
      <c r="K1320" s="6"/>
      <c r="L1320" s="123">
        <f t="shared" si="149"/>
        <v>0</v>
      </c>
      <c r="M1320" s="7"/>
      <c r="N1320" s="123">
        <f t="shared" si="150"/>
        <v>0</v>
      </c>
      <c r="O1320" s="123">
        <f t="shared" si="151"/>
        <v>0</v>
      </c>
      <c r="P1320" s="3"/>
      <c r="Q1320" s="6"/>
      <c r="R1320" s="123">
        <f t="shared" si="152"/>
        <v>0</v>
      </c>
      <c r="S1320" s="6"/>
      <c r="T1320" s="123">
        <f t="shared" si="153"/>
        <v>0</v>
      </c>
      <c r="U1320" s="122">
        <f t="shared" si="154"/>
        <v>0</v>
      </c>
      <c r="V1320" s="8" t="str">
        <f>IF(COUNTBLANK(G1320:H1320)+COUNTBLANK(J1320:K1320)+COUNTBLANK(M1320:M1320)+COUNTBLANK(P1320:Q1320)+COUNTBLANK(S1320:S1320)=8,"",
IF(G1320&lt;Limity!$C$5," Data gotowości zbyt wczesna lub nie uzupełniona.","")&amp;
IF(G1320&gt;Limity!$D$5," Data gotowości zbyt późna lub wypełnona nieprawidłowo.","")&amp;
IF(OR(ROUND(K1320,2)&lt;=0,ROUND(Q1320,2)&lt;=0,ROUND(M1320,2)&lt;=0,ROUND(S1320,2)&lt;=0,ROUND(H1320,2)&lt;=0)," Co najmniej jedna wartość nie jest większa od zera.","")&amp;
IF(K1320&gt;Limity!$D$6," Abonament za Usługę TD w Wariancie A ponad limit.","")&amp;
IF(Q1320&gt;Limity!$D$7," Abonament za Usługę TD w Wariancie B ponad limit.","")&amp;
IF(Q1320-K1320&gt;Limity!$D$8," Różnica wartości abonamentów za Usługę TD wariantów A i B ponad limit.","")&amp;
IF(M1320&gt;Limity!$D$9," Abonament za zwiększenie przepustowości w Wariancie A ponad limit.","")&amp;
IF(S1320&gt;Limity!$D$10," Abonament za zwiększenie przepustowości w Wariancie B ponad limit.","")&amp;
IF(H1320&gt;Limity!$D$11," Opłata za zestawienie łącza ponad limit.","")&amp;
IF(J1320=""," Nie wskazano PWR. ",IF(ISERROR(VLOOKUP(J1320,'Listy punktów styku'!$B$11:$B$41,1,FALSE))," Nie wskazano PWR z listy.",""))&amp;
IF(P1320=""," Nie wskazano FPS. ",IF(ISERROR(VLOOKUP(P1320,'Listy punktów styku'!$B$44:$B$61,1,FALSE))," Nie wskazano FPS z listy.",""))
)</f>
        <v/>
      </c>
    </row>
    <row r="1321" spans="1:22" x14ac:dyDescent="0.35">
      <c r="A1321" s="115">
        <v>1307</v>
      </c>
      <c r="B1321" s="116">
        <v>6975506</v>
      </c>
      <c r="C1321" s="117" t="s">
        <v>6296</v>
      </c>
      <c r="D1321" s="118" t="s">
        <v>6301</v>
      </c>
      <c r="E1321" s="118"/>
      <c r="F1321" s="119">
        <v>30</v>
      </c>
      <c r="G1321" s="28"/>
      <c r="H1321" s="4"/>
      <c r="I1321" s="122">
        <f t="shared" si="148"/>
        <v>0</v>
      </c>
      <c r="J1321" s="3"/>
      <c r="K1321" s="6"/>
      <c r="L1321" s="123">
        <f t="shared" si="149"/>
        <v>0</v>
      </c>
      <c r="M1321" s="7"/>
      <c r="N1321" s="123">
        <f t="shared" si="150"/>
        <v>0</v>
      </c>
      <c r="O1321" s="123">
        <f t="shared" si="151"/>
        <v>0</v>
      </c>
      <c r="P1321" s="3"/>
      <c r="Q1321" s="6"/>
      <c r="R1321" s="123">
        <f t="shared" si="152"/>
        <v>0</v>
      </c>
      <c r="S1321" s="6"/>
      <c r="T1321" s="123">
        <f t="shared" si="153"/>
        <v>0</v>
      </c>
      <c r="U1321" s="122">
        <f t="shared" si="154"/>
        <v>0</v>
      </c>
      <c r="V1321" s="8" t="str">
        <f>IF(COUNTBLANK(G1321:H1321)+COUNTBLANK(J1321:K1321)+COUNTBLANK(M1321:M1321)+COUNTBLANK(P1321:Q1321)+COUNTBLANK(S1321:S1321)=8,"",
IF(G1321&lt;Limity!$C$5," Data gotowości zbyt wczesna lub nie uzupełniona.","")&amp;
IF(G1321&gt;Limity!$D$5," Data gotowości zbyt późna lub wypełnona nieprawidłowo.","")&amp;
IF(OR(ROUND(K1321,2)&lt;=0,ROUND(Q1321,2)&lt;=0,ROUND(M1321,2)&lt;=0,ROUND(S1321,2)&lt;=0,ROUND(H1321,2)&lt;=0)," Co najmniej jedna wartość nie jest większa od zera.","")&amp;
IF(K1321&gt;Limity!$D$6," Abonament za Usługę TD w Wariancie A ponad limit.","")&amp;
IF(Q1321&gt;Limity!$D$7," Abonament za Usługę TD w Wariancie B ponad limit.","")&amp;
IF(Q1321-K1321&gt;Limity!$D$8," Różnica wartości abonamentów za Usługę TD wariantów A i B ponad limit.","")&amp;
IF(M1321&gt;Limity!$D$9," Abonament za zwiększenie przepustowości w Wariancie A ponad limit.","")&amp;
IF(S1321&gt;Limity!$D$10," Abonament za zwiększenie przepustowości w Wariancie B ponad limit.","")&amp;
IF(H1321&gt;Limity!$D$11," Opłata za zestawienie łącza ponad limit.","")&amp;
IF(J1321=""," Nie wskazano PWR. ",IF(ISERROR(VLOOKUP(J1321,'Listy punktów styku'!$B$11:$B$41,1,FALSE))," Nie wskazano PWR z listy.",""))&amp;
IF(P1321=""," Nie wskazano FPS. ",IF(ISERROR(VLOOKUP(P1321,'Listy punktów styku'!$B$44:$B$61,1,FALSE))," Nie wskazano FPS z listy.",""))
)</f>
        <v/>
      </c>
    </row>
    <row r="1322" spans="1:22" x14ac:dyDescent="0.35">
      <c r="A1322" s="115">
        <v>1308</v>
      </c>
      <c r="B1322" s="124">
        <v>158147</v>
      </c>
      <c r="C1322" s="117" t="s">
        <v>6302</v>
      </c>
      <c r="D1322" s="118" t="s">
        <v>141</v>
      </c>
      <c r="E1322" s="118" t="s">
        <v>6306</v>
      </c>
      <c r="F1322" s="119" t="s">
        <v>1669</v>
      </c>
      <c r="G1322" s="28"/>
      <c r="H1322" s="4"/>
      <c r="I1322" s="122">
        <f t="shared" si="148"/>
        <v>0</v>
      </c>
      <c r="J1322" s="3"/>
      <c r="K1322" s="6"/>
      <c r="L1322" s="123">
        <f t="shared" si="149"/>
        <v>0</v>
      </c>
      <c r="M1322" s="7"/>
      <c r="N1322" s="123">
        <f t="shared" si="150"/>
        <v>0</v>
      </c>
      <c r="O1322" s="123">
        <f t="shared" si="151"/>
        <v>0</v>
      </c>
      <c r="P1322" s="3"/>
      <c r="Q1322" s="6"/>
      <c r="R1322" s="123">
        <f t="shared" si="152"/>
        <v>0</v>
      </c>
      <c r="S1322" s="6"/>
      <c r="T1322" s="123">
        <f t="shared" si="153"/>
        <v>0</v>
      </c>
      <c r="U1322" s="122">
        <f t="shared" si="154"/>
        <v>0</v>
      </c>
      <c r="V1322" s="8" t="str">
        <f>IF(COUNTBLANK(G1322:H1322)+COUNTBLANK(J1322:K1322)+COUNTBLANK(M1322:M1322)+COUNTBLANK(P1322:Q1322)+COUNTBLANK(S1322:S1322)=8,"",
IF(G1322&lt;Limity!$C$5," Data gotowości zbyt wczesna lub nie uzupełniona.","")&amp;
IF(G1322&gt;Limity!$D$5," Data gotowości zbyt późna lub wypełnona nieprawidłowo.","")&amp;
IF(OR(ROUND(K1322,2)&lt;=0,ROUND(Q1322,2)&lt;=0,ROUND(M1322,2)&lt;=0,ROUND(S1322,2)&lt;=0,ROUND(H1322,2)&lt;=0)," Co najmniej jedna wartość nie jest większa od zera.","")&amp;
IF(K1322&gt;Limity!$D$6," Abonament za Usługę TD w Wariancie A ponad limit.","")&amp;
IF(Q1322&gt;Limity!$D$7," Abonament za Usługę TD w Wariancie B ponad limit.","")&amp;
IF(Q1322-K1322&gt;Limity!$D$8," Różnica wartości abonamentów za Usługę TD wariantów A i B ponad limit.","")&amp;
IF(M1322&gt;Limity!$D$9," Abonament za zwiększenie przepustowości w Wariancie A ponad limit.","")&amp;
IF(S1322&gt;Limity!$D$10," Abonament za zwiększenie przepustowości w Wariancie B ponad limit.","")&amp;
IF(H1322&gt;Limity!$D$11," Opłata za zestawienie łącza ponad limit.","")&amp;
IF(J1322=""," Nie wskazano PWR. ",IF(ISERROR(VLOOKUP(J1322,'Listy punktów styku'!$B$11:$B$41,1,FALSE))," Nie wskazano PWR z listy.",""))&amp;
IF(P1322=""," Nie wskazano FPS. ",IF(ISERROR(VLOOKUP(P1322,'Listy punktów styku'!$B$44:$B$61,1,FALSE))," Nie wskazano FPS z listy.",""))
)</f>
        <v/>
      </c>
    </row>
    <row r="1323" spans="1:22" x14ac:dyDescent="0.35">
      <c r="A1323" s="115">
        <v>1309</v>
      </c>
      <c r="B1323" s="116">
        <v>936963772</v>
      </c>
      <c r="C1323" s="117">
        <v>264457</v>
      </c>
      <c r="D1323" s="118" t="s">
        <v>141</v>
      </c>
      <c r="E1323" s="118" t="s">
        <v>1719</v>
      </c>
      <c r="F1323" s="119">
        <v>47</v>
      </c>
      <c r="G1323" s="28"/>
      <c r="H1323" s="4"/>
      <c r="I1323" s="122">
        <f t="shared" si="148"/>
        <v>0</v>
      </c>
      <c r="J1323" s="3"/>
      <c r="K1323" s="6"/>
      <c r="L1323" s="123">
        <f t="shared" si="149"/>
        <v>0</v>
      </c>
      <c r="M1323" s="7"/>
      <c r="N1323" s="123">
        <f t="shared" si="150"/>
        <v>0</v>
      </c>
      <c r="O1323" s="123">
        <f t="shared" si="151"/>
        <v>0</v>
      </c>
      <c r="P1323" s="3"/>
      <c r="Q1323" s="6"/>
      <c r="R1323" s="123">
        <f t="shared" si="152"/>
        <v>0</v>
      </c>
      <c r="S1323" s="6"/>
      <c r="T1323" s="123">
        <f t="shared" si="153"/>
        <v>0</v>
      </c>
      <c r="U1323" s="122">
        <f t="shared" si="154"/>
        <v>0</v>
      </c>
      <c r="V1323" s="8" t="str">
        <f>IF(COUNTBLANK(G1323:H1323)+COUNTBLANK(J1323:K1323)+COUNTBLANK(M1323:M1323)+COUNTBLANK(P1323:Q1323)+COUNTBLANK(S1323:S1323)=8,"",
IF(G1323&lt;Limity!$C$5," Data gotowości zbyt wczesna lub nie uzupełniona.","")&amp;
IF(G1323&gt;Limity!$D$5," Data gotowości zbyt późna lub wypełnona nieprawidłowo.","")&amp;
IF(OR(ROUND(K1323,2)&lt;=0,ROUND(Q1323,2)&lt;=0,ROUND(M1323,2)&lt;=0,ROUND(S1323,2)&lt;=0,ROUND(H1323,2)&lt;=0)," Co najmniej jedna wartość nie jest większa od zera.","")&amp;
IF(K1323&gt;Limity!$D$6," Abonament za Usługę TD w Wariancie A ponad limit.","")&amp;
IF(Q1323&gt;Limity!$D$7," Abonament za Usługę TD w Wariancie B ponad limit.","")&amp;
IF(Q1323-K1323&gt;Limity!$D$8," Różnica wartości abonamentów za Usługę TD wariantów A i B ponad limit.","")&amp;
IF(M1323&gt;Limity!$D$9," Abonament za zwiększenie przepustowości w Wariancie A ponad limit.","")&amp;
IF(S1323&gt;Limity!$D$10," Abonament za zwiększenie przepustowości w Wariancie B ponad limit.","")&amp;
IF(H1323&gt;Limity!$D$11," Opłata za zestawienie łącza ponad limit.","")&amp;
IF(J1323=""," Nie wskazano PWR. ",IF(ISERROR(VLOOKUP(J1323,'Listy punktów styku'!$B$11:$B$41,1,FALSE))," Nie wskazano PWR z listy.",""))&amp;
IF(P1323=""," Nie wskazano FPS. ",IF(ISERROR(VLOOKUP(P1323,'Listy punktów styku'!$B$44:$B$61,1,FALSE))," Nie wskazano FPS z listy.",""))
)</f>
        <v/>
      </c>
    </row>
    <row r="1324" spans="1:22" x14ac:dyDescent="0.35">
      <c r="A1324" s="115">
        <v>1310</v>
      </c>
      <c r="B1324" s="116">
        <v>6981918</v>
      </c>
      <c r="C1324" s="117" t="s">
        <v>6308</v>
      </c>
      <c r="D1324" s="118" t="s">
        <v>141</v>
      </c>
      <c r="E1324" s="118" t="s">
        <v>659</v>
      </c>
      <c r="F1324" s="119">
        <v>17</v>
      </c>
      <c r="G1324" s="28"/>
      <c r="H1324" s="4"/>
      <c r="I1324" s="122">
        <f t="shared" si="148"/>
        <v>0</v>
      </c>
      <c r="J1324" s="3"/>
      <c r="K1324" s="6"/>
      <c r="L1324" s="123">
        <f t="shared" si="149"/>
        <v>0</v>
      </c>
      <c r="M1324" s="7"/>
      <c r="N1324" s="123">
        <f t="shared" si="150"/>
        <v>0</v>
      </c>
      <c r="O1324" s="123">
        <f t="shared" si="151"/>
        <v>0</v>
      </c>
      <c r="P1324" s="3"/>
      <c r="Q1324" s="6"/>
      <c r="R1324" s="123">
        <f t="shared" si="152"/>
        <v>0</v>
      </c>
      <c r="S1324" s="6"/>
      <c r="T1324" s="123">
        <f t="shared" si="153"/>
        <v>0</v>
      </c>
      <c r="U1324" s="122">
        <f t="shared" si="154"/>
        <v>0</v>
      </c>
      <c r="V1324" s="8" t="str">
        <f>IF(COUNTBLANK(G1324:H1324)+COUNTBLANK(J1324:K1324)+COUNTBLANK(M1324:M1324)+COUNTBLANK(P1324:Q1324)+COUNTBLANK(S1324:S1324)=8,"",
IF(G1324&lt;Limity!$C$5," Data gotowości zbyt wczesna lub nie uzupełniona.","")&amp;
IF(G1324&gt;Limity!$D$5," Data gotowości zbyt późna lub wypełnona nieprawidłowo.","")&amp;
IF(OR(ROUND(K1324,2)&lt;=0,ROUND(Q1324,2)&lt;=0,ROUND(M1324,2)&lt;=0,ROUND(S1324,2)&lt;=0,ROUND(H1324,2)&lt;=0)," Co najmniej jedna wartość nie jest większa od zera.","")&amp;
IF(K1324&gt;Limity!$D$6," Abonament za Usługę TD w Wariancie A ponad limit.","")&amp;
IF(Q1324&gt;Limity!$D$7," Abonament za Usługę TD w Wariancie B ponad limit.","")&amp;
IF(Q1324-K1324&gt;Limity!$D$8," Różnica wartości abonamentów za Usługę TD wariantów A i B ponad limit.","")&amp;
IF(M1324&gt;Limity!$D$9," Abonament za zwiększenie przepustowości w Wariancie A ponad limit.","")&amp;
IF(S1324&gt;Limity!$D$10," Abonament za zwiększenie przepustowości w Wariancie B ponad limit.","")&amp;
IF(H1324&gt;Limity!$D$11," Opłata za zestawienie łącza ponad limit.","")&amp;
IF(J1324=""," Nie wskazano PWR. ",IF(ISERROR(VLOOKUP(J1324,'Listy punktów styku'!$B$11:$B$41,1,FALSE))," Nie wskazano PWR z listy.",""))&amp;
IF(P1324=""," Nie wskazano FPS. ",IF(ISERROR(VLOOKUP(P1324,'Listy punktów styku'!$B$44:$B$61,1,FALSE))," Nie wskazano FPS z listy.",""))
)</f>
        <v/>
      </c>
    </row>
    <row r="1325" spans="1:22" x14ac:dyDescent="0.35">
      <c r="A1325" s="115">
        <v>1311</v>
      </c>
      <c r="B1325" s="124">
        <v>60565619</v>
      </c>
      <c r="C1325" s="117" t="s">
        <v>6309</v>
      </c>
      <c r="D1325" s="118" t="s">
        <v>6310</v>
      </c>
      <c r="E1325" s="118" t="s">
        <v>374</v>
      </c>
      <c r="F1325" s="119" t="s">
        <v>6313</v>
      </c>
      <c r="G1325" s="28"/>
      <c r="H1325" s="4"/>
      <c r="I1325" s="122">
        <f t="shared" si="148"/>
        <v>0</v>
      </c>
      <c r="J1325" s="3"/>
      <c r="K1325" s="6"/>
      <c r="L1325" s="123">
        <f t="shared" si="149"/>
        <v>0</v>
      </c>
      <c r="M1325" s="7"/>
      <c r="N1325" s="123">
        <f t="shared" si="150"/>
        <v>0</v>
      </c>
      <c r="O1325" s="123">
        <f t="shared" si="151"/>
        <v>0</v>
      </c>
      <c r="P1325" s="3"/>
      <c r="Q1325" s="6"/>
      <c r="R1325" s="123">
        <f t="shared" si="152"/>
        <v>0</v>
      </c>
      <c r="S1325" s="6"/>
      <c r="T1325" s="123">
        <f t="shared" si="153"/>
        <v>0</v>
      </c>
      <c r="U1325" s="122">
        <f t="shared" si="154"/>
        <v>0</v>
      </c>
      <c r="V1325" s="8" t="str">
        <f>IF(COUNTBLANK(G1325:H1325)+COUNTBLANK(J1325:K1325)+COUNTBLANK(M1325:M1325)+COUNTBLANK(P1325:Q1325)+COUNTBLANK(S1325:S1325)=8,"",
IF(G1325&lt;Limity!$C$5," Data gotowości zbyt wczesna lub nie uzupełniona.","")&amp;
IF(G1325&gt;Limity!$D$5," Data gotowości zbyt późna lub wypełnona nieprawidłowo.","")&amp;
IF(OR(ROUND(K1325,2)&lt;=0,ROUND(Q1325,2)&lt;=0,ROUND(M1325,2)&lt;=0,ROUND(S1325,2)&lt;=0,ROUND(H1325,2)&lt;=0)," Co najmniej jedna wartość nie jest większa od zera.","")&amp;
IF(K1325&gt;Limity!$D$6," Abonament za Usługę TD w Wariancie A ponad limit.","")&amp;
IF(Q1325&gt;Limity!$D$7," Abonament za Usługę TD w Wariancie B ponad limit.","")&amp;
IF(Q1325-K1325&gt;Limity!$D$8," Różnica wartości abonamentów za Usługę TD wariantów A i B ponad limit.","")&amp;
IF(M1325&gt;Limity!$D$9," Abonament za zwiększenie przepustowości w Wariancie A ponad limit.","")&amp;
IF(S1325&gt;Limity!$D$10," Abonament za zwiększenie przepustowości w Wariancie B ponad limit.","")&amp;
IF(H1325&gt;Limity!$D$11," Opłata za zestawienie łącza ponad limit.","")&amp;
IF(J1325=""," Nie wskazano PWR. ",IF(ISERROR(VLOOKUP(J1325,'Listy punktów styku'!$B$11:$B$41,1,FALSE))," Nie wskazano PWR z listy.",""))&amp;
IF(P1325=""," Nie wskazano FPS. ",IF(ISERROR(VLOOKUP(P1325,'Listy punktów styku'!$B$44:$B$61,1,FALSE))," Nie wskazano FPS z listy.",""))
)</f>
        <v/>
      </c>
    </row>
    <row r="1326" spans="1:22" ht="29" x14ac:dyDescent="0.35">
      <c r="A1326" s="115">
        <v>1312</v>
      </c>
      <c r="B1326" s="124">
        <v>18959149</v>
      </c>
      <c r="C1326" s="117" t="s">
        <v>6314</v>
      </c>
      <c r="D1326" s="118" t="s">
        <v>6310</v>
      </c>
      <c r="E1326" s="118" t="s">
        <v>6316</v>
      </c>
      <c r="F1326" s="119" t="s">
        <v>1531</v>
      </c>
      <c r="G1326" s="28"/>
      <c r="H1326" s="4"/>
      <c r="I1326" s="122">
        <f t="shared" si="148"/>
        <v>0</v>
      </c>
      <c r="J1326" s="3"/>
      <c r="K1326" s="6"/>
      <c r="L1326" s="123">
        <f t="shared" si="149"/>
        <v>0</v>
      </c>
      <c r="M1326" s="7"/>
      <c r="N1326" s="123">
        <f t="shared" si="150"/>
        <v>0</v>
      </c>
      <c r="O1326" s="123">
        <f t="shared" si="151"/>
        <v>0</v>
      </c>
      <c r="P1326" s="3"/>
      <c r="Q1326" s="6"/>
      <c r="R1326" s="123">
        <f t="shared" si="152"/>
        <v>0</v>
      </c>
      <c r="S1326" s="6"/>
      <c r="T1326" s="123">
        <f t="shared" si="153"/>
        <v>0</v>
      </c>
      <c r="U1326" s="122">
        <f t="shared" si="154"/>
        <v>0</v>
      </c>
      <c r="V1326" s="8" t="str">
        <f>IF(COUNTBLANK(G1326:H1326)+COUNTBLANK(J1326:K1326)+COUNTBLANK(M1326:M1326)+COUNTBLANK(P1326:Q1326)+COUNTBLANK(S1326:S1326)=8,"",
IF(G1326&lt;Limity!$C$5," Data gotowości zbyt wczesna lub nie uzupełniona.","")&amp;
IF(G1326&gt;Limity!$D$5," Data gotowości zbyt późna lub wypełnona nieprawidłowo.","")&amp;
IF(OR(ROUND(K1326,2)&lt;=0,ROUND(Q1326,2)&lt;=0,ROUND(M1326,2)&lt;=0,ROUND(S1326,2)&lt;=0,ROUND(H1326,2)&lt;=0)," Co najmniej jedna wartość nie jest większa od zera.","")&amp;
IF(K1326&gt;Limity!$D$6," Abonament za Usługę TD w Wariancie A ponad limit.","")&amp;
IF(Q1326&gt;Limity!$D$7," Abonament za Usługę TD w Wariancie B ponad limit.","")&amp;
IF(Q1326-K1326&gt;Limity!$D$8," Różnica wartości abonamentów za Usługę TD wariantów A i B ponad limit.","")&amp;
IF(M1326&gt;Limity!$D$9," Abonament za zwiększenie przepustowości w Wariancie A ponad limit.","")&amp;
IF(S1326&gt;Limity!$D$10," Abonament za zwiększenie przepustowości w Wariancie B ponad limit.","")&amp;
IF(H1326&gt;Limity!$D$11," Opłata za zestawienie łącza ponad limit.","")&amp;
IF(J1326=""," Nie wskazano PWR. ",IF(ISERROR(VLOOKUP(J1326,'Listy punktów styku'!$B$11:$B$41,1,FALSE))," Nie wskazano PWR z listy.",""))&amp;
IF(P1326=""," Nie wskazano FPS. ",IF(ISERROR(VLOOKUP(P1326,'Listy punktów styku'!$B$44:$B$61,1,FALSE))," Nie wskazano FPS z listy.",""))
)</f>
        <v/>
      </c>
    </row>
    <row r="1327" spans="1:22" x14ac:dyDescent="0.35">
      <c r="A1327" s="115">
        <v>1313</v>
      </c>
      <c r="B1327" s="124">
        <v>43935496</v>
      </c>
      <c r="C1327" s="117" t="s">
        <v>6317</v>
      </c>
      <c r="D1327" s="118" t="s">
        <v>6310</v>
      </c>
      <c r="E1327" s="118" t="s">
        <v>6319</v>
      </c>
      <c r="F1327" s="119" t="s">
        <v>6320</v>
      </c>
      <c r="G1327" s="28"/>
      <c r="H1327" s="4"/>
      <c r="I1327" s="122">
        <f t="shared" si="148"/>
        <v>0</v>
      </c>
      <c r="J1327" s="3"/>
      <c r="K1327" s="6"/>
      <c r="L1327" s="123">
        <f t="shared" si="149"/>
        <v>0</v>
      </c>
      <c r="M1327" s="7"/>
      <c r="N1327" s="123">
        <f t="shared" si="150"/>
        <v>0</v>
      </c>
      <c r="O1327" s="123">
        <f t="shared" si="151"/>
        <v>0</v>
      </c>
      <c r="P1327" s="3"/>
      <c r="Q1327" s="6"/>
      <c r="R1327" s="123">
        <f t="shared" si="152"/>
        <v>0</v>
      </c>
      <c r="S1327" s="6"/>
      <c r="T1327" s="123">
        <f t="shared" si="153"/>
        <v>0</v>
      </c>
      <c r="U1327" s="122">
        <f t="shared" si="154"/>
        <v>0</v>
      </c>
      <c r="V1327" s="8" t="str">
        <f>IF(COUNTBLANK(G1327:H1327)+COUNTBLANK(J1327:K1327)+COUNTBLANK(M1327:M1327)+COUNTBLANK(P1327:Q1327)+COUNTBLANK(S1327:S1327)=8,"",
IF(G1327&lt;Limity!$C$5," Data gotowości zbyt wczesna lub nie uzupełniona.","")&amp;
IF(G1327&gt;Limity!$D$5," Data gotowości zbyt późna lub wypełnona nieprawidłowo.","")&amp;
IF(OR(ROUND(K1327,2)&lt;=0,ROUND(Q1327,2)&lt;=0,ROUND(M1327,2)&lt;=0,ROUND(S1327,2)&lt;=0,ROUND(H1327,2)&lt;=0)," Co najmniej jedna wartość nie jest większa od zera.","")&amp;
IF(K1327&gt;Limity!$D$6," Abonament za Usługę TD w Wariancie A ponad limit.","")&amp;
IF(Q1327&gt;Limity!$D$7," Abonament za Usługę TD w Wariancie B ponad limit.","")&amp;
IF(Q1327-K1327&gt;Limity!$D$8," Różnica wartości abonamentów za Usługę TD wariantów A i B ponad limit.","")&amp;
IF(M1327&gt;Limity!$D$9," Abonament za zwiększenie przepustowości w Wariancie A ponad limit.","")&amp;
IF(S1327&gt;Limity!$D$10," Abonament za zwiększenie przepustowości w Wariancie B ponad limit.","")&amp;
IF(H1327&gt;Limity!$D$11," Opłata za zestawienie łącza ponad limit.","")&amp;
IF(J1327=""," Nie wskazano PWR. ",IF(ISERROR(VLOOKUP(J1327,'Listy punktów styku'!$B$11:$B$41,1,FALSE))," Nie wskazano PWR z listy.",""))&amp;
IF(P1327=""," Nie wskazano FPS. ",IF(ISERROR(VLOOKUP(P1327,'Listy punktów styku'!$B$44:$B$61,1,FALSE))," Nie wskazano FPS z listy.",""))
)</f>
        <v/>
      </c>
    </row>
    <row r="1328" spans="1:22" x14ac:dyDescent="0.35">
      <c r="A1328" s="115">
        <v>1314</v>
      </c>
      <c r="B1328" s="116">
        <v>7410324</v>
      </c>
      <c r="C1328" s="117" t="s">
        <v>6323</v>
      </c>
      <c r="D1328" s="118" t="s">
        <v>6310</v>
      </c>
      <c r="E1328" s="118" t="s">
        <v>6325</v>
      </c>
      <c r="F1328" s="119">
        <v>1</v>
      </c>
      <c r="G1328" s="28"/>
      <c r="H1328" s="4"/>
      <c r="I1328" s="122">
        <f t="shared" si="148"/>
        <v>0</v>
      </c>
      <c r="J1328" s="3"/>
      <c r="K1328" s="6"/>
      <c r="L1328" s="123">
        <f t="shared" si="149"/>
        <v>0</v>
      </c>
      <c r="M1328" s="7"/>
      <c r="N1328" s="123">
        <f t="shared" si="150"/>
        <v>0</v>
      </c>
      <c r="O1328" s="123">
        <f t="shared" si="151"/>
        <v>0</v>
      </c>
      <c r="P1328" s="3"/>
      <c r="Q1328" s="6"/>
      <c r="R1328" s="123">
        <f t="shared" si="152"/>
        <v>0</v>
      </c>
      <c r="S1328" s="6"/>
      <c r="T1328" s="123">
        <f t="shared" si="153"/>
        <v>0</v>
      </c>
      <c r="U1328" s="122">
        <f t="shared" si="154"/>
        <v>0</v>
      </c>
      <c r="V1328" s="8" t="str">
        <f>IF(COUNTBLANK(G1328:H1328)+COUNTBLANK(J1328:K1328)+COUNTBLANK(M1328:M1328)+COUNTBLANK(P1328:Q1328)+COUNTBLANK(S1328:S1328)=8,"",
IF(G1328&lt;Limity!$C$5," Data gotowości zbyt wczesna lub nie uzupełniona.","")&amp;
IF(G1328&gt;Limity!$D$5," Data gotowości zbyt późna lub wypełnona nieprawidłowo.","")&amp;
IF(OR(ROUND(K1328,2)&lt;=0,ROUND(Q1328,2)&lt;=0,ROUND(M1328,2)&lt;=0,ROUND(S1328,2)&lt;=0,ROUND(H1328,2)&lt;=0)," Co najmniej jedna wartość nie jest większa od zera.","")&amp;
IF(K1328&gt;Limity!$D$6," Abonament za Usługę TD w Wariancie A ponad limit.","")&amp;
IF(Q1328&gt;Limity!$D$7," Abonament za Usługę TD w Wariancie B ponad limit.","")&amp;
IF(Q1328-K1328&gt;Limity!$D$8," Różnica wartości abonamentów za Usługę TD wariantów A i B ponad limit.","")&amp;
IF(M1328&gt;Limity!$D$9," Abonament za zwiększenie przepustowości w Wariancie A ponad limit.","")&amp;
IF(S1328&gt;Limity!$D$10," Abonament za zwiększenie przepustowości w Wariancie B ponad limit.","")&amp;
IF(H1328&gt;Limity!$D$11," Opłata za zestawienie łącza ponad limit.","")&amp;
IF(J1328=""," Nie wskazano PWR. ",IF(ISERROR(VLOOKUP(J1328,'Listy punktów styku'!$B$11:$B$41,1,FALSE))," Nie wskazano PWR z listy.",""))&amp;
IF(P1328=""," Nie wskazano FPS. ",IF(ISERROR(VLOOKUP(P1328,'Listy punktów styku'!$B$44:$B$61,1,FALSE))," Nie wskazano FPS z listy.",""))
)</f>
        <v/>
      </c>
    </row>
    <row r="1329" spans="1:22" x14ac:dyDescent="0.35">
      <c r="A1329" s="115">
        <v>1315</v>
      </c>
      <c r="B1329" s="124">
        <v>41960575</v>
      </c>
      <c r="C1329" s="117" t="s">
        <v>6326</v>
      </c>
      <c r="D1329" s="118" t="s">
        <v>6328</v>
      </c>
      <c r="E1329" s="118" t="s">
        <v>1154</v>
      </c>
      <c r="F1329" s="119" t="s">
        <v>517</v>
      </c>
      <c r="G1329" s="28"/>
      <c r="H1329" s="4"/>
      <c r="I1329" s="122">
        <f t="shared" si="148"/>
        <v>0</v>
      </c>
      <c r="J1329" s="3"/>
      <c r="K1329" s="6"/>
      <c r="L1329" s="123">
        <f t="shared" si="149"/>
        <v>0</v>
      </c>
      <c r="M1329" s="7"/>
      <c r="N1329" s="123">
        <f t="shared" si="150"/>
        <v>0</v>
      </c>
      <c r="O1329" s="123">
        <f t="shared" si="151"/>
        <v>0</v>
      </c>
      <c r="P1329" s="3"/>
      <c r="Q1329" s="6"/>
      <c r="R1329" s="123">
        <f t="shared" si="152"/>
        <v>0</v>
      </c>
      <c r="S1329" s="6"/>
      <c r="T1329" s="123">
        <f t="shared" si="153"/>
        <v>0</v>
      </c>
      <c r="U1329" s="122">
        <f t="shared" si="154"/>
        <v>0</v>
      </c>
      <c r="V1329" s="8" t="str">
        <f>IF(COUNTBLANK(G1329:H1329)+COUNTBLANK(J1329:K1329)+COUNTBLANK(M1329:M1329)+COUNTBLANK(P1329:Q1329)+COUNTBLANK(S1329:S1329)=8,"",
IF(G1329&lt;Limity!$C$5," Data gotowości zbyt wczesna lub nie uzupełniona.","")&amp;
IF(G1329&gt;Limity!$D$5," Data gotowości zbyt późna lub wypełnona nieprawidłowo.","")&amp;
IF(OR(ROUND(K1329,2)&lt;=0,ROUND(Q1329,2)&lt;=0,ROUND(M1329,2)&lt;=0,ROUND(S1329,2)&lt;=0,ROUND(H1329,2)&lt;=0)," Co najmniej jedna wartość nie jest większa od zera.","")&amp;
IF(K1329&gt;Limity!$D$6," Abonament za Usługę TD w Wariancie A ponad limit.","")&amp;
IF(Q1329&gt;Limity!$D$7," Abonament za Usługę TD w Wariancie B ponad limit.","")&amp;
IF(Q1329-K1329&gt;Limity!$D$8," Różnica wartości abonamentów za Usługę TD wariantów A i B ponad limit.","")&amp;
IF(M1329&gt;Limity!$D$9," Abonament za zwiększenie przepustowości w Wariancie A ponad limit.","")&amp;
IF(S1329&gt;Limity!$D$10," Abonament za zwiększenie przepustowości w Wariancie B ponad limit.","")&amp;
IF(H1329&gt;Limity!$D$11," Opłata za zestawienie łącza ponad limit.","")&amp;
IF(J1329=""," Nie wskazano PWR. ",IF(ISERROR(VLOOKUP(J1329,'Listy punktów styku'!$B$11:$B$41,1,FALSE))," Nie wskazano PWR z listy.",""))&amp;
IF(P1329=""," Nie wskazano FPS. ",IF(ISERROR(VLOOKUP(P1329,'Listy punktów styku'!$B$44:$B$61,1,FALSE))," Nie wskazano FPS z listy.",""))
)</f>
        <v/>
      </c>
    </row>
    <row r="1330" spans="1:22" x14ac:dyDescent="0.35">
      <c r="A1330" s="115">
        <v>1316</v>
      </c>
      <c r="B1330" s="116">
        <v>27821458</v>
      </c>
      <c r="C1330" s="117">
        <v>133844</v>
      </c>
      <c r="D1330" s="118" t="s">
        <v>759</v>
      </c>
      <c r="E1330" s="118" t="s">
        <v>6333</v>
      </c>
      <c r="F1330" s="119">
        <v>1</v>
      </c>
      <c r="G1330" s="28"/>
      <c r="H1330" s="4"/>
      <c r="I1330" s="122">
        <f t="shared" si="148"/>
        <v>0</v>
      </c>
      <c r="J1330" s="3"/>
      <c r="K1330" s="6"/>
      <c r="L1330" s="123">
        <f t="shared" si="149"/>
        <v>0</v>
      </c>
      <c r="M1330" s="7"/>
      <c r="N1330" s="123">
        <f t="shared" si="150"/>
        <v>0</v>
      </c>
      <c r="O1330" s="123">
        <f t="shared" si="151"/>
        <v>0</v>
      </c>
      <c r="P1330" s="3"/>
      <c r="Q1330" s="6"/>
      <c r="R1330" s="123">
        <f t="shared" si="152"/>
        <v>0</v>
      </c>
      <c r="S1330" s="6"/>
      <c r="T1330" s="123">
        <f t="shared" si="153"/>
        <v>0</v>
      </c>
      <c r="U1330" s="122">
        <f t="shared" si="154"/>
        <v>0</v>
      </c>
      <c r="V1330" s="8" t="str">
        <f>IF(COUNTBLANK(G1330:H1330)+COUNTBLANK(J1330:K1330)+COUNTBLANK(M1330:M1330)+COUNTBLANK(P1330:Q1330)+COUNTBLANK(S1330:S1330)=8,"",
IF(G1330&lt;Limity!$C$5," Data gotowości zbyt wczesna lub nie uzupełniona.","")&amp;
IF(G1330&gt;Limity!$D$5," Data gotowości zbyt późna lub wypełnona nieprawidłowo.","")&amp;
IF(OR(ROUND(K1330,2)&lt;=0,ROUND(Q1330,2)&lt;=0,ROUND(M1330,2)&lt;=0,ROUND(S1330,2)&lt;=0,ROUND(H1330,2)&lt;=0)," Co najmniej jedna wartość nie jest większa od zera.","")&amp;
IF(K1330&gt;Limity!$D$6," Abonament za Usługę TD w Wariancie A ponad limit.","")&amp;
IF(Q1330&gt;Limity!$D$7," Abonament za Usługę TD w Wariancie B ponad limit.","")&amp;
IF(Q1330-K1330&gt;Limity!$D$8," Różnica wartości abonamentów za Usługę TD wariantów A i B ponad limit.","")&amp;
IF(M1330&gt;Limity!$D$9," Abonament za zwiększenie przepustowości w Wariancie A ponad limit.","")&amp;
IF(S1330&gt;Limity!$D$10," Abonament za zwiększenie przepustowości w Wariancie B ponad limit.","")&amp;
IF(H1330&gt;Limity!$D$11," Opłata za zestawienie łącza ponad limit.","")&amp;
IF(J1330=""," Nie wskazano PWR. ",IF(ISERROR(VLOOKUP(J1330,'Listy punktów styku'!$B$11:$B$41,1,FALSE))," Nie wskazano PWR z listy.",""))&amp;
IF(P1330=""," Nie wskazano FPS. ",IF(ISERROR(VLOOKUP(P1330,'Listy punktów styku'!$B$44:$B$61,1,FALSE))," Nie wskazano FPS z listy.",""))
)</f>
        <v/>
      </c>
    </row>
    <row r="1331" spans="1:22" x14ac:dyDescent="0.35">
      <c r="A1331" s="115">
        <v>1317</v>
      </c>
      <c r="B1331" s="116">
        <v>7128302</v>
      </c>
      <c r="C1331" s="117" t="s">
        <v>6335</v>
      </c>
      <c r="D1331" s="118" t="s">
        <v>6337</v>
      </c>
      <c r="E1331" s="118" t="s">
        <v>6340</v>
      </c>
      <c r="F1331" s="119">
        <v>10</v>
      </c>
      <c r="G1331" s="28"/>
      <c r="H1331" s="4"/>
      <c r="I1331" s="122">
        <f t="shared" si="148"/>
        <v>0</v>
      </c>
      <c r="J1331" s="3"/>
      <c r="K1331" s="6"/>
      <c r="L1331" s="123">
        <f t="shared" si="149"/>
        <v>0</v>
      </c>
      <c r="M1331" s="7"/>
      <c r="N1331" s="123">
        <f t="shared" si="150"/>
        <v>0</v>
      </c>
      <c r="O1331" s="123">
        <f t="shared" si="151"/>
        <v>0</v>
      </c>
      <c r="P1331" s="3"/>
      <c r="Q1331" s="6"/>
      <c r="R1331" s="123">
        <f t="shared" si="152"/>
        <v>0</v>
      </c>
      <c r="S1331" s="6"/>
      <c r="T1331" s="123">
        <f t="shared" si="153"/>
        <v>0</v>
      </c>
      <c r="U1331" s="122">
        <f t="shared" si="154"/>
        <v>0</v>
      </c>
      <c r="V1331" s="8" t="str">
        <f>IF(COUNTBLANK(G1331:H1331)+COUNTBLANK(J1331:K1331)+COUNTBLANK(M1331:M1331)+COUNTBLANK(P1331:Q1331)+COUNTBLANK(S1331:S1331)=8,"",
IF(G1331&lt;Limity!$C$5," Data gotowości zbyt wczesna lub nie uzupełniona.","")&amp;
IF(G1331&gt;Limity!$D$5," Data gotowości zbyt późna lub wypełnona nieprawidłowo.","")&amp;
IF(OR(ROUND(K1331,2)&lt;=0,ROUND(Q1331,2)&lt;=0,ROUND(M1331,2)&lt;=0,ROUND(S1331,2)&lt;=0,ROUND(H1331,2)&lt;=0)," Co najmniej jedna wartość nie jest większa od zera.","")&amp;
IF(K1331&gt;Limity!$D$6," Abonament za Usługę TD w Wariancie A ponad limit.","")&amp;
IF(Q1331&gt;Limity!$D$7," Abonament za Usługę TD w Wariancie B ponad limit.","")&amp;
IF(Q1331-K1331&gt;Limity!$D$8," Różnica wartości abonamentów za Usługę TD wariantów A i B ponad limit.","")&amp;
IF(M1331&gt;Limity!$D$9," Abonament za zwiększenie przepustowości w Wariancie A ponad limit.","")&amp;
IF(S1331&gt;Limity!$D$10," Abonament za zwiększenie przepustowości w Wariancie B ponad limit.","")&amp;
IF(H1331&gt;Limity!$D$11," Opłata za zestawienie łącza ponad limit.","")&amp;
IF(J1331=""," Nie wskazano PWR. ",IF(ISERROR(VLOOKUP(J1331,'Listy punktów styku'!$B$11:$B$41,1,FALSE))," Nie wskazano PWR z listy.",""))&amp;
IF(P1331=""," Nie wskazano FPS. ",IF(ISERROR(VLOOKUP(P1331,'Listy punktów styku'!$B$44:$B$61,1,FALSE))," Nie wskazano FPS z listy.",""))
)</f>
        <v/>
      </c>
    </row>
    <row r="1332" spans="1:22" x14ac:dyDescent="0.35">
      <c r="A1332" s="115">
        <v>1318</v>
      </c>
      <c r="B1332" s="124">
        <v>85903694</v>
      </c>
      <c r="C1332" s="117" t="s">
        <v>6341</v>
      </c>
      <c r="D1332" s="118" t="s">
        <v>6343</v>
      </c>
      <c r="E1332" s="118" t="s">
        <v>803</v>
      </c>
      <c r="F1332" s="119" t="s">
        <v>6345</v>
      </c>
      <c r="G1332" s="28"/>
      <c r="H1332" s="4"/>
      <c r="I1332" s="122">
        <f t="shared" si="148"/>
        <v>0</v>
      </c>
      <c r="J1332" s="3"/>
      <c r="K1332" s="6"/>
      <c r="L1332" s="123">
        <f t="shared" si="149"/>
        <v>0</v>
      </c>
      <c r="M1332" s="7"/>
      <c r="N1332" s="123">
        <f t="shared" si="150"/>
        <v>0</v>
      </c>
      <c r="O1332" s="123">
        <f t="shared" si="151"/>
        <v>0</v>
      </c>
      <c r="P1332" s="3"/>
      <c r="Q1332" s="6"/>
      <c r="R1332" s="123">
        <f t="shared" si="152"/>
        <v>0</v>
      </c>
      <c r="S1332" s="6"/>
      <c r="T1332" s="123">
        <f t="shared" si="153"/>
        <v>0</v>
      </c>
      <c r="U1332" s="122">
        <f t="shared" si="154"/>
        <v>0</v>
      </c>
      <c r="V1332" s="8" t="str">
        <f>IF(COUNTBLANK(G1332:H1332)+COUNTBLANK(J1332:K1332)+COUNTBLANK(M1332:M1332)+COUNTBLANK(P1332:Q1332)+COUNTBLANK(S1332:S1332)=8,"",
IF(G1332&lt;Limity!$C$5," Data gotowości zbyt wczesna lub nie uzupełniona.","")&amp;
IF(G1332&gt;Limity!$D$5," Data gotowości zbyt późna lub wypełnona nieprawidłowo.","")&amp;
IF(OR(ROUND(K1332,2)&lt;=0,ROUND(Q1332,2)&lt;=0,ROUND(M1332,2)&lt;=0,ROUND(S1332,2)&lt;=0,ROUND(H1332,2)&lt;=0)," Co najmniej jedna wartość nie jest większa od zera.","")&amp;
IF(K1332&gt;Limity!$D$6," Abonament za Usługę TD w Wariancie A ponad limit.","")&amp;
IF(Q1332&gt;Limity!$D$7," Abonament za Usługę TD w Wariancie B ponad limit.","")&amp;
IF(Q1332-K1332&gt;Limity!$D$8," Różnica wartości abonamentów za Usługę TD wariantów A i B ponad limit.","")&amp;
IF(M1332&gt;Limity!$D$9," Abonament za zwiększenie przepustowości w Wariancie A ponad limit.","")&amp;
IF(S1332&gt;Limity!$D$10," Abonament za zwiększenie przepustowości w Wariancie B ponad limit.","")&amp;
IF(H1332&gt;Limity!$D$11," Opłata za zestawienie łącza ponad limit.","")&amp;
IF(J1332=""," Nie wskazano PWR. ",IF(ISERROR(VLOOKUP(J1332,'Listy punktów styku'!$B$11:$B$41,1,FALSE))," Nie wskazano PWR z listy.",""))&amp;
IF(P1332=""," Nie wskazano FPS. ",IF(ISERROR(VLOOKUP(P1332,'Listy punktów styku'!$B$44:$B$61,1,FALSE))," Nie wskazano FPS z listy.",""))
)</f>
        <v/>
      </c>
    </row>
    <row r="1333" spans="1:22" x14ac:dyDescent="0.35">
      <c r="A1333" s="115">
        <v>1319</v>
      </c>
      <c r="B1333" s="124">
        <v>34980927</v>
      </c>
      <c r="C1333" s="117" t="s">
        <v>6346</v>
      </c>
      <c r="D1333" s="118" t="s">
        <v>6348</v>
      </c>
      <c r="E1333" s="118" t="s">
        <v>226</v>
      </c>
      <c r="F1333" s="119" t="s">
        <v>5517</v>
      </c>
      <c r="G1333" s="28"/>
      <c r="H1333" s="4"/>
      <c r="I1333" s="122">
        <f t="shared" si="148"/>
        <v>0</v>
      </c>
      <c r="J1333" s="3"/>
      <c r="K1333" s="6"/>
      <c r="L1333" s="123">
        <f t="shared" si="149"/>
        <v>0</v>
      </c>
      <c r="M1333" s="7"/>
      <c r="N1333" s="123">
        <f t="shared" si="150"/>
        <v>0</v>
      </c>
      <c r="O1333" s="123">
        <f t="shared" si="151"/>
        <v>0</v>
      </c>
      <c r="P1333" s="3"/>
      <c r="Q1333" s="6"/>
      <c r="R1333" s="123">
        <f t="shared" si="152"/>
        <v>0</v>
      </c>
      <c r="S1333" s="6"/>
      <c r="T1333" s="123">
        <f t="shared" si="153"/>
        <v>0</v>
      </c>
      <c r="U1333" s="122">
        <f t="shared" si="154"/>
        <v>0</v>
      </c>
      <c r="V1333" s="8" t="str">
        <f>IF(COUNTBLANK(G1333:H1333)+COUNTBLANK(J1333:K1333)+COUNTBLANK(M1333:M1333)+COUNTBLANK(P1333:Q1333)+COUNTBLANK(S1333:S1333)=8,"",
IF(G1333&lt;Limity!$C$5," Data gotowości zbyt wczesna lub nie uzupełniona.","")&amp;
IF(G1333&gt;Limity!$D$5," Data gotowości zbyt późna lub wypełnona nieprawidłowo.","")&amp;
IF(OR(ROUND(K1333,2)&lt;=0,ROUND(Q1333,2)&lt;=0,ROUND(M1333,2)&lt;=0,ROUND(S1333,2)&lt;=0,ROUND(H1333,2)&lt;=0)," Co najmniej jedna wartość nie jest większa od zera.","")&amp;
IF(K1333&gt;Limity!$D$6," Abonament za Usługę TD w Wariancie A ponad limit.","")&amp;
IF(Q1333&gt;Limity!$D$7," Abonament za Usługę TD w Wariancie B ponad limit.","")&amp;
IF(Q1333-K1333&gt;Limity!$D$8," Różnica wartości abonamentów za Usługę TD wariantów A i B ponad limit.","")&amp;
IF(M1333&gt;Limity!$D$9," Abonament za zwiększenie przepustowości w Wariancie A ponad limit.","")&amp;
IF(S1333&gt;Limity!$D$10," Abonament za zwiększenie przepustowości w Wariancie B ponad limit.","")&amp;
IF(H1333&gt;Limity!$D$11," Opłata za zestawienie łącza ponad limit.","")&amp;
IF(J1333=""," Nie wskazano PWR. ",IF(ISERROR(VLOOKUP(J1333,'Listy punktów styku'!$B$11:$B$41,1,FALSE))," Nie wskazano PWR z listy.",""))&amp;
IF(P1333=""," Nie wskazano FPS. ",IF(ISERROR(VLOOKUP(P1333,'Listy punktów styku'!$B$44:$B$61,1,FALSE))," Nie wskazano FPS z listy.",""))
)</f>
        <v/>
      </c>
    </row>
    <row r="1334" spans="1:22" x14ac:dyDescent="0.35">
      <c r="A1334" s="115">
        <v>1320</v>
      </c>
      <c r="B1334" s="124">
        <v>49078851</v>
      </c>
      <c r="C1334" s="117" t="s">
        <v>6351</v>
      </c>
      <c r="D1334" s="118" t="s">
        <v>6355</v>
      </c>
      <c r="E1334" s="118" t="s">
        <v>6357</v>
      </c>
      <c r="F1334" s="119" t="s">
        <v>517</v>
      </c>
      <c r="G1334" s="28"/>
      <c r="H1334" s="4"/>
      <c r="I1334" s="122">
        <f t="shared" si="148"/>
        <v>0</v>
      </c>
      <c r="J1334" s="3"/>
      <c r="K1334" s="6"/>
      <c r="L1334" s="123">
        <f t="shared" si="149"/>
        <v>0</v>
      </c>
      <c r="M1334" s="7"/>
      <c r="N1334" s="123">
        <f t="shared" si="150"/>
        <v>0</v>
      </c>
      <c r="O1334" s="123">
        <f t="shared" si="151"/>
        <v>0</v>
      </c>
      <c r="P1334" s="3"/>
      <c r="Q1334" s="6"/>
      <c r="R1334" s="123">
        <f t="shared" si="152"/>
        <v>0</v>
      </c>
      <c r="S1334" s="6"/>
      <c r="T1334" s="123">
        <f t="shared" si="153"/>
        <v>0</v>
      </c>
      <c r="U1334" s="122">
        <f t="shared" si="154"/>
        <v>0</v>
      </c>
      <c r="V1334" s="8" t="str">
        <f>IF(COUNTBLANK(G1334:H1334)+COUNTBLANK(J1334:K1334)+COUNTBLANK(M1334:M1334)+COUNTBLANK(P1334:Q1334)+COUNTBLANK(S1334:S1334)=8,"",
IF(G1334&lt;Limity!$C$5," Data gotowości zbyt wczesna lub nie uzupełniona.","")&amp;
IF(G1334&gt;Limity!$D$5," Data gotowości zbyt późna lub wypełnona nieprawidłowo.","")&amp;
IF(OR(ROUND(K1334,2)&lt;=0,ROUND(Q1334,2)&lt;=0,ROUND(M1334,2)&lt;=0,ROUND(S1334,2)&lt;=0,ROUND(H1334,2)&lt;=0)," Co najmniej jedna wartość nie jest większa od zera.","")&amp;
IF(K1334&gt;Limity!$D$6," Abonament za Usługę TD w Wariancie A ponad limit.","")&amp;
IF(Q1334&gt;Limity!$D$7," Abonament za Usługę TD w Wariancie B ponad limit.","")&amp;
IF(Q1334-K1334&gt;Limity!$D$8," Różnica wartości abonamentów za Usługę TD wariantów A i B ponad limit.","")&amp;
IF(M1334&gt;Limity!$D$9," Abonament za zwiększenie przepustowości w Wariancie A ponad limit.","")&amp;
IF(S1334&gt;Limity!$D$10," Abonament za zwiększenie przepustowości w Wariancie B ponad limit.","")&amp;
IF(H1334&gt;Limity!$D$11," Opłata za zestawienie łącza ponad limit.","")&amp;
IF(J1334=""," Nie wskazano PWR. ",IF(ISERROR(VLOOKUP(J1334,'Listy punktów styku'!$B$11:$B$41,1,FALSE))," Nie wskazano PWR z listy.",""))&amp;
IF(P1334=""," Nie wskazano FPS. ",IF(ISERROR(VLOOKUP(P1334,'Listy punktów styku'!$B$44:$B$61,1,FALSE))," Nie wskazano FPS z listy.",""))
)</f>
        <v/>
      </c>
    </row>
    <row r="1335" spans="1:22" x14ac:dyDescent="0.35">
      <c r="A1335" s="115">
        <v>1321</v>
      </c>
      <c r="B1335" s="116">
        <v>7148085</v>
      </c>
      <c r="C1335" s="117" t="s">
        <v>6360</v>
      </c>
      <c r="D1335" s="118" t="s">
        <v>6363</v>
      </c>
      <c r="E1335" s="118" t="s">
        <v>6365</v>
      </c>
      <c r="F1335" s="119">
        <v>1</v>
      </c>
      <c r="G1335" s="28"/>
      <c r="H1335" s="4"/>
      <c r="I1335" s="122">
        <f t="shared" si="148"/>
        <v>0</v>
      </c>
      <c r="J1335" s="3"/>
      <c r="K1335" s="6"/>
      <c r="L1335" s="123">
        <f t="shared" si="149"/>
        <v>0</v>
      </c>
      <c r="M1335" s="7"/>
      <c r="N1335" s="123">
        <f t="shared" si="150"/>
        <v>0</v>
      </c>
      <c r="O1335" s="123">
        <f t="shared" si="151"/>
        <v>0</v>
      </c>
      <c r="P1335" s="3"/>
      <c r="Q1335" s="6"/>
      <c r="R1335" s="123">
        <f t="shared" si="152"/>
        <v>0</v>
      </c>
      <c r="S1335" s="6"/>
      <c r="T1335" s="123">
        <f t="shared" si="153"/>
        <v>0</v>
      </c>
      <c r="U1335" s="122">
        <f t="shared" si="154"/>
        <v>0</v>
      </c>
      <c r="V1335" s="8" t="str">
        <f>IF(COUNTBLANK(G1335:H1335)+COUNTBLANK(J1335:K1335)+COUNTBLANK(M1335:M1335)+COUNTBLANK(P1335:Q1335)+COUNTBLANK(S1335:S1335)=8,"",
IF(G1335&lt;Limity!$C$5," Data gotowości zbyt wczesna lub nie uzupełniona.","")&amp;
IF(G1335&gt;Limity!$D$5," Data gotowości zbyt późna lub wypełnona nieprawidłowo.","")&amp;
IF(OR(ROUND(K1335,2)&lt;=0,ROUND(Q1335,2)&lt;=0,ROUND(M1335,2)&lt;=0,ROUND(S1335,2)&lt;=0,ROUND(H1335,2)&lt;=0)," Co najmniej jedna wartość nie jest większa od zera.","")&amp;
IF(K1335&gt;Limity!$D$6," Abonament za Usługę TD w Wariancie A ponad limit.","")&amp;
IF(Q1335&gt;Limity!$D$7," Abonament za Usługę TD w Wariancie B ponad limit.","")&amp;
IF(Q1335-K1335&gt;Limity!$D$8," Różnica wartości abonamentów za Usługę TD wariantów A i B ponad limit.","")&amp;
IF(M1335&gt;Limity!$D$9," Abonament za zwiększenie przepustowości w Wariancie A ponad limit.","")&amp;
IF(S1335&gt;Limity!$D$10," Abonament za zwiększenie przepustowości w Wariancie B ponad limit.","")&amp;
IF(H1335&gt;Limity!$D$11," Opłata za zestawienie łącza ponad limit.","")&amp;
IF(J1335=""," Nie wskazano PWR. ",IF(ISERROR(VLOOKUP(J1335,'Listy punktów styku'!$B$11:$B$41,1,FALSE))," Nie wskazano PWR z listy.",""))&amp;
IF(P1335=""," Nie wskazano FPS. ",IF(ISERROR(VLOOKUP(P1335,'Listy punktów styku'!$B$44:$B$61,1,FALSE))," Nie wskazano FPS z listy.",""))
)</f>
        <v/>
      </c>
    </row>
    <row r="1336" spans="1:22" x14ac:dyDescent="0.35">
      <c r="A1336" s="115">
        <v>1322</v>
      </c>
      <c r="B1336" s="116">
        <v>7149610</v>
      </c>
      <c r="C1336" s="117" t="s">
        <v>6367</v>
      </c>
      <c r="D1336" s="118" t="s">
        <v>6371</v>
      </c>
      <c r="E1336" s="118" t="s">
        <v>95</v>
      </c>
      <c r="F1336" s="119">
        <v>3</v>
      </c>
      <c r="G1336" s="28"/>
      <c r="H1336" s="4"/>
      <c r="I1336" s="122">
        <f t="shared" si="148"/>
        <v>0</v>
      </c>
      <c r="J1336" s="3"/>
      <c r="K1336" s="6"/>
      <c r="L1336" s="123">
        <f t="shared" si="149"/>
        <v>0</v>
      </c>
      <c r="M1336" s="7"/>
      <c r="N1336" s="123">
        <f t="shared" si="150"/>
        <v>0</v>
      </c>
      <c r="O1336" s="123">
        <f t="shared" si="151"/>
        <v>0</v>
      </c>
      <c r="P1336" s="3"/>
      <c r="Q1336" s="6"/>
      <c r="R1336" s="123">
        <f t="shared" si="152"/>
        <v>0</v>
      </c>
      <c r="S1336" s="6"/>
      <c r="T1336" s="123">
        <f t="shared" si="153"/>
        <v>0</v>
      </c>
      <c r="U1336" s="122">
        <f t="shared" si="154"/>
        <v>0</v>
      </c>
      <c r="V1336" s="8" t="str">
        <f>IF(COUNTBLANK(G1336:H1336)+COUNTBLANK(J1336:K1336)+COUNTBLANK(M1336:M1336)+COUNTBLANK(P1336:Q1336)+COUNTBLANK(S1336:S1336)=8,"",
IF(G1336&lt;Limity!$C$5," Data gotowości zbyt wczesna lub nie uzupełniona.","")&amp;
IF(G1336&gt;Limity!$D$5," Data gotowości zbyt późna lub wypełnona nieprawidłowo.","")&amp;
IF(OR(ROUND(K1336,2)&lt;=0,ROUND(Q1336,2)&lt;=0,ROUND(M1336,2)&lt;=0,ROUND(S1336,2)&lt;=0,ROUND(H1336,2)&lt;=0)," Co najmniej jedna wartość nie jest większa od zera.","")&amp;
IF(K1336&gt;Limity!$D$6," Abonament za Usługę TD w Wariancie A ponad limit.","")&amp;
IF(Q1336&gt;Limity!$D$7," Abonament za Usługę TD w Wariancie B ponad limit.","")&amp;
IF(Q1336-K1336&gt;Limity!$D$8," Różnica wartości abonamentów za Usługę TD wariantów A i B ponad limit.","")&amp;
IF(M1336&gt;Limity!$D$9," Abonament za zwiększenie przepustowości w Wariancie A ponad limit.","")&amp;
IF(S1336&gt;Limity!$D$10," Abonament za zwiększenie przepustowości w Wariancie B ponad limit.","")&amp;
IF(H1336&gt;Limity!$D$11," Opłata za zestawienie łącza ponad limit.","")&amp;
IF(J1336=""," Nie wskazano PWR. ",IF(ISERROR(VLOOKUP(J1336,'Listy punktów styku'!$B$11:$B$41,1,FALSE))," Nie wskazano PWR z listy.",""))&amp;
IF(P1336=""," Nie wskazano FPS. ",IF(ISERROR(VLOOKUP(P1336,'Listy punktów styku'!$B$44:$B$61,1,FALSE))," Nie wskazano FPS z listy.",""))
)</f>
        <v/>
      </c>
    </row>
    <row r="1337" spans="1:22" x14ac:dyDescent="0.35">
      <c r="A1337" s="115">
        <v>1323</v>
      </c>
      <c r="B1337" s="116">
        <v>7149800</v>
      </c>
      <c r="C1337" s="117" t="s">
        <v>6373</v>
      </c>
      <c r="D1337" s="118" t="s">
        <v>6375</v>
      </c>
      <c r="E1337" s="118" t="s">
        <v>339</v>
      </c>
      <c r="F1337" s="119">
        <v>59</v>
      </c>
      <c r="G1337" s="28"/>
      <c r="H1337" s="4"/>
      <c r="I1337" s="122">
        <f t="shared" si="148"/>
        <v>0</v>
      </c>
      <c r="J1337" s="3"/>
      <c r="K1337" s="6"/>
      <c r="L1337" s="123">
        <f t="shared" si="149"/>
        <v>0</v>
      </c>
      <c r="M1337" s="7"/>
      <c r="N1337" s="123">
        <f t="shared" si="150"/>
        <v>0</v>
      </c>
      <c r="O1337" s="123">
        <f t="shared" si="151"/>
        <v>0</v>
      </c>
      <c r="P1337" s="3"/>
      <c r="Q1337" s="6"/>
      <c r="R1337" s="123">
        <f t="shared" si="152"/>
        <v>0</v>
      </c>
      <c r="S1337" s="6"/>
      <c r="T1337" s="123">
        <f t="shared" si="153"/>
        <v>0</v>
      </c>
      <c r="U1337" s="122">
        <f t="shared" si="154"/>
        <v>0</v>
      </c>
      <c r="V1337" s="8" t="str">
        <f>IF(COUNTBLANK(G1337:H1337)+COUNTBLANK(J1337:K1337)+COUNTBLANK(M1337:M1337)+COUNTBLANK(P1337:Q1337)+COUNTBLANK(S1337:S1337)=8,"",
IF(G1337&lt;Limity!$C$5," Data gotowości zbyt wczesna lub nie uzupełniona.","")&amp;
IF(G1337&gt;Limity!$D$5," Data gotowości zbyt późna lub wypełnona nieprawidłowo.","")&amp;
IF(OR(ROUND(K1337,2)&lt;=0,ROUND(Q1337,2)&lt;=0,ROUND(M1337,2)&lt;=0,ROUND(S1337,2)&lt;=0,ROUND(H1337,2)&lt;=0)," Co najmniej jedna wartość nie jest większa od zera.","")&amp;
IF(K1337&gt;Limity!$D$6," Abonament za Usługę TD w Wariancie A ponad limit.","")&amp;
IF(Q1337&gt;Limity!$D$7," Abonament za Usługę TD w Wariancie B ponad limit.","")&amp;
IF(Q1337-K1337&gt;Limity!$D$8," Różnica wartości abonamentów za Usługę TD wariantów A i B ponad limit.","")&amp;
IF(M1337&gt;Limity!$D$9," Abonament za zwiększenie przepustowości w Wariancie A ponad limit.","")&amp;
IF(S1337&gt;Limity!$D$10," Abonament za zwiększenie przepustowości w Wariancie B ponad limit.","")&amp;
IF(H1337&gt;Limity!$D$11," Opłata za zestawienie łącza ponad limit.","")&amp;
IF(J1337=""," Nie wskazano PWR. ",IF(ISERROR(VLOOKUP(J1337,'Listy punktów styku'!$B$11:$B$41,1,FALSE))," Nie wskazano PWR z listy.",""))&amp;
IF(P1337=""," Nie wskazano FPS. ",IF(ISERROR(VLOOKUP(P1337,'Listy punktów styku'!$B$44:$B$61,1,FALSE))," Nie wskazano FPS z listy.",""))
)</f>
        <v/>
      </c>
    </row>
    <row r="1338" spans="1:22" x14ac:dyDescent="0.35">
      <c r="A1338" s="115">
        <v>1324</v>
      </c>
      <c r="B1338" s="116">
        <v>753926947</v>
      </c>
      <c r="C1338" s="117">
        <v>272041</v>
      </c>
      <c r="D1338" s="118" t="s">
        <v>6369</v>
      </c>
      <c r="E1338" s="118" t="s">
        <v>1264</v>
      </c>
      <c r="F1338" s="119">
        <v>3</v>
      </c>
      <c r="G1338" s="28"/>
      <c r="H1338" s="4"/>
      <c r="I1338" s="122">
        <f t="shared" si="148"/>
        <v>0</v>
      </c>
      <c r="J1338" s="3"/>
      <c r="K1338" s="6"/>
      <c r="L1338" s="123">
        <f t="shared" si="149"/>
        <v>0</v>
      </c>
      <c r="M1338" s="7"/>
      <c r="N1338" s="123">
        <f t="shared" si="150"/>
        <v>0</v>
      </c>
      <c r="O1338" s="123">
        <f t="shared" si="151"/>
        <v>0</v>
      </c>
      <c r="P1338" s="3"/>
      <c r="Q1338" s="6"/>
      <c r="R1338" s="123">
        <f t="shared" si="152"/>
        <v>0</v>
      </c>
      <c r="S1338" s="6"/>
      <c r="T1338" s="123">
        <f t="shared" si="153"/>
        <v>0</v>
      </c>
      <c r="U1338" s="122">
        <f t="shared" si="154"/>
        <v>0</v>
      </c>
      <c r="V1338" s="8" t="str">
        <f>IF(COUNTBLANK(G1338:H1338)+COUNTBLANK(J1338:K1338)+COUNTBLANK(M1338:M1338)+COUNTBLANK(P1338:Q1338)+COUNTBLANK(S1338:S1338)=8,"",
IF(G1338&lt;Limity!$C$5," Data gotowości zbyt wczesna lub nie uzupełniona.","")&amp;
IF(G1338&gt;Limity!$D$5," Data gotowości zbyt późna lub wypełnona nieprawidłowo.","")&amp;
IF(OR(ROUND(K1338,2)&lt;=0,ROUND(Q1338,2)&lt;=0,ROUND(M1338,2)&lt;=0,ROUND(S1338,2)&lt;=0,ROUND(H1338,2)&lt;=0)," Co najmniej jedna wartość nie jest większa od zera.","")&amp;
IF(K1338&gt;Limity!$D$6," Abonament za Usługę TD w Wariancie A ponad limit.","")&amp;
IF(Q1338&gt;Limity!$D$7," Abonament za Usługę TD w Wariancie B ponad limit.","")&amp;
IF(Q1338-K1338&gt;Limity!$D$8," Różnica wartości abonamentów za Usługę TD wariantów A i B ponad limit.","")&amp;
IF(M1338&gt;Limity!$D$9," Abonament za zwiększenie przepustowości w Wariancie A ponad limit.","")&amp;
IF(S1338&gt;Limity!$D$10," Abonament za zwiększenie przepustowości w Wariancie B ponad limit.","")&amp;
IF(H1338&gt;Limity!$D$11," Opłata za zestawienie łącza ponad limit.","")&amp;
IF(J1338=""," Nie wskazano PWR. ",IF(ISERROR(VLOOKUP(J1338,'Listy punktów styku'!$B$11:$B$41,1,FALSE))," Nie wskazano PWR z listy.",""))&amp;
IF(P1338=""," Nie wskazano FPS. ",IF(ISERROR(VLOOKUP(P1338,'Listy punktów styku'!$B$44:$B$61,1,FALSE))," Nie wskazano FPS z listy.",""))
)</f>
        <v/>
      </c>
    </row>
    <row r="1339" spans="1:22" ht="29" x14ac:dyDescent="0.35">
      <c r="A1339" s="115">
        <v>1325</v>
      </c>
      <c r="B1339" s="116">
        <v>7156897</v>
      </c>
      <c r="C1339" s="117" t="s">
        <v>912</v>
      </c>
      <c r="D1339" s="118" t="s">
        <v>909</v>
      </c>
      <c r="E1339" s="118" t="s">
        <v>914</v>
      </c>
      <c r="F1339" s="119" t="s">
        <v>382</v>
      </c>
      <c r="G1339" s="28"/>
      <c r="H1339" s="4"/>
      <c r="I1339" s="122">
        <f t="shared" si="148"/>
        <v>0</v>
      </c>
      <c r="J1339" s="3"/>
      <c r="K1339" s="6"/>
      <c r="L1339" s="123">
        <f t="shared" si="149"/>
        <v>0</v>
      </c>
      <c r="M1339" s="7"/>
      <c r="N1339" s="123">
        <f t="shared" si="150"/>
        <v>0</v>
      </c>
      <c r="O1339" s="123">
        <f t="shared" si="151"/>
        <v>0</v>
      </c>
      <c r="P1339" s="3"/>
      <c r="Q1339" s="6"/>
      <c r="R1339" s="123">
        <f t="shared" si="152"/>
        <v>0</v>
      </c>
      <c r="S1339" s="6"/>
      <c r="T1339" s="123">
        <f t="shared" si="153"/>
        <v>0</v>
      </c>
      <c r="U1339" s="122">
        <f t="shared" si="154"/>
        <v>0</v>
      </c>
      <c r="V1339" s="8" t="str">
        <f>IF(COUNTBLANK(G1339:H1339)+COUNTBLANK(J1339:K1339)+COUNTBLANK(M1339:M1339)+COUNTBLANK(P1339:Q1339)+COUNTBLANK(S1339:S1339)=8,"",
IF(G1339&lt;Limity!$C$5," Data gotowości zbyt wczesna lub nie uzupełniona.","")&amp;
IF(G1339&gt;Limity!$D$5," Data gotowości zbyt późna lub wypełnona nieprawidłowo.","")&amp;
IF(OR(ROUND(K1339,2)&lt;=0,ROUND(Q1339,2)&lt;=0,ROUND(M1339,2)&lt;=0,ROUND(S1339,2)&lt;=0,ROUND(H1339,2)&lt;=0)," Co najmniej jedna wartość nie jest większa od zera.","")&amp;
IF(K1339&gt;Limity!$D$6," Abonament za Usługę TD w Wariancie A ponad limit.","")&amp;
IF(Q1339&gt;Limity!$D$7," Abonament za Usługę TD w Wariancie B ponad limit.","")&amp;
IF(Q1339-K1339&gt;Limity!$D$8," Różnica wartości abonamentów za Usługę TD wariantów A i B ponad limit.","")&amp;
IF(M1339&gt;Limity!$D$9," Abonament za zwiększenie przepustowości w Wariancie A ponad limit.","")&amp;
IF(S1339&gt;Limity!$D$10," Abonament za zwiększenie przepustowości w Wariancie B ponad limit.","")&amp;
IF(H1339&gt;Limity!$D$11," Opłata za zestawienie łącza ponad limit.","")&amp;
IF(J1339=""," Nie wskazano PWR. ",IF(ISERROR(VLOOKUP(J1339,'Listy punktów styku'!$B$11:$B$41,1,FALSE))," Nie wskazano PWR z listy.",""))&amp;
IF(P1339=""," Nie wskazano FPS. ",IF(ISERROR(VLOOKUP(P1339,'Listy punktów styku'!$B$44:$B$61,1,FALSE))," Nie wskazano FPS z listy.",""))
)</f>
        <v/>
      </c>
    </row>
    <row r="1340" spans="1:22" x14ac:dyDescent="0.35">
      <c r="A1340" s="115">
        <v>1326</v>
      </c>
      <c r="B1340" s="116">
        <v>7162444</v>
      </c>
      <c r="C1340" s="117" t="s">
        <v>6379</v>
      </c>
      <c r="D1340" s="118" t="s">
        <v>6381</v>
      </c>
      <c r="E1340" s="118" t="s">
        <v>6383</v>
      </c>
      <c r="F1340" s="119">
        <v>3</v>
      </c>
      <c r="G1340" s="28"/>
      <c r="H1340" s="4"/>
      <c r="I1340" s="122">
        <f t="shared" si="148"/>
        <v>0</v>
      </c>
      <c r="J1340" s="3"/>
      <c r="K1340" s="6"/>
      <c r="L1340" s="123">
        <f t="shared" si="149"/>
        <v>0</v>
      </c>
      <c r="M1340" s="7"/>
      <c r="N1340" s="123">
        <f t="shared" si="150"/>
        <v>0</v>
      </c>
      <c r="O1340" s="123">
        <f t="shared" si="151"/>
        <v>0</v>
      </c>
      <c r="P1340" s="3"/>
      <c r="Q1340" s="6"/>
      <c r="R1340" s="123">
        <f t="shared" si="152"/>
        <v>0</v>
      </c>
      <c r="S1340" s="6"/>
      <c r="T1340" s="123">
        <f t="shared" si="153"/>
        <v>0</v>
      </c>
      <c r="U1340" s="122">
        <f t="shared" si="154"/>
        <v>0</v>
      </c>
      <c r="V1340" s="8" t="str">
        <f>IF(COUNTBLANK(G1340:H1340)+COUNTBLANK(J1340:K1340)+COUNTBLANK(M1340:M1340)+COUNTBLANK(P1340:Q1340)+COUNTBLANK(S1340:S1340)=8,"",
IF(G1340&lt;Limity!$C$5," Data gotowości zbyt wczesna lub nie uzupełniona.","")&amp;
IF(G1340&gt;Limity!$D$5," Data gotowości zbyt późna lub wypełnona nieprawidłowo.","")&amp;
IF(OR(ROUND(K1340,2)&lt;=0,ROUND(Q1340,2)&lt;=0,ROUND(M1340,2)&lt;=0,ROUND(S1340,2)&lt;=0,ROUND(H1340,2)&lt;=0)," Co najmniej jedna wartość nie jest większa od zera.","")&amp;
IF(K1340&gt;Limity!$D$6," Abonament za Usługę TD w Wariancie A ponad limit.","")&amp;
IF(Q1340&gt;Limity!$D$7," Abonament za Usługę TD w Wariancie B ponad limit.","")&amp;
IF(Q1340-K1340&gt;Limity!$D$8," Różnica wartości abonamentów za Usługę TD wariantów A i B ponad limit.","")&amp;
IF(M1340&gt;Limity!$D$9," Abonament za zwiększenie przepustowości w Wariancie A ponad limit.","")&amp;
IF(S1340&gt;Limity!$D$10," Abonament za zwiększenie przepustowości w Wariancie B ponad limit.","")&amp;
IF(H1340&gt;Limity!$D$11," Opłata za zestawienie łącza ponad limit.","")&amp;
IF(J1340=""," Nie wskazano PWR. ",IF(ISERROR(VLOOKUP(J1340,'Listy punktów styku'!$B$11:$B$41,1,FALSE))," Nie wskazano PWR z listy.",""))&amp;
IF(P1340=""," Nie wskazano FPS. ",IF(ISERROR(VLOOKUP(P1340,'Listy punktów styku'!$B$44:$B$61,1,FALSE))," Nie wskazano FPS z listy.",""))
)</f>
        <v/>
      </c>
    </row>
    <row r="1341" spans="1:22" x14ac:dyDescent="0.35">
      <c r="A1341" s="115">
        <v>1327</v>
      </c>
      <c r="B1341" s="116">
        <v>7176804</v>
      </c>
      <c r="C1341" s="117" t="s">
        <v>6385</v>
      </c>
      <c r="D1341" s="118" t="s">
        <v>5445</v>
      </c>
      <c r="E1341" s="118" t="s">
        <v>104</v>
      </c>
      <c r="F1341" s="119">
        <v>56</v>
      </c>
      <c r="G1341" s="28"/>
      <c r="H1341" s="4"/>
      <c r="I1341" s="122">
        <f t="shared" si="148"/>
        <v>0</v>
      </c>
      <c r="J1341" s="3"/>
      <c r="K1341" s="6"/>
      <c r="L1341" s="123">
        <f t="shared" si="149"/>
        <v>0</v>
      </c>
      <c r="M1341" s="7"/>
      <c r="N1341" s="123">
        <f t="shared" si="150"/>
        <v>0</v>
      </c>
      <c r="O1341" s="123">
        <f t="shared" si="151"/>
        <v>0</v>
      </c>
      <c r="P1341" s="3"/>
      <c r="Q1341" s="6"/>
      <c r="R1341" s="123">
        <f t="shared" si="152"/>
        <v>0</v>
      </c>
      <c r="S1341" s="6"/>
      <c r="T1341" s="123">
        <f t="shared" si="153"/>
        <v>0</v>
      </c>
      <c r="U1341" s="122">
        <f t="shared" si="154"/>
        <v>0</v>
      </c>
      <c r="V1341" s="8" t="str">
        <f>IF(COUNTBLANK(G1341:H1341)+COUNTBLANK(J1341:K1341)+COUNTBLANK(M1341:M1341)+COUNTBLANK(P1341:Q1341)+COUNTBLANK(S1341:S1341)=8,"",
IF(G1341&lt;Limity!$C$5," Data gotowości zbyt wczesna lub nie uzupełniona.","")&amp;
IF(G1341&gt;Limity!$D$5," Data gotowości zbyt późna lub wypełnona nieprawidłowo.","")&amp;
IF(OR(ROUND(K1341,2)&lt;=0,ROUND(Q1341,2)&lt;=0,ROUND(M1341,2)&lt;=0,ROUND(S1341,2)&lt;=0,ROUND(H1341,2)&lt;=0)," Co najmniej jedna wartość nie jest większa od zera.","")&amp;
IF(K1341&gt;Limity!$D$6," Abonament za Usługę TD w Wariancie A ponad limit.","")&amp;
IF(Q1341&gt;Limity!$D$7," Abonament za Usługę TD w Wariancie B ponad limit.","")&amp;
IF(Q1341-K1341&gt;Limity!$D$8," Różnica wartości abonamentów za Usługę TD wariantów A i B ponad limit.","")&amp;
IF(M1341&gt;Limity!$D$9," Abonament za zwiększenie przepustowości w Wariancie A ponad limit.","")&amp;
IF(S1341&gt;Limity!$D$10," Abonament za zwiększenie przepustowości w Wariancie B ponad limit.","")&amp;
IF(H1341&gt;Limity!$D$11," Opłata za zestawienie łącza ponad limit.","")&amp;
IF(J1341=""," Nie wskazano PWR. ",IF(ISERROR(VLOOKUP(J1341,'Listy punktów styku'!$B$11:$B$41,1,FALSE))," Nie wskazano PWR z listy.",""))&amp;
IF(P1341=""," Nie wskazano FPS. ",IF(ISERROR(VLOOKUP(P1341,'Listy punktów styku'!$B$44:$B$61,1,FALSE))," Nie wskazano FPS z listy.",""))
)</f>
        <v/>
      </c>
    </row>
    <row r="1342" spans="1:22" ht="29" x14ac:dyDescent="0.35">
      <c r="A1342" s="115">
        <v>1328</v>
      </c>
      <c r="B1342" s="116">
        <v>7188919</v>
      </c>
      <c r="C1342" s="117" t="s">
        <v>6391</v>
      </c>
      <c r="D1342" s="118" t="s">
        <v>6396</v>
      </c>
      <c r="E1342" s="118"/>
      <c r="F1342" s="119">
        <v>9</v>
      </c>
      <c r="G1342" s="28"/>
      <c r="H1342" s="4"/>
      <c r="I1342" s="122">
        <f t="shared" si="148"/>
        <v>0</v>
      </c>
      <c r="J1342" s="3"/>
      <c r="K1342" s="6"/>
      <c r="L1342" s="123">
        <f t="shared" si="149"/>
        <v>0</v>
      </c>
      <c r="M1342" s="7"/>
      <c r="N1342" s="123">
        <f t="shared" si="150"/>
        <v>0</v>
      </c>
      <c r="O1342" s="123">
        <f t="shared" si="151"/>
        <v>0</v>
      </c>
      <c r="P1342" s="3"/>
      <c r="Q1342" s="6"/>
      <c r="R1342" s="123">
        <f t="shared" si="152"/>
        <v>0</v>
      </c>
      <c r="S1342" s="6"/>
      <c r="T1342" s="123">
        <f t="shared" si="153"/>
        <v>0</v>
      </c>
      <c r="U1342" s="122">
        <f t="shared" si="154"/>
        <v>0</v>
      </c>
      <c r="V1342" s="8" t="str">
        <f>IF(COUNTBLANK(G1342:H1342)+COUNTBLANK(J1342:K1342)+COUNTBLANK(M1342:M1342)+COUNTBLANK(P1342:Q1342)+COUNTBLANK(S1342:S1342)=8,"",
IF(G1342&lt;Limity!$C$5," Data gotowości zbyt wczesna lub nie uzupełniona.","")&amp;
IF(G1342&gt;Limity!$D$5," Data gotowości zbyt późna lub wypełnona nieprawidłowo.","")&amp;
IF(OR(ROUND(K1342,2)&lt;=0,ROUND(Q1342,2)&lt;=0,ROUND(M1342,2)&lt;=0,ROUND(S1342,2)&lt;=0,ROUND(H1342,2)&lt;=0)," Co najmniej jedna wartość nie jest większa od zera.","")&amp;
IF(K1342&gt;Limity!$D$6," Abonament za Usługę TD w Wariancie A ponad limit.","")&amp;
IF(Q1342&gt;Limity!$D$7," Abonament za Usługę TD w Wariancie B ponad limit.","")&amp;
IF(Q1342-K1342&gt;Limity!$D$8," Różnica wartości abonamentów za Usługę TD wariantów A i B ponad limit.","")&amp;
IF(M1342&gt;Limity!$D$9," Abonament za zwiększenie przepustowości w Wariancie A ponad limit.","")&amp;
IF(S1342&gt;Limity!$D$10," Abonament za zwiększenie przepustowości w Wariancie B ponad limit.","")&amp;
IF(H1342&gt;Limity!$D$11," Opłata za zestawienie łącza ponad limit.","")&amp;
IF(J1342=""," Nie wskazano PWR. ",IF(ISERROR(VLOOKUP(J1342,'Listy punktów styku'!$B$11:$B$41,1,FALSE))," Nie wskazano PWR z listy.",""))&amp;
IF(P1342=""," Nie wskazano FPS. ",IF(ISERROR(VLOOKUP(P1342,'Listy punktów styku'!$B$44:$B$61,1,FALSE))," Nie wskazano FPS z listy.",""))
)</f>
        <v/>
      </c>
    </row>
    <row r="1343" spans="1:22" x14ac:dyDescent="0.35">
      <c r="A1343" s="115">
        <v>1329</v>
      </c>
      <c r="B1343" s="116">
        <v>7220356</v>
      </c>
      <c r="C1343" s="117" t="s">
        <v>6398</v>
      </c>
      <c r="D1343" s="118" t="s">
        <v>6402</v>
      </c>
      <c r="E1343" s="118"/>
      <c r="F1343" s="119">
        <v>25</v>
      </c>
      <c r="G1343" s="28"/>
      <c r="H1343" s="4"/>
      <c r="I1343" s="122">
        <f t="shared" si="148"/>
        <v>0</v>
      </c>
      <c r="J1343" s="3"/>
      <c r="K1343" s="6"/>
      <c r="L1343" s="123">
        <f t="shared" si="149"/>
        <v>0</v>
      </c>
      <c r="M1343" s="7"/>
      <c r="N1343" s="123">
        <f t="shared" si="150"/>
        <v>0</v>
      </c>
      <c r="O1343" s="123">
        <f t="shared" si="151"/>
        <v>0</v>
      </c>
      <c r="P1343" s="3"/>
      <c r="Q1343" s="6"/>
      <c r="R1343" s="123">
        <f t="shared" si="152"/>
        <v>0</v>
      </c>
      <c r="S1343" s="6"/>
      <c r="T1343" s="123">
        <f t="shared" si="153"/>
        <v>0</v>
      </c>
      <c r="U1343" s="122">
        <f t="shared" si="154"/>
        <v>0</v>
      </c>
      <c r="V1343" s="8" t="str">
        <f>IF(COUNTBLANK(G1343:H1343)+COUNTBLANK(J1343:K1343)+COUNTBLANK(M1343:M1343)+COUNTBLANK(P1343:Q1343)+COUNTBLANK(S1343:S1343)=8,"",
IF(G1343&lt;Limity!$C$5," Data gotowości zbyt wczesna lub nie uzupełniona.","")&amp;
IF(G1343&gt;Limity!$D$5," Data gotowości zbyt późna lub wypełnona nieprawidłowo.","")&amp;
IF(OR(ROUND(K1343,2)&lt;=0,ROUND(Q1343,2)&lt;=0,ROUND(M1343,2)&lt;=0,ROUND(S1343,2)&lt;=0,ROUND(H1343,2)&lt;=0)," Co najmniej jedna wartość nie jest większa od zera.","")&amp;
IF(K1343&gt;Limity!$D$6," Abonament za Usługę TD w Wariancie A ponad limit.","")&amp;
IF(Q1343&gt;Limity!$D$7," Abonament za Usługę TD w Wariancie B ponad limit.","")&amp;
IF(Q1343-K1343&gt;Limity!$D$8," Różnica wartości abonamentów za Usługę TD wariantów A i B ponad limit.","")&amp;
IF(M1343&gt;Limity!$D$9," Abonament za zwiększenie przepustowości w Wariancie A ponad limit.","")&amp;
IF(S1343&gt;Limity!$D$10," Abonament za zwiększenie przepustowości w Wariancie B ponad limit.","")&amp;
IF(H1343&gt;Limity!$D$11," Opłata za zestawienie łącza ponad limit.","")&amp;
IF(J1343=""," Nie wskazano PWR. ",IF(ISERROR(VLOOKUP(J1343,'Listy punktów styku'!$B$11:$B$41,1,FALSE))," Nie wskazano PWR z listy.",""))&amp;
IF(P1343=""," Nie wskazano FPS. ",IF(ISERROR(VLOOKUP(P1343,'Listy punktów styku'!$B$44:$B$61,1,FALSE))," Nie wskazano FPS z listy.",""))
)</f>
        <v/>
      </c>
    </row>
    <row r="1344" spans="1:22" x14ac:dyDescent="0.35">
      <c r="A1344" s="115">
        <v>1330</v>
      </c>
      <c r="B1344" s="124">
        <v>53193487</v>
      </c>
      <c r="C1344" s="117" t="s">
        <v>6403</v>
      </c>
      <c r="D1344" s="118" t="s">
        <v>6407</v>
      </c>
      <c r="E1344" s="118" t="s">
        <v>95</v>
      </c>
      <c r="F1344" s="119" t="s">
        <v>6408</v>
      </c>
      <c r="G1344" s="28"/>
      <c r="H1344" s="4"/>
      <c r="I1344" s="122">
        <f t="shared" si="148"/>
        <v>0</v>
      </c>
      <c r="J1344" s="3"/>
      <c r="K1344" s="6"/>
      <c r="L1344" s="123">
        <f t="shared" si="149"/>
        <v>0</v>
      </c>
      <c r="M1344" s="7"/>
      <c r="N1344" s="123">
        <f t="shared" si="150"/>
        <v>0</v>
      </c>
      <c r="O1344" s="123">
        <f t="shared" si="151"/>
        <v>0</v>
      </c>
      <c r="P1344" s="3"/>
      <c r="Q1344" s="6"/>
      <c r="R1344" s="123">
        <f t="shared" si="152"/>
        <v>0</v>
      </c>
      <c r="S1344" s="6"/>
      <c r="T1344" s="123">
        <f t="shared" si="153"/>
        <v>0</v>
      </c>
      <c r="U1344" s="122">
        <f t="shared" si="154"/>
        <v>0</v>
      </c>
      <c r="V1344" s="8" t="str">
        <f>IF(COUNTBLANK(G1344:H1344)+COUNTBLANK(J1344:K1344)+COUNTBLANK(M1344:M1344)+COUNTBLANK(P1344:Q1344)+COUNTBLANK(S1344:S1344)=8,"",
IF(G1344&lt;Limity!$C$5," Data gotowości zbyt wczesna lub nie uzupełniona.","")&amp;
IF(G1344&gt;Limity!$D$5," Data gotowości zbyt późna lub wypełnona nieprawidłowo.","")&amp;
IF(OR(ROUND(K1344,2)&lt;=0,ROUND(Q1344,2)&lt;=0,ROUND(M1344,2)&lt;=0,ROUND(S1344,2)&lt;=0,ROUND(H1344,2)&lt;=0)," Co najmniej jedna wartość nie jest większa od zera.","")&amp;
IF(K1344&gt;Limity!$D$6," Abonament za Usługę TD w Wariancie A ponad limit.","")&amp;
IF(Q1344&gt;Limity!$D$7," Abonament za Usługę TD w Wariancie B ponad limit.","")&amp;
IF(Q1344-K1344&gt;Limity!$D$8," Różnica wartości abonamentów za Usługę TD wariantów A i B ponad limit.","")&amp;
IF(M1344&gt;Limity!$D$9," Abonament za zwiększenie przepustowości w Wariancie A ponad limit.","")&amp;
IF(S1344&gt;Limity!$D$10," Abonament za zwiększenie przepustowości w Wariancie B ponad limit.","")&amp;
IF(H1344&gt;Limity!$D$11," Opłata za zestawienie łącza ponad limit.","")&amp;
IF(J1344=""," Nie wskazano PWR. ",IF(ISERROR(VLOOKUP(J1344,'Listy punktów styku'!$B$11:$B$41,1,FALSE))," Nie wskazano PWR z listy.",""))&amp;
IF(P1344=""," Nie wskazano FPS. ",IF(ISERROR(VLOOKUP(P1344,'Listy punktów styku'!$B$44:$B$61,1,FALSE))," Nie wskazano FPS z listy.",""))
)</f>
        <v/>
      </c>
    </row>
    <row r="1345" spans="1:22" x14ac:dyDescent="0.35">
      <c r="A1345" s="115">
        <v>1331</v>
      </c>
      <c r="B1345" s="116">
        <v>9632984</v>
      </c>
      <c r="C1345" s="117" t="s">
        <v>6410</v>
      </c>
      <c r="D1345" s="118" t="s">
        <v>6412</v>
      </c>
      <c r="E1345" s="118" t="s">
        <v>1264</v>
      </c>
      <c r="F1345" s="119">
        <v>13</v>
      </c>
      <c r="G1345" s="28"/>
      <c r="H1345" s="4"/>
      <c r="I1345" s="122">
        <f t="shared" si="148"/>
        <v>0</v>
      </c>
      <c r="J1345" s="3"/>
      <c r="K1345" s="6"/>
      <c r="L1345" s="123">
        <f t="shared" si="149"/>
        <v>0</v>
      </c>
      <c r="M1345" s="7"/>
      <c r="N1345" s="123">
        <f t="shared" si="150"/>
        <v>0</v>
      </c>
      <c r="O1345" s="123">
        <f t="shared" si="151"/>
        <v>0</v>
      </c>
      <c r="P1345" s="3"/>
      <c r="Q1345" s="6"/>
      <c r="R1345" s="123">
        <f t="shared" si="152"/>
        <v>0</v>
      </c>
      <c r="S1345" s="6"/>
      <c r="T1345" s="123">
        <f t="shared" si="153"/>
        <v>0</v>
      </c>
      <c r="U1345" s="122">
        <f t="shared" si="154"/>
        <v>0</v>
      </c>
      <c r="V1345" s="8" t="str">
        <f>IF(COUNTBLANK(G1345:H1345)+COUNTBLANK(J1345:K1345)+COUNTBLANK(M1345:M1345)+COUNTBLANK(P1345:Q1345)+COUNTBLANK(S1345:S1345)=8,"",
IF(G1345&lt;Limity!$C$5," Data gotowości zbyt wczesna lub nie uzupełniona.","")&amp;
IF(G1345&gt;Limity!$D$5," Data gotowości zbyt późna lub wypełnona nieprawidłowo.","")&amp;
IF(OR(ROUND(K1345,2)&lt;=0,ROUND(Q1345,2)&lt;=0,ROUND(M1345,2)&lt;=0,ROUND(S1345,2)&lt;=0,ROUND(H1345,2)&lt;=0)," Co najmniej jedna wartość nie jest większa od zera.","")&amp;
IF(K1345&gt;Limity!$D$6," Abonament za Usługę TD w Wariancie A ponad limit.","")&amp;
IF(Q1345&gt;Limity!$D$7," Abonament za Usługę TD w Wariancie B ponad limit.","")&amp;
IF(Q1345-K1345&gt;Limity!$D$8," Różnica wartości abonamentów za Usługę TD wariantów A i B ponad limit.","")&amp;
IF(M1345&gt;Limity!$D$9," Abonament za zwiększenie przepustowości w Wariancie A ponad limit.","")&amp;
IF(S1345&gt;Limity!$D$10," Abonament za zwiększenie przepustowości w Wariancie B ponad limit.","")&amp;
IF(H1345&gt;Limity!$D$11," Opłata za zestawienie łącza ponad limit.","")&amp;
IF(J1345=""," Nie wskazano PWR. ",IF(ISERROR(VLOOKUP(J1345,'Listy punktów styku'!$B$11:$B$41,1,FALSE))," Nie wskazano PWR z listy.",""))&amp;
IF(P1345=""," Nie wskazano FPS. ",IF(ISERROR(VLOOKUP(P1345,'Listy punktów styku'!$B$44:$B$61,1,FALSE))," Nie wskazano FPS z listy.",""))
)</f>
        <v/>
      </c>
    </row>
    <row r="1346" spans="1:22" x14ac:dyDescent="0.35">
      <c r="A1346" s="115">
        <v>1332</v>
      </c>
      <c r="B1346" s="116">
        <v>7230132</v>
      </c>
      <c r="C1346" s="117" t="s">
        <v>6415</v>
      </c>
      <c r="D1346" s="118" t="s">
        <v>6418</v>
      </c>
      <c r="E1346" s="118"/>
      <c r="F1346" s="119" t="s">
        <v>793</v>
      </c>
      <c r="G1346" s="28"/>
      <c r="H1346" s="4"/>
      <c r="I1346" s="122">
        <f t="shared" si="148"/>
        <v>0</v>
      </c>
      <c r="J1346" s="3"/>
      <c r="K1346" s="6"/>
      <c r="L1346" s="123">
        <f t="shared" si="149"/>
        <v>0</v>
      </c>
      <c r="M1346" s="7"/>
      <c r="N1346" s="123">
        <f t="shared" si="150"/>
        <v>0</v>
      </c>
      <c r="O1346" s="123">
        <f t="shared" si="151"/>
        <v>0</v>
      </c>
      <c r="P1346" s="3"/>
      <c r="Q1346" s="6"/>
      <c r="R1346" s="123">
        <f t="shared" si="152"/>
        <v>0</v>
      </c>
      <c r="S1346" s="6"/>
      <c r="T1346" s="123">
        <f t="shared" si="153"/>
        <v>0</v>
      </c>
      <c r="U1346" s="122">
        <f t="shared" si="154"/>
        <v>0</v>
      </c>
      <c r="V1346" s="8" t="str">
        <f>IF(COUNTBLANK(G1346:H1346)+COUNTBLANK(J1346:K1346)+COUNTBLANK(M1346:M1346)+COUNTBLANK(P1346:Q1346)+COUNTBLANK(S1346:S1346)=8,"",
IF(G1346&lt;Limity!$C$5," Data gotowości zbyt wczesna lub nie uzupełniona.","")&amp;
IF(G1346&gt;Limity!$D$5," Data gotowości zbyt późna lub wypełnona nieprawidłowo.","")&amp;
IF(OR(ROUND(K1346,2)&lt;=0,ROUND(Q1346,2)&lt;=0,ROUND(M1346,2)&lt;=0,ROUND(S1346,2)&lt;=0,ROUND(H1346,2)&lt;=0)," Co najmniej jedna wartość nie jest większa od zera.","")&amp;
IF(K1346&gt;Limity!$D$6," Abonament za Usługę TD w Wariancie A ponad limit.","")&amp;
IF(Q1346&gt;Limity!$D$7," Abonament za Usługę TD w Wariancie B ponad limit.","")&amp;
IF(Q1346-K1346&gt;Limity!$D$8," Różnica wartości abonamentów za Usługę TD wariantów A i B ponad limit.","")&amp;
IF(M1346&gt;Limity!$D$9," Abonament za zwiększenie przepustowości w Wariancie A ponad limit.","")&amp;
IF(S1346&gt;Limity!$D$10," Abonament za zwiększenie przepustowości w Wariancie B ponad limit.","")&amp;
IF(H1346&gt;Limity!$D$11," Opłata za zestawienie łącza ponad limit.","")&amp;
IF(J1346=""," Nie wskazano PWR. ",IF(ISERROR(VLOOKUP(J1346,'Listy punktów styku'!$B$11:$B$41,1,FALSE))," Nie wskazano PWR z listy.",""))&amp;
IF(P1346=""," Nie wskazano FPS. ",IF(ISERROR(VLOOKUP(P1346,'Listy punktów styku'!$B$44:$B$61,1,FALSE))," Nie wskazano FPS z listy.",""))
)</f>
        <v/>
      </c>
    </row>
    <row r="1347" spans="1:22" x14ac:dyDescent="0.35">
      <c r="A1347" s="115">
        <v>1333</v>
      </c>
      <c r="B1347" s="116">
        <v>7237170</v>
      </c>
      <c r="C1347" s="117" t="s">
        <v>6420</v>
      </c>
      <c r="D1347" s="118" t="s">
        <v>916</v>
      </c>
      <c r="E1347" s="118" t="s">
        <v>5714</v>
      </c>
      <c r="F1347" s="119" t="s">
        <v>530</v>
      </c>
      <c r="G1347" s="28"/>
      <c r="H1347" s="4"/>
      <c r="I1347" s="122">
        <f t="shared" si="148"/>
        <v>0</v>
      </c>
      <c r="J1347" s="3"/>
      <c r="K1347" s="6"/>
      <c r="L1347" s="123">
        <f t="shared" si="149"/>
        <v>0</v>
      </c>
      <c r="M1347" s="7"/>
      <c r="N1347" s="123">
        <f t="shared" si="150"/>
        <v>0</v>
      </c>
      <c r="O1347" s="123">
        <f t="shared" si="151"/>
        <v>0</v>
      </c>
      <c r="P1347" s="3"/>
      <c r="Q1347" s="6"/>
      <c r="R1347" s="123">
        <f t="shared" si="152"/>
        <v>0</v>
      </c>
      <c r="S1347" s="6"/>
      <c r="T1347" s="123">
        <f t="shared" si="153"/>
        <v>0</v>
      </c>
      <c r="U1347" s="122">
        <f t="shared" si="154"/>
        <v>0</v>
      </c>
      <c r="V1347" s="8" t="str">
        <f>IF(COUNTBLANK(G1347:H1347)+COUNTBLANK(J1347:K1347)+COUNTBLANK(M1347:M1347)+COUNTBLANK(P1347:Q1347)+COUNTBLANK(S1347:S1347)=8,"",
IF(G1347&lt;Limity!$C$5," Data gotowości zbyt wczesna lub nie uzupełniona.","")&amp;
IF(G1347&gt;Limity!$D$5," Data gotowości zbyt późna lub wypełnona nieprawidłowo.","")&amp;
IF(OR(ROUND(K1347,2)&lt;=0,ROUND(Q1347,2)&lt;=0,ROUND(M1347,2)&lt;=0,ROUND(S1347,2)&lt;=0,ROUND(H1347,2)&lt;=0)," Co najmniej jedna wartość nie jest większa od zera.","")&amp;
IF(K1347&gt;Limity!$D$6," Abonament za Usługę TD w Wariancie A ponad limit.","")&amp;
IF(Q1347&gt;Limity!$D$7," Abonament za Usługę TD w Wariancie B ponad limit.","")&amp;
IF(Q1347-K1347&gt;Limity!$D$8," Różnica wartości abonamentów za Usługę TD wariantów A i B ponad limit.","")&amp;
IF(M1347&gt;Limity!$D$9," Abonament za zwiększenie przepustowości w Wariancie A ponad limit.","")&amp;
IF(S1347&gt;Limity!$D$10," Abonament za zwiększenie przepustowości w Wariancie B ponad limit.","")&amp;
IF(H1347&gt;Limity!$D$11," Opłata za zestawienie łącza ponad limit.","")&amp;
IF(J1347=""," Nie wskazano PWR. ",IF(ISERROR(VLOOKUP(J1347,'Listy punktów styku'!$B$11:$B$41,1,FALSE))," Nie wskazano PWR z listy.",""))&amp;
IF(P1347=""," Nie wskazano FPS. ",IF(ISERROR(VLOOKUP(P1347,'Listy punktów styku'!$B$44:$B$61,1,FALSE))," Nie wskazano FPS z listy.",""))
)</f>
        <v/>
      </c>
    </row>
    <row r="1348" spans="1:22" x14ac:dyDescent="0.35">
      <c r="A1348" s="115">
        <v>1334</v>
      </c>
      <c r="B1348" s="116">
        <v>7246755</v>
      </c>
      <c r="C1348" s="117" t="s">
        <v>6423</v>
      </c>
      <c r="D1348" s="118" t="s">
        <v>6428</v>
      </c>
      <c r="E1348" s="118"/>
      <c r="F1348" s="119">
        <v>2</v>
      </c>
      <c r="G1348" s="28"/>
      <c r="H1348" s="4"/>
      <c r="I1348" s="122">
        <f t="shared" si="148"/>
        <v>0</v>
      </c>
      <c r="J1348" s="3"/>
      <c r="K1348" s="6"/>
      <c r="L1348" s="123">
        <f t="shared" si="149"/>
        <v>0</v>
      </c>
      <c r="M1348" s="7"/>
      <c r="N1348" s="123">
        <f t="shared" si="150"/>
        <v>0</v>
      </c>
      <c r="O1348" s="123">
        <f t="shared" si="151"/>
        <v>0</v>
      </c>
      <c r="P1348" s="3"/>
      <c r="Q1348" s="6"/>
      <c r="R1348" s="123">
        <f t="shared" si="152"/>
        <v>0</v>
      </c>
      <c r="S1348" s="6"/>
      <c r="T1348" s="123">
        <f t="shared" si="153"/>
        <v>0</v>
      </c>
      <c r="U1348" s="122">
        <f t="shared" si="154"/>
        <v>0</v>
      </c>
      <c r="V1348" s="8" t="str">
        <f>IF(COUNTBLANK(G1348:H1348)+COUNTBLANK(J1348:K1348)+COUNTBLANK(M1348:M1348)+COUNTBLANK(P1348:Q1348)+COUNTBLANK(S1348:S1348)=8,"",
IF(G1348&lt;Limity!$C$5," Data gotowości zbyt wczesna lub nie uzupełniona.","")&amp;
IF(G1348&gt;Limity!$D$5," Data gotowości zbyt późna lub wypełnona nieprawidłowo.","")&amp;
IF(OR(ROUND(K1348,2)&lt;=0,ROUND(Q1348,2)&lt;=0,ROUND(M1348,2)&lt;=0,ROUND(S1348,2)&lt;=0,ROUND(H1348,2)&lt;=0)," Co najmniej jedna wartość nie jest większa od zera.","")&amp;
IF(K1348&gt;Limity!$D$6," Abonament za Usługę TD w Wariancie A ponad limit.","")&amp;
IF(Q1348&gt;Limity!$D$7," Abonament za Usługę TD w Wariancie B ponad limit.","")&amp;
IF(Q1348-K1348&gt;Limity!$D$8," Różnica wartości abonamentów za Usługę TD wariantów A i B ponad limit.","")&amp;
IF(M1348&gt;Limity!$D$9," Abonament za zwiększenie przepustowości w Wariancie A ponad limit.","")&amp;
IF(S1348&gt;Limity!$D$10," Abonament za zwiększenie przepustowości w Wariancie B ponad limit.","")&amp;
IF(H1348&gt;Limity!$D$11," Opłata za zestawienie łącza ponad limit.","")&amp;
IF(J1348=""," Nie wskazano PWR. ",IF(ISERROR(VLOOKUP(J1348,'Listy punktów styku'!$B$11:$B$41,1,FALSE))," Nie wskazano PWR z listy.",""))&amp;
IF(P1348=""," Nie wskazano FPS. ",IF(ISERROR(VLOOKUP(P1348,'Listy punktów styku'!$B$44:$B$61,1,FALSE))," Nie wskazano FPS z listy.",""))
)</f>
        <v/>
      </c>
    </row>
    <row r="1349" spans="1:22" ht="29" x14ac:dyDescent="0.35">
      <c r="A1349" s="115">
        <v>1335</v>
      </c>
      <c r="B1349" s="116">
        <v>7256556</v>
      </c>
      <c r="C1349" s="117" t="s">
        <v>6430</v>
      </c>
      <c r="D1349" s="118" t="s">
        <v>6434</v>
      </c>
      <c r="E1349" s="118" t="s">
        <v>104</v>
      </c>
      <c r="F1349" s="119">
        <v>57</v>
      </c>
      <c r="G1349" s="28"/>
      <c r="H1349" s="4"/>
      <c r="I1349" s="122">
        <f t="shared" si="148"/>
        <v>0</v>
      </c>
      <c r="J1349" s="3"/>
      <c r="K1349" s="6"/>
      <c r="L1349" s="123">
        <f t="shared" si="149"/>
        <v>0</v>
      </c>
      <c r="M1349" s="7"/>
      <c r="N1349" s="123">
        <f t="shared" si="150"/>
        <v>0</v>
      </c>
      <c r="O1349" s="123">
        <f t="shared" si="151"/>
        <v>0</v>
      </c>
      <c r="P1349" s="3"/>
      <c r="Q1349" s="6"/>
      <c r="R1349" s="123">
        <f t="shared" si="152"/>
        <v>0</v>
      </c>
      <c r="S1349" s="6"/>
      <c r="T1349" s="123">
        <f t="shared" si="153"/>
        <v>0</v>
      </c>
      <c r="U1349" s="122">
        <f t="shared" si="154"/>
        <v>0</v>
      </c>
      <c r="V1349" s="8" t="str">
        <f>IF(COUNTBLANK(G1349:H1349)+COUNTBLANK(J1349:K1349)+COUNTBLANK(M1349:M1349)+COUNTBLANK(P1349:Q1349)+COUNTBLANK(S1349:S1349)=8,"",
IF(G1349&lt;Limity!$C$5," Data gotowości zbyt wczesna lub nie uzupełniona.","")&amp;
IF(G1349&gt;Limity!$D$5," Data gotowości zbyt późna lub wypełnona nieprawidłowo.","")&amp;
IF(OR(ROUND(K1349,2)&lt;=0,ROUND(Q1349,2)&lt;=0,ROUND(M1349,2)&lt;=0,ROUND(S1349,2)&lt;=0,ROUND(H1349,2)&lt;=0)," Co najmniej jedna wartość nie jest większa od zera.","")&amp;
IF(K1349&gt;Limity!$D$6," Abonament za Usługę TD w Wariancie A ponad limit.","")&amp;
IF(Q1349&gt;Limity!$D$7," Abonament za Usługę TD w Wariancie B ponad limit.","")&amp;
IF(Q1349-K1349&gt;Limity!$D$8," Różnica wartości abonamentów za Usługę TD wariantów A i B ponad limit.","")&amp;
IF(M1349&gt;Limity!$D$9," Abonament za zwiększenie przepustowości w Wariancie A ponad limit.","")&amp;
IF(S1349&gt;Limity!$D$10," Abonament za zwiększenie przepustowości w Wariancie B ponad limit.","")&amp;
IF(H1349&gt;Limity!$D$11," Opłata za zestawienie łącza ponad limit.","")&amp;
IF(J1349=""," Nie wskazano PWR. ",IF(ISERROR(VLOOKUP(J1349,'Listy punktów styku'!$B$11:$B$41,1,FALSE))," Nie wskazano PWR z listy.",""))&amp;
IF(P1349=""," Nie wskazano FPS. ",IF(ISERROR(VLOOKUP(P1349,'Listy punktów styku'!$B$44:$B$61,1,FALSE))," Nie wskazano FPS z listy.",""))
)</f>
        <v/>
      </c>
    </row>
    <row r="1350" spans="1:22" x14ac:dyDescent="0.35">
      <c r="A1350" s="115">
        <v>1336</v>
      </c>
      <c r="B1350" s="124">
        <v>84390066</v>
      </c>
      <c r="C1350" s="117" t="s">
        <v>6435</v>
      </c>
      <c r="D1350" s="118" t="s">
        <v>6437</v>
      </c>
      <c r="E1350" s="118" t="s">
        <v>3294</v>
      </c>
      <c r="F1350" s="119" t="s">
        <v>2291</v>
      </c>
      <c r="G1350" s="28"/>
      <c r="H1350" s="4"/>
      <c r="I1350" s="122">
        <f t="shared" si="148"/>
        <v>0</v>
      </c>
      <c r="J1350" s="3"/>
      <c r="K1350" s="6"/>
      <c r="L1350" s="123">
        <f t="shared" si="149"/>
        <v>0</v>
      </c>
      <c r="M1350" s="7"/>
      <c r="N1350" s="123">
        <f t="shared" si="150"/>
        <v>0</v>
      </c>
      <c r="O1350" s="123">
        <f t="shared" si="151"/>
        <v>0</v>
      </c>
      <c r="P1350" s="3"/>
      <c r="Q1350" s="6"/>
      <c r="R1350" s="123">
        <f t="shared" si="152"/>
        <v>0</v>
      </c>
      <c r="S1350" s="6"/>
      <c r="T1350" s="123">
        <f t="shared" si="153"/>
        <v>0</v>
      </c>
      <c r="U1350" s="122">
        <f t="shared" si="154"/>
        <v>0</v>
      </c>
      <c r="V1350" s="8" t="str">
        <f>IF(COUNTBLANK(G1350:H1350)+COUNTBLANK(J1350:K1350)+COUNTBLANK(M1350:M1350)+COUNTBLANK(P1350:Q1350)+COUNTBLANK(S1350:S1350)=8,"",
IF(G1350&lt;Limity!$C$5," Data gotowości zbyt wczesna lub nie uzupełniona.","")&amp;
IF(G1350&gt;Limity!$D$5," Data gotowości zbyt późna lub wypełnona nieprawidłowo.","")&amp;
IF(OR(ROUND(K1350,2)&lt;=0,ROUND(Q1350,2)&lt;=0,ROUND(M1350,2)&lt;=0,ROUND(S1350,2)&lt;=0,ROUND(H1350,2)&lt;=0)," Co najmniej jedna wartość nie jest większa od zera.","")&amp;
IF(K1350&gt;Limity!$D$6," Abonament za Usługę TD w Wariancie A ponad limit.","")&amp;
IF(Q1350&gt;Limity!$D$7," Abonament za Usługę TD w Wariancie B ponad limit.","")&amp;
IF(Q1350-K1350&gt;Limity!$D$8," Różnica wartości abonamentów za Usługę TD wariantów A i B ponad limit.","")&amp;
IF(M1350&gt;Limity!$D$9," Abonament za zwiększenie przepustowości w Wariancie A ponad limit.","")&amp;
IF(S1350&gt;Limity!$D$10," Abonament za zwiększenie przepustowości w Wariancie B ponad limit.","")&amp;
IF(H1350&gt;Limity!$D$11," Opłata za zestawienie łącza ponad limit.","")&amp;
IF(J1350=""," Nie wskazano PWR. ",IF(ISERROR(VLOOKUP(J1350,'Listy punktów styku'!$B$11:$B$41,1,FALSE))," Nie wskazano PWR z listy.",""))&amp;
IF(P1350=""," Nie wskazano FPS. ",IF(ISERROR(VLOOKUP(P1350,'Listy punktów styku'!$B$44:$B$61,1,FALSE))," Nie wskazano FPS z listy.",""))
)</f>
        <v/>
      </c>
    </row>
    <row r="1351" spans="1:22" x14ac:dyDescent="0.35">
      <c r="A1351" s="115">
        <v>1337</v>
      </c>
      <c r="B1351" s="116">
        <v>7262060</v>
      </c>
      <c r="C1351" s="117" t="s">
        <v>6440</v>
      </c>
      <c r="D1351" s="118" t="s">
        <v>4046</v>
      </c>
      <c r="E1351" s="118" t="s">
        <v>379</v>
      </c>
      <c r="F1351" s="119">
        <v>19</v>
      </c>
      <c r="G1351" s="28"/>
      <c r="H1351" s="4"/>
      <c r="I1351" s="122">
        <f t="shared" si="148"/>
        <v>0</v>
      </c>
      <c r="J1351" s="3"/>
      <c r="K1351" s="6"/>
      <c r="L1351" s="123">
        <f t="shared" si="149"/>
        <v>0</v>
      </c>
      <c r="M1351" s="7"/>
      <c r="N1351" s="123">
        <f t="shared" si="150"/>
        <v>0</v>
      </c>
      <c r="O1351" s="123">
        <f t="shared" si="151"/>
        <v>0</v>
      </c>
      <c r="P1351" s="3"/>
      <c r="Q1351" s="6"/>
      <c r="R1351" s="123">
        <f t="shared" si="152"/>
        <v>0</v>
      </c>
      <c r="S1351" s="6"/>
      <c r="T1351" s="123">
        <f t="shared" si="153"/>
        <v>0</v>
      </c>
      <c r="U1351" s="122">
        <f t="shared" si="154"/>
        <v>0</v>
      </c>
      <c r="V1351" s="8" t="str">
        <f>IF(COUNTBLANK(G1351:H1351)+COUNTBLANK(J1351:K1351)+COUNTBLANK(M1351:M1351)+COUNTBLANK(P1351:Q1351)+COUNTBLANK(S1351:S1351)=8,"",
IF(G1351&lt;Limity!$C$5," Data gotowości zbyt wczesna lub nie uzupełniona.","")&amp;
IF(G1351&gt;Limity!$D$5," Data gotowości zbyt późna lub wypełnona nieprawidłowo.","")&amp;
IF(OR(ROUND(K1351,2)&lt;=0,ROUND(Q1351,2)&lt;=0,ROUND(M1351,2)&lt;=0,ROUND(S1351,2)&lt;=0,ROUND(H1351,2)&lt;=0)," Co najmniej jedna wartość nie jest większa od zera.","")&amp;
IF(K1351&gt;Limity!$D$6," Abonament za Usługę TD w Wariancie A ponad limit.","")&amp;
IF(Q1351&gt;Limity!$D$7," Abonament za Usługę TD w Wariancie B ponad limit.","")&amp;
IF(Q1351-K1351&gt;Limity!$D$8," Różnica wartości abonamentów za Usługę TD wariantów A i B ponad limit.","")&amp;
IF(M1351&gt;Limity!$D$9," Abonament za zwiększenie przepustowości w Wariancie A ponad limit.","")&amp;
IF(S1351&gt;Limity!$D$10," Abonament za zwiększenie przepustowości w Wariancie B ponad limit.","")&amp;
IF(H1351&gt;Limity!$D$11," Opłata za zestawienie łącza ponad limit.","")&amp;
IF(J1351=""," Nie wskazano PWR. ",IF(ISERROR(VLOOKUP(J1351,'Listy punktów styku'!$B$11:$B$41,1,FALSE))," Nie wskazano PWR z listy.",""))&amp;
IF(P1351=""," Nie wskazano FPS. ",IF(ISERROR(VLOOKUP(P1351,'Listy punktów styku'!$B$44:$B$61,1,FALSE))," Nie wskazano FPS z listy.",""))
)</f>
        <v/>
      </c>
    </row>
    <row r="1352" spans="1:22" x14ac:dyDescent="0.35">
      <c r="A1352" s="115">
        <v>1338</v>
      </c>
      <c r="B1352" s="116">
        <v>7271914</v>
      </c>
      <c r="C1352" s="117" t="s">
        <v>6444</v>
      </c>
      <c r="D1352" s="118" t="s">
        <v>6448</v>
      </c>
      <c r="E1352" s="118"/>
      <c r="F1352" s="119">
        <v>9</v>
      </c>
      <c r="G1352" s="28"/>
      <c r="H1352" s="4"/>
      <c r="I1352" s="122">
        <f t="shared" si="148"/>
        <v>0</v>
      </c>
      <c r="J1352" s="3"/>
      <c r="K1352" s="6"/>
      <c r="L1352" s="123">
        <f t="shared" si="149"/>
        <v>0</v>
      </c>
      <c r="M1352" s="7"/>
      <c r="N1352" s="123">
        <f t="shared" si="150"/>
        <v>0</v>
      </c>
      <c r="O1352" s="123">
        <f t="shared" si="151"/>
        <v>0</v>
      </c>
      <c r="P1352" s="3"/>
      <c r="Q1352" s="6"/>
      <c r="R1352" s="123">
        <f t="shared" si="152"/>
        <v>0</v>
      </c>
      <c r="S1352" s="6"/>
      <c r="T1352" s="123">
        <f t="shared" si="153"/>
        <v>0</v>
      </c>
      <c r="U1352" s="122">
        <f t="shared" si="154"/>
        <v>0</v>
      </c>
      <c r="V1352" s="8" t="str">
        <f>IF(COUNTBLANK(G1352:H1352)+COUNTBLANK(J1352:K1352)+COUNTBLANK(M1352:M1352)+COUNTBLANK(P1352:Q1352)+COUNTBLANK(S1352:S1352)=8,"",
IF(G1352&lt;Limity!$C$5," Data gotowości zbyt wczesna lub nie uzupełniona.","")&amp;
IF(G1352&gt;Limity!$D$5," Data gotowości zbyt późna lub wypełnona nieprawidłowo.","")&amp;
IF(OR(ROUND(K1352,2)&lt;=0,ROUND(Q1352,2)&lt;=0,ROUND(M1352,2)&lt;=0,ROUND(S1352,2)&lt;=0,ROUND(H1352,2)&lt;=0)," Co najmniej jedna wartość nie jest większa od zera.","")&amp;
IF(K1352&gt;Limity!$D$6," Abonament za Usługę TD w Wariancie A ponad limit.","")&amp;
IF(Q1352&gt;Limity!$D$7," Abonament za Usługę TD w Wariancie B ponad limit.","")&amp;
IF(Q1352-K1352&gt;Limity!$D$8," Różnica wartości abonamentów za Usługę TD wariantów A i B ponad limit.","")&amp;
IF(M1352&gt;Limity!$D$9," Abonament za zwiększenie przepustowości w Wariancie A ponad limit.","")&amp;
IF(S1352&gt;Limity!$D$10," Abonament za zwiększenie przepustowości w Wariancie B ponad limit.","")&amp;
IF(H1352&gt;Limity!$D$11," Opłata za zestawienie łącza ponad limit.","")&amp;
IF(J1352=""," Nie wskazano PWR. ",IF(ISERROR(VLOOKUP(J1352,'Listy punktów styku'!$B$11:$B$41,1,FALSE))," Nie wskazano PWR z listy.",""))&amp;
IF(P1352=""," Nie wskazano FPS. ",IF(ISERROR(VLOOKUP(P1352,'Listy punktów styku'!$B$44:$B$61,1,FALSE))," Nie wskazano FPS z listy.",""))
)</f>
        <v/>
      </c>
    </row>
    <row r="1353" spans="1:22" x14ac:dyDescent="0.35">
      <c r="A1353" s="115">
        <v>1339</v>
      </c>
      <c r="B1353" s="124">
        <v>80506081</v>
      </c>
      <c r="C1353" s="117" t="s">
        <v>6449</v>
      </c>
      <c r="D1353" s="118" t="s">
        <v>200</v>
      </c>
      <c r="E1353" s="118" t="s">
        <v>6453</v>
      </c>
      <c r="F1353" s="119" t="s">
        <v>1903</v>
      </c>
      <c r="G1353" s="28"/>
      <c r="H1353" s="4"/>
      <c r="I1353" s="122">
        <f t="shared" si="148"/>
        <v>0</v>
      </c>
      <c r="J1353" s="3"/>
      <c r="K1353" s="6"/>
      <c r="L1353" s="123">
        <f t="shared" si="149"/>
        <v>0</v>
      </c>
      <c r="M1353" s="7"/>
      <c r="N1353" s="123">
        <f t="shared" si="150"/>
        <v>0</v>
      </c>
      <c r="O1353" s="123">
        <f t="shared" si="151"/>
        <v>0</v>
      </c>
      <c r="P1353" s="3"/>
      <c r="Q1353" s="6"/>
      <c r="R1353" s="123">
        <f t="shared" si="152"/>
        <v>0</v>
      </c>
      <c r="S1353" s="6"/>
      <c r="T1353" s="123">
        <f t="shared" si="153"/>
        <v>0</v>
      </c>
      <c r="U1353" s="122">
        <f t="shared" si="154"/>
        <v>0</v>
      </c>
      <c r="V1353" s="8" t="str">
        <f>IF(COUNTBLANK(G1353:H1353)+COUNTBLANK(J1353:K1353)+COUNTBLANK(M1353:M1353)+COUNTBLANK(P1353:Q1353)+COUNTBLANK(S1353:S1353)=8,"",
IF(G1353&lt;Limity!$C$5," Data gotowości zbyt wczesna lub nie uzupełniona.","")&amp;
IF(G1353&gt;Limity!$D$5," Data gotowości zbyt późna lub wypełnona nieprawidłowo.","")&amp;
IF(OR(ROUND(K1353,2)&lt;=0,ROUND(Q1353,2)&lt;=0,ROUND(M1353,2)&lt;=0,ROUND(S1353,2)&lt;=0,ROUND(H1353,2)&lt;=0)," Co najmniej jedna wartość nie jest większa od zera.","")&amp;
IF(K1353&gt;Limity!$D$6," Abonament za Usługę TD w Wariancie A ponad limit.","")&amp;
IF(Q1353&gt;Limity!$D$7," Abonament za Usługę TD w Wariancie B ponad limit.","")&amp;
IF(Q1353-K1353&gt;Limity!$D$8," Różnica wartości abonamentów za Usługę TD wariantów A i B ponad limit.","")&amp;
IF(M1353&gt;Limity!$D$9," Abonament za zwiększenie przepustowości w Wariancie A ponad limit.","")&amp;
IF(S1353&gt;Limity!$D$10," Abonament za zwiększenie przepustowości w Wariancie B ponad limit.","")&amp;
IF(H1353&gt;Limity!$D$11," Opłata za zestawienie łącza ponad limit.","")&amp;
IF(J1353=""," Nie wskazano PWR. ",IF(ISERROR(VLOOKUP(J1353,'Listy punktów styku'!$B$11:$B$41,1,FALSE))," Nie wskazano PWR z listy.",""))&amp;
IF(P1353=""," Nie wskazano FPS. ",IF(ISERROR(VLOOKUP(P1353,'Listy punktów styku'!$B$44:$B$61,1,FALSE))," Nie wskazano FPS z listy.",""))
)</f>
        <v/>
      </c>
    </row>
    <row r="1354" spans="1:22" x14ac:dyDescent="0.35">
      <c r="A1354" s="115">
        <v>1340</v>
      </c>
      <c r="B1354" s="116">
        <v>7277049</v>
      </c>
      <c r="C1354" s="117" t="s">
        <v>6455</v>
      </c>
      <c r="D1354" s="118" t="s">
        <v>6460</v>
      </c>
      <c r="E1354" s="118" t="s">
        <v>591</v>
      </c>
      <c r="F1354" s="119">
        <v>8</v>
      </c>
      <c r="G1354" s="28"/>
      <c r="H1354" s="4"/>
      <c r="I1354" s="122">
        <f t="shared" si="148"/>
        <v>0</v>
      </c>
      <c r="J1354" s="3"/>
      <c r="K1354" s="6"/>
      <c r="L1354" s="123">
        <f t="shared" si="149"/>
        <v>0</v>
      </c>
      <c r="M1354" s="7"/>
      <c r="N1354" s="123">
        <f t="shared" si="150"/>
        <v>0</v>
      </c>
      <c r="O1354" s="123">
        <f t="shared" si="151"/>
        <v>0</v>
      </c>
      <c r="P1354" s="3"/>
      <c r="Q1354" s="6"/>
      <c r="R1354" s="123">
        <f t="shared" si="152"/>
        <v>0</v>
      </c>
      <c r="S1354" s="6"/>
      <c r="T1354" s="123">
        <f t="shared" si="153"/>
        <v>0</v>
      </c>
      <c r="U1354" s="122">
        <f t="shared" si="154"/>
        <v>0</v>
      </c>
      <c r="V1354" s="8" t="str">
        <f>IF(COUNTBLANK(G1354:H1354)+COUNTBLANK(J1354:K1354)+COUNTBLANK(M1354:M1354)+COUNTBLANK(P1354:Q1354)+COUNTBLANK(S1354:S1354)=8,"",
IF(G1354&lt;Limity!$C$5," Data gotowości zbyt wczesna lub nie uzupełniona.","")&amp;
IF(G1354&gt;Limity!$D$5," Data gotowości zbyt późna lub wypełnona nieprawidłowo.","")&amp;
IF(OR(ROUND(K1354,2)&lt;=0,ROUND(Q1354,2)&lt;=0,ROUND(M1354,2)&lt;=0,ROUND(S1354,2)&lt;=0,ROUND(H1354,2)&lt;=0)," Co najmniej jedna wartość nie jest większa od zera.","")&amp;
IF(K1354&gt;Limity!$D$6," Abonament za Usługę TD w Wariancie A ponad limit.","")&amp;
IF(Q1354&gt;Limity!$D$7," Abonament za Usługę TD w Wariancie B ponad limit.","")&amp;
IF(Q1354-K1354&gt;Limity!$D$8," Różnica wartości abonamentów za Usługę TD wariantów A i B ponad limit.","")&amp;
IF(M1354&gt;Limity!$D$9," Abonament za zwiększenie przepustowości w Wariancie A ponad limit.","")&amp;
IF(S1354&gt;Limity!$D$10," Abonament za zwiększenie przepustowości w Wariancie B ponad limit.","")&amp;
IF(H1354&gt;Limity!$D$11," Opłata za zestawienie łącza ponad limit.","")&amp;
IF(J1354=""," Nie wskazano PWR. ",IF(ISERROR(VLOOKUP(J1354,'Listy punktów styku'!$B$11:$B$41,1,FALSE))," Nie wskazano PWR z listy.",""))&amp;
IF(P1354=""," Nie wskazano FPS. ",IF(ISERROR(VLOOKUP(P1354,'Listy punktów styku'!$B$44:$B$61,1,FALSE))," Nie wskazano FPS z listy.",""))
)</f>
        <v/>
      </c>
    </row>
    <row r="1355" spans="1:22" x14ac:dyDescent="0.35">
      <c r="A1355" s="115">
        <v>1341</v>
      </c>
      <c r="B1355" s="116">
        <v>7302228</v>
      </c>
      <c r="C1355" s="117" t="s">
        <v>6462</v>
      </c>
      <c r="D1355" s="118" t="s">
        <v>222</v>
      </c>
      <c r="E1355" s="118" t="s">
        <v>6465</v>
      </c>
      <c r="F1355" s="119">
        <v>24</v>
      </c>
      <c r="G1355" s="28"/>
      <c r="H1355" s="4"/>
      <c r="I1355" s="122">
        <f t="shared" si="148"/>
        <v>0</v>
      </c>
      <c r="J1355" s="3"/>
      <c r="K1355" s="6"/>
      <c r="L1355" s="123">
        <f t="shared" si="149"/>
        <v>0</v>
      </c>
      <c r="M1355" s="7"/>
      <c r="N1355" s="123">
        <f t="shared" si="150"/>
        <v>0</v>
      </c>
      <c r="O1355" s="123">
        <f t="shared" si="151"/>
        <v>0</v>
      </c>
      <c r="P1355" s="3"/>
      <c r="Q1355" s="6"/>
      <c r="R1355" s="123">
        <f t="shared" si="152"/>
        <v>0</v>
      </c>
      <c r="S1355" s="6"/>
      <c r="T1355" s="123">
        <f t="shared" si="153"/>
        <v>0</v>
      </c>
      <c r="U1355" s="122">
        <f t="shared" si="154"/>
        <v>0</v>
      </c>
      <c r="V1355" s="8" t="str">
        <f>IF(COUNTBLANK(G1355:H1355)+COUNTBLANK(J1355:K1355)+COUNTBLANK(M1355:M1355)+COUNTBLANK(P1355:Q1355)+COUNTBLANK(S1355:S1355)=8,"",
IF(G1355&lt;Limity!$C$5," Data gotowości zbyt wczesna lub nie uzupełniona.","")&amp;
IF(G1355&gt;Limity!$D$5," Data gotowości zbyt późna lub wypełnona nieprawidłowo.","")&amp;
IF(OR(ROUND(K1355,2)&lt;=0,ROUND(Q1355,2)&lt;=0,ROUND(M1355,2)&lt;=0,ROUND(S1355,2)&lt;=0,ROUND(H1355,2)&lt;=0)," Co najmniej jedna wartość nie jest większa od zera.","")&amp;
IF(K1355&gt;Limity!$D$6," Abonament za Usługę TD w Wariancie A ponad limit.","")&amp;
IF(Q1355&gt;Limity!$D$7," Abonament za Usługę TD w Wariancie B ponad limit.","")&amp;
IF(Q1355-K1355&gt;Limity!$D$8," Różnica wartości abonamentów za Usługę TD wariantów A i B ponad limit.","")&amp;
IF(M1355&gt;Limity!$D$9," Abonament za zwiększenie przepustowości w Wariancie A ponad limit.","")&amp;
IF(S1355&gt;Limity!$D$10," Abonament za zwiększenie przepustowości w Wariancie B ponad limit.","")&amp;
IF(H1355&gt;Limity!$D$11," Opłata za zestawienie łącza ponad limit.","")&amp;
IF(J1355=""," Nie wskazano PWR. ",IF(ISERROR(VLOOKUP(J1355,'Listy punktów styku'!$B$11:$B$41,1,FALSE))," Nie wskazano PWR z listy.",""))&amp;
IF(P1355=""," Nie wskazano FPS. ",IF(ISERROR(VLOOKUP(P1355,'Listy punktów styku'!$B$44:$B$61,1,FALSE))," Nie wskazano FPS z listy.",""))
)</f>
        <v/>
      </c>
    </row>
    <row r="1356" spans="1:22" x14ac:dyDescent="0.35">
      <c r="A1356" s="115">
        <v>1342</v>
      </c>
      <c r="B1356" s="124">
        <v>39695555</v>
      </c>
      <c r="C1356" s="117" t="s">
        <v>6466</v>
      </c>
      <c r="D1356" s="118" t="s">
        <v>6469</v>
      </c>
      <c r="E1356" s="118" t="s">
        <v>634</v>
      </c>
      <c r="F1356" s="119" t="s">
        <v>4144</v>
      </c>
      <c r="G1356" s="28"/>
      <c r="H1356" s="4"/>
      <c r="I1356" s="122">
        <f t="shared" si="148"/>
        <v>0</v>
      </c>
      <c r="J1356" s="3"/>
      <c r="K1356" s="6"/>
      <c r="L1356" s="123">
        <f t="shared" si="149"/>
        <v>0</v>
      </c>
      <c r="M1356" s="7"/>
      <c r="N1356" s="123">
        <f t="shared" si="150"/>
        <v>0</v>
      </c>
      <c r="O1356" s="123">
        <f t="shared" si="151"/>
        <v>0</v>
      </c>
      <c r="P1356" s="3"/>
      <c r="Q1356" s="6"/>
      <c r="R1356" s="123">
        <f t="shared" si="152"/>
        <v>0</v>
      </c>
      <c r="S1356" s="6"/>
      <c r="T1356" s="123">
        <f t="shared" si="153"/>
        <v>0</v>
      </c>
      <c r="U1356" s="122">
        <f t="shared" si="154"/>
        <v>0</v>
      </c>
      <c r="V1356" s="8" t="str">
        <f>IF(COUNTBLANK(G1356:H1356)+COUNTBLANK(J1356:K1356)+COUNTBLANK(M1356:M1356)+COUNTBLANK(P1356:Q1356)+COUNTBLANK(S1356:S1356)=8,"",
IF(G1356&lt;Limity!$C$5," Data gotowości zbyt wczesna lub nie uzupełniona.","")&amp;
IF(G1356&gt;Limity!$D$5," Data gotowości zbyt późna lub wypełnona nieprawidłowo.","")&amp;
IF(OR(ROUND(K1356,2)&lt;=0,ROUND(Q1356,2)&lt;=0,ROUND(M1356,2)&lt;=0,ROUND(S1356,2)&lt;=0,ROUND(H1356,2)&lt;=0)," Co najmniej jedna wartość nie jest większa od zera.","")&amp;
IF(K1356&gt;Limity!$D$6," Abonament za Usługę TD w Wariancie A ponad limit.","")&amp;
IF(Q1356&gt;Limity!$D$7," Abonament za Usługę TD w Wariancie B ponad limit.","")&amp;
IF(Q1356-K1356&gt;Limity!$D$8," Różnica wartości abonamentów za Usługę TD wariantów A i B ponad limit.","")&amp;
IF(M1356&gt;Limity!$D$9," Abonament za zwiększenie przepustowości w Wariancie A ponad limit.","")&amp;
IF(S1356&gt;Limity!$D$10," Abonament za zwiększenie przepustowości w Wariancie B ponad limit.","")&amp;
IF(H1356&gt;Limity!$D$11," Opłata za zestawienie łącza ponad limit.","")&amp;
IF(J1356=""," Nie wskazano PWR. ",IF(ISERROR(VLOOKUP(J1356,'Listy punktów styku'!$B$11:$B$41,1,FALSE))," Nie wskazano PWR z listy.",""))&amp;
IF(P1356=""," Nie wskazano FPS. ",IF(ISERROR(VLOOKUP(P1356,'Listy punktów styku'!$B$44:$B$61,1,FALSE))," Nie wskazano FPS z listy.",""))
)</f>
        <v/>
      </c>
    </row>
    <row r="1357" spans="1:22" x14ac:dyDescent="0.35">
      <c r="A1357" s="115">
        <v>1343</v>
      </c>
      <c r="B1357" s="124">
        <v>49685543</v>
      </c>
      <c r="C1357" s="117" t="s">
        <v>6472</v>
      </c>
      <c r="D1357" s="118" t="s">
        <v>6474</v>
      </c>
      <c r="E1357" s="118" t="s">
        <v>573</v>
      </c>
      <c r="F1357" s="119" t="s">
        <v>4144</v>
      </c>
      <c r="G1357" s="28"/>
      <c r="H1357" s="4"/>
      <c r="I1357" s="122">
        <f t="shared" si="148"/>
        <v>0</v>
      </c>
      <c r="J1357" s="3"/>
      <c r="K1357" s="6"/>
      <c r="L1357" s="123">
        <f t="shared" si="149"/>
        <v>0</v>
      </c>
      <c r="M1357" s="7"/>
      <c r="N1357" s="123">
        <f t="shared" si="150"/>
        <v>0</v>
      </c>
      <c r="O1357" s="123">
        <f t="shared" si="151"/>
        <v>0</v>
      </c>
      <c r="P1357" s="3"/>
      <c r="Q1357" s="6"/>
      <c r="R1357" s="123">
        <f t="shared" si="152"/>
        <v>0</v>
      </c>
      <c r="S1357" s="6"/>
      <c r="T1357" s="123">
        <f t="shared" si="153"/>
        <v>0</v>
      </c>
      <c r="U1357" s="122">
        <f t="shared" si="154"/>
        <v>0</v>
      </c>
      <c r="V1357" s="8" t="str">
        <f>IF(COUNTBLANK(G1357:H1357)+COUNTBLANK(J1357:K1357)+COUNTBLANK(M1357:M1357)+COUNTBLANK(P1357:Q1357)+COUNTBLANK(S1357:S1357)=8,"",
IF(G1357&lt;Limity!$C$5," Data gotowości zbyt wczesna lub nie uzupełniona.","")&amp;
IF(G1357&gt;Limity!$D$5," Data gotowości zbyt późna lub wypełnona nieprawidłowo.","")&amp;
IF(OR(ROUND(K1357,2)&lt;=0,ROUND(Q1357,2)&lt;=0,ROUND(M1357,2)&lt;=0,ROUND(S1357,2)&lt;=0,ROUND(H1357,2)&lt;=0)," Co najmniej jedna wartość nie jest większa od zera.","")&amp;
IF(K1357&gt;Limity!$D$6," Abonament za Usługę TD w Wariancie A ponad limit.","")&amp;
IF(Q1357&gt;Limity!$D$7," Abonament za Usługę TD w Wariancie B ponad limit.","")&amp;
IF(Q1357-K1357&gt;Limity!$D$8," Różnica wartości abonamentów za Usługę TD wariantów A i B ponad limit.","")&amp;
IF(M1357&gt;Limity!$D$9," Abonament za zwiększenie przepustowości w Wariancie A ponad limit.","")&amp;
IF(S1357&gt;Limity!$D$10," Abonament za zwiększenie przepustowości w Wariancie B ponad limit.","")&amp;
IF(H1357&gt;Limity!$D$11," Opłata za zestawienie łącza ponad limit.","")&amp;
IF(J1357=""," Nie wskazano PWR. ",IF(ISERROR(VLOOKUP(J1357,'Listy punktów styku'!$B$11:$B$41,1,FALSE))," Nie wskazano PWR z listy.",""))&amp;
IF(P1357=""," Nie wskazano FPS. ",IF(ISERROR(VLOOKUP(P1357,'Listy punktów styku'!$B$44:$B$61,1,FALSE))," Nie wskazano FPS z listy.",""))
)</f>
        <v/>
      </c>
    </row>
    <row r="1358" spans="1:22" x14ac:dyDescent="0.35">
      <c r="A1358" s="115">
        <v>1344</v>
      </c>
      <c r="B1358" s="116">
        <v>11328626</v>
      </c>
      <c r="C1358" s="117">
        <v>132064</v>
      </c>
      <c r="D1358" s="118" t="s">
        <v>6480</v>
      </c>
      <c r="E1358" s="118"/>
      <c r="F1358" s="119">
        <v>21</v>
      </c>
      <c r="G1358" s="28"/>
      <c r="H1358" s="4"/>
      <c r="I1358" s="122">
        <f t="shared" si="148"/>
        <v>0</v>
      </c>
      <c r="J1358" s="3"/>
      <c r="K1358" s="6"/>
      <c r="L1358" s="123">
        <f t="shared" si="149"/>
        <v>0</v>
      </c>
      <c r="M1358" s="7"/>
      <c r="N1358" s="123">
        <f t="shared" si="150"/>
        <v>0</v>
      </c>
      <c r="O1358" s="123">
        <f t="shared" si="151"/>
        <v>0</v>
      </c>
      <c r="P1358" s="3"/>
      <c r="Q1358" s="6"/>
      <c r="R1358" s="123">
        <f t="shared" si="152"/>
        <v>0</v>
      </c>
      <c r="S1358" s="6"/>
      <c r="T1358" s="123">
        <f t="shared" si="153"/>
        <v>0</v>
      </c>
      <c r="U1358" s="122">
        <f t="shared" si="154"/>
        <v>0</v>
      </c>
      <c r="V1358" s="8" t="str">
        <f>IF(COUNTBLANK(G1358:H1358)+COUNTBLANK(J1358:K1358)+COUNTBLANK(M1358:M1358)+COUNTBLANK(P1358:Q1358)+COUNTBLANK(S1358:S1358)=8,"",
IF(G1358&lt;Limity!$C$5," Data gotowości zbyt wczesna lub nie uzupełniona.","")&amp;
IF(G1358&gt;Limity!$D$5," Data gotowości zbyt późna lub wypełnona nieprawidłowo.","")&amp;
IF(OR(ROUND(K1358,2)&lt;=0,ROUND(Q1358,2)&lt;=0,ROUND(M1358,2)&lt;=0,ROUND(S1358,2)&lt;=0,ROUND(H1358,2)&lt;=0)," Co najmniej jedna wartość nie jest większa od zera.","")&amp;
IF(K1358&gt;Limity!$D$6," Abonament za Usługę TD w Wariancie A ponad limit.","")&amp;
IF(Q1358&gt;Limity!$D$7," Abonament za Usługę TD w Wariancie B ponad limit.","")&amp;
IF(Q1358-K1358&gt;Limity!$D$8," Różnica wartości abonamentów za Usługę TD wariantów A i B ponad limit.","")&amp;
IF(M1358&gt;Limity!$D$9," Abonament za zwiększenie przepustowości w Wariancie A ponad limit.","")&amp;
IF(S1358&gt;Limity!$D$10," Abonament za zwiększenie przepustowości w Wariancie B ponad limit.","")&amp;
IF(H1358&gt;Limity!$D$11," Opłata za zestawienie łącza ponad limit.","")&amp;
IF(J1358=""," Nie wskazano PWR. ",IF(ISERROR(VLOOKUP(J1358,'Listy punktów styku'!$B$11:$B$41,1,FALSE))," Nie wskazano PWR z listy.",""))&amp;
IF(P1358=""," Nie wskazano FPS. ",IF(ISERROR(VLOOKUP(P1358,'Listy punktów styku'!$B$44:$B$61,1,FALSE))," Nie wskazano FPS z listy.",""))
)</f>
        <v/>
      </c>
    </row>
    <row r="1359" spans="1:22" x14ac:dyDescent="0.35">
      <c r="A1359" s="115">
        <v>1345</v>
      </c>
      <c r="B1359" s="116">
        <v>7426491</v>
      </c>
      <c r="C1359" s="117" t="s">
        <v>6482</v>
      </c>
      <c r="D1359" s="118" t="s">
        <v>6485</v>
      </c>
      <c r="E1359" s="118" t="s">
        <v>4578</v>
      </c>
      <c r="F1359" s="119">
        <v>29</v>
      </c>
      <c r="G1359" s="28"/>
      <c r="H1359" s="4"/>
      <c r="I1359" s="122">
        <f t="shared" si="148"/>
        <v>0</v>
      </c>
      <c r="J1359" s="3"/>
      <c r="K1359" s="6"/>
      <c r="L1359" s="123">
        <f t="shared" si="149"/>
        <v>0</v>
      </c>
      <c r="M1359" s="7"/>
      <c r="N1359" s="123">
        <f t="shared" si="150"/>
        <v>0</v>
      </c>
      <c r="O1359" s="123">
        <f t="shared" si="151"/>
        <v>0</v>
      </c>
      <c r="P1359" s="3"/>
      <c r="Q1359" s="6"/>
      <c r="R1359" s="123">
        <f t="shared" si="152"/>
        <v>0</v>
      </c>
      <c r="S1359" s="6"/>
      <c r="T1359" s="123">
        <f t="shared" si="153"/>
        <v>0</v>
      </c>
      <c r="U1359" s="122">
        <f t="shared" si="154"/>
        <v>0</v>
      </c>
      <c r="V1359" s="8" t="str">
        <f>IF(COUNTBLANK(G1359:H1359)+COUNTBLANK(J1359:K1359)+COUNTBLANK(M1359:M1359)+COUNTBLANK(P1359:Q1359)+COUNTBLANK(S1359:S1359)=8,"",
IF(G1359&lt;Limity!$C$5," Data gotowości zbyt wczesna lub nie uzupełniona.","")&amp;
IF(G1359&gt;Limity!$D$5," Data gotowości zbyt późna lub wypełnona nieprawidłowo.","")&amp;
IF(OR(ROUND(K1359,2)&lt;=0,ROUND(Q1359,2)&lt;=0,ROUND(M1359,2)&lt;=0,ROUND(S1359,2)&lt;=0,ROUND(H1359,2)&lt;=0)," Co najmniej jedna wartość nie jest większa od zera.","")&amp;
IF(K1359&gt;Limity!$D$6," Abonament za Usługę TD w Wariancie A ponad limit.","")&amp;
IF(Q1359&gt;Limity!$D$7," Abonament za Usługę TD w Wariancie B ponad limit.","")&amp;
IF(Q1359-K1359&gt;Limity!$D$8," Różnica wartości abonamentów za Usługę TD wariantów A i B ponad limit.","")&amp;
IF(M1359&gt;Limity!$D$9," Abonament za zwiększenie przepustowości w Wariancie A ponad limit.","")&amp;
IF(S1359&gt;Limity!$D$10," Abonament za zwiększenie przepustowości w Wariancie B ponad limit.","")&amp;
IF(H1359&gt;Limity!$D$11," Opłata za zestawienie łącza ponad limit.","")&amp;
IF(J1359=""," Nie wskazano PWR. ",IF(ISERROR(VLOOKUP(J1359,'Listy punktów styku'!$B$11:$B$41,1,FALSE))," Nie wskazano PWR z listy.",""))&amp;
IF(P1359=""," Nie wskazano FPS. ",IF(ISERROR(VLOOKUP(P1359,'Listy punktów styku'!$B$44:$B$61,1,FALSE))," Nie wskazano FPS z listy.",""))
)</f>
        <v/>
      </c>
    </row>
    <row r="1360" spans="1:22" x14ac:dyDescent="0.35">
      <c r="A1360" s="115">
        <v>1346</v>
      </c>
      <c r="B1360" s="116">
        <v>10301018</v>
      </c>
      <c r="C1360" s="117">
        <v>263496</v>
      </c>
      <c r="D1360" s="118" t="s">
        <v>6489</v>
      </c>
      <c r="E1360" s="118" t="s">
        <v>6492</v>
      </c>
      <c r="F1360" s="119">
        <v>2</v>
      </c>
      <c r="G1360" s="28"/>
      <c r="H1360" s="4"/>
      <c r="I1360" s="122">
        <f t="shared" si="148"/>
        <v>0</v>
      </c>
      <c r="J1360" s="3"/>
      <c r="K1360" s="6"/>
      <c r="L1360" s="123">
        <f t="shared" si="149"/>
        <v>0</v>
      </c>
      <c r="M1360" s="7"/>
      <c r="N1360" s="123">
        <f t="shared" si="150"/>
        <v>0</v>
      </c>
      <c r="O1360" s="123">
        <f t="shared" si="151"/>
        <v>0</v>
      </c>
      <c r="P1360" s="3"/>
      <c r="Q1360" s="6"/>
      <c r="R1360" s="123">
        <f t="shared" si="152"/>
        <v>0</v>
      </c>
      <c r="S1360" s="6"/>
      <c r="T1360" s="123">
        <f t="shared" si="153"/>
        <v>0</v>
      </c>
      <c r="U1360" s="122">
        <f t="shared" si="154"/>
        <v>0</v>
      </c>
      <c r="V1360" s="8" t="str">
        <f>IF(COUNTBLANK(G1360:H1360)+COUNTBLANK(J1360:K1360)+COUNTBLANK(M1360:M1360)+COUNTBLANK(P1360:Q1360)+COUNTBLANK(S1360:S1360)=8,"",
IF(G1360&lt;Limity!$C$5," Data gotowości zbyt wczesna lub nie uzupełniona.","")&amp;
IF(G1360&gt;Limity!$D$5," Data gotowości zbyt późna lub wypełnona nieprawidłowo.","")&amp;
IF(OR(ROUND(K1360,2)&lt;=0,ROUND(Q1360,2)&lt;=0,ROUND(M1360,2)&lt;=0,ROUND(S1360,2)&lt;=0,ROUND(H1360,2)&lt;=0)," Co najmniej jedna wartość nie jest większa od zera.","")&amp;
IF(K1360&gt;Limity!$D$6," Abonament za Usługę TD w Wariancie A ponad limit.","")&amp;
IF(Q1360&gt;Limity!$D$7," Abonament za Usługę TD w Wariancie B ponad limit.","")&amp;
IF(Q1360-K1360&gt;Limity!$D$8," Różnica wartości abonamentów za Usługę TD wariantów A i B ponad limit.","")&amp;
IF(M1360&gt;Limity!$D$9," Abonament za zwiększenie przepustowości w Wariancie A ponad limit.","")&amp;
IF(S1360&gt;Limity!$D$10," Abonament za zwiększenie przepustowości w Wariancie B ponad limit.","")&amp;
IF(H1360&gt;Limity!$D$11," Opłata za zestawienie łącza ponad limit.","")&amp;
IF(J1360=""," Nie wskazano PWR. ",IF(ISERROR(VLOOKUP(J1360,'Listy punktów styku'!$B$11:$B$41,1,FALSE))," Nie wskazano PWR z listy.",""))&amp;
IF(P1360=""," Nie wskazano FPS. ",IF(ISERROR(VLOOKUP(P1360,'Listy punktów styku'!$B$44:$B$61,1,FALSE))," Nie wskazano FPS z listy.",""))
)</f>
        <v/>
      </c>
    </row>
    <row r="1361" spans="1:22" x14ac:dyDescent="0.35">
      <c r="A1361" s="115">
        <v>1347</v>
      </c>
      <c r="B1361" s="116">
        <v>7447116</v>
      </c>
      <c r="C1361" s="117" t="s">
        <v>6494</v>
      </c>
      <c r="D1361" s="118" t="s">
        <v>6498</v>
      </c>
      <c r="E1361" s="118"/>
      <c r="F1361" s="119">
        <v>60</v>
      </c>
      <c r="G1361" s="28"/>
      <c r="H1361" s="4"/>
      <c r="I1361" s="122">
        <f t="shared" si="148"/>
        <v>0</v>
      </c>
      <c r="J1361" s="3"/>
      <c r="K1361" s="6"/>
      <c r="L1361" s="123">
        <f t="shared" si="149"/>
        <v>0</v>
      </c>
      <c r="M1361" s="7"/>
      <c r="N1361" s="123">
        <f t="shared" si="150"/>
        <v>0</v>
      </c>
      <c r="O1361" s="123">
        <f t="shared" si="151"/>
        <v>0</v>
      </c>
      <c r="P1361" s="3"/>
      <c r="Q1361" s="6"/>
      <c r="R1361" s="123">
        <f t="shared" si="152"/>
        <v>0</v>
      </c>
      <c r="S1361" s="6"/>
      <c r="T1361" s="123">
        <f t="shared" si="153"/>
        <v>0</v>
      </c>
      <c r="U1361" s="122">
        <f t="shared" si="154"/>
        <v>0</v>
      </c>
      <c r="V1361" s="8" t="str">
        <f>IF(COUNTBLANK(G1361:H1361)+COUNTBLANK(J1361:K1361)+COUNTBLANK(M1361:M1361)+COUNTBLANK(P1361:Q1361)+COUNTBLANK(S1361:S1361)=8,"",
IF(G1361&lt;Limity!$C$5," Data gotowości zbyt wczesna lub nie uzupełniona.","")&amp;
IF(G1361&gt;Limity!$D$5," Data gotowości zbyt późna lub wypełnona nieprawidłowo.","")&amp;
IF(OR(ROUND(K1361,2)&lt;=0,ROUND(Q1361,2)&lt;=0,ROUND(M1361,2)&lt;=0,ROUND(S1361,2)&lt;=0,ROUND(H1361,2)&lt;=0)," Co najmniej jedna wartość nie jest większa od zera.","")&amp;
IF(K1361&gt;Limity!$D$6," Abonament za Usługę TD w Wariancie A ponad limit.","")&amp;
IF(Q1361&gt;Limity!$D$7," Abonament za Usługę TD w Wariancie B ponad limit.","")&amp;
IF(Q1361-K1361&gt;Limity!$D$8," Różnica wartości abonamentów za Usługę TD wariantów A i B ponad limit.","")&amp;
IF(M1361&gt;Limity!$D$9," Abonament za zwiększenie przepustowości w Wariancie A ponad limit.","")&amp;
IF(S1361&gt;Limity!$D$10," Abonament za zwiększenie przepustowości w Wariancie B ponad limit.","")&amp;
IF(H1361&gt;Limity!$D$11," Opłata za zestawienie łącza ponad limit.","")&amp;
IF(J1361=""," Nie wskazano PWR. ",IF(ISERROR(VLOOKUP(J1361,'Listy punktów styku'!$B$11:$B$41,1,FALSE))," Nie wskazano PWR z listy.",""))&amp;
IF(P1361=""," Nie wskazano FPS. ",IF(ISERROR(VLOOKUP(P1361,'Listy punktów styku'!$B$44:$B$61,1,FALSE))," Nie wskazano FPS z listy.",""))
)</f>
        <v/>
      </c>
    </row>
    <row r="1362" spans="1:22" x14ac:dyDescent="0.35">
      <c r="A1362" s="115">
        <v>1348</v>
      </c>
      <c r="B1362" s="124">
        <v>47987126</v>
      </c>
      <c r="C1362" s="117" t="s">
        <v>1107</v>
      </c>
      <c r="D1362" s="118" t="s">
        <v>6501</v>
      </c>
      <c r="E1362" s="118" t="s">
        <v>6504</v>
      </c>
      <c r="F1362" s="119" t="s">
        <v>2314</v>
      </c>
      <c r="G1362" s="28"/>
      <c r="H1362" s="4"/>
      <c r="I1362" s="122">
        <f t="shared" si="148"/>
        <v>0</v>
      </c>
      <c r="J1362" s="3"/>
      <c r="K1362" s="6"/>
      <c r="L1362" s="123">
        <f t="shared" si="149"/>
        <v>0</v>
      </c>
      <c r="M1362" s="7"/>
      <c r="N1362" s="123">
        <f t="shared" si="150"/>
        <v>0</v>
      </c>
      <c r="O1362" s="123">
        <f t="shared" si="151"/>
        <v>0</v>
      </c>
      <c r="P1362" s="3"/>
      <c r="Q1362" s="6"/>
      <c r="R1362" s="123">
        <f t="shared" si="152"/>
        <v>0</v>
      </c>
      <c r="S1362" s="6"/>
      <c r="T1362" s="123">
        <f t="shared" si="153"/>
        <v>0</v>
      </c>
      <c r="U1362" s="122">
        <f t="shared" si="154"/>
        <v>0</v>
      </c>
      <c r="V1362" s="8" t="str">
        <f>IF(COUNTBLANK(G1362:H1362)+COUNTBLANK(J1362:K1362)+COUNTBLANK(M1362:M1362)+COUNTBLANK(P1362:Q1362)+COUNTBLANK(S1362:S1362)=8,"",
IF(G1362&lt;Limity!$C$5," Data gotowości zbyt wczesna lub nie uzupełniona.","")&amp;
IF(G1362&gt;Limity!$D$5," Data gotowości zbyt późna lub wypełnona nieprawidłowo.","")&amp;
IF(OR(ROUND(K1362,2)&lt;=0,ROUND(Q1362,2)&lt;=0,ROUND(M1362,2)&lt;=0,ROUND(S1362,2)&lt;=0,ROUND(H1362,2)&lt;=0)," Co najmniej jedna wartość nie jest większa od zera.","")&amp;
IF(K1362&gt;Limity!$D$6," Abonament za Usługę TD w Wariancie A ponad limit.","")&amp;
IF(Q1362&gt;Limity!$D$7," Abonament za Usługę TD w Wariancie B ponad limit.","")&amp;
IF(Q1362-K1362&gt;Limity!$D$8," Różnica wartości abonamentów za Usługę TD wariantów A i B ponad limit.","")&amp;
IF(M1362&gt;Limity!$D$9," Abonament za zwiększenie przepustowości w Wariancie A ponad limit.","")&amp;
IF(S1362&gt;Limity!$D$10," Abonament za zwiększenie przepustowości w Wariancie B ponad limit.","")&amp;
IF(H1362&gt;Limity!$D$11," Opłata za zestawienie łącza ponad limit.","")&amp;
IF(J1362=""," Nie wskazano PWR. ",IF(ISERROR(VLOOKUP(J1362,'Listy punktów styku'!$B$11:$B$41,1,FALSE))," Nie wskazano PWR z listy.",""))&amp;
IF(P1362=""," Nie wskazano FPS. ",IF(ISERROR(VLOOKUP(P1362,'Listy punktów styku'!$B$44:$B$61,1,FALSE))," Nie wskazano FPS z listy.",""))
)</f>
        <v/>
      </c>
    </row>
    <row r="1363" spans="1:22" x14ac:dyDescent="0.35">
      <c r="A1363" s="115">
        <v>1349</v>
      </c>
      <c r="B1363" s="116">
        <v>7488051</v>
      </c>
      <c r="C1363" s="117" t="s">
        <v>6506</v>
      </c>
      <c r="D1363" s="118" t="s">
        <v>6511</v>
      </c>
      <c r="E1363" s="118"/>
      <c r="F1363" s="119">
        <v>37</v>
      </c>
      <c r="G1363" s="28"/>
      <c r="H1363" s="4"/>
      <c r="I1363" s="122">
        <f t="shared" si="148"/>
        <v>0</v>
      </c>
      <c r="J1363" s="3"/>
      <c r="K1363" s="6"/>
      <c r="L1363" s="123">
        <f t="shared" si="149"/>
        <v>0</v>
      </c>
      <c r="M1363" s="7"/>
      <c r="N1363" s="123">
        <f t="shared" si="150"/>
        <v>0</v>
      </c>
      <c r="O1363" s="123">
        <f t="shared" si="151"/>
        <v>0</v>
      </c>
      <c r="P1363" s="3"/>
      <c r="Q1363" s="6"/>
      <c r="R1363" s="123">
        <f t="shared" si="152"/>
        <v>0</v>
      </c>
      <c r="S1363" s="6"/>
      <c r="T1363" s="123">
        <f t="shared" si="153"/>
        <v>0</v>
      </c>
      <c r="U1363" s="122">
        <f t="shared" si="154"/>
        <v>0</v>
      </c>
      <c r="V1363" s="8" t="str">
        <f>IF(COUNTBLANK(G1363:H1363)+COUNTBLANK(J1363:K1363)+COUNTBLANK(M1363:M1363)+COUNTBLANK(P1363:Q1363)+COUNTBLANK(S1363:S1363)=8,"",
IF(G1363&lt;Limity!$C$5," Data gotowości zbyt wczesna lub nie uzupełniona.","")&amp;
IF(G1363&gt;Limity!$D$5," Data gotowości zbyt późna lub wypełnona nieprawidłowo.","")&amp;
IF(OR(ROUND(K1363,2)&lt;=0,ROUND(Q1363,2)&lt;=0,ROUND(M1363,2)&lt;=0,ROUND(S1363,2)&lt;=0,ROUND(H1363,2)&lt;=0)," Co najmniej jedna wartość nie jest większa od zera.","")&amp;
IF(K1363&gt;Limity!$D$6," Abonament za Usługę TD w Wariancie A ponad limit.","")&amp;
IF(Q1363&gt;Limity!$D$7," Abonament za Usługę TD w Wariancie B ponad limit.","")&amp;
IF(Q1363-K1363&gt;Limity!$D$8," Różnica wartości abonamentów za Usługę TD wariantów A i B ponad limit.","")&amp;
IF(M1363&gt;Limity!$D$9," Abonament za zwiększenie przepustowości w Wariancie A ponad limit.","")&amp;
IF(S1363&gt;Limity!$D$10," Abonament za zwiększenie przepustowości w Wariancie B ponad limit.","")&amp;
IF(H1363&gt;Limity!$D$11," Opłata za zestawienie łącza ponad limit.","")&amp;
IF(J1363=""," Nie wskazano PWR. ",IF(ISERROR(VLOOKUP(J1363,'Listy punktów styku'!$B$11:$B$41,1,FALSE))," Nie wskazano PWR z listy.",""))&amp;
IF(P1363=""," Nie wskazano FPS. ",IF(ISERROR(VLOOKUP(P1363,'Listy punktów styku'!$B$44:$B$61,1,FALSE))," Nie wskazano FPS z listy.",""))
)</f>
        <v/>
      </c>
    </row>
    <row r="1364" spans="1:22" ht="29" x14ac:dyDescent="0.35">
      <c r="A1364" s="115">
        <v>1350</v>
      </c>
      <c r="B1364" s="124">
        <v>97240668</v>
      </c>
      <c r="C1364" s="117" t="s">
        <v>6512</v>
      </c>
      <c r="D1364" s="118" t="s">
        <v>6515</v>
      </c>
      <c r="E1364" s="118" t="s">
        <v>6518</v>
      </c>
      <c r="F1364" s="119" t="s">
        <v>2885</v>
      </c>
      <c r="G1364" s="28"/>
      <c r="H1364" s="4"/>
      <c r="I1364" s="122">
        <f t="shared" si="148"/>
        <v>0</v>
      </c>
      <c r="J1364" s="3"/>
      <c r="K1364" s="6"/>
      <c r="L1364" s="123">
        <f t="shared" si="149"/>
        <v>0</v>
      </c>
      <c r="M1364" s="7"/>
      <c r="N1364" s="123">
        <f t="shared" si="150"/>
        <v>0</v>
      </c>
      <c r="O1364" s="123">
        <f t="shared" si="151"/>
        <v>0</v>
      </c>
      <c r="P1364" s="3"/>
      <c r="Q1364" s="6"/>
      <c r="R1364" s="123">
        <f t="shared" si="152"/>
        <v>0</v>
      </c>
      <c r="S1364" s="6"/>
      <c r="T1364" s="123">
        <f t="shared" si="153"/>
        <v>0</v>
      </c>
      <c r="U1364" s="122">
        <f t="shared" si="154"/>
        <v>0</v>
      </c>
      <c r="V1364" s="8" t="str">
        <f>IF(COUNTBLANK(G1364:H1364)+COUNTBLANK(J1364:K1364)+COUNTBLANK(M1364:M1364)+COUNTBLANK(P1364:Q1364)+COUNTBLANK(S1364:S1364)=8,"",
IF(G1364&lt;Limity!$C$5," Data gotowości zbyt wczesna lub nie uzupełniona.","")&amp;
IF(G1364&gt;Limity!$D$5," Data gotowości zbyt późna lub wypełnona nieprawidłowo.","")&amp;
IF(OR(ROUND(K1364,2)&lt;=0,ROUND(Q1364,2)&lt;=0,ROUND(M1364,2)&lt;=0,ROUND(S1364,2)&lt;=0,ROUND(H1364,2)&lt;=0)," Co najmniej jedna wartość nie jest większa od zera.","")&amp;
IF(K1364&gt;Limity!$D$6," Abonament za Usługę TD w Wariancie A ponad limit.","")&amp;
IF(Q1364&gt;Limity!$D$7," Abonament za Usługę TD w Wariancie B ponad limit.","")&amp;
IF(Q1364-K1364&gt;Limity!$D$8," Różnica wartości abonamentów za Usługę TD wariantów A i B ponad limit.","")&amp;
IF(M1364&gt;Limity!$D$9," Abonament za zwiększenie przepustowości w Wariancie A ponad limit.","")&amp;
IF(S1364&gt;Limity!$D$10," Abonament za zwiększenie przepustowości w Wariancie B ponad limit.","")&amp;
IF(H1364&gt;Limity!$D$11," Opłata za zestawienie łącza ponad limit.","")&amp;
IF(J1364=""," Nie wskazano PWR. ",IF(ISERROR(VLOOKUP(J1364,'Listy punktów styku'!$B$11:$B$41,1,FALSE))," Nie wskazano PWR z listy.",""))&amp;
IF(P1364=""," Nie wskazano FPS. ",IF(ISERROR(VLOOKUP(P1364,'Listy punktów styku'!$B$44:$B$61,1,FALSE))," Nie wskazano FPS z listy.",""))
)</f>
        <v/>
      </c>
    </row>
    <row r="1365" spans="1:22" ht="29" x14ac:dyDescent="0.35">
      <c r="A1365" s="115">
        <v>1351</v>
      </c>
      <c r="B1365" s="124">
        <v>34926098</v>
      </c>
      <c r="C1365" s="117" t="s">
        <v>6512</v>
      </c>
      <c r="D1365" s="118" t="s">
        <v>6515</v>
      </c>
      <c r="E1365" s="118" t="s">
        <v>6518</v>
      </c>
      <c r="F1365" s="119" t="s">
        <v>6519</v>
      </c>
      <c r="G1365" s="28"/>
      <c r="H1365" s="4"/>
      <c r="I1365" s="122">
        <f t="shared" si="148"/>
        <v>0</v>
      </c>
      <c r="J1365" s="3"/>
      <c r="K1365" s="6"/>
      <c r="L1365" s="123">
        <f t="shared" si="149"/>
        <v>0</v>
      </c>
      <c r="M1365" s="7"/>
      <c r="N1365" s="123">
        <f t="shared" si="150"/>
        <v>0</v>
      </c>
      <c r="O1365" s="123">
        <f t="shared" si="151"/>
        <v>0</v>
      </c>
      <c r="P1365" s="3"/>
      <c r="Q1365" s="6"/>
      <c r="R1365" s="123">
        <f t="shared" si="152"/>
        <v>0</v>
      </c>
      <c r="S1365" s="6"/>
      <c r="T1365" s="123">
        <f t="shared" si="153"/>
        <v>0</v>
      </c>
      <c r="U1365" s="122">
        <f t="shared" si="154"/>
        <v>0</v>
      </c>
      <c r="V1365" s="8" t="str">
        <f>IF(COUNTBLANK(G1365:H1365)+COUNTBLANK(J1365:K1365)+COUNTBLANK(M1365:M1365)+COUNTBLANK(P1365:Q1365)+COUNTBLANK(S1365:S1365)=8,"",
IF(G1365&lt;Limity!$C$5," Data gotowości zbyt wczesna lub nie uzupełniona.","")&amp;
IF(G1365&gt;Limity!$D$5," Data gotowości zbyt późna lub wypełnona nieprawidłowo.","")&amp;
IF(OR(ROUND(K1365,2)&lt;=0,ROUND(Q1365,2)&lt;=0,ROUND(M1365,2)&lt;=0,ROUND(S1365,2)&lt;=0,ROUND(H1365,2)&lt;=0)," Co najmniej jedna wartość nie jest większa od zera.","")&amp;
IF(K1365&gt;Limity!$D$6," Abonament za Usługę TD w Wariancie A ponad limit.","")&amp;
IF(Q1365&gt;Limity!$D$7," Abonament za Usługę TD w Wariancie B ponad limit.","")&amp;
IF(Q1365-K1365&gt;Limity!$D$8," Różnica wartości abonamentów za Usługę TD wariantów A i B ponad limit.","")&amp;
IF(M1365&gt;Limity!$D$9," Abonament za zwiększenie przepustowości w Wariancie A ponad limit.","")&amp;
IF(S1365&gt;Limity!$D$10," Abonament za zwiększenie przepustowości w Wariancie B ponad limit.","")&amp;
IF(H1365&gt;Limity!$D$11," Opłata za zestawienie łącza ponad limit.","")&amp;
IF(J1365=""," Nie wskazano PWR. ",IF(ISERROR(VLOOKUP(J1365,'Listy punktów styku'!$B$11:$B$41,1,FALSE))," Nie wskazano PWR z listy.",""))&amp;
IF(P1365=""," Nie wskazano FPS. ",IF(ISERROR(VLOOKUP(P1365,'Listy punktów styku'!$B$44:$B$61,1,FALSE))," Nie wskazano FPS z listy.",""))
)</f>
        <v/>
      </c>
    </row>
    <row r="1366" spans="1:22" x14ac:dyDescent="0.35">
      <c r="A1366" s="115">
        <v>1352</v>
      </c>
      <c r="B1366" s="116">
        <v>7495860</v>
      </c>
      <c r="C1366" s="117" t="s">
        <v>6521</v>
      </c>
      <c r="D1366" s="118" t="s">
        <v>6523</v>
      </c>
      <c r="E1366" s="118" t="s">
        <v>310</v>
      </c>
      <c r="F1366" s="119">
        <v>47</v>
      </c>
      <c r="G1366" s="28"/>
      <c r="H1366" s="4"/>
      <c r="I1366" s="122">
        <f t="shared" si="148"/>
        <v>0</v>
      </c>
      <c r="J1366" s="3"/>
      <c r="K1366" s="6"/>
      <c r="L1366" s="123">
        <f t="shared" si="149"/>
        <v>0</v>
      </c>
      <c r="M1366" s="7"/>
      <c r="N1366" s="123">
        <f t="shared" si="150"/>
        <v>0</v>
      </c>
      <c r="O1366" s="123">
        <f t="shared" si="151"/>
        <v>0</v>
      </c>
      <c r="P1366" s="3"/>
      <c r="Q1366" s="6"/>
      <c r="R1366" s="123">
        <f t="shared" si="152"/>
        <v>0</v>
      </c>
      <c r="S1366" s="6"/>
      <c r="T1366" s="123">
        <f t="shared" si="153"/>
        <v>0</v>
      </c>
      <c r="U1366" s="122">
        <f t="shared" si="154"/>
        <v>0</v>
      </c>
      <c r="V1366" s="8" t="str">
        <f>IF(COUNTBLANK(G1366:H1366)+COUNTBLANK(J1366:K1366)+COUNTBLANK(M1366:M1366)+COUNTBLANK(P1366:Q1366)+COUNTBLANK(S1366:S1366)=8,"",
IF(G1366&lt;Limity!$C$5," Data gotowości zbyt wczesna lub nie uzupełniona.","")&amp;
IF(G1366&gt;Limity!$D$5," Data gotowości zbyt późna lub wypełnona nieprawidłowo.","")&amp;
IF(OR(ROUND(K1366,2)&lt;=0,ROUND(Q1366,2)&lt;=0,ROUND(M1366,2)&lt;=0,ROUND(S1366,2)&lt;=0,ROUND(H1366,2)&lt;=0)," Co najmniej jedna wartość nie jest większa od zera.","")&amp;
IF(K1366&gt;Limity!$D$6," Abonament za Usługę TD w Wariancie A ponad limit.","")&amp;
IF(Q1366&gt;Limity!$D$7," Abonament za Usługę TD w Wariancie B ponad limit.","")&amp;
IF(Q1366-K1366&gt;Limity!$D$8," Różnica wartości abonamentów za Usługę TD wariantów A i B ponad limit.","")&amp;
IF(M1366&gt;Limity!$D$9," Abonament za zwiększenie przepustowości w Wariancie A ponad limit.","")&amp;
IF(S1366&gt;Limity!$D$10," Abonament za zwiększenie przepustowości w Wariancie B ponad limit.","")&amp;
IF(H1366&gt;Limity!$D$11," Opłata za zestawienie łącza ponad limit.","")&amp;
IF(J1366=""," Nie wskazano PWR. ",IF(ISERROR(VLOOKUP(J1366,'Listy punktów styku'!$B$11:$B$41,1,FALSE))," Nie wskazano PWR z listy.",""))&amp;
IF(P1366=""," Nie wskazano FPS. ",IF(ISERROR(VLOOKUP(P1366,'Listy punktów styku'!$B$44:$B$61,1,FALSE))," Nie wskazano FPS z listy.",""))
)</f>
        <v/>
      </c>
    </row>
    <row r="1367" spans="1:22" x14ac:dyDescent="0.35">
      <c r="A1367" s="115">
        <v>1353</v>
      </c>
      <c r="B1367" s="116">
        <v>7497585</v>
      </c>
      <c r="C1367" s="117" t="s">
        <v>6526</v>
      </c>
      <c r="D1367" s="118" t="s">
        <v>6523</v>
      </c>
      <c r="E1367" s="118" t="s">
        <v>6528</v>
      </c>
      <c r="F1367" s="119">
        <v>22</v>
      </c>
      <c r="G1367" s="28"/>
      <c r="H1367" s="4"/>
      <c r="I1367" s="122">
        <f t="shared" si="148"/>
        <v>0</v>
      </c>
      <c r="J1367" s="3"/>
      <c r="K1367" s="6"/>
      <c r="L1367" s="123">
        <f t="shared" si="149"/>
        <v>0</v>
      </c>
      <c r="M1367" s="7"/>
      <c r="N1367" s="123">
        <f t="shared" si="150"/>
        <v>0</v>
      </c>
      <c r="O1367" s="123">
        <f t="shared" si="151"/>
        <v>0</v>
      </c>
      <c r="P1367" s="3"/>
      <c r="Q1367" s="6"/>
      <c r="R1367" s="123">
        <f t="shared" si="152"/>
        <v>0</v>
      </c>
      <c r="S1367" s="6"/>
      <c r="T1367" s="123">
        <f t="shared" si="153"/>
        <v>0</v>
      </c>
      <c r="U1367" s="122">
        <f t="shared" si="154"/>
        <v>0</v>
      </c>
      <c r="V1367" s="8" t="str">
        <f>IF(COUNTBLANK(G1367:H1367)+COUNTBLANK(J1367:K1367)+COUNTBLANK(M1367:M1367)+COUNTBLANK(P1367:Q1367)+COUNTBLANK(S1367:S1367)=8,"",
IF(G1367&lt;Limity!$C$5," Data gotowości zbyt wczesna lub nie uzupełniona.","")&amp;
IF(G1367&gt;Limity!$D$5," Data gotowości zbyt późna lub wypełnona nieprawidłowo.","")&amp;
IF(OR(ROUND(K1367,2)&lt;=0,ROUND(Q1367,2)&lt;=0,ROUND(M1367,2)&lt;=0,ROUND(S1367,2)&lt;=0,ROUND(H1367,2)&lt;=0)," Co najmniej jedna wartość nie jest większa od zera.","")&amp;
IF(K1367&gt;Limity!$D$6," Abonament za Usługę TD w Wariancie A ponad limit.","")&amp;
IF(Q1367&gt;Limity!$D$7," Abonament za Usługę TD w Wariancie B ponad limit.","")&amp;
IF(Q1367-K1367&gt;Limity!$D$8," Różnica wartości abonamentów za Usługę TD wariantów A i B ponad limit.","")&amp;
IF(M1367&gt;Limity!$D$9," Abonament za zwiększenie przepustowości w Wariancie A ponad limit.","")&amp;
IF(S1367&gt;Limity!$D$10," Abonament za zwiększenie przepustowości w Wariancie B ponad limit.","")&amp;
IF(H1367&gt;Limity!$D$11," Opłata za zestawienie łącza ponad limit.","")&amp;
IF(J1367=""," Nie wskazano PWR. ",IF(ISERROR(VLOOKUP(J1367,'Listy punktów styku'!$B$11:$B$41,1,FALSE))," Nie wskazano PWR z listy.",""))&amp;
IF(P1367=""," Nie wskazano FPS. ",IF(ISERROR(VLOOKUP(P1367,'Listy punktów styku'!$B$44:$B$61,1,FALSE))," Nie wskazano FPS z listy.",""))
)</f>
        <v/>
      </c>
    </row>
    <row r="1368" spans="1:22" ht="29" x14ac:dyDescent="0.35">
      <c r="A1368" s="115">
        <v>1354</v>
      </c>
      <c r="B1368" s="116">
        <v>7494806</v>
      </c>
      <c r="C1368" s="117" t="s">
        <v>6530</v>
      </c>
      <c r="D1368" s="118" t="s">
        <v>6523</v>
      </c>
      <c r="E1368" s="118" t="s">
        <v>730</v>
      </c>
      <c r="F1368" s="119">
        <v>2</v>
      </c>
      <c r="G1368" s="28"/>
      <c r="H1368" s="4"/>
      <c r="I1368" s="122">
        <f t="shared" si="148"/>
        <v>0</v>
      </c>
      <c r="J1368" s="3"/>
      <c r="K1368" s="6"/>
      <c r="L1368" s="123">
        <f t="shared" si="149"/>
        <v>0</v>
      </c>
      <c r="M1368" s="7"/>
      <c r="N1368" s="123">
        <f t="shared" si="150"/>
        <v>0</v>
      </c>
      <c r="O1368" s="123">
        <f t="shared" si="151"/>
        <v>0</v>
      </c>
      <c r="P1368" s="3"/>
      <c r="Q1368" s="6"/>
      <c r="R1368" s="123">
        <f t="shared" si="152"/>
        <v>0</v>
      </c>
      <c r="S1368" s="6"/>
      <c r="T1368" s="123">
        <f t="shared" si="153"/>
        <v>0</v>
      </c>
      <c r="U1368" s="122">
        <f t="shared" si="154"/>
        <v>0</v>
      </c>
      <c r="V1368" s="8" t="str">
        <f>IF(COUNTBLANK(G1368:H1368)+COUNTBLANK(J1368:K1368)+COUNTBLANK(M1368:M1368)+COUNTBLANK(P1368:Q1368)+COUNTBLANK(S1368:S1368)=8,"",
IF(G1368&lt;Limity!$C$5," Data gotowości zbyt wczesna lub nie uzupełniona.","")&amp;
IF(G1368&gt;Limity!$D$5," Data gotowości zbyt późna lub wypełnona nieprawidłowo.","")&amp;
IF(OR(ROUND(K1368,2)&lt;=0,ROUND(Q1368,2)&lt;=0,ROUND(M1368,2)&lt;=0,ROUND(S1368,2)&lt;=0,ROUND(H1368,2)&lt;=0)," Co najmniej jedna wartość nie jest większa od zera.","")&amp;
IF(K1368&gt;Limity!$D$6," Abonament za Usługę TD w Wariancie A ponad limit.","")&amp;
IF(Q1368&gt;Limity!$D$7," Abonament za Usługę TD w Wariancie B ponad limit.","")&amp;
IF(Q1368-K1368&gt;Limity!$D$8," Różnica wartości abonamentów za Usługę TD wariantów A i B ponad limit.","")&amp;
IF(M1368&gt;Limity!$D$9," Abonament za zwiększenie przepustowości w Wariancie A ponad limit.","")&amp;
IF(S1368&gt;Limity!$D$10," Abonament za zwiększenie przepustowości w Wariancie B ponad limit.","")&amp;
IF(H1368&gt;Limity!$D$11," Opłata za zestawienie łącza ponad limit.","")&amp;
IF(J1368=""," Nie wskazano PWR. ",IF(ISERROR(VLOOKUP(J1368,'Listy punktów styku'!$B$11:$B$41,1,FALSE))," Nie wskazano PWR z listy.",""))&amp;
IF(P1368=""," Nie wskazano FPS. ",IF(ISERROR(VLOOKUP(P1368,'Listy punktów styku'!$B$44:$B$61,1,FALSE))," Nie wskazano FPS z listy.",""))
)</f>
        <v/>
      </c>
    </row>
    <row r="1369" spans="1:22" x14ac:dyDescent="0.35">
      <c r="A1369" s="115">
        <v>1355</v>
      </c>
      <c r="B1369" s="116">
        <v>7497652</v>
      </c>
      <c r="C1369" s="117" t="s">
        <v>6532</v>
      </c>
      <c r="D1369" s="118" t="s">
        <v>6523</v>
      </c>
      <c r="E1369" s="118" t="s">
        <v>6534</v>
      </c>
      <c r="F1369" s="119">
        <v>1</v>
      </c>
      <c r="G1369" s="28"/>
      <c r="H1369" s="4"/>
      <c r="I1369" s="122">
        <f t="shared" si="148"/>
        <v>0</v>
      </c>
      <c r="J1369" s="3"/>
      <c r="K1369" s="6"/>
      <c r="L1369" s="123">
        <f t="shared" si="149"/>
        <v>0</v>
      </c>
      <c r="M1369" s="7"/>
      <c r="N1369" s="123">
        <f t="shared" si="150"/>
        <v>0</v>
      </c>
      <c r="O1369" s="123">
        <f t="shared" si="151"/>
        <v>0</v>
      </c>
      <c r="P1369" s="3"/>
      <c r="Q1369" s="6"/>
      <c r="R1369" s="123">
        <f t="shared" si="152"/>
        <v>0</v>
      </c>
      <c r="S1369" s="6"/>
      <c r="T1369" s="123">
        <f t="shared" si="153"/>
        <v>0</v>
      </c>
      <c r="U1369" s="122">
        <f t="shared" si="154"/>
        <v>0</v>
      </c>
      <c r="V1369" s="8" t="str">
        <f>IF(COUNTBLANK(G1369:H1369)+COUNTBLANK(J1369:K1369)+COUNTBLANK(M1369:M1369)+COUNTBLANK(P1369:Q1369)+COUNTBLANK(S1369:S1369)=8,"",
IF(G1369&lt;Limity!$C$5," Data gotowości zbyt wczesna lub nie uzupełniona.","")&amp;
IF(G1369&gt;Limity!$D$5," Data gotowości zbyt późna lub wypełnona nieprawidłowo.","")&amp;
IF(OR(ROUND(K1369,2)&lt;=0,ROUND(Q1369,2)&lt;=0,ROUND(M1369,2)&lt;=0,ROUND(S1369,2)&lt;=0,ROUND(H1369,2)&lt;=0)," Co najmniej jedna wartość nie jest większa od zera.","")&amp;
IF(K1369&gt;Limity!$D$6," Abonament za Usługę TD w Wariancie A ponad limit.","")&amp;
IF(Q1369&gt;Limity!$D$7," Abonament za Usługę TD w Wariancie B ponad limit.","")&amp;
IF(Q1369-K1369&gt;Limity!$D$8," Różnica wartości abonamentów za Usługę TD wariantów A i B ponad limit.","")&amp;
IF(M1369&gt;Limity!$D$9," Abonament za zwiększenie przepustowości w Wariancie A ponad limit.","")&amp;
IF(S1369&gt;Limity!$D$10," Abonament za zwiększenie przepustowości w Wariancie B ponad limit.","")&amp;
IF(H1369&gt;Limity!$D$11," Opłata za zestawienie łącza ponad limit.","")&amp;
IF(J1369=""," Nie wskazano PWR. ",IF(ISERROR(VLOOKUP(J1369,'Listy punktów styku'!$B$11:$B$41,1,FALSE))," Nie wskazano PWR z listy.",""))&amp;
IF(P1369=""," Nie wskazano FPS. ",IF(ISERROR(VLOOKUP(P1369,'Listy punktów styku'!$B$44:$B$61,1,FALSE))," Nie wskazano FPS z listy.",""))
)</f>
        <v/>
      </c>
    </row>
    <row r="1370" spans="1:22" ht="29" x14ac:dyDescent="0.35">
      <c r="A1370" s="115">
        <v>1356</v>
      </c>
      <c r="B1370" s="116">
        <v>7497715</v>
      </c>
      <c r="C1370" s="117" t="s">
        <v>6536</v>
      </c>
      <c r="D1370" s="118" t="s">
        <v>6523</v>
      </c>
      <c r="E1370" s="118" t="s">
        <v>1094</v>
      </c>
      <c r="F1370" s="119" t="s">
        <v>6537</v>
      </c>
      <c r="G1370" s="28"/>
      <c r="H1370" s="4"/>
      <c r="I1370" s="122">
        <f t="shared" si="148"/>
        <v>0</v>
      </c>
      <c r="J1370" s="3"/>
      <c r="K1370" s="6"/>
      <c r="L1370" s="123">
        <f t="shared" si="149"/>
        <v>0</v>
      </c>
      <c r="M1370" s="7"/>
      <c r="N1370" s="123">
        <f t="shared" si="150"/>
        <v>0</v>
      </c>
      <c r="O1370" s="123">
        <f t="shared" si="151"/>
        <v>0</v>
      </c>
      <c r="P1370" s="3"/>
      <c r="Q1370" s="6"/>
      <c r="R1370" s="123">
        <f t="shared" si="152"/>
        <v>0</v>
      </c>
      <c r="S1370" s="6"/>
      <c r="T1370" s="123">
        <f t="shared" si="153"/>
        <v>0</v>
      </c>
      <c r="U1370" s="122">
        <f t="shared" si="154"/>
        <v>0</v>
      </c>
      <c r="V1370" s="8" t="str">
        <f>IF(COUNTBLANK(G1370:H1370)+COUNTBLANK(J1370:K1370)+COUNTBLANK(M1370:M1370)+COUNTBLANK(P1370:Q1370)+COUNTBLANK(S1370:S1370)=8,"",
IF(G1370&lt;Limity!$C$5," Data gotowości zbyt wczesna lub nie uzupełniona.","")&amp;
IF(G1370&gt;Limity!$D$5," Data gotowości zbyt późna lub wypełnona nieprawidłowo.","")&amp;
IF(OR(ROUND(K1370,2)&lt;=0,ROUND(Q1370,2)&lt;=0,ROUND(M1370,2)&lt;=0,ROUND(S1370,2)&lt;=0,ROUND(H1370,2)&lt;=0)," Co najmniej jedna wartość nie jest większa od zera.","")&amp;
IF(K1370&gt;Limity!$D$6," Abonament za Usługę TD w Wariancie A ponad limit.","")&amp;
IF(Q1370&gt;Limity!$D$7," Abonament za Usługę TD w Wariancie B ponad limit.","")&amp;
IF(Q1370-K1370&gt;Limity!$D$8," Różnica wartości abonamentów za Usługę TD wariantów A i B ponad limit.","")&amp;
IF(M1370&gt;Limity!$D$9," Abonament za zwiększenie przepustowości w Wariancie A ponad limit.","")&amp;
IF(S1370&gt;Limity!$D$10," Abonament za zwiększenie przepustowości w Wariancie B ponad limit.","")&amp;
IF(H1370&gt;Limity!$D$11," Opłata za zestawienie łącza ponad limit.","")&amp;
IF(J1370=""," Nie wskazano PWR. ",IF(ISERROR(VLOOKUP(J1370,'Listy punktów styku'!$B$11:$B$41,1,FALSE))," Nie wskazano PWR z listy.",""))&amp;
IF(P1370=""," Nie wskazano FPS. ",IF(ISERROR(VLOOKUP(P1370,'Listy punktów styku'!$B$44:$B$61,1,FALSE))," Nie wskazano FPS z listy.",""))
)</f>
        <v/>
      </c>
    </row>
    <row r="1371" spans="1:22" x14ac:dyDescent="0.35">
      <c r="A1371" s="115">
        <v>1357</v>
      </c>
      <c r="B1371" s="116">
        <v>7497720</v>
      </c>
      <c r="C1371" s="117" t="s">
        <v>6539</v>
      </c>
      <c r="D1371" s="118" t="s">
        <v>6523</v>
      </c>
      <c r="E1371" s="118" t="s">
        <v>1094</v>
      </c>
      <c r="F1371" s="119">
        <v>86</v>
      </c>
      <c r="G1371" s="28"/>
      <c r="H1371" s="4"/>
      <c r="I1371" s="122">
        <f t="shared" si="148"/>
        <v>0</v>
      </c>
      <c r="J1371" s="3"/>
      <c r="K1371" s="6"/>
      <c r="L1371" s="123">
        <f t="shared" si="149"/>
        <v>0</v>
      </c>
      <c r="M1371" s="7"/>
      <c r="N1371" s="123">
        <f t="shared" si="150"/>
        <v>0</v>
      </c>
      <c r="O1371" s="123">
        <f t="shared" si="151"/>
        <v>0</v>
      </c>
      <c r="P1371" s="3"/>
      <c r="Q1371" s="6"/>
      <c r="R1371" s="123">
        <f t="shared" si="152"/>
        <v>0</v>
      </c>
      <c r="S1371" s="6"/>
      <c r="T1371" s="123">
        <f t="shared" si="153"/>
        <v>0</v>
      </c>
      <c r="U1371" s="122">
        <f t="shared" si="154"/>
        <v>0</v>
      </c>
      <c r="V1371" s="8" t="str">
        <f>IF(COUNTBLANK(G1371:H1371)+COUNTBLANK(J1371:K1371)+COUNTBLANK(M1371:M1371)+COUNTBLANK(P1371:Q1371)+COUNTBLANK(S1371:S1371)=8,"",
IF(G1371&lt;Limity!$C$5," Data gotowości zbyt wczesna lub nie uzupełniona.","")&amp;
IF(G1371&gt;Limity!$D$5," Data gotowości zbyt późna lub wypełnona nieprawidłowo.","")&amp;
IF(OR(ROUND(K1371,2)&lt;=0,ROUND(Q1371,2)&lt;=0,ROUND(M1371,2)&lt;=0,ROUND(S1371,2)&lt;=0,ROUND(H1371,2)&lt;=0)," Co najmniej jedna wartość nie jest większa od zera.","")&amp;
IF(K1371&gt;Limity!$D$6," Abonament za Usługę TD w Wariancie A ponad limit.","")&amp;
IF(Q1371&gt;Limity!$D$7," Abonament za Usługę TD w Wariancie B ponad limit.","")&amp;
IF(Q1371-K1371&gt;Limity!$D$8," Różnica wartości abonamentów za Usługę TD wariantów A i B ponad limit.","")&amp;
IF(M1371&gt;Limity!$D$9," Abonament za zwiększenie przepustowości w Wariancie A ponad limit.","")&amp;
IF(S1371&gt;Limity!$D$10," Abonament za zwiększenie przepustowości w Wariancie B ponad limit.","")&amp;
IF(H1371&gt;Limity!$D$11," Opłata za zestawienie łącza ponad limit.","")&amp;
IF(J1371=""," Nie wskazano PWR. ",IF(ISERROR(VLOOKUP(J1371,'Listy punktów styku'!$B$11:$B$41,1,FALSE))," Nie wskazano PWR z listy.",""))&amp;
IF(P1371=""," Nie wskazano FPS. ",IF(ISERROR(VLOOKUP(P1371,'Listy punktów styku'!$B$44:$B$61,1,FALSE))," Nie wskazano FPS z listy.",""))
)</f>
        <v/>
      </c>
    </row>
    <row r="1372" spans="1:22" x14ac:dyDescent="0.35">
      <c r="A1372" s="115">
        <v>1358</v>
      </c>
      <c r="B1372" s="116">
        <v>7497537</v>
      </c>
      <c r="C1372" s="117" t="s">
        <v>6541</v>
      </c>
      <c r="D1372" s="118" t="s">
        <v>6523</v>
      </c>
      <c r="E1372" s="118" t="s">
        <v>6543</v>
      </c>
      <c r="F1372" s="119">
        <v>20</v>
      </c>
      <c r="G1372" s="28"/>
      <c r="H1372" s="4"/>
      <c r="I1372" s="122">
        <f t="shared" si="148"/>
        <v>0</v>
      </c>
      <c r="J1372" s="3"/>
      <c r="K1372" s="6"/>
      <c r="L1372" s="123">
        <f t="shared" si="149"/>
        <v>0</v>
      </c>
      <c r="M1372" s="7"/>
      <c r="N1372" s="123">
        <f t="shared" si="150"/>
        <v>0</v>
      </c>
      <c r="O1372" s="123">
        <f t="shared" si="151"/>
        <v>0</v>
      </c>
      <c r="P1372" s="3"/>
      <c r="Q1372" s="6"/>
      <c r="R1372" s="123">
        <f t="shared" si="152"/>
        <v>0</v>
      </c>
      <c r="S1372" s="6"/>
      <c r="T1372" s="123">
        <f t="shared" si="153"/>
        <v>0</v>
      </c>
      <c r="U1372" s="122">
        <f t="shared" si="154"/>
        <v>0</v>
      </c>
      <c r="V1372" s="8" t="str">
        <f>IF(COUNTBLANK(G1372:H1372)+COUNTBLANK(J1372:K1372)+COUNTBLANK(M1372:M1372)+COUNTBLANK(P1372:Q1372)+COUNTBLANK(S1372:S1372)=8,"",
IF(G1372&lt;Limity!$C$5," Data gotowości zbyt wczesna lub nie uzupełniona.","")&amp;
IF(G1372&gt;Limity!$D$5," Data gotowości zbyt późna lub wypełnona nieprawidłowo.","")&amp;
IF(OR(ROUND(K1372,2)&lt;=0,ROUND(Q1372,2)&lt;=0,ROUND(M1372,2)&lt;=0,ROUND(S1372,2)&lt;=0,ROUND(H1372,2)&lt;=0)," Co najmniej jedna wartość nie jest większa od zera.","")&amp;
IF(K1372&gt;Limity!$D$6," Abonament za Usługę TD w Wariancie A ponad limit.","")&amp;
IF(Q1372&gt;Limity!$D$7," Abonament za Usługę TD w Wariancie B ponad limit.","")&amp;
IF(Q1372-K1372&gt;Limity!$D$8," Różnica wartości abonamentów za Usługę TD wariantów A i B ponad limit.","")&amp;
IF(M1372&gt;Limity!$D$9," Abonament za zwiększenie przepustowości w Wariancie A ponad limit.","")&amp;
IF(S1372&gt;Limity!$D$10," Abonament za zwiększenie przepustowości w Wariancie B ponad limit.","")&amp;
IF(H1372&gt;Limity!$D$11," Opłata za zestawienie łącza ponad limit.","")&amp;
IF(J1372=""," Nie wskazano PWR. ",IF(ISERROR(VLOOKUP(J1372,'Listy punktów styku'!$B$11:$B$41,1,FALSE))," Nie wskazano PWR z listy.",""))&amp;
IF(P1372=""," Nie wskazano FPS. ",IF(ISERROR(VLOOKUP(P1372,'Listy punktów styku'!$B$44:$B$61,1,FALSE))," Nie wskazano FPS z listy.",""))
)</f>
        <v/>
      </c>
    </row>
    <row r="1373" spans="1:22" ht="29" x14ac:dyDescent="0.35">
      <c r="A1373" s="115">
        <v>1359</v>
      </c>
      <c r="B1373" s="116">
        <v>7494318</v>
      </c>
      <c r="C1373" s="117" t="s">
        <v>6545</v>
      </c>
      <c r="D1373" s="118" t="s">
        <v>6523</v>
      </c>
      <c r="E1373" s="118" t="s">
        <v>6543</v>
      </c>
      <c r="F1373" s="119">
        <v>21</v>
      </c>
      <c r="G1373" s="28"/>
      <c r="H1373" s="4"/>
      <c r="I1373" s="122">
        <f t="shared" si="148"/>
        <v>0</v>
      </c>
      <c r="J1373" s="3"/>
      <c r="K1373" s="6"/>
      <c r="L1373" s="123">
        <f t="shared" si="149"/>
        <v>0</v>
      </c>
      <c r="M1373" s="7"/>
      <c r="N1373" s="123">
        <f t="shared" si="150"/>
        <v>0</v>
      </c>
      <c r="O1373" s="123">
        <f t="shared" si="151"/>
        <v>0</v>
      </c>
      <c r="P1373" s="3"/>
      <c r="Q1373" s="6"/>
      <c r="R1373" s="123">
        <f t="shared" si="152"/>
        <v>0</v>
      </c>
      <c r="S1373" s="6"/>
      <c r="T1373" s="123">
        <f t="shared" si="153"/>
        <v>0</v>
      </c>
      <c r="U1373" s="122">
        <f t="shared" si="154"/>
        <v>0</v>
      </c>
      <c r="V1373" s="8" t="str">
        <f>IF(COUNTBLANK(G1373:H1373)+COUNTBLANK(J1373:K1373)+COUNTBLANK(M1373:M1373)+COUNTBLANK(P1373:Q1373)+COUNTBLANK(S1373:S1373)=8,"",
IF(G1373&lt;Limity!$C$5," Data gotowości zbyt wczesna lub nie uzupełniona.","")&amp;
IF(G1373&gt;Limity!$D$5," Data gotowości zbyt późna lub wypełnona nieprawidłowo.","")&amp;
IF(OR(ROUND(K1373,2)&lt;=0,ROUND(Q1373,2)&lt;=0,ROUND(M1373,2)&lt;=0,ROUND(S1373,2)&lt;=0,ROUND(H1373,2)&lt;=0)," Co najmniej jedna wartość nie jest większa od zera.","")&amp;
IF(K1373&gt;Limity!$D$6," Abonament za Usługę TD w Wariancie A ponad limit.","")&amp;
IF(Q1373&gt;Limity!$D$7," Abonament za Usługę TD w Wariancie B ponad limit.","")&amp;
IF(Q1373-K1373&gt;Limity!$D$8," Różnica wartości abonamentów za Usługę TD wariantów A i B ponad limit.","")&amp;
IF(M1373&gt;Limity!$D$9," Abonament za zwiększenie przepustowości w Wariancie A ponad limit.","")&amp;
IF(S1373&gt;Limity!$D$10," Abonament za zwiększenie przepustowości w Wariancie B ponad limit.","")&amp;
IF(H1373&gt;Limity!$D$11," Opłata za zestawienie łącza ponad limit.","")&amp;
IF(J1373=""," Nie wskazano PWR. ",IF(ISERROR(VLOOKUP(J1373,'Listy punktów styku'!$B$11:$B$41,1,FALSE))," Nie wskazano PWR z listy.",""))&amp;
IF(P1373=""," Nie wskazano FPS. ",IF(ISERROR(VLOOKUP(P1373,'Listy punktów styku'!$B$44:$B$61,1,FALSE))," Nie wskazano FPS z listy.",""))
)</f>
        <v/>
      </c>
    </row>
    <row r="1374" spans="1:22" x14ac:dyDescent="0.35">
      <c r="A1374" s="115">
        <v>1360</v>
      </c>
      <c r="B1374" s="116">
        <v>7497797</v>
      </c>
      <c r="C1374" s="117" t="s">
        <v>6547</v>
      </c>
      <c r="D1374" s="118" t="s">
        <v>6523</v>
      </c>
      <c r="E1374" s="118" t="s">
        <v>6549</v>
      </c>
      <c r="F1374" s="119">
        <v>1</v>
      </c>
      <c r="G1374" s="28"/>
      <c r="H1374" s="4"/>
      <c r="I1374" s="122">
        <f t="shared" si="148"/>
        <v>0</v>
      </c>
      <c r="J1374" s="3"/>
      <c r="K1374" s="6"/>
      <c r="L1374" s="123">
        <f t="shared" si="149"/>
        <v>0</v>
      </c>
      <c r="M1374" s="7"/>
      <c r="N1374" s="123">
        <f t="shared" si="150"/>
        <v>0</v>
      </c>
      <c r="O1374" s="123">
        <f t="shared" si="151"/>
        <v>0</v>
      </c>
      <c r="P1374" s="3"/>
      <c r="Q1374" s="6"/>
      <c r="R1374" s="123">
        <f t="shared" si="152"/>
        <v>0</v>
      </c>
      <c r="S1374" s="6"/>
      <c r="T1374" s="123">
        <f t="shared" si="153"/>
        <v>0</v>
      </c>
      <c r="U1374" s="122">
        <f t="shared" si="154"/>
        <v>0</v>
      </c>
      <c r="V1374" s="8" t="str">
        <f>IF(COUNTBLANK(G1374:H1374)+COUNTBLANK(J1374:K1374)+COUNTBLANK(M1374:M1374)+COUNTBLANK(P1374:Q1374)+COUNTBLANK(S1374:S1374)=8,"",
IF(G1374&lt;Limity!$C$5," Data gotowości zbyt wczesna lub nie uzupełniona.","")&amp;
IF(G1374&gt;Limity!$D$5," Data gotowości zbyt późna lub wypełnona nieprawidłowo.","")&amp;
IF(OR(ROUND(K1374,2)&lt;=0,ROUND(Q1374,2)&lt;=0,ROUND(M1374,2)&lt;=0,ROUND(S1374,2)&lt;=0,ROUND(H1374,2)&lt;=0)," Co najmniej jedna wartość nie jest większa od zera.","")&amp;
IF(K1374&gt;Limity!$D$6," Abonament za Usługę TD w Wariancie A ponad limit.","")&amp;
IF(Q1374&gt;Limity!$D$7," Abonament za Usługę TD w Wariancie B ponad limit.","")&amp;
IF(Q1374-K1374&gt;Limity!$D$8," Różnica wartości abonamentów za Usługę TD wariantów A i B ponad limit.","")&amp;
IF(M1374&gt;Limity!$D$9," Abonament za zwiększenie przepustowości w Wariancie A ponad limit.","")&amp;
IF(S1374&gt;Limity!$D$10," Abonament za zwiększenie przepustowości w Wariancie B ponad limit.","")&amp;
IF(H1374&gt;Limity!$D$11," Opłata za zestawienie łącza ponad limit.","")&amp;
IF(J1374=""," Nie wskazano PWR. ",IF(ISERROR(VLOOKUP(J1374,'Listy punktów styku'!$B$11:$B$41,1,FALSE))," Nie wskazano PWR z listy.",""))&amp;
IF(P1374=""," Nie wskazano FPS. ",IF(ISERROR(VLOOKUP(P1374,'Listy punktów styku'!$B$44:$B$61,1,FALSE))," Nie wskazano FPS z listy.",""))
)</f>
        <v/>
      </c>
    </row>
    <row r="1375" spans="1:22" x14ac:dyDescent="0.35">
      <c r="A1375" s="115">
        <v>1361</v>
      </c>
      <c r="B1375" s="116">
        <v>7497815</v>
      </c>
      <c r="C1375" s="117" t="s">
        <v>6551</v>
      </c>
      <c r="D1375" s="118" t="s">
        <v>6523</v>
      </c>
      <c r="E1375" s="118" t="s">
        <v>519</v>
      </c>
      <c r="F1375" s="119">
        <v>7</v>
      </c>
      <c r="G1375" s="28"/>
      <c r="H1375" s="4"/>
      <c r="I1375" s="122">
        <f t="shared" si="148"/>
        <v>0</v>
      </c>
      <c r="J1375" s="3"/>
      <c r="K1375" s="6"/>
      <c r="L1375" s="123">
        <f t="shared" si="149"/>
        <v>0</v>
      </c>
      <c r="M1375" s="7"/>
      <c r="N1375" s="123">
        <f t="shared" si="150"/>
        <v>0</v>
      </c>
      <c r="O1375" s="123">
        <f t="shared" si="151"/>
        <v>0</v>
      </c>
      <c r="P1375" s="3"/>
      <c r="Q1375" s="6"/>
      <c r="R1375" s="123">
        <f t="shared" si="152"/>
        <v>0</v>
      </c>
      <c r="S1375" s="6"/>
      <c r="T1375" s="123">
        <f t="shared" si="153"/>
        <v>0</v>
      </c>
      <c r="U1375" s="122">
        <f t="shared" si="154"/>
        <v>0</v>
      </c>
      <c r="V1375" s="8" t="str">
        <f>IF(COUNTBLANK(G1375:H1375)+COUNTBLANK(J1375:K1375)+COUNTBLANK(M1375:M1375)+COUNTBLANK(P1375:Q1375)+COUNTBLANK(S1375:S1375)=8,"",
IF(G1375&lt;Limity!$C$5," Data gotowości zbyt wczesna lub nie uzupełniona.","")&amp;
IF(G1375&gt;Limity!$D$5," Data gotowości zbyt późna lub wypełnona nieprawidłowo.","")&amp;
IF(OR(ROUND(K1375,2)&lt;=0,ROUND(Q1375,2)&lt;=0,ROUND(M1375,2)&lt;=0,ROUND(S1375,2)&lt;=0,ROUND(H1375,2)&lt;=0)," Co najmniej jedna wartość nie jest większa od zera.","")&amp;
IF(K1375&gt;Limity!$D$6," Abonament za Usługę TD w Wariancie A ponad limit.","")&amp;
IF(Q1375&gt;Limity!$D$7," Abonament za Usługę TD w Wariancie B ponad limit.","")&amp;
IF(Q1375-K1375&gt;Limity!$D$8," Różnica wartości abonamentów za Usługę TD wariantów A i B ponad limit.","")&amp;
IF(M1375&gt;Limity!$D$9," Abonament za zwiększenie przepustowości w Wariancie A ponad limit.","")&amp;
IF(S1375&gt;Limity!$D$10," Abonament za zwiększenie przepustowości w Wariancie B ponad limit.","")&amp;
IF(H1375&gt;Limity!$D$11," Opłata za zestawienie łącza ponad limit.","")&amp;
IF(J1375=""," Nie wskazano PWR. ",IF(ISERROR(VLOOKUP(J1375,'Listy punktów styku'!$B$11:$B$41,1,FALSE))," Nie wskazano PWR z listy.",""))&amp;
IF(P1375=""," Nie wskazano FPS. ",IF(ISERROR(VLOOKUP(P1375,'Listy punktów styku'!$B$44:$B$61,1,FALSE))," Nie wskazano FPS z listy.",""))
)</f>
        <v/>
      </c>
    </row>
    <row r="1376" spans="1:22" x14ac:dyDescent="0.35">
      <c r="A1376" s="115">
        <v>1362</v>
      </c>
      <c r="B1376" s="116">
        <v>7497875</v>
      </c>
      <c r="C1376" s="117" t="s">
        <v>6553</v>
      </c>
      <c r="D1376" s="118" t="s">
        <v>6523</v>
      </c>
      <c r="E1376" s="118" t="s">
        <v>6555</v>
      </c>
      <c r="F1376" s="119" t="s">
        <v>285</v>
      </c>
      <c r="G1376" s="28"/>
      <c r="H1376" s="4"/>
      <c r="I1376" s="122">
        <f t="shared" si="148"/>
        <v>0</v>
      </c>
      <c r="J1376" s="3"/>
      <c r="K1376" s="6"/>
      <c r="L1376" s="123">
        <f t="shared" si="149"/>
        <v>0</v>
      </c>
      <c r="M1376" s="7"/>
      <c r="N1376" s="123">
        <f t="shared" si="150"/>
        <v>0</v>
      </c>
      <c r="O1376" s="123">
        <f t="shared" si="151"/>
        <v>0</v>
      </c>
      <c r="P1376" s="3"/>
      <c r="Q1376" s="6"/>
      <c r="R1376" s="123">
        <f t="shared" si="152"/>
        <v>0</v>
      </c>
      <c r="S1376" s="6"/>
      <c r="T1376" s="123">
        <f t="shared" si="153"/>
        <v>0</v>
      </c>
      <c r="U1376" s="122">
        <f t="shared" si="154"/>
        <v>0</v>
      </c>
      <c r="V1376" s="8" t="str">
        <f>IF(COUNTBLANK(G1376:H1376)+COUNTBLANK(J1376:K1376)+COUNTBLANK(M1376:M1376)+COUNTBLANK(P1376:Q1376)+COUNTBLANK(S1376:S1376)=8,"",
IF(G1376&lt;Limity!$C$5," Data gotowości zbyt wczesna lub nie uzupełniona.","")&amp;
IF(G1376&gt;Limity!$D$5," Data gotowości zbyt późna lub wypełnona nieprawidłowo.","")&amp;
IF(OR(ROUND(K1376,2)&lt;=0,ROUND(Q1376,2)&lt;=0,ROUND(M1376,2)&lt;=0,ROUND(S1376,2)&lt;=0,ROUND(H1376,2)&lt;=0)," Co najmniej jedna wartość nie jest większa od zera.","")&amp;
IF(K1376&gt;Limity!$D$6," Abonament za Usługę TD w Wariancie A ponad limit.","")&amp;
IF(Q1376&gt;Limity!$D$7," Abonament za Usługę TD w Wariancie B ponad limit.","")&amp;
IF(Q1376-K1376&gt;Limity!$D$8," Różnica wartości abonamentów za Usługę TD wariantów A i B ponad limit.","")&amp;
IF(M1376&gt;Limity!$D$9," Abonament za zwiększenie przepustowości w Wariancie A ponad limit.","")&amp;
IF(S1376&gt;Limity!$D$10," Abonament za zwiększenie przepustowości w Wariancie B ponad limit.","")&amp;
IF(H1376&gt;Limity!$D$11," Opłata za zestawienie łącza ponad limit.","")&amp;
IF(J1376=""," Nie wskazano PWR. ",IF(ISERROR(VLOOKUP(J1376,'Listy punktów styku'!$B$11:$B$41,1,FALSE))," Nie wskazano PWR z listy.",""))&amp;
IF(P1376=""," Nie wskazano FPS. ",IF(ISERROR(VLOOKUP(P1376,'Listy punktów styku'!$B$44:$B$61,1,FALSE))," Nie wskazano FPS z listy.",""))
)</f>
        <v/>
      </c>
    </row>
    <row r="1377" spans="1:22" ht="43.5" x14ac:dyDescent="0.35">
      <c r="A1377" s="115">
        <v>1363</v>
      </c>
      <c r="B1377" s="116">
        <v>8453186</v>
      </c>
      <c r="C1377" s="117" t="s">
        <v>6557</v>
      </c>
      <c r="D1377" s="118" t="s">
        <v>6523</v>
      </c>
      <c r="E1377" s="118" t="s">
        <v>571</v>
      </c>
      <c r="F1377" s="119">
        <v>5</v>
      </c>
      <c r="G1377" s="28"/>
      <c r="H1377" s="4"/>
      <c r="I1377" s="122">
        <f t="shared" si="148"/>
        <v>0</v>
      </c>
      <c r="J1377" s="3"/>
      <c r="K1377" s="6"/>
      <c r="L1377" s="123">
        <f t="shared" si="149"/>
        <v>0</v>
      </c>
      <c r="M1377" s="7"/>
      <c r="N1377" s="123">
        <f t="shared" si="150"/>
        <v>0</v>
      </c>
      <c r="O1377" s="123">
        <f t="shared" si="151"/>
        <v>0</v>
      </c>
      <c r="P1377" s="3"/>
      <c r="Q1377" s="6"/>
      <c r="R1377" s="123">
        <f t="shared" si="152"/>
        <v>0</v>
      </c>
      <c r="S1377" s="6"/>
      <c r="T1377" s="123">
        <f t="shared" si="153"/>
        <v>0</v>
      </c>
      <c r="U1377" s="122">
        <f t="shared" si="154"/>
        <v>0</v>
      </c>
      <c r="V1377" s="8" t="str">
        <f>IF(COUNTBLANK(G1377:H1377)+COUNTBLANK(J1377:K1377)+COUNTBLANK(M1377:M1377)+COUNTBLANK(P1377:Q1377)+COUNTBLANK(S1377:S1377)=8,"",
IF(G1377&lt;Limity!$C$5," Data gotowości zbyt wczesna lub nie uzupełniona.","")&amp;
IF(G1377&gt;Limity!$D$5," Data gotowości zbyt późna lub wypełnona nieprawidłowo.","")&amp;
IF(OR(ROUND(K1377,2)&lt;=0,ROUND(Q1377,2)&lt;=0,ROUND(M1377,2)&lt;=0,ROUND(S1377,2)&lt;=0,ROUND(H1377,2)&lt;=0)," Co najmniej jedna wartość nie jest większa od zera.","")&amp;
IF(K1377&gt;Limity!$D$6," Abonament za Usługę TD w Wariancie A ponad limit.","")&amp;
IF(Q1377&gt;Limity!$D$7," Abonament za Usługę TD w Wariancie B ponad limit.","")&amp;
IF(Q1377-K1377&gt;Limity!$D$8," Różnica wartości abonamentów za Usługę TD wariantów A i B ponad limit.","")&amp;
IF(M1377&gt;Limity!$D$9," Abonament za zwiększenie przepustowości w Wariancie A ponad limit.","")&amp;
IF(S1377&gt;Limity!$D$10," Abonament za zwiększenie przepustowości w Wariancie B ponad limit.","")&amp;
IF(H1377&gt;Limity!$D$11," Opłata za zestawienie łącza ponad limit.","")&amp;
IF(J1377=""," Nie wskazano PWR. ",IF(ISERROR(VLOOKUP(J1377,'Listy punktów styku'!$B$11:$B$41,1,FALSE))," Nie wskazano PWR z listy.",""))&amp;
IF(P1377=""," Nie wskazano FPS. ",IF(ISERROR(VLOOKUP(P1377,'Listy punktów styku'!$B$44:$B$61,1,FALSE))," Nie wskazano FPS z listy.",""))
)</f>
        <v/>
      </c>
    </row>
    <row r="1378" spans="1:22" x14ac:dyDescent="0.35">
      <c r="A1378" s="115">
        <v>1364</v>
      </c>
      <c r="B1378" s="116">
        <v>7497905</v>
      </c>
      <c r="C1378" s="117" t="s">
        <v>6559</v>
      </c>
      <c r="D1378" s="118" t="s">
        <v>6523</v>
      </c>
      <c r="E1378" s="118" t="s">
        <v>1022</v>
      </c>
      <c r="F1378" s="119">
        <v>37</v>
      </c>
      <c r="G1378" s="28"/>
      <c r="H1378" s="4"/>
      <c r="I1378" s="122">
        <f t="shared" si="148"/>
        <v>0</v>
      </c>
      <c r="J1378" s="3"/>
      <c r="K1378" s="6"/>
      <c r="L1378" s="123">
        <f t="shared" si="149"/>
        <v>0</v>
      </c>
      <c r="M1378" s="7"/>
      <c r="N1378" s="123">
        <f t="shared" si="150"/>
        <v>0</v>
      </c>
      <c r="O1378" s="123">
        <f t="shared" si="151"/>
        <v>0</v>
      </c>
      <c r="P1378" s="3"/>
      <c r="Q1378" s="6"/>
      <c r="R1378" s="123">
        <f t="shared" si="152"/>
        <v>0</v>
      </c>
      <c r="S1378" s="6"/>
      <c r="T1378" s="123">
        <f t="shared" si="153"/>
        <v>0</v>
      </c>
      <c r="U1378" s="122">
        <f t="shared" si="154"/>
        <v>0</v>
      </c>
      <c r="V1378" s="8" t="str">
        <f>IF(COUNTBLANK(G1378:H1378)+COUNTBLANK(J1378:K1378)+COUNTBLANK(M1378:M1378)+COUNTBLANK(P1378:Q1378)+COUNTBLANK(S1378:S1378)=8,"",
IF(G1378&lt;Limity!$C$5," Data gotowości zbyt wczesna lub nie uzupełniona.","")&amp;
IF(G1378&gt;Limity!$D$5," Data gotowości zbyt późna lub wypełnona nieprawidłowo.","")&amp;
IF(OR(ROUND(K1378,2)&lt;=0,ROUND(Q1378,2)&lt;=0,ROUND(M1378,2)&lt;=0,ROUND(S1378,2)&lt;=0,ROUND(H1378,2)&lt;=0)," Co najmniej jedna wartość nie jest większa od zera.","")&amp;
IF(K1378&gt;Limity!$D$6," Abonament za Usługę TD w Wariancie A ponad limit.","")&amp;
IF(Q1378&gt;Limity!$D$7," Abonament za Usługę TD w Wariancie B ponad limit.","")&amp;
IF(Q1378-K1378&gt;Limity!$D$8," Różnica wartości abonamentów za Usługę TD wariantów A i B ponad limit.","")&amp;
IF(M1378&gt;Limity!$D$9," Abonament za zwiększenie przepustowości w Wariancie A ponad limit.","")&amp;
IF(S1378&gt;Limity!$D$10," Abonament za zwiększenie przepustowości w Wariancie B ponad limit.","")&amp;
IF(H1378&gt;Limity!$D$11," Opłata za zestawienie łącza ponad limit.","")&amp;
IF(J1378=""," Nie wskazano PWR. ",IF(ISERROR(VLOOKUP(J1378,'Listy punktów styku'!$B$11:$B$41,1,FALSE))," Nie wskazano PWR z listy.",""))&amp;
IF(P1378=""," Nie wskazano FPS. ",IF(ISERROR(VLOOKUP(P1378,'Listy punktów styku'!$B$44:$B$61,1,FALSE))," Nie wskazano FPS z listy.",""))
)</f>
        <v/>
      </c>
    </row>
    <row r="1379" spans="1:22" x14ac:dyDescent="0.35">
      <c r="A1379" s="115">
        <v>1365</v>
      </c>
      <c r="B1379" s="116">
        <v>7497907</v>
      </c>
      <c r="C1379" s="117" t="s">
        <v>6561</v>
      </c>
      <c r="D1379" s="118" t="s">
        <v>6523</v>
      </c>
      <c r="E1379" s="118" t="s">
        <v>226</v>
      </c>
      <c r="F1379" s="119">
        <v>9</v>
      </c>
      <c r="G1379" s="28"/>
      <c r="H1379" s="4"/>
      <c r="I1379" s="122">
        <f t="shared" si="148"/>
        <v>0</v>
      </c>
      <c r="J1379" s="3"/>
      <c r="K1379" s="6"/>
      <c r="L1379" s="123">
        <f t="shared" si="149"/>
        <v>0</v>
      </c>
      <c r="M1379" s="7"/>
      <c r="N1379" s="123">
        <f t="shared" si="150"/>
        <v>0</v>
      </c>
      <c r="O1379" s="123">
        <f t="shared" si="151"/>
        <v>0</v>
      </c>
      <c r="P1379" s="3"/>
      <c r="Q1379" s="6"/>
      <c r="R1379" s="123">
        <f t="shared" si="152"/>
        <v>0</v>
      </c>
      <c r="S1379" s="6"/>
      <c r="T1379" s="123">
        <f t="shared" si="153"/>
        <v>0</v>
      </c>
      <c r="U1379" s="122">
        <f t="shared" si="154"/>
        <v>0</v>
      </c>
      <c r="V1379" s="8" t="str">
        <f>IF(COUNTBLANK(G1379:H1379)+COUNTBLANK(J1379:K1379)+COUNTBLANK(M1379:M1379)+COUNTBLANK(P1379:Q1379)+COUNTBLANK(S1379:S1379)=8,"",
IF(G1379&lt;Limity!$C$5," Data gotowości zbyt wczesna lub nie uzupełniona.","")&amp;
IF(G1379&gt;Limity!$D$5," Data gotowości zbyt późna lub wypełnona nieprawidłowo.","")&amp;
IF(OR(ROUND(K1379,2)&lt;=0,ROUND(Q1379,2)&lt;=0,ROUND(M1379,2)&lt;=0,ROUND(S1379,2)&lt;=0,ROUND(H1379,2)&lt;=0)," Co najmniej jedna wartość nie jest większa od zera.","")&amp;
IF(K1379&gt;Limity!$D$6," Abonament za Usługę TD w Wariancie A ponad limit.","")&amp;
IF(Q1379&gt;Limity!$D$7," Abonament za Usługę TD w Wariancie B ponad limit.","")&amp;
IF(Q1379-K1379&gt;Limity!$D$8," Różnica wartości abonamentów za Usługę TD wariantów A i B ponad limit.","")&amp;
IF(M1379&gt;Limity!$D$9," Abonament za zwiększenie przepustowości w Wariancie A ponad limit.","")&amp;
IF(S1379&gt;Limity!$D$10," Abonament za zwiększenie przepustowości w Wariancie B ponad limit.","")&amp;
IF(H1379&gt;Limity!$D$11," Opłata za zestawienie łącza ponad limit.","")&amp;
IF(J1379=""," Nie wskazano PWR. ",IF(ISERROR(VLOOKUP(J1379,'Listy punktów styku'!$B$11:$B$41,1,FALSE))," Nie wskazano PWR z listy.",""))&amp;
IF(P1379=""," Nie wskazano FPS. ",IF(ISERROR(VLOOKUP(P1379,'Listy punktów styku'!$B$44:$B$61,1,FALSE))," Nie wskazano FPS z listy.",""))
)</f>
        <v/>
      </c>
    </row>
    <row r="1380" spans="1:22" ht="43.5" x14ac:dyDescent="0.35">
      <c r="A1380" s="115">
        <v>1366</v>
      </c>
      <c r="B1380" s="116">
        <v>7497816</v>
      </c>
      <c r="C1380" s="117" t="s">
        <v>6563</v>
      </c>
      <c r="D1380" s="118" t="s">
        <v>6523</v>
      </c>
      <c r="E1380" s="118" t="s">
        <v>6565</v>
      </c>
      <c r="F1380" s="119">
        <v>13</v>
      </c>
      <c r="G1380" s="28"/>
      <c r="H1380" s="4"/>
      <c r="I1380" s="122">
        <f t="shared" si="148"/>
        <v>0</v>
      </c>
      <c r="J1380" s="3"/>
      <c r="K1380" s="6"/>
      <c r="L1380" s="123">
        <f t="shared" si="149"/>
        <v>0</v>
      </c>
      <c r="M1380" s="7"/>
      <c r="N1380" s="123">
        <f t="shared" si="150"/>
        <v>0</v>
      </c>
      <c r="O1380" s="123">
        <f t="shared" si="151"/>
        <v>0</v>
      </c>
      <c r="P1380" s="3"/>
      <c r="Q1380" s="6"/>
      <c r="R1380" s="123">
        <f t="shared" si="152"/>
        <v>0</v>
      </c>
      <c r="S1380" s="6"/>
      <c r="T1380" s="123">
        <f t="shared" si="153"/>
        <v>0</v>
      </c>
      <c r="U1380" s="122">
        <f t="shared" si="154"/>
        <v>0</v>
      </c>
      <c r="V1380" s="8" t="str">
        <f>IF(COUNTBLANK(G1380:H1380)+COUNTBLANK(J1380:K1380)+COUNTBLANK(M1380:M1380)+COUNTBLANK(P1380:Q1380)+COUNTBLANK(S1380:S1380)=8,"",
IF(G1380&lt;Limity!$C$5," Data gotowości zbyt wczesna lub nie uzupełniona.","")&amp;
IF(G1380&gt;Limity!$D$5," Data gotowości zbyt późna lub wypełnona nieprawidłowo.","")&amp;
IF(OR(ROUND(K1380,2)&lt;=0,ROUND(Q1380,2)&lt;=0,ROUND(M1380,2)&lt;=0,ROUND(S1380,2)&lt;=0,ROUND(H1380,2)&lt;=0)," Co najmniej jedna wartość nie jest większa od zera.","")&amp;
IF(K1380&gt;Limity!$D$6," Abonament za Usługę TD w Wariancie A ponad limit.","")&amp;
IF(Q1380&gt;Limity!$D$7," Abonament za Usługę TD w Wariancie B ponad limit.","")&amp;
IF(Q1380-K1380&gt;Limity!$D$8," Różnica wartości abonamentów za Usługę TD wariantów A i B ponad limit.","")&amp;
IF(M1380&gt;Limity!$D$9," Abonament za zwiększenie przepustowości w Wariancie A ponad limit.","")&amp;
IF(S1380&gt;Limity!$D$10," Abonament za zwiększenie przepustowości w Wariancie B ponad limit.","")&amp;
IF(H1380&gt;Limity!$D$11," Opłata za zestawienie łącza ponad limit.","")&amp;
IF(J1380=""," Nie wskazano PWR. ",IF(ISERROR(VLOOKUP(J1380,'Listy punktów styku'!$B$11:$B$41,1,FALSE))," Nie wskazano PWR z listy.",""))&amp;
IF(P1380=""," Nie wskazano FPS. ",IF(ISERROR(VLOOKUP(P1380,'Listy punktów styku'!$B$44:$B$61,1,FALSE))," Nie wskazano FPS z listy.",""))
)</f>
        <v/>
      </c>
    </row>
    <row r="1381" spans="1:22" x14ac:dyDescent="0.35">
      <c r="A1381" s="115">
        <v>1367</v>
      </c>
      <c r="B1381" s="116">
        <v>8606379</v>
      </c>
      <c r="C1381" s="117" t="s">
        <v>6567</v>
      </c>
      <c r="D1381" s="118" t="s">
        <v>6523</v>
      </c>
      <c r="E1381" s="118" t="s">
        <v>6565</v>
      </c>
      <c r="F1381" s="119">
        <v>15</v>
      </c>
      <c r="G1381" s="28"/>
      <c r="H1381" s="4"/>
      <c r="I1381" s="122">
        <f t="shared" si="148"/>
        <v>0</v>
      </c>
      <c r="J1381" s="3"/>
      <c r="K1381" s="6"/>
      <c r="L1381" s="123">
        <f t="shared" si="149"/>
        <v>0</v>
      </c>
      <c r="M1381" s="7"/>
      <c r="N1381" s="123">
        <f t="shared" si="150"/>
        <v>0</v>
      </c>
      <c r="O1381" s="123">
        <f t="shared" si="151"/>
        <v>0</v>
      </c>
      <c r="P1381" s="3"/>
      <c r="Q1381" s="6"/>
      <c r="R1381" s="123">
        <f t="shared" si="152"/>
        <v>0</v>
      </c>
      <c r="S1381" s="6"/>
      <c r="T1381" s="123">
        <f t="shared" si="153"/>
        <v>0</v>
      </c>
      <c r="U1381" s="122">
        <f t="shared" si="154"/>
        <v>0</v>
      </c>
      <c r="V1381" s="8" t="str">
        <f>IF(COUNTBLANK(G1381:H1381)+COUNTBLANK(J1381:K1381)+COUNTBLANK(M1381:M1381)+COUNTBLANK(P1381:Q1381)+COUNTBLANK(S1381:S1381)=8,"",
IF(G1381&lt;Limity!$C$5," Data gotowości zbyt wczesna lub nie uzupełniona.","")&amp;
IF(G1381&gt;Limity!$D$5," Data gotowości zbyt późna lub wypełnona nieprawidłowo.","")&amp;
IF(OR(ROUND(K1381,2)&lt;=0,ROUND(Q1381,2)&lt;=0,ROUND(M1381,2)&lt;=0,ROUND(S1381,2)&lt;=0,ROUND(H1381,2)&lt;=0)," Co najmniej jedna wartość nie jest większa od zera.","")&amp;
IF(K1381&gt;Limity!$D$6," Abonament za Usługę TD w Wariancie A ponad limit.","")&amp;
IF(Q1381&gt;Limity!$D$7," Abonament za Usługę TD w Wariancie B ponad limit.","")&amp;
IF(Q1381-K1381&gt;Limity!$D$8," Różnica wartości abonamentów za Usługę TD wariantów A i B ponad limit.","")&amp;
IF(M1381&gt;Limity!$D$9," Abonament za zwiększenie przepustowości w Wariancie A ponad limit.","")&amp;
IF(S1381&gt;Limity!$D$10," Abonament za zwiększenie przepustowości w Wariancie B ponad limit.","")&amp;
IF(H1381&gt;Limity!$D$11," Opłata za zestawienie łącza ponad limit.","")&amp;
IF(J1381=""," Nie wskazano PWR. ",IF(ISERROR(VLOOKUP(J1381,'Listy punktów styku'!$B$11:$B$41,1,FALSE))," Nie wskazano PWR z listy.",""))&amp;
IF(P1381=""," Nie wskazano FPS. ",IF(ISERROR(VLOOKUP(P1381,'Listy punktów styku'!$B$44:$B$61,1,FALSE))," Nie wskazano FPS z listy.",""))
)</f>
        <v/>
      </c>
    </row>
    <row r="1382" spans="1:22" x14ac:dyDescent="0.35">
      <c r="A1382" s="115">
        <v>1368</v>
      </c>
      <c r="B1382" s="116">
        <v>7497830</v>
      </c>
      <c r="C1382" s="117" t="s">
        <v>6569</v>
      </c>
      <c r="D1382" s="118" t="s">
        <v>6523</v>
      </c>
      <c r="E1382" s="118" t="s">
        <v>6565</v>
      </c>
      <c r="F1382" s="119" t="s">
        <v>6570</v>
      </c>
      <c r="G1382" s="28"/>
      <c r="H1382" s="4"/>
      <c r="I1382" s="122">
        <f t="shared" si="148"/>
        <v>0</v>
      </c>
      <c r="J1382" s="3"/>
      <c r="K1382" s="6"/>
      <c r="L1382" s="123">
        <f t="shared" si="149"/>
        <v>0</v>
      </c>
      <c r="M1382" s="7"/>
      <c r="N1382" s="123">
        <f t="shared" si="150"/>
        <v>0</v>
      </c>
      <c r="O1382" s="123">
        <f t="shared" si="151"/>
        <v>0</v>
      </c>
      <c r="P1382" s="3"/>
      <c r="Q1382" s="6"/>
      <c r="R1382" s="123">
        <f t="shared" si="152"/>
        <v>0</v>
      </c>
      <c r="S1382" s="6"/>
      <c r="T1382" s="123">
        <f t="shared" si="153"/>
        <v>0</v>
      </c>
      <c r="U1382" s="122">
        <f t="shared" si="154"/>
        <v>0</v>
      </c>
      <c r="V1382" s="8" t="str">
        <f>IF(COUNTBLANK(G1382:H1382)+COUNTBLANK(J1382:K1382)+COUNTBLANK(M1382:M1382)+COUNTBLANK(P1382:Q1382)+COUNTBLANK(S1382:S1382)=8,"",
IF(G1382&lt;Limity!$C$5," Data gotowości zbyt wczesna lub nie uzupełniona.","")&amp;
IF(G1382&gt;Limity!$D$5," Data gotowości zbyt późna lub wypełnona nieprawidłowo.","")&amp;
IF(OR(ROUND(K1382,2)&lt;=0,ROUND(Q1382,2)&lt;=0,ROUND(M1382,2)&lt;=0,ROUND(S1382,2)&lt;=0,ROUND(H1382,2)&lt;=0)," Co najmniej jedna wartość nie jest większa od zera.","")&amp;
IF(K1382&gt;Limity!$D$6," Abonament za Usługę TD w Wariancie A ponad limit.","")&amp;
IF(Q1382&gt;Limity!$D$7," Abonament za Usługę TD w Wariancie B ponad limit.","")&amp;
IF(Q1382-K1382&gt;Limity!$D$8," Różnica wartości abonamentów za Usługę TD wariantów A i B ponad limit.","")&amp;
IF(M1382&gt;Limity!$D$9," Abonament za zwiększenie przepustowości w Wariancie A ponad limit.","")&amp;
IF(S1382&gt;Limity!$D$10," Abonament za zwiększenie przepustowości w Wariancie B ponad limit.","")&amp;
IF(H1382&gt;Limity!$D$11," Opłata za zestawienie łącza ponad limit.","")&amp;
IF(J1382=""," Nie wskazano PWR. ",IF(ISERROR(VLOOKUP(J1382,'Listy punktów styku'!$B$11:$B$41,1,FALSE))," Nie wskazano PWR z listy.",""))&amp;
IF(P1382=""," Nie wskazano FPS. ",IF(ISERROR(VLOOKUP(P1382,'Listy punktów styku'!$B$44:$B$61,1,FALSE))," Nie wskazano FPS z listy.",""))
)</f>
        <v/>
      </c>
    </row>
    <row r="1383" spans="1:22" ht="29" x14ac:dyDescent="0.35">
      <c r="A1383" s="115">
        <v>1369</v>
      </c>
      <c r="B1383" s="116">
        <v>7493912</v>
      </c>
      <c r="C1383" s="117" t="s">
        <v>6572</v>
      </c>
      <c r="D1383" s="118" t="s">
        <v>6523</v>
      </c>
      <c r="E1383" s="118" t="s">
        <v>6574</v>
      </c>
      <c r="F1383" s="119">
        <v>7</v>
      </c>
      <c r="G1383" s="28"/>
      <c r="H1383" s="4"/>
      <c r="I1383" s="122">
        <f t="shared" ref="I1383:I1444" si="155">ROUND(H1383*(1+$C$10),2)</f>
        <v>0</v>
      </c>
      <c r="J1383" s="3"/>
      <c r="K1383" s="6"/>
      <c r="L1383" s="123">
        <f t="shared" ref="L1383:L1444" si="156">ROUND(K1383*(1+$C$10),2)</f>
        <v>0</v>
      </c>
      <c r="M1383" s="7"/>
      <c r="N1383" s="123">
        <f t="shared" ref="N1383:N1444" si="157">ROUND(M1383*(1+$C$10),2)</f>
        <v>0</v>
      </c>
      <c r="O1383" s="123">
        <f t="shared" ref="O1383:O1444" si="158">60*ROUND(K1383*(1+$C$10),2)</f>
        <v>0</v>
      </c>
      <c r="P1383" s="3"/>
      <c r="Q1383" s="6"/>
      <c r="R1383" s="123">
        <f t="shared" ref="R1383:R1444" si="159">ROUND(Q1383*(1+$C$10),2)</f>
        <v>0</v>
      </c>
      <c r="S1383" s="6"/>
      <c r="T1383" s="123">
        <f t="shared" ref="T1383:T1444" si="160">ROUND(S1383*(1+$C$10),2)</f>
        <v>0</v>
      </c>
      <c r="U1383" s="122">
        <f t="shared" ref="U1383:U1444" si="161">60*ROUND(Q1383*(1+$C$10),2)</f>
        <v>0</v>
      </c>
      <c r="V1383" s="8" t="str">
        <f>IF(COUNTBLANK(G1383:H1383)+COUNTBLANK(J1383:K1383)+COUNTBLANK(M1383:M1383)+COUNTBLANK(P1383:Q1383)+COUNTBLANK(S1383:S1383)=8,"",
IF(G1383&lt;Limity!$C$5," Data gotowości zbyt wczesna lub nie uzupełniona.","")&amp;
IF(G1383&gt;Limity!$D$5," Data gotowości zbyt późna lub wypełnona nieprawidłowo.","")&amp;
IF(OR(ROUND(K1383,2)&lt;=0,ROUND(Q1383,2)&lt;=0,ROUND(M1383,2)&lt;=0,ROUND(S1383,2)&lt;=0,ROUND(H1383,2)&lt;=0)," Co najmniej jedna wartość nie jest większa od zera.","")&amp;
IF(K1383&gt;Limity!$D$6," Abonament za Usługę TD w Wariancie A ponad limit.","")&amp;
IF(Q1383&gt;Limity!$D$7," Abonament za Usługę TD w Wariancie B ponad limit.","")&amp;
IF(Q1383-K1383&gt;Limity!$D$8," Różnica wartości abonamentów za Usługę TD wariantów A i B ponad limit.","")&amp;
IF(M1383&gt;Limity!$D$9," Abonament za zwiększenie przepustowości w Wariancie A ponad limit.","")&amp;
IF(S1383&gt;Limity!$D$10," Abonament za zwiększenie przepustowości w Wariancie B ponad limit.","")&amp;
IF(H1383&gt;Limity!$D$11," Opłata za zestawienie łącza ponad limit.","")&amp;
IF(J1383=""," Nie wskazano PWR. ",IF(ISERROR(VLOOKUP(J1383,'Listy punktów styku'!$B$11:$B$41,1,FALSE))," Nie wskazano PWR z listy.",""))&amp;
IF(P1383=""," Nie wskazano FPS. ",IF(ISERROR(VLOOKUP(P1383,'Listy punktów styku'!$B$44:$B$61,1,FALSE))," Nie wskazano FPS z listy.",""))
)</f>
        <v/>
      </c>
    </row>
    <row r="1384" spans="1:22" ht="29" x14ac:dyDescent="0.35">
      <c r="A1384" s="115">
        <v>1370</v>
      </c>
      <c r="B1384" s="116">
        <v>7631055</v>
      </c>
      <c r="C1384" s="117" t="s">
        <v>6576</v>
      </c>
      <c r="D1384" s="118" t="s">
        <v>6577</v>
      </c>
      <c r="E1384" s="118" t="s">
        <v>6581</v>
      </c>
      <c r="F1384" s="119">
        <v>36</v>
      </c>
      <c r="G1384" s="28"/>
      <c r="H1384" s="4"/>
      <c r="I1384" s="122">
        <f t="shared" si="155"/>
        <v>0</v>
      </c>
      <c r="J1384" s="3"/>
      <c r="K1384" s="6"/>
      <c r="L1384" s="123">
        <f t="shared" si="156"/>
        <v>0</v>
      </c>
      <c r="M1384" s="7"/>
      <c r="N1384" s="123">
        <f t="shared" si="157"/>
        <v>0</v>
      </c>
      <c r="O1384" s="123">
        <f t="shared" si="158"/>
        <v>0</v>
      </c>
      <c r="P1384" s="3"/>
      <c r="Q1384" s="6"/>
      <c r="R1384" s="123">
        <f t="shared" si="159"/>
        <v>0</v>
      </c>
      <c r="S1384" s="6"/>
      <c r="T1384" s="123">
        <f t="shared" si="160"/>
        <v>0</v>
      </c>
      <c r="U1384" s="122">
        <f t="shared" si="161"/>
        <v>0</v>
      </c>
      <c r="V1384" s="8" t="str">
        <f>IF(COUNTBLANK(G1384:H1384)+COUNTBLANK(J1384:K1384)+COUNTBLANK(M1384:M1384)+COUNTBLANK(P1384:Q1384)+COUNTBLANK(S1384:S1384)=8,"",
IF(G1384&lt;Limity!$C$5," Data gotowości zbyt wczesna lub nie uzupełniona.","")&amp;
IF(G1384&gt;Limity!$D$5," Data gotowości zbyt późna lub wypełnona nieprawidłowo.","")&amp;
IF(OR(ROUND(K1384,2)&lt;=0,ROUND(Q1384,2)&lt;=0,ROUND(M1384,2)&lt;=0,ROUND(S1384,2)&lt;=0,ROUND(H1384,2)&lt;=0)," Co najmniej jedna wartość nie jest większa od zera.","")&amp;
IF(K1384&gt;Limity!$D$6," Abonament za Usługę TD w Wariancie A ponad limit.","")&amp;
IF(Q1384&gt;Limity!$D$7," Abonament za Usługę TD w Wariancie B ponad limit.","")&amp;
IF(Q1384-K1384&gt;Limity!$D$8," Różnica wartości abonamentów za Usługę TD wariantów A i B ponad limit.","")&amp;
IF(M1384&gt;Limity!$D$9," Abonament za zwiększenie przepustowości w Wariancie A ponad limit.","")&amp;
IF(S1384&gt;Limity!$D$10," Abonament za zwiększenie przepustowości w Wariancie B ponad limit.","")&amp;
IF(H1384&gt;Limity!$D$11," Opłata za zestawienie łącza ponad limit.","")&amp;
IF(J1384=""," Nie wskazano PWR. ",IF(ISERROR(VLOOKUP(J1384,'Listy punktów styku'!$B$11:$B$41,1,FALSE))," Nie wskazano PWR z listy.",""))&amp;
IF(P1384=""," Nie wskazano FPS. ",IF(ISERROR(VLOOKUP(P1384,'Listy punktów styku'!$B$44:$B$61,1,FALSE))," Nie wskazano FPS z listy.",""))
)</f>
        <v/>
      </c>
    </row>
    <row r="1385" spans="1:22" x14ac:dyDescent="0.35">
      <c r="A1385" s="115">
        <v>1371</v>
      </c>
      <c r="B1385" s="116">
        <v>7632038</v>
      </c>
      <c r="C1385" s="117" t="s">
        <v>6583</v>
      </c>
      <c r="D1385" s="118" t="s">
        <v>6577</v>
      </c>
      <c r="E1385" s="118" t="s">
        <v>1000</v>
      </c>
      <c r="F1385" s="119">
        <v>79</v>
      </c>
      <c r="G1385" s="28"/>
      <c r="H1385" s="4"/>
      <c r="I1385" s="122">
        <f t="shared" si="155"/>
        <v>0</v>
      </c>
      <c r="J1385" s="3"/>
      <c r="K1385" s="6"/>
      <c r="L1385" s="123">
        <f t="shared" si="156"/>
        <v>0</v>
      </c>
      <c r="M1385" s="7"/>
      <c r="N1385" s="123">
        <f t="shared" si="157"/>
        <v>0</v>
      </c>
      <c r="O1385" s="123">
        <f t="shared" si="158"/>
        <v>0</v>
      </c>
      <c r="P1385" s="3"/>
      <c r="Q1385" s="6"/>
      <c r="R1385" s="123">
        <f t="shared" si="159"/>
        <v>0</v>
      </c>
      <c r="S1385" s="6"/>
      <c r="T1385" s="123">
        <f t="shared" si="160"/>
        <v>0</v>
      </c>
      <c r="U1385" s="122">
        <f t="shared" si="161"/>
        <v>0</v>
      </c>
      <c r="V1385" s="8" t="str">
        <f>IF(COUNTBLANK(G1385:H1385)+COUNTBLANK(J1385:K1385)+COUNTBLANK(M1385:M1385)+COUNTBLANK(P1385:Q1385)+COUNTBLANK(S1385:S1385)=8,"",
IF(G1385&lt;Limity!$C$5," Data gotowości zbyt wczesna lub nie uzupełniona.","")&amp;
IF(G1385&gt;Limity!$D$5," Data gotowości zbyt późna lub wypełnona nieprawidłowo.","")&amp;
IF(OR(ROUND(K1385,2)&lt;=0,ROUND(Q1385,2)&lt;=0,ROUND(M1385,2)&lt;=0,ROUND(S1385,2)&lt;=0,ROUND(H1385,2)&lt;=0)," Co najmniej jedna wartość nie jest większa od zera.","")&amp;
IF(K1385&gt;Limity!$D$6," Abonament za Usługę TD w Wariancie A ponad limit.","")&amp;
IF(Q1385&gt;Limity!$D$7," Abonament za Usługę TD w Wariancie B ponad limit.","")&amp;
IF(Q1385-K1385&gt;Limity!$D$8," Różnica wartości abonamentów za Usługę TD wariantów A i B ponad limit.","")&amp;
IF(M1385&gt;Limity!$D$9," Abonament za zwiększenie przepustowości w Wariancie A ponad limit.","")&amp;
IF(S1385&gt;Limity!$D$10," Abonament za zwiększenie przepustowości w Wariancie B ponad limit.","")&amp;
IF(H1385&gt;Limity!$D$11," Opłata za zestawienie łącza ponad limit.","")&amp;
IF(J1385=""," Nie wskazano PWR. ",IF(ISERROR(VLOOKUP(J1385,'Listy punktów styku'!$B$11:$B$41,1,FALSE))," Nie wskazano PWR z listy.",""))&amp;
IF(P1385=""," Nie wskazano FPS. ",IF(ISERROR(VLOOKUP(P1385,'Listy punktów styku'!$B$44:$B$61,1,FALSE))," Nie wskazano FPS z listy.",""))
)</f>
        <v/>
      </c>
    </row>
    <row r="1386" spans="1:22" x14ac:dyDescent="0.35">
      <c r="A1386" s="115">
        <v>1372</v>
      </c>
      <c r="B1386" s="116">
        <v>7632054</v>
      </c>
      <c r="C1386" s="117" t="s">
        <v>6585</v>
      </c>
      <c r="D1386" s="118" t="s">
        <v>6577</v>
      </c>
      <c r="E1386" s="118" t="s">
        <v>3113</v>
      </c>
      <c r="F1386" s="119">
        <v>22</v>
      </c>
      <c r="G1386" s="28"/>
      <c r="H1386" s="4"/>
      <c r="I1386" s="122">
        <f t="shared" si="155"/>
        <v>0</v>
      </c>
      <c r="J1386" s="3"/>
      <c r="K1386" s="6"/>
      <c r="L1386" s="123">
        <f t="shared" si="156"/>
        <v>0</v>
      </c>
      <c r="M1386" s="7"/>
      <c r="N1386" s="123">
        <f t="shared" si="157"/>
        <v>0</v>
      </c>
      <c r="O1386" s="123">
        <f t="shared" si="158"/>
        <v>0</v>
      </c>
      <c r="P1386" s="3"/>
      <c r="Q1386" s="6"/>
      <c r="R1386" s="123">
        <f t="shared" si="159"/>
        <v>0</v>
      </c>
      <c r="S1386" s="6"/>
      <c r="T1386" s="123">
        <f t="shared" si="160"/>
        <v>0</v>
      </c>
      <c r="U1386" s="122">
        <f t="shared" si="161"/>
        <v>0</v>
      </c>
      <c r="V1386" s="8" t="str">
        <f>IF(COUNTBLANK(G1386:H1386)+COUNTBLANK(J1386:K1386)+COUNTBLANK(M1386:M1386)+COUNTBLANK(P1386:Q1386)+COUNTBLANK(S1386:S1386)=8,"",
IF(G1386&lt;Limity!$C$5," Data gotowości zbyt wczesna lub nie uzupełniona.","")&amp;
IF(G1386&gt;Limity!$D$5," Data gotowości zbyt późna lub wypełnona nieprawidłowo.","")&amp;
IF(OR(ROUND(K1386,2)&lt;=0,ROUND(Q1386,2)&lt;=0,ROUND(M1386,2)&lt;=0,ROUND(S1386,2)&lt;=0,ROUND(H1386,2)&lt;=0)," Co najmniej jedna wartość nie jest większa od zera.","")&amp;
IF(K1386&gt;Limity!$D$6," Abonament za Usługę TD w Wariancie A ponad limit.","")&amp;
IF(Q1386&gt;Limity!$D$7," Abonament za Usługę TD w Wariancie B ponad limit.","")&amp;
IF(Q1386-K1386&gt;Limity!$D$8," Różnica wartości abonamentów za Usługę TD wariantów A i B ponad limit.","")&amp;
IF(M1386&gt;Limity!$D$9," Abonament za zwiększenie przepustowości w Wariancie A ponad limit.","")&amp;
IF(S1386&gt;Limity!$D$10," Abonament za zwiększenie przepustowości w Wariancie B ponad limit.","")&amp;
IF(H1386&gt;Limity!$D$11," Opłata za zestawienie łącza ponad limit.","")&amp;
IF(J1386=""," Nie wskazano PWR. ",IF(ISERROR(VLOOKUP(J1386,'Listy punktów styku'!$B$11:$B$41,1,FALSE))," Nie wskazano PWR z listy.",""))&amp;
IF(P1386=""," Nie wskazano FPS. ",IF(ISERROR(VLOOKUP(P1386,'Listy punktów styku'!$B$44:$B$61,1,FALSE))," Nie wskazano FPS z listy.",""))
)</f>
        <v/>
      </c>
    </row>
    <row r="1387" spans="1:22" x14ac:dyDescent="0.35">
      <c r="A1387" s="115">
        <v>1373</v>
      </c>
      <c r="B1387" s="116">
        <v>7627829</v>
      </c>
      <c r="C1387" s="117" t="s">
        <v>6587</v>
      </c>
      <c r="D1387" s="118" t="s">
        <v>6577</v>
      </c>
      <c r="E1387" s="118" t="s">
        <v>6589</v>
      </c>
      <c r="F1387" s="119">
        <v>13</v>
      </c>
      <c r="G1387" s="28"/>
      <c r="H1387" s="4"/>
      <c r="I1387" s="122">
        <f t="shared" si="155"/>
        <v>0</v>
      </c>
      <c r="J1387" s="3"/>
      <c r="K1387" s="6"/>
      <c r="L1387" s="123">
        <f t="shared" si="156"/>
        <v>0</v>
      </c>
      <c r="M1387" s="7"/>
      <c r="N1387" s="123">
        <f t="shared" si="157"/>
        <v>0</v>
      </c>
      <c r="O1387" s="123">
        <f t="shared" si="158"/>
        <v>0</v>
      </c>
      <c r="P1387" s="3"/>
      <c r="Q1387" s="6"/>
      <c r="R1387" s="123">
        <f t="shared" si="159"/>
        <v>0</v>
      </c>
      <c r="S1387" s="6"/>
      <c r="T1387" s="123">
        <f t="shared" si="160"/>
        <v>0</v>
      </c>
      <c r="U1387" s="122">
        <f t="shared" si="161"/>
        <v>0</v>
      </c>
      <c r="V1387" s="8" t="str">
        <f>IF(COUNTBLANK(G1387:H1387)+COUNTBLANK(J1387:K1387)+COUNTBLANK(M1387:M1387)+COUNTBLANK(P1387:Q1387)+COUNTBLANK(S1387:S1387)=8,"",
IF(G1387&lt;Limity!$C$5," Data gotowości zbyt wczesna lub nie uzupełniona.","")&amp;
IF(G1387&gt;Limity!$D$5," Data gotowości zbyt późna lub wypełnona nieprawidłowo.","")&amp;
IF(OR(ROUND(K1387,2)&lt;=0,ROUND(Q1387,2)&lt;=0,ROUND(M1387,2)&lt;=0,ROUND(S1387,2)&lt;=0,ROUND(H1387,2)&lt;=0)," Co najmniej jedna wartość nie jest większa od zera.","")&amp;
IF(K1387&gt;Limity!$D$6," Abonament za Usługę TD w Wariancie A ponad limit.","")&amp;
IF(Q1387&gt;Limity!$D$7," Abonament za Usługę TD w Wariancie B ponad limit.","")&amp;
IF(Q1387-K1387&gt;Limity!$D$8," Różnica wartości abonamentów za Usługę TD wariantów A i B ponad limit.","")&amp;
IF(M1387&gt;Limity!$D$9," Abonament za zwiększenie przepustowości w Wariancie A ponad limit.","")&amp;
IF(S1387&gt;Limity!$D$10," Abonament za zwiększenie przepustowości w Wariancie B ponad limit.","")&amp;
IF(H1387&gt;Limity!$D$11," Opłata za zestawienie łącza ponad limit.","")&amp;
IF(J1387=""," Nie wskazano PWR. ",IF(ISERROR(VLOOKUP(J1387,'Listy punktów styku'!$B$11:$B$41,1,FALSE))," Nie wskazano PWR z listy.",""))&amp;
IF(P1387=""," Nie wskazano FPS. ",IF(ISERROR(VLOOKUP(P1387,'Listy punktów styku'!$B$44:$B$61,1,FALSE))," Nie wskazano FPS z listy.",""))
)</f>
        <v/>
      </c>
    </row>
    <row r="1388" spans="1:22" ht="29" x14ac:dyDescent="0.35">
      <c r="A1388" s="115">
        <v>1374</v>
      </c>
      <c r="B1388" s="116">
        <v>7632858</v>
      </c>
      <c r="C1388" s="117" t="s">
        <v>6591</v>
      </c>
      <c r="D1388" s="118" t="s">
        <v>6577</v>
      </c>
      <c r="E1388" s="118" t="s">
        <v>6593</v>
      </c>
      <c r="F1388" s="119">
        <v>71</v>
      </c>
      <c r="G1388" s="28"/>
      <c r="H1388" s="4"/>
      <c r="I1388" s="122">
        <f t="shared" si="155"/>
        <v>0</v>
      </c>
      <c r="J1388" s="3"/>
      <c r="K1388" s="6"/>
      <c r="L1388" s="123">
        <f t="shared" si="156"/>
        <v>0</v>
      </c>
      <c r="M1388" s="7"/>
      <c r="N1388" s="123">
        <f t="shared" si="157"/>
        <v>0</v>
      </c>
      <c r="O1388" s="123">
        <f t="shared" si="158"/>
        <v>0</v>
      </c>
      <c r="P1388" s="3"/>
      <c r="Q1388" s="6"/>
      <c r="R1388" s="123">
        <f t="shared" si="159"/>
        <v>0</v>
      </c>
      <c r="S1388" s="6"/>
      <c r="T1388" s="123">
        <f t="shared" si="160"/>
        <v>0</v>
      </c>
      <c r="U1388" s="122">
        <f t="shared" si="161"/>
        <v>0</v>
      </c>
      <c r="V1388" s="8" t="str">
        <f>IF(COUNTBLANK(G1388:H1388)+COUNTBLANK(J1388:K1388)+COUNTBLANK(M1388:M1388)+COUNTBLANK(P1388:Q1388)+COUNTBLANK(S1388:S1388)=8,"",
IF(G1388&lt;Limity!$C$5," Data gotowości zbyt wczesna lub nie uzupełniona.","")&amp;
IF(G1388&gt;Limity!$D$5," Data gotowości zbyt późna lub wypełnona nieprawidłowo.","")&amp;
IF(OR(ROUND(K1388,2)&lt;=0,ROUND(Q1388,2)&lt;=0,ROUND(M1388,2)&lt;=0,ROUND(S1388,2)&lt;=0,ROUND(H1388,2)&lt;=0)," Co najmniej jedna wartość nie jest większa od zera.","")&amp;
IF(K1388&gt;Limity!$D$6," Abonament za Usługę TD w Wariancie A ponad limit.","")&amp;
IF(Q1388&gt;Limity!$D$7," Abonament za Usługę TD w Wariancie B ponad limit.","")&amp;
IF(Q1388-K1388&gt;Limity!$D$8," Różnica wartości abonamentów za Usługę TD wariantów A i B ponad limit.","")&amp;
IF(M1388&gt;Limity!$D$9," Abonament za zwiększenie przepustowości w Wariancie A ponad limit.","")&amp;
IF(S1388&gt;Limity!$D$10," Abonament za zwiększenie przepustowości w Wariancie B ponad limit.","")&amp;
IF(H1388&gt;Limity!$D$11," Opłata za zestawienie łącza ponad limit.","")&amp;
IF(J1388=""," Nie wskazano PWR. ",IF(ISERROR(VLOOKUP(J1388,'Listy punktów styku'!$B$11:$B$41,1,FALSE))," Nie wskazano PWR z listy.",""))&amp;
IF(P1388=""," Nie wskazano FPS. ",IF(ISERROR(VLOOKUP(P1388,'Listy punktów styku'!$B$44:$B$61,1,FALSE))," Nie wskazano FPS z listy.",""))
)</f>
        <v/>
      </c>
    </row>
    <row r="1389" spans="1:22" ht="29" x14ac:dyDescent="0.35">
      <c r="A1389" s="115">
        <v>1375</v>
      </c>
      <c r="B1389" s="116">
        <v>7625397</v>
      </c>
      <c r="C1389" s="117" t="s">
        <v>6595</v>
      </c>
      <c r="D1389" s="118" t="s">
        <v>6577</v>
      </c>
      <c r="E1389" s="118" t="s">
        <v>2140</v>
      </c>
      <c r="F1389" s="119">
        <v>32</v>
      </c>
      <c r="G1389" s="28"/>
      <c r="H1389" s="4"/>
      <c r="I1389" s="122">
        <f t="shared" si="155"/>
        <v>0</v>
      </c>
      <c r="J1389" s="3"/>
      <c r="K1389" s="6"/>
      <c r="L1389" s="123">
        <f t="shared" si="156"/>
        <v>0</v>
      </c>
      <c r="M1389" s="7"/>
      <c r="N1389" s="123">
        <f t="shared" si="157"/>
        <v>0</v>
      </c>
      <c r="O1389" s="123">
        <f t="shared" si="158"/>
        <v>0</v>
      </c>
      <c r="P1389" s="3"/>
      <c r="Q1389" s="6"/>
      <c r="R1389" s="123">
        <f t="shared" si="159"/>
        <v>0</v>
      </c>
      <c r="S1389" s="6"/>
      <c r="T1389" s="123">
        <f t="shared" si="160"/>
        <v>0</v>
      </c>
      <c r="U1389" s="122">
        <f t="shared" si="161"/>
        <v>0</v>
      </c>
      <c r="V1389" s="8" t="str">
        <f>IF(COUNTBLANK(G1389:H1389)+COUNTBLANK(J1389:K1389)+COUNTBLANK(M1389:M1389)+COUNTBLANK(P1389:Q1389)+COUNTBLANK(S1389:S1389)=8,"",
IF(G1389&lt;Limity!$C$5," Data gotowości zbyt wczesna lub nie uzupełniona.","")&amp;
IF(G1389&gt;Limity!$D$5," Data gotowości zbyt późna lub wypełnona nieprawidłowo.","")&amp;
IF(OR(ROUND(K1389,2)&lt;=0,ROUND(Q1389,2)&lt;=0,ROUND(M1389,2)&lt;=0,ROUND(S1389,2)&lt;=0,ROUND(H1389,2)&lt;=0)," Co najmniej jedna wartość nie jest większa od zera.","")&amp;
IF(K1389&gt;Limity!$D$6," Abonament za Usługę TD w Wariancie A ponad limit.","")&amp;
IF(Q1389&gt;Limity!$D$7," Abonament za Usługę TD w Wariancie B ponad limit.","")&amp;
IF(Q1389-K1389&gt;Limity!$D$8," Różnica wartości abonamentów za Usługę TD wariantów A i B ponad limit.","")&amp;
IF(M1389&gt;Limity!$D$9," Abonament za zwiększenie przepustowości w Wariancie A ponad limit.","")&amp;
IF(S1389&gt;Limity!$D$10," Abonament za zwiększenie przepustowości w Wariancie B ponad limit.","")&amp;
IF(H1389&gt;Limity!$D$11," Opłata za zestawienie łącza ponad limit.","")&amp;
IF(J1389=""," Nie wskazano PWR. ",IF(ISERROR(VLOOKUP(J1389,'Listy punktów styku'!$B$11:$B$41,1,FALSE))," Nie wskazano PWR z listy.",""))&amp;
IF(P1389=""," Nie wskazano FPS. ",IF(ISERROR(VLOOKUP(P1389,'Listy punktów styku'!$B$44:$B$61,1,FALSE))," Nie wskazano FPS z listy.",""))
)</f>
        <v/>
      </c>
    </row>
    <row r="1390" spans="1:22" x14ac:dyDescent="0.35">
      <c r="A1390" s="115">
        <v>1376</v>
      </c>
      <c r="B1390" s="116">
        <v>7632263</v>
      </c>
      <c r="C1390" s="117" t="s">
        <v>6597</v>
      </c>
      <c r="D1390" s="118" t="s">
        <v>6577</v>
      </c>
      <c r="E1390" s="118" t="s">
        <v>1092</v>
      </c>
      <c r="F1390" s="119">
        <v>17</v>
      </c>
      <c r="G1390" s="28"/>
      <c r="H1390" s="4"/>
      <c r="I1390" s="122">
        <f t="shared" si="155"/>
        <v>0</v>
      </c>
      <c r="J1390" s="3"/>
      <c r="K1390" s="6"/>
      <c r="L1390" s="123">
        <f t="shared" si="156"/>
        <v>0</v>
      </c>
      <c r="M1390" s="7"/>
      <c r="N1390" s="123">
        <f t="shared" si="157"/>
        <v>0</v>
      </c>
      <c r="O1390" s="123">
        <f t="shared" si="158"/>
        <v>0</v>
      </c>
      <c r="P1390" s="3"/>
      <c r="Q1390" s="6"/>
      <c r="R1390" s="123">
        <f t="shared" si="159"/>
        <v>0</v>
      </c>
      <c r="S1390" s="6"/>
      <c r="T1390" s="123">
        <f t="shared" si="160"/>
        <v>0</v>
      </c>
      <c r="U1390" s="122">
        <f t="shared" si="161"/>
        <v>0</v>
      </c>
      <c r="V1390" s="8" t="str">
        <f>IF(COUNTBLANK(G1390:H1390)+COUNTBLANK(J1390:K1390)+COUNTBLANK(M1390:M1390)+COUNTBLANK(P1390:Q1390)+COUNTBLANK(S1390:S1390)=8,"",
IF(G1390&lt;Limity!$C$5," Data gotowości zbyt wczesna lub nie uzupełniona.","")&amp;
IF(G1390&gt;Limity!$D$5," Data gotowości zbyt późna lub wypełnona nieprawidłowo.","")&amp;
IF(OR(ROUND(K1390,2)&lt;=0,ROUND(Q1390,2)&lt;=0,ROUND(M1390,2)&lt;=0,ROUND(S1390,2)&lt;=0,ROUND(H1390,2)&lt;=0)," Co najmniej jedna wartość nie jest większa od zera.","")&amp;
IF(K1390&gt;Limity!$D$6," Abonament za Usługę TD w Wariancie A ponad limit.","")&amp;
IF(Q1390&gt;Limity!$D$7," Abonament za Usługę TD w Wariancie B ponad limit.","")&amp;
IF(Q1390-K1390&gt;Limity!$D$8," Różnica wartości abonamentów za Usługę TD wariantów A i B ponad limit.","")&amp;
IF(M1390&gt;Limity!$D$9," Abonament za zwiększenie przepustowości w Wariancie A ponad limit.","")&amp;
IF(S1390&gt;Limity!$D$10," Abonament za zwiększenie przepustowości w Wariancie B ponad limit.","")&amp;
IF(H1390&gt;Limity!$D$11," Opłata za zestawienie łącza ponad limit.","")&amp;
IF(J1390=""," Nie wskazano PWR. ",IF(ISERROR(VLOOKUP(J1390,'Listy punktów styku'!$B$11:$B$41,1,FALSE))," Nie wskazano PWR z listy.",""))&amp;
IF(P1390=""," Nie wskazano FPS. ",IF(ISERROR(VLOOKUP(P1390,'Listy punktów styku'!$B$44:$B$61,1,FALSE))," Nie wskazano FPS z listy.",""))
)</f>
        <v/>
      </c>
    </row>
    <row r="1391" spans="1:22" x14ac:dyDescent="0.35">
      <c r="A1391" s="115">
        <v>1377</v>
      </c>
      <c r="B1391" s="116">
        <v>625738070</v>
      </c>
      <c r="C1391" s="117">
        <v>264661</v>
      </c>
      <c r="D1391" s="118" t="s">
        <v>6577</v>
      </c>
      <c r="E1391" s="118" t="s">
        <v>1101</v>
      </c>
      <c r="F1391" s="119">
        <v>9</v>
      </c>
      <c r="G1391" s="28"/>
      <c r="H1391" s="4"/>
      <c r="I1391" s="122">
        <f t="shared" si="155"/>
        <v>0</v>
      </c>
      <c r="J1391" s="3"/>
      <c r="K1391" s="6"/>
      <c r="L1391" s="123">
        <f t="shared" si="156"/>
        <v>0</v>
      </c>
      <c r="M1391" s="7"/>
      <c r="N1391" s="123">
        <f t="shared" si="157"/>
        <v>0</v>
      </c>
      <c r="O1391" s="123">
        <f t="shared" si="158"/>
        <v>0</v>
      </c>
      <c r="P1391" s="3"/>
      <c r="Q1391" s="6"/>
      <c r="R1391" s="123">
        <f t="shared" si="159"/>
        <v>0</v>
      </c>
      <c r="S1391" s="6"/>
      <c r="T1391" s="123">
        <f t="shared" si="160"/>
        <v>0</v>
      </c>
      <c r="U1391" s="122">
        <f t="shared" si="161"/>
        <v>0</v>
      </c>
      <c r="V1391" s="8" t="str">
        <f>IF(COUNTBLANK(G1391:H1391)+COUNTBLANK(J1391:K1391)+COUNTBLANK(M1391:M1391)+COUNTBLANK(P1391:Q1391)+COUNTBLANK(S1391:S1391)=8,"",
IF(G1391&lt;Limity!$C$5," Data gotowości zbyt wczesna lub nie uzupełniona.","")&amp;
IF(G1391&gt;Limity!$D$5," Data gotowości zbyt późna lub wypełnona nieprawidłowo.","")&amp;
IF(OR(ROUND(K1391,2)&lt;=0,ROUND(Q1391,2)&lt;=0,ROUND(M1391,2)&lt;=0,ROUND(S1391,2)&lt;=0,ROUND(H1391,2)&lt;=0)," Co najmniej jedna wartość nie jest większa od zera.","")&amp;
IF(K1391&gt;Limity!$D$6," Abonament za Usługę TD w Wariancie A ponad limit.","")&amp;
IF(Q1391&gt;Limity!$D$7," Abonament za Usługę TD w Wariancie B ponad limit.","")&amp;
IF(Q1391-K1391&gt;Limity!$D$8," Różnica wartości abonamentów za Usługę TD wariantów A i B ponad limit.","")&amp;
IF(M1391&gt;Limity!$D$9," Abonament za zwiększenie przepustowości w Wariancie A ponad limit.","")&amp;
IF(S1391&gt;Limity!$D$10," Abonament za zwiększenie przepustowości w Wariancie B ponad limit.","")&amp;
IF(H1391&gt;Limity!$D$11," Opłata za zestawienie łącza ponad limit.","")&amp;
IF(J1391=""," Nie wskazano PWR. ",IF(ISERROR(VLOOKUP(J1391,'Listy punktów styku'!$B$11:$B$41,1,FALSE))," Nie wskazano PWR z listy.",""))&amp;
IF(P1391=""," Nie wskazano FPS. ",IF(ISERROR(VLOOKUP(P1391,'Listy punktów styku'!$B$44:$B$61,1,FALSE))," Nie wskazano FPS z listy.",""))
)</f>
        <v/>
      </c>
    </row>
    <row r="1392" spans="1:22" x14ac:dyDescent="0.35">
      <c r="A1392" s="115">
        <v>1378</v>
      </c>
      <c r="B1392" s="116">
        <v>7628128</v>
      </c>
      <c r="C1392" s="117" t="s">
        <v>6599</v>
      </c>
      <c r="D1392" s="118" t="s">
        <v>6577</v>
      </c>
      <c r="E1392" s="118" t="s">
        <v>1792</v>
      </c>
      <c r="F1392" s="119">
        <v>23</v>
      </c>
      <c r="G1392" s="28"/>
      <c r="H1392" s="4"/>
      <c r="I1392" s="122">
        <f t="shared" si="155"/>
        <v>0</v>
      </c>
      <c r="J1392" s="3"/>
      <c r="K1392" s="6"/>
      <c r="L1392" s="123">
        <f t="shared" si="156"/>
        <v>0</v>
      </c>
      <c r="M1392" s="7"/>
      <c r="N1392" s="123">
        <f t="shared" si="157"/>
        <v>0</v>
      </c>
      <c r="O1392" s="123">
        <f t="shared" si="158"/>
        <v>0</v>
      </c>
      <c r="P1392" s="3"/>
      <c r="Q1392" s="6"/>
      <c r="R1392" s="123">
        <f t="shared" si="159"/>
        <v>0</v>
      </c>
      <c r="S1392" s="6"/>
      <c r="T1392" s="123">
        <f t="shared" si="160"/>
        <v>0</v>
      </c>
      <c r="U1392" s="122">
        <f t="shared" si="161"/>
        <v>0</v>
      </c>
      <c r="V1392" s="8" t="str">
        <f>IF(COUNTBLANK(G1392:H1392)+COUNTBLANK(J1392:K1392)+COUNTBLANK(M1392:M1392)+COUNTBLANK(P1392:Q1392)+COUNTBLANK(S1392:S1392)=8,"",
IF(G1392&lt;Limity!$C$5," Data gotowości zbyt wczesna lub nie uzupełniona.","")&amp;
IF(G1392&gt;Limity!$D$5," Data gotowości zbyt późna lub wypełnona nieprawidłowo.","")&amp;
IF(OR(ROUND(K1392,2)&lt;=0,ROUND(Q1392,2)&lt;=0,ROUND(M1392,2)&lt;=0,ROUND(S1392,2)&lt;=0,ROUND(H1392,2)&lt;=0)," Co najmniej jedna wartość nie jest większa od zera.","")&amp;
IF(K1392&gt;Limity!$D$6," Abonament za Usługę TD w Wariancie A ponad limit.","")&amp;
IF(Q1392&gt;Limity!$D$7," Abonament za Usługę TD w Wariancie B ponad limit.","")&amp;
IF(Q1392-K1392&gt;Limity!$D$8," Różnica wartości abonamentów za Usługę TD wariantów A i B ponad limit.","")&amp;
IF(M1392&gt;Limity!$D$9," Abonament za zwiększenie przepustowości w Wariancie A ponad limit.","")&amp;
IF(S1392&gt;Limity!$D$10," Abonament za zwiększenie przepustowości w Wariancie B ponad limit.","")&amp;
IF(H1392&gt;Limity!$D$11," Opłata za zestawienie łącza ponad limit.","")&amp;
IF(J1392=""," Nie wskazano PWR. ",IF(ISERROR(VLOOKUP(J1392,'Listy punktów styku'!$B$11:$B$41,1,FALSE))," Nie wskazano PWR z listy.",""))&amp;
IF(P1392=""," Nie wskazano FPS. ",IF(ISERROR(VLOOKUP(P1392,'Listy punktów styku'!$B$44:$B$61,1,FALSE))," Nie wskazano FPS z listy.",""))
)</f>
        <v/>
      </c>
    </row>
    <row r="1393" spans="1:22" x14ac:dyDescent="0.35">
      <c r="A1393" s="115">
        <v>1379</v>
      </c>
      <c r="B1393" s="116">
        <v>7633197</v>
      </c>
      <c r="C1393" s="117" t="s">
        <v>6601</v>
      </c>
      <c r="D1393" s="118" t="s">
        <v>6577</v>
      </c>
      <c r="E1393" s="118" t="s">
        <v>5714</v>
      </c>
      <c r="F1393" s="119">
        <v>9</v>
      </c>
      <c r="G1393" s="28"/>
      <c r="H1393" s="4"/>
      <c r="I1393" s="122">
        <f t="shared" si="155"/>
        <v>0</v>
      </c>
      <c r="J1393" s="3"/>
      <c r="K1393" s="6"/>
      <c r="L1393" s="123">
        <f t="shared" si="156"/>
        <v>0</v>
      </c>
      <c r="M1393" s="7"/>
      <c r="N1393" s="123">
        <f t="shared" si="157"/>
        <v>0</v>
      </c>
      <c r="O1393" s="123">
        <f t="shared" si="158"/>
        <v>0</v>
      </c>
      <c r="P1393" s="3"/>
      <c r="Q1393" s="6"/>
      <c r="R1393" s="123">
        <f t="shared" si="159"/>
        <v>0</v>
      </c>
      <c r="S1393" s="6"/>
      <c r="T1393" s="123">
        <f t="shared" si="160"/>
        <v>0</v>
      </c>
      <c r="U1393" s="122">
        <f t="shared" si="161"/>
        <v>0</v>
      </c>
      <c r="V1393" s="8" t="str">
        <f>IF(COUNTBLANK(G1393:H1393)+COUNTBLANK(J1393:K1393)+COUNTBLANK(M1393:M1393)+COUNTBLANK(P1393:Q1393)+COUNTBLANK(S1393:S1393)=8,"",
IF(G1393&lt;Limity!$C$5," Data gotowości zbyt wczesna lub nie uzupełniona.","")&amp;
IF(G1393&gt;Limity!$D$5," Data gotowości zbyt późna lub wypełnona nieprawidłowo.","")&amp;
IF(OR(ROUND(K1393,2)&lt;=0,ROUND(Q1393,2)&lt;=0,ROUND(M1393,2)&lt;=0,ROUND(S1393,2)&lt;=0,ROUND(H1393,2)&lt;=0)," Co najmniej jedna wartość nie jest większa od zera.","")&amp;
IF(K1393&gt;Limity!$D$6," Abonament za Usługę TD w Wariancie A ponad limit.","")&amp;
IF(Q1393&gt;Limity!$D$7," Abonament za Usługę TD w Wariancie B ponad limit.","")&amp;
IF(Q1393-K1393&gt;Limity!$D$8," Różnica wartości abonamentów za Usługę TD wariantów A i B ponad limit.","")&amp;
IF(M1393&gt;Limity!$D$9," Abonament za zwiększenie przepustowości w Wariancie A ponad limit.","")&amp;
IF(S1393&gt;Limity!$D$10," Abonament za zwiększenie przepustowości w Wariancie B ponad limit.","")&amp;
IF(H1393&gt;Limity!$D$11," Opłata za zestawienie łącza ponad limit.","")&amp;
IF(J1393=""," Nie wskazano PWR. ",IF(ISERROR(VLOOKUP(J1393,'Listy punktów styku'!$B$11:$B$41,1,FALSE))," Nie wskazano PWR z listy.",""))&amp;
IF(P1393=""," Nie wskazano FPS. ",IF(ISERROR(VLOOKUP(P1393,'Listy punktów styku'!$B$44:$B$61,1,FALSE))," Nie wskazano FPS z listy.",""))
)</f>
        <v/>
      </c>
    </row>
    <row r="1394" spans="1:22" x14ac:dyDescent="0.35">
      <c r="A1394" s="115">
        <v>1380</v>
      </c>
      <c r="B1394" s="124">
        <v>96171633</v>
      </c>
      <c r="C1394" s="117" t="s">
        <v>6602</v>
      </c>
      <c r="D1394" s="118" t="s">
        <v>6577</v>
      </c>
      <c r="E1394" s="118" t="s">
        <v>394</v>
      </c>
      <c r="F1394" s="119" t="s">
        <v>3833</v>
      </c>
      <c r="G1394" s="28"/>
      <c r="H1394" s="4"/>
      <c r="I1394" s="122">
        <f t="shared" si="155"/>
        <v>0</v>
      </c>
      <c r="J1394" s="3"/>
      <c r="K1394" s="6"/>
      <c r="L1394" s="123">
        <f t="shared" si="156"/>
        <v>0</v>
      </c>
      <c r="M1394" s="7"/>
      <c r="N1394" s="123">
        <f t="shared" si="157"/>
        <v>0</v>
      </c>
      <c r="O1394" s="123">
        <f t="shared" si="158"/>
        <v>0</v>
      </c>
      <c r="P1394" s="3"/>
      <c r="Q1394" s="6"/>
      <c r="R1394" s="123">
        <f t="shared" si="159"/>
        <v>0</v>
      </c>
      <c r="S1394" s="6"/>
      <c r="T1394" s="123">
        <f t="shared" si="160"/>
        <v>0</v>
      </c>
      <c r="U1394" s="122">
        <f t="shared" si="161"/>
        <v>0</v>
      </c>
      <c r="V1394" s="8" t="str">
        <f>IF(COUNTBLANK(G1394:H1394)+COUNTBLANK(J1394:K1394)+COUNTBLANK(M1394:M1394)+COUNTBLANK(P1394:Q1394)+COUNTBLANK(S1394:S1394)=8,"",
IF(G1394&lt;Limity!$C$5," Data gotowości zbyt wczesna lub nie uzupełniona.","")&amp;
IF(G1394&gt;Limity!$D$5," Data gotowości zbyt późna lub wypełnona nieprawidłowo.","")&amp;
IF(OR(ROUND(K1394,2)&lt;=0,ROUND(Q1394,2)&lt;=0,ROUND(M1394,2)&lt;=0,ROUND(S1394,2)&lt;=0,ROUND(H1394,2)&lt;=0)," Co najmniej jedna wartość nie jest większa od zera.","")&amp;
IF(K1394&gt;Limity!$D$6," Abonament za Usługę TD w Wariancie A ponad limit.","")&amp;
IF(Q1394&gt;Limity!$D$7," Abonament za Usługę TD w Wariancie B ponad limit.","")&amp;
IF(Q1394-K1394&gt;Limity!$D$8," Różnica wartości abonamentów za Usługę TD wariantów A i B ponad limit.","")&amp;
IF(M1394&gt;Limity!$D$9," Abonament za zwiększenie przepustowości w Wariancie A ponad limit.","")&amp;
IF(S1394&gt;Limity!$D$10," Abonament za zwiększenie przepustowości w Wariancie B ponad limit.","")&amp;
IF(H1394&gt;Limity!$D$11," Opłata za zestawienie łącza ponad limit.","")&amp;
IF(J1394=""," Nie wskazano PWR. ",IF(ISERROR(VLOOKUP(J1394,'Listy punktów styku'!$B$11:$B$41,1,FALSE))," Nie wskazano PWR z listy.",""))&amp;
IF(P1394=""," Nie wskazano FPS. ",IF(ISERROR(VLOOKUP(P1394,'Listy punktów styku'!$B$44:$B$61,1,FALSE))," Nie wskazano FPS z listy.",""))
)</f>
        <v/>
      </c>
    </row>
    <row r="1395" spans="1:22" ht="29" x14ac:dyDescent="0.35">
      <c r="A1395" s="115">
        <v>1381</v>
      </c>
      <c r="B1395" s="116">
        <v>7624310</v>
      </c>
      <c r="C1395" s="117" t="s">
        <v>6604</v>
      </c>
      <c r="D1395" s="118" t="s">
        <v>6577</v>
      </c>
      <c r="E1395" s="118" t="s">
        <v>394</v>
      </c>
      <c r="F1395" s="119">
        <v>38</v>
      </c>
      <c r="G1395" s="28"/>
      <c r="H1395" s="4"/>
      <c r="I1395" s="122">
        <f t="shared" si="155"/>
        <v>0</v>
      </c>
      <c r="J1395" s="3"/>
      <c r="K1395" s="6"/>
      <c r="L1395" s="123">
        <f t="shared" si="156"/>
        <v>0</v>
      </c>
      <c r="M1395" s="7"/>
      <c r="N1395" s="123">
        <f t="shared" si="157"/>
        <v>0</v>
      </c>
      <c r="O1395" s="123">
        <f t="shared" si="158"/>
        <v>0</v>
      </c>
      <c r="P1395" s="3"/>
      <c r="Q1395" s="6"/>
      <c r="R1395" s="123">
        <f t="shared" si="159"/>
        <v>0</v>
      </c>
      <c r="S1395" s="6"/>
      <c r="T1395" s="123">
        <f t="shared" si="160"/>
        <v>0</v>
      </c>
      <c r="U1395" s="122">
        <f t="shared" si="161"/>
        <v>0</v>
      </c>
      <c r="V1395" s="8" t="str">
        <f>IF(COUNTBLANK(G1395:H1395)+COUNTBLANK(J1395:K1395)+COUNTBLANK(M1395:M1395)+COUNTBLANK(P1395:Q1395)+COUNTBLANK(S1395:S1395)=8,"",
IF(G1395&lt;Limity!$C$5," Data gotowości zbyt wczesna lub nie uzupełniona.","")&amp;
IF(G1395&gt;Limity!$D$5," Data gotowości zbyt późna lub wypełnona nieprawidłowo.","")&amp;
IF(OR(ROUND(K1395,2)&lt;=0,ROUND(Q1395,2)&lt;=0,ROUND(M1395,2)&lt;=0,ROUND(S1395,2)&lt;=0,ROUND(H1395,2)&lt;=0)," Co najmniej jedna wartość nie jest większa od zera.","")&amp;
IF(K1395&gt;Limity!$D$6," Abonament za Usługę TD w Wariancie A ponad limit.","")&amp;
IF(Q1395&gt;Limity!$D$7," Abonament za Usługę TD w Wariancie B ponad limit.","")&amp;
IF(Q1395-K1395&gt;Limity!$D$8," Różnica wartości abonamentów za Usługę TD wariantów A i B ponad limit.","")&amp;
IF(M1395&gt;Limity!$D$9," Abonament za zwiększenie przepustowości w Wariancie A ponad limit.","")&amp;
IF(S1395&gt;Limity!$D$10," Abonament za zwiększenie przepustowości w Wariancie B ponad limit.","")&amp;
IF(H1395&gt;Limity!$D$11," Opłata za zestawienie łącza ponad limit.","")&amp;
IF(J1395=""," Nie wskazano PWR. ",IF(ISERROR(VLOOKUP(J1395,'Listy punktów styku'!$B$11:$B$41,1,FALSE))," Nie wskazano PWR z listy.",""))&amp;
IF(P1395=""," Nie wskazano FPS. ",IF(ISERROR(VLOOKUP(P1395,'Listy punktów styku'!$B$44:$B$61,1,FALSE))," Nie wskazano FPS z listy.",""))
)</f>
        <v/>
      </c>
    </row>
    <row r="1396" spans="1:22" ht="43.5" x14ac:dyDescent="0.35">
      <c r="A1396" s="115">
        <v>1382</v>
      </c>
      <c r="B1396" s="116">
        <v>7632131</v>
      </c>
      <c r="C1396" s="117" t="s">
        <v>6606</v>
      </c>
      <c r="D1396" s="118" t="s">
        <v>6577</v>
      </c>
      <c r="E1396" s="118" t="s">
        <v>1640</v>
      </c>
      <c r="F1396" s="119">
        <v>15</v>
      </c>
      <c r="G1396" s="28"/>
      <c r="H1396" s="4"/>
      <c r="I1396" s="122">
        <f t="shared" si="155"/>
        <v>0</v>
      </c>
      <c r="J1396" s="3"/>
      <c r="K1396" s="6"/>
      <c r="L1396" s="123">
        <f t="shared" si="156"/>
        <v>0</v>
      </c>
      <c r="M1396" s="7"/>
      <c r="N1396" s="123">
        <f t="shared" si="157"/>
        <v>0</v>
      </c>
      <c r="O1396" s="123">
        <f t="shared" si="158"/>
        <v>0</v>
      </c>
      <c r="P1396" s="3"/>
      <c r="Q1396" s="6"/>
      <c r="R1396" s="123">
        <f t="shared" si="159"/>
        <v>0</v>
      </c>
      <c r="S1396" s="6"/>
      <c r="T1396" s="123">
        <f t="shared" si="160"/>
        <v>0</v>
      </c>
      <c r="U1396" s="122">
        <f t="shared" si="161"/>
        <v>0</v>
      </c>
      <c r="V1396" s="8" t="str">
        <f>IF(COUNTBLANK(G1396:H1396)+COUNTBLANK(J1396:K1396)+COUNTBLANK(M1396:M1396)+COUNTBLANK(P1396:Q1396)+COUNTBLANK(S1396:S1396)=8,"",
IF(G1396&lt;Limity!$C$5," Data gotowości zbyt wczesna lub nie uzupełniona.","")&amp;
IF(G1396&gt;Limity!$D$5," Data gotowości zbyt późna lub wypełnona nieprawidłowo.","")&amp;
IF(OR(ROUND(K1396,2)&lt;=0,ROUND(Q1396,2)&lt;=0,ROUND(M1396,2)&lt;=0,ROUND(S1396,2)&lt;=0,ROUND(H1396,2)&lt;=0)," Co najmniej jedna wartość nie jest większa od zera.","")&amp;
IF(K1396&gt;Limity!$D$6," Abonament za Usługę TD w Wariancie A ponad limit.","")&amp;
IF(Q1396&gt;Limity!$D$7," Abonament za Usługę TD w Wariancie B ponad limit.","")&amp;
IF(Q1396-K1396&gt;Limity!$D$8," Różnica wartości abonamentów za Usługę TD wariantów A i B ponad limit.","")&amp;
IF(M1396&gt;Limity!$D$9," Abonament za zwiększenie przepustowości w Wariancie A ponad limit.","")&amp;
IF(S1396&gt;Limity!$D$10," Abonament za zwiększenie przepustowości w Wariancie B ponad limit.","")&amp;
IF(H1396&gt;Limity!$D$11," Opłata za zestawienie łącza ponad limit.","")&amp;
IF(J1396=""," Nie wskazano PWR. ",IF(ISERROR(VLOOKUP(J1396,'Listy punktów styku'!$B$11:$B$41,1,FALSE))," Nie wskazano PWR z listy.",""))&amp;
IF(P1396=""," Nie wskazano FPS. ",IF(ISERROR(VLOOKUP(P1396,'Listy punktów styku'!$B$44:$B$61,1,FALSE))," Nie wskazano FPS z listy.",""))
)</f>
        <v/>
      </c>
    </row>
    <row r="1397" spans="1:22" x14ac:dyDescent="0.35">
      <c r="A1397" s="115">
        <v>1383</v>
      </c>
      <c r="B1397" s="116">
        <v>7633671</v>
      </c>
      <c r="C1397" s="117" t="s">
        <v>6608</v>
      </c>
      <c r="D1397" s="118" t="s">
        <v>6577</v>
      </c>
      <c r="E1397" s="118" t="s">
        <v>6610</v>
      </c>
      <c r="F1397" s="119">
        <v>3</v>
      </c>
      <c r="G1397" s="28"/>
      <c r="H1397" s="4"/>
      <c r="I1397" s="122">
        <f t="shared" si="155"/>
        <v>0</v>
      </c>
      <c r="J1397" s="3"/>
      <c r="K1397" s="6"/>
      <c r="L1397" s="123">
        <f t="shared" si="156"/>
        <v>0</v>
      </c>
      <c r="M1397" s="7"/>
      <c r="N1397" s="123">
        <f t="shared" si="157"/>
        <v>0</v>
      </c>
      <c r="O1397" s="123">
        <f t="shared" si="158"/>
        <v>0</v>
      </c>
      <c r="P1397" s="3"/>
      <c r="Q1397" s="6"/>
      <c r="R1397" s="123">
        <f t="shared" si="159"/>
        <v>0</v>
      </c>
      <c r="S1397" s="6"/>
      <c r="T1397" s="123">
        <f t="shared" si="160"/>
        <v>0</v>
      </c>
      <c r="U1397" s="122">
        <f t="shared" si="161"/>
        <v>0</v>
      </c>
      <c r="V1397" s="8" t="str">
        <f>IF(COUNTBLANK(G1397:H1397)+COUNTBLANK(J1397:K1397)+COUNTBLANK(M1397:M1397)+COUNTBLANK(P1397:Q1397)+COUNTBLANK(S1397:S1397)=8,"",
IF(G1397&lt;Limity!$C$5," Data gotowości zbyt wczesna lub nie uzupełniona.","")&amp;
IF(G1397&gt;Limity!$D$5," Data gotowości zbyt późna lub wypełnona nieprawidłowo.","")&amp;
IF(OR(ROUND(K1397,2)&lt;=0,ROUND(Q1397,2)&lt;=0,ROUND(M1397,2)&lt;=0,ROUND(S1397,2)&lt;=0,ROUND(H1397,2)&lt;=0)," Co najmniej jedna wartość nie jest większa od zera.","")&amp;
IF(K1397&gt;Limity!$D$6," Abonament za Usługę TD w Wariancie A ponad limit.","")&amp;
IF(Q1397&gt;Limity!$D$7," Abonament za Usługę TD w Wariancie B ponad limit.","")&amp;
IF(Q1397-K1397&gt;Limity!$D$8," Różnica wartości abonamentów za Usługę TD wariantów A i B ponad limit.","")&amp;
IF(M1397&gt;Limity!$D$9," Abonament za zwiększenie przepustowości w Wariancie A ponad limit.","")&amp;
IF(S1397&gt;Limity!$D$10," Abonament za zwiększenie przepustowości w Wariancie B ponad limit.","")&amp;
IF(H1397&gt;Limity!$D$11," Opłata za zestawienie łącza ponad limit.","")&amp;
IF(J1397=""," Nie wskazano PWR. ",IF(ISERROR(VLOOKUP(J1397,'Listy punktów styku'!$B$11:$B$41,1,FALSE))," Nie wskazano PWR z listy.",""))&amp;
IF(P1397=""," Nie wskazano FPS. ",IF(ISERROR(VLOOKUP(P1397,'Listy punktów styku'!$B$44:$B$61,1,FALSE))," Nie wskazano FPS z listy.",""))
)</f>
        <v/>
      </c>
    </row>
    <row r="1398" spans="1:22" x14ac:dyDescent="0.35">
      <c r="A1398" s="115">
        <v>1384</v>
      </c>
      <c r="B1398" s="116">
        <v>7630093</v>
      </c>
      <c r="C1398" s="117" t="s">
        <v>6612</v>
      </c>
      <c r="D1398" s="118" t="s">
        <v>6577</v>
      </c>
      <c r="E1398" s="118" t="s">
        <v>659</v>
      </c>
      <c r="F1398" s="119">
        <v>83</v>
      </c>
      <c r="G1398" s="28"/>
      <c r="H1398" s="4"/>
      <c r="I1398" s="122">
        <f t="shared" si="155"/>
        <v>0</v>
      </c>
      <c r="J1398" s="3"/>
      <c r="K1398" s="6"/>
      <c r="L1398" s="123">
        <f t="shared" si="156"/>
        <v>0</v>
      </c>
      <c r="M1398" s="7"/>
      <c r="N1398" s="123">
        <f t="shared" si="157"/>
        <v>0</v>
      </c>
      <c r="O1398" s="123">
        <f t="shared" si="158"/>
        <v>0</v>
      </c>
      <c r="P1398" s="3"/>
      <c r="Q1398" s="6"/>
      <c r="R1398" s="123">
        <f t="shared" si="159"/>
        <v>0</v>
      </c>
      <c r="S1398" s="6"/>
      <c r="T1398" s="123">
        <f t="shared" si="160"/>
        <v>0</v>
      </c>
      <c r="U1398" s="122">
        <f t="shared" si="161"/>
        <v>0</v>
      </c>
      <c r="V1398" s="8" t="str">
        <f>IF(COUNTBLANK(G1398:H1398)+COUNTBLANK(J1398:K1398)+COUNTBLANK(M1398:M1398)+COUNTBLANK(P1398:Q1398)+COUNTBLANK(S1398:S1398)=8,"",
IF(G1398&lt;Limity!$C$5," Data gotowości zbyt wczesna lub nie uzupełniona.","")&amp;
IF(G1398&gt;Limity!$D$5," Data gotowości zbyt późna lub wypełnona nieprawidłowo.","")&amp;
IF(OR(ROUND(K1398,2)&lt;=0,ROUND(Q1398,2)&lt;=0,ROUND(M1398,2)&lt;=0,ROUND(S1398,2)&lt;=0,ROUND(H1398,2)&lt;=0)," Co najmniej jedna wartość nie jest większa od zera.","")&amp;
IF(K1398&gt;Limity!$D$6," Abonament za Usługę TD w Wariancie A ponad limit.","")&amp;
IF(Q1398&gt;Limity!$D$7," Abonament za Usługę TD w Wariancie B ponad limit.","")&amp;
IF(Q1398-K1398&gt;Limity!$D$8," Różnica wartości abonamentów za Usługę TD wariantów A i B ponad limit.","")&amp;
IF(M1398&gt;Limity!$D$9," Abonament za zwiększenie przepustowości w Wariancie A ponad limit.","")&amp;
IF(S1398&gt;Limity!$D$10," Abonament za zwiększenie przepustowości w Wariancie B ponad limit.","")&amp;
IF(H1398&gt;Limity!$D$11," Opłata za zestawienie łącza ponad limit.","")&amp;
IF(J1398=""," Nie wskazano PWR. ",IF(ISERROR(VLOOKUP(J1398,'Listy punktów styku'!$B$11:$B$41,1,FALSE))," Nie wskazano PWR z listy.",""))&amp;
IF(P1398=""," Nie wskazano FPS. ",IF(ISERROR(VLOOKUP(P1398,'Listy punktów styku'!$B$44:$B$61,1,FALSE))," Nie wskazano FPS z listy.",""))
)</f>
        <v/>
      </c>
    </row>
    <row r="1399" spans="1:22" ht="29" x14ac:dyDescent="0.35">
      <c r="A1399" s="115">
        <v>1385</v>
      </c>
      <c r="B1399" s="116">
        <v>7508753</v>
      </c>
      <c r="C1399" s="117" t="s">
        <v>6614</v>
      </c>
      <c r="D1399" s="118" t="s">
        <v>6618</v>
      </c>
      <c r="E1399" s="118" t="s">
        <v>104</v>
      </c>
      <c r="F1399" s="119">
        <v>49</v>
      </c>
      <c r="G1399" s="28"/>
      <c r="H1399" s="4"/>
      <c r="I1399" s="122">
        <f t="shared" si="155"/>
        <v>0</v>
      </c>
      <c r="J1399" s="3"/>
      <c r="K1399" s="6"/>
      <c r="L1399" s="123">
        <f t="shared" si="156"/>
        <v>0</v>
      </c>
      <c r="M1399" s="7"/>
      <c r="N1399" s="123">
        <f t="shared" si="157"/>
        <v>0</v>
      </c>
      <c r="O1399" s="123">
        <f t="shared" si="158"/>
        <v>0</v>
      </c>
      <c r="P1399" s="3"/>
      <c r="Q1399" s="6"/>
      <c r="R1399" s="123">
        <f t="shared" si="159"/>
        <v>0</v>
      </c>
      <c r="S1399" s="6"/>
      <c r="T1399" s="123">
        <f t="shared" si="160"/>
        <v>0</v>
      </c>
      <c r="U1399" s="122">
        <f t="shared" si="161"/>
        <v>0</v>
      </c>
      <c r="V1399" s="8" t="str">
        <f>IF(COUNTBLANK(G1399:H1399)+COUNTBLANK(J1399:K1399)+COUNTBLANK(M1399:M1399)+COUNTBLANK(P1399:Q1399)+COUNTBLANK(S1399:S1399)=8,"",
IF(G1399&lt;Limity!$C$5," Data gotowości zbyt wczesna lub nie uzupełniona.","")&amp;
IF(G1399&gt;Limity!$D$5," Data gotowości zbyt późna lub wypełnona nieprawidłowo.","")&amp;
IF(OR(ROUND(K1399,2)&lt;=0,ROUND(Q1399,2)&lt;=0,ROUND(M1399,2)&lt;=0,ROUND(S1399,2)&lt;=0,ROUND(H1399,2)&lt;=0)," Co najmniej jedna wartość nie jest większa od zera.","")&amp;
IF(K1399&gt;Limity!$D$6," Abonament za Usługę TD w Wariancie A ponad limit.","")&amp;
IF(Q1399&gt;Limity!$D$7," Abonament za Usługę TD w Wariancie B ponad limit.","")&amp;
IF(Q1399-K1399&gt;Limity!$D$8," Różnica wartości abonamentów za Usługę TD wariantów A i B ponad limit.","")&amp;
IF(M1399&gt;Limity!$D$9," Abonament za zwiększenie przepustowości w Wariancie A ponad limit.","")&amp;
IF(S1399&gt;Limity!$D$10," Abonament za zwiększenie przepustowości w Wariancie B ponad limit.","")&amp;
IF(H1399&gt;Limity!$D$11," Opłata za zestawienie łącza ponad limit.","")&amp;
IF(J1399=""," Nie wskazano PWR. ",IF(ISERROR(VLOOKUP(J1399,'Listy punktów styku'!$B$11:$B$41,1,FALSE))," Nie wskazano PWR z listy.",""))&amp;
IF(P1399=""," Nie wskazano FPS. ",IF(ISERROR(VLOOKUP(P1399,'Listy punktów styku'!$B$44:$B$61,1,FALSE))," Nie wskazano FPS z listy.",""))
)</f>
        <v/>
      </c>
    </row>
    <row r="1400" spans="1:22" x14ac:dyDescent="0.35">
      <c r="A1400" s="115">
        <v>1386</v>
      </c>
      <c r="B1400" s="116">
        <v>7511312</v>
      </c>
      <c r="C1400" s="117" t="s">
        <v>6620</v>
      </c>
      <c r="D1400" s="118" t="s">
        <v>1209</v>
      </c>
      <c r="E1400" s="118" t="s">
        <v>1212</v>
      </c>
      <c r="F1400" s="119">
        <v>7</v>
      </c>
      <c r="G1400" s="28"/>
      <c r="H1400" s="4"/>
      <c r="I1400" s="122">
        <f t="shared" si="155"/>
        <v>0</v>
      </c>
      <c r="J1400" s="3"/>
      <c r="K1400" s="6"/>
      <c r="L1400" s="123">
        <f t="shared" si="156"/>
        <v>0</v>
      </c>
      <c r="M1400" s="7"/>
      <c r="N1400" s="123">
        <f t="shared" si="157"/>
        <v>0</v>
      </c>
      <c r="O1400" s="123">
        <f t="shared" si="158"/>
        <v>0</v>
      </c>
      <c r="P1400" s="3"/>
      <c r="Q1400" s="6"/>
      <c r="R1400" s="123">
        <f t="shared" si="159"/>
        <v>0</v>
      </c>
      <c r="S1400" s="6"/>
      <c r="T1400" s="123">
        <f t="shared" si="160"/>
        <v>0</v>
      </c>
      <c r="U1400" s="122">
        <f t="shared" si="161"/>
        <v>0</v>
      </c>
      <c r="V1400" s="8" t="str">
        <f>IF(COUNTBLANK(G1400:H1400)+COUNTBLANK(J1400:K1400)+COUNTBLANK(M1400:M1400)+COUNTBLANK(P1400:Q1400)+COUNTBLANK(S1400:S1400)=8,"",
IF(G1400&lt;Limity!$C$5," Data gotowości zbyt wczesna lub nie uzupełniona.","")&amp;
IF(G1400&gt;Limity!$D$5," Data gotowości zbyt późna lub wypełnona nieprawidłowo.","")&amp;
IF(OR(ROUND(K1400,2)&lt;=0,ROUND(Q1400,2)&lt;=0,ROUND(M1400,2)&lt;=0,ROUND(S1400,2)&lt;=0,ROUND(H1400,2)&lt;=0)," Co najmniej jedna wartość nie jest większa od zera.","")&amp;
IF(K1400&gt;Limity!$D$6," Abonament za Usługę TD w Wariancie A ponad limit.","")&amp;
IF(Q1400&gt;Limity!$D$7," Abonament za Usługę TD w Wariancie B ponad limit.","")&amp;
IF(Q1400-K1400&gt;Limity!$D$8," Różnica wartości abonamentów za Usługę TD wariantów A i B ponad limit.","")&amp;
IF(M1400&gt;Limity!$D$9," Abonament za zwiększenie przepustowości w Wariancie A ponad limit.","")&amp;
IF(S1400&gt;Limity!$D$10," Abonament za zwiększenie przepustowości w Wariancie B ponad limit.","")&amp;
IF(H1400&gt;Limity!$D$11," Opłata za zestawienie łącza ponad limit.","")&amp;
IF(J1400=""," Nie wskazano PWR. ",IF(ISERROR(VLOOKUP(J1400,'Listy punktów styku'!$B$11:$B$41,1,FALSE))," Nie wskazano PWR z listy.",""))&amp;
IF(P1400=""," Nie wskazano FPS. ",IF(ISERROR(VLOOKUP(P1400,'Listy punktów styku'!$B$44:$B$61,1,FALSE))," Nie wskazano FPS z listy.",""))
)</f>
        <v/>
      </c>
    </row>
    <row r="1401" spans="1:22" x14ac:dyDescent="0.35">
      <c r="A1401" s="115">
        <v>1387</v>
      </c>
      <c r="B1401" s="116">
        <v>7511315</v>
      </c>
      <c r="C1401" s="117" t="s">
        <v>1207</v>
      </c>
      <c r="D1401" s="118" t="s">
        <v>1209</v>
      </c>
      <c r="E1401" s="118" t="s">
        <v>1212</v>
      </c>
      <c r="F1401" s="119" t="s">
        <v>1213</v>
      </c>
      <c r="G1401" s="28"/>
      <c r="H1401" s="4"/>
      <c r="I1401" s="122">
        <f t="shared" si="155"/>
        <v>0</v>
      </c>
      <c r="J1401" s="3"/>
      <c r="K1401" s="6"/>
      <c r="L1401" s="123">
        <f t="shared" si="156"/>
        <v>0</v>
      </c>
      <c r="M1401" s="7"/>
      <c r="N1401" s="123">
        <f t="shared" si="157"/>
        <v>0</v>
      </c>
      <c r="O1401" s="123">
        <f t="shared" si="158"/>
        <v>0</v>
      </c>
      <c r="P1401" s="3"/>
      <c r="Q1401" s="6"/>
      <c r="R1401" s="123">
        <f t="shared" si="159"/>
        <v>0</v>
      </c>
      <c r="S1401" s="6"/>
      <c r="T1401" s="123">
        <f t="shared" si="160"/>
        <v>0</v>
      </c>
      <c r="U1401" s="122">
        <f t="shared" si="161"/>
        <v>0</v>
      </c>
      <c r="V1401" s="8" t="str">
        <f>IF(COUNTBLANK(G1401:H1401)+COUNTBLANK(J1401:K1401)+COUNTBLANK(M1401:M1401)+COUNTBLANK(P1401:Q1401)+COUNTBLANK(S1401:S1401)=8,"",
IF(G1401&lt;Limity!$C$5," Data gotowości zbyt wczesna lub nie uzupełniona.","")&amp;
IF(G1401&gt;Limity!$D$5," Data gotowości zbyt późna lub wypełnona nieprawidłowo.","")&amp;
IF(OR(ROUND(K1401,2)&lt;=0,ROUND(Q1401,2)&lt;=0,ROUND(M1401,2)&lt;=0,ROUND(S1401,2)&lt;=0,ROUND(H1401,2)&lt;=0)," Co najmniej jedna wartość nie jest większa od zera.","")&amp;
IF(K1401&gt;Limity!$D$6," Abonament za Usługę TD w Wariancie A ponad limit.","")&amp;
IF(Q1401&gt;Limity!$D$7," Abonament za Usługę TD w Wariancie B ponad limit.","")&amp;
IF(Q1401-K1401&gt;Limity!$D$8," Różnica wartości abonamentów za Usługę TD wariantów A i B ponad limit.","")&amp;
IF(M1401&gt;Limity!$D$9," Abonament za zwiększenie przepustowości w Wariancie A ponad limit.","")&amp;
IF(S1401&gt;Limity!$D$10," Abonament za zwiększenie przepustowości w Wariancie B ponad limit.","")&amp;
IF(H1401&gt;Limity!$D$11," Opłata za zestawienie łącza ponad limit.","")&amp;
IF(J1401=""," Nie wskazano PWR. ",IF(ISERROR(VLOOKUP(J1401,'Listy punktów styku'!$B$11:$B$41,1,FALSE))," Nie wskazano PWR z listy.",""))&amp;
IF(P1401=""," Nie wskazano FPS. ",IF(ISERROR(VLOOKUP(P1401,'Listy punktów styku'!$B$44:$B$61,1,FALSE))," Nie wskazano FPS z listy.",""))
)</f>
        <v/>
      </c>
    </row>
    <row r="1402" spans="1:22" x14ac:dyDescent="0.35">
      <c r="A1402" s="115">
        <v>1388</v>
      </c>
      <c r="B1402" s="116">
        <v>7511370</v>
      </c>
      <c r="C1402" s="117" t="s">
        <v>6623</v>
      </c>
      <c r="D1402" s="118" t="s">
        <v>1209</v>
      </c>
      <c r="E1402" s="118" t="s">
        <v>95</v>
      </c>
      <c r="F1402" s="119">
        <v>1</v>
      </c>
      <c r="G1402" s="28"/>
      <c r="H1402" s="4"/>
      <c r="I1402" s="122">
        <f t="shared" si="155"/>
        <v>0</v>
      </c>
      <c r="J1402" s="3"/>
      <c r="K1402" s="6"/>
      <c r="L1402" s="123">
        <f t="shared" si="156"/>
        <v>0</v>
      </c>
      <c r="M1402" s="7"/>
      <c r="N1402" s="123">
        <f t="shared" si="157"/>
        <v>0</v>
      </c>
      <c r="O1402" s="123">
        <f t="shared" si="158"/>
        <v>0</v>
      </c>
      <c r="P1402" s="3"/>
      <c r="Q1402" s="6"/>
      <c r="R1402" s="123">
        <f t="shared" si="159"/>
        <v>0</v>
      </c>
      <c r="S1402" s="6"/>
      <c r="T1402" s="123">
        <f t="shared" si="160"/>
        <v>0</v>
      </c>
      <c r="U1402" s="122">
        <f t="shared" si="161"/>
        <v>0</v>
      </c>
      <c r="V1402" s="8" t="str">
        <f>IF(COUNTBLANK(G1402:H1402)+COUNTBLANK(J1402:K1402)+COUNTBLANK(M1402:M1402)+COUNTBLANK(P1402:Q1402)+COUNTBLANK(S1402:S1402)=8,"",
IF(G1402&lt;Limity!$C$5," Data gotowości zbyt wczesna lub nie uzupełniona.","")&amp;
IF(G1402&gt;Limity!$D$5," Data gotowości zbyt późna lub wypełnona nieprawidłowo.","")&amp;
IF(OR(ROUND(K1402,2)&lt;=0,ROUND(Q1402,2)&lt;=0,ROUND(M1402,2)&lt;=0,ROUND(S1402,2)&lt;=0,ROUND(H1402,2)&lt;=0)," Co najmniej jedna wartość nie jest większa od zera.","")&amp;
IF(K1402&gt;Limity!$D$6," Abonament za Usługę TD w Wariancie A ponad limit.","")&amp;
IF(Q1402&gt;Limity!$D$7," Abonament za Usługę TD w Wariancie B ponad limit.","")&amp;
IF(Q1402-K1402&gt;Limity!$D$8," Różnica wartości abonamentów za Usługę TD wariantów A i B ponad limit.","")&amp;
IF(M1402&gt;Limity!$D$9," Abonament za zwiększenie przepustowości w Wariancie A ponad limit.","")&amp;
IF(S1402&gt;Limity!$D$10," Abonament za zwiększenie przepustowości w Wariancie B ponad limit.","")&amp;
IF(H1402&gt;Limity!$D$11," Opłata za zestawienie łącza ponad limit.","")&amp;
IF(J1402=""," Nie wskazano PWR. ",IF(ISERROR(VLOOKUP(J1402,'Listy punktów styku'!$B$11:$B$41,1,FALSE))," Nie wskazano PWR z listy.",""))&amp;
IF(P1402=""," Nie wskazano FPS. ",IF(ISERROR(VLOOKUP(P1402,'Listy punktów styku'!$B$44:$B$61,1,FALSE))," Nie wskazano FPS z listy.",""))
)</f>
        <v/>
      </c>
    </row>
    <row r="1403" spans="1:22" x14ac:dyDescent="0.35">
      <c r="A1403" s="115">
        <v>1389</v>
      </c>
      <c r="B1403" s="116">
        <v>7513757</v>
      </c>
      <c r="C1403" s="117" t="s">
        <v>6627</v>
      </c>
      <c r="D1403" s="118" t="s">
        <v>6625</v>
      </c>
      <c r="E1403" s="118" t="s">
        <v>95</v>
      </c>
      <c r="F1403" s="119">
        <v>13</v>
      </c>
      <c r="G1403" s="28"/>
      <c r="H1403" s="4"/>
      <c r="I1403" s="122">
        <f t="shared" si="155"/>
        <v>0</v>
      </c>
      <c r="J1403" s="3"/>
      <c r="K1403" s="6"/>
      <c r="L1403" s="123">
        <f t="shared" si="156"/>
        <v>0</v>
      </c>
      <c r="M1403" s="7"/>
      <c r="N1403" s="123">
        <f t="shared" si="157"/>
        <v>0</v>
      </c>
      <c r="O1403" s="123">
        <f t="shared" si="158"/>
        <v>0</v>
      </c>
      <c r="P1403" s="3"/>
      <c r="Q1403" s="6"/>
      <c r="R1403" s="123">
        <f t="shared" si="159"/>
        <v>0</v>
      </c>
      <c r="S1403" s="6"/>
      <c r="T1403" s="123">
        <f t="shared" si="160"/>
        <v>0</v>
      </c>
      <c r="U1403" s="122">
        <f t="shared" si="161"/>
        <v>0</v>
      </c>
      <c r="V1403" s="8" t="str">
        <f>IF(COUNTBLANK(G1403:H1403)+COUNTBLANK(J1403:K1403)+COUNTBLANK(M1403:M1403)+COUNTBLANK(P1403:Q1403)+COUNTBLANK(S1403:S1403)=8,"",
IF(G1403&lt;Limity!$C$5," Data gotowości zbyt wczesna lub nie uzupełniona.","")&amp;
IF(G1403&gt;Limity!$D$5," Data gotowości zbyt późna lub wypełnona nieprawidłowo.","")&amp;
IF(OR(ROUND(K1403,2)&lt;=0,ROUND(Q1403,2)&lt;=0,ROUND(M1403,2)&lt;=0,ROUND(S1403,2)&lt;=0,ROUND(H1403,2)&lt;=0)," Co najmniej jedna wartość nie jest większa od zera.","")&amp;
IF(K1403&gt;Limity!$D$6," Abonament za Usługę TD w Wariancie A ponad limit.","")&amp;
IF(Q1403&gt;Limity!$D$7," Abonament za Usługę TD w Wariancie B ponad limit.","")&amp;
IF(Q1403-K1403&gt;Limity!$D$8," Różnica wartości abonamentów za Usługę TD wariantów A i B ponad limit.","")&amp;
IF(M1403&gt;Limity!$D$9," Abonament za zwiększenie przepustowości w Wariancie A ponad limit.","")&amp;
IF(S1403&gt;Limity!$D$10," Abonament za zwiększenie przepustowości w Wariancie B ponad limit.","")&amp;
IF(H1403&gt;Limity!$D$11," Opłata za zestawienie łącza ponad limit.","")&amp;
IF(J1403=""," Nie wskazano PWR. ",IF(ISERROR(VLOOKUP(J1403,'Listy punktów styku'!$B$11:$B$41,1,FALSE))," Nie wskazano PWR z listy.",""))&amp;
IF(P1403=""," Nie wskazano FPS. ",IF(ISERROR(VLOOKUP(P1403,'Listy punktów styku'!$B$44:$B$61,1,FALSE))," Nie wskazano FPS z listy.",""))
)</f>
        <v/>
      </c>
    </row>
    <row r="1404" spans="1:22" x14ac:dyDescent="0.35">
      <c r="A1404" s="115">
        <v>1390</v>
      </c>
      <c r="B1404" s="116">
        <v>7519118</v>
      </c>
      <c r="C1404" s="117" t="s">
        <v>6630</v>
      </c>
      <c r="D1404" s="118" t="s">
        <v>6632</v>
      </c>
      <c r="E1404" s="118" t="s">
        <v>6635</v>
      </c>
      <c r="F1404" s="119">
        <v>33</v>
      </c>
      <c r="G1404" s="28"/>
      <c r="H1404" s="4"/>
      <c r="I1404" s="122">
        <f t="shared" si="155"/>
        <v>0</v>
      </c>
      <c r="J1404" s="3"/>
      <c r="K1404" s="6"/>
      <c r="L1404" s="123">
        <f t="shared" si="156"/>
        <v>0</v>
      </c>
      <c r="M1404" s="7"/>
      <c r="N1404" s="123">
        <f t="shared" si="157"/>
        <v>0</v>
      </c>
      <c r="O1404" s="123">
        <f t="shared" si="158"/>
        <v>0</v>
      </c>
      <c r="P1404" s="3"/>
      <c r="Q1404" s="6"/>
      <c r="R1404" s="123">
        <f t="shared" si="159"/>
        <v>0</v>
      </c>
      <c r="S1404" s="6"/>
      <c r="T1404" s="123">
        <f t="shared" si="160"/>
        <v>0</v>
      </c>
      <c r="U1404" s="122">
        <f t="shared" si="161"/>
        <v>0</v>
      </c>
      <c r="V1404" s="8" t="str">
        <f>IF(COUNTBLANK(G1404:H1404)+COUNTBLANK(J1404:K1404)+COUNTBLANK(M1404:M1404)+COUNTBLANK(P1404:Q1404)+COUNTBLANK(S1404:S1404)=8,"",
IF(G1404&lt;Limity!$C$5," Data gotowości zbyt wczesna lub nie uzupełniona.","")&amp;
IF(G1404&gt;Limity!$D$5," Data gotowości zbyt późna lub wypełnona nieprawidłowo.","")&amp;
IF(OR(ROUND(K1404,2)&lt;=0,ROUND(Q1404,2)&lt;=0,ROUND(M1404,2)&lt;=0,ROUND(S1404,2)&lt;=0,ROUND(H1404,2)&lt;=0)," Co najmniej jedna wartość nie jest większa od zera.","")&amp;
IF(K1404&gt;Limity!$D$6," Abonament za Usługę TD w Wariancie A ponad limit.","")&amp;
IF(Q1404&gt;Limity!$D$7," Abonament za Usługę TD w Wariancie B ponad limit.","")&amp;
IF(Q1404-K1404&gt;Limity!$D$8," Różnica wartości abonamentów za Usługę TD wariantów A i B ponad limit.","")&amp;
IF(M1404&gt;Limity!$D$9," Abonament za zwiększenie przepustowości w Wariancie A ponad limit.","")&amp;
IF(S1404&gt;Limity!$D$10," Abonament za zwiększenie przepustowości w Wariancie B ponad limit.","")&amp;
IF(H1404&gt;Limity!$D$11," Opłata za zestawienie łącza ponad limit.","")&amp;
IF(J1404=""," Nie wskazano PWR. ",IF(ISERROR(VLOOKUP(J1404,'Listy punktów styku'!$B$11:$B$41,1,FALSE))," Nie wskazano PWR z listy.",""))&amp;
IF(P1404=""," Nie wskazano FPS. ",IF(ISERROR(VLOOKUP(P1404,'Listy punktów styku'!$B$44:$B$61,1,FALSE))," Nie wskazano FPS z listy.",""))
)</f>
        <v/>
      </c>
    </row>
    <row r="1405" spans="1:22" x14ac:dyDescent="0.35">
      <c r="A1405" s="115">
        <v>1391</v>
      </c>
      <c r="B1405" s="116">
        <v>7519132</v>
      </c>
      <c r="C1405" s="117" t="s">
        <v>6637</v>
      </c>
      <c r="D1405" s="118" t="s">
        <v>6632</v>
      </c>
      <c r="E1405" s="118" t="s">
        <v>339</v>
      </c>
      <c r="F1405" s="119" t="s">
        <v>715</v>
      </c>
      <c r="G1405" s="28"/>
      <c r="H1405" s="4"/>
      <c r="I1405" s="122">
        <f t="shared" si="155"/>
        <v>0</v>
      </c>
      <c r="J1405" s="3"/>
      <c r="K1405" s="6"/>
      <c r="L1405" s="123">
        <f t="shared" si="156"/>
        <v>0</v>
      </c>
      <c r="M1405" s="7"/>
      <c r="N1405" s="123">
        <f t="shared" si="157"/>
        <v>0</v>
      </c>
      <c r="O1405" s="123">
        <f t="shared" si="158"/>
        <v>0</v>
      </c>
      <c r="P1405" s="3"/>
      <c r="Q1405" s="6"/>
      <c r="R1405" s="123">
        <f t="shared" si="159"/>
        <v>0</v>
      </c>
      <c r="S1405" s="6"/>
      <c r="T1405" s="123">
        <f t="shared" si="160"/>
        <v>0</v>
      </c>
      <c r="U1405" s="122">
        <f t="shared" si="161"/>
        <v>0</v>
      </c>
      <c r="V1405" s="8" t="str">
        <f>IF(COUNTBLANK(G1405:H1405)+COUNTBLANK(J1405:K1405)+COUNTBLANK(M1405:M1405)+COUNTBLANK(P1405:Q1405)+COUNTBLANK(S1405:S1405)=8,"",
IF(G1405&lt;Limity!$C$5," Data gotowości zbyt wczesna lub nie uzupełniona.","")&amp;
IF(G1405&gt;Limity!$D$5," Data gotowości zbyt późna lub wypełnona nieprawidłowo.","")&amp;
IF(OR(ROUND(K1405,2)&lt;=0,ROUND(Q1405,2)&lt;=0,ROUND(M1405,2)&lt;=0,ROUND(S1405,2)&lt;=0,ROUND(H1405,2)&lt;=0)," Co najmniej jedna wartość nie jest większa od zera.","")&amp;
IF(K1405&gt;Limity!$D$6," Abonament za Usługę TD w Wariancie A ponad limit.","")&amp;
IF(Q1405&gt;Limity!$D$7," Abonament za Usługę TD w Wariancie B ponad limit.","")&amp;
IF(Q1405-K1405&gt;Limity!$D$8," Różnica wartości abonamentów za Usługę TD wariantów A i B ponad limit.","")&amp;
IF(M1405&gt;Limity!$D$9," Abonament za zwiększenie przepustowości w Wariancie A ponad limit.","")&amp;
IF(S1405&gt;Limity!$D$10," Abonament za zwiększenie przepustowości w Wariancie B ponad limit.","")&amp;
IF(H1405&gt;Limity!$D$11," Opłata za zestawienie łącza ponad limit.","")&amp;
IF(J1405=""," Nie wskazano PWR. ",IF(ISERROR(VLOOKUP(J1405,'Listy punktów styku'!$B$11:$B$41,1,FALSE))," Nie wskazano PWR z listy.",""))&amp;
IF(P1405=""," Nie wskazano FPS. ",IF(ISERROR(VLOOKUP(P1405,'Listy punktów styku'!$B$44:$B$61,1,FALSE))," Nie wskazano FPS z listy.",""))
)</f>
        <v/>
      </c>
    </row>
    <row r="1406" spans="1:22" ht="29" x14ac:dyDescent="0.35">
      <c r="A1406" s="115">
        <v>1392</v>
      </c>
      <c r="B1406" s="116">
        <v>7617179</v>
      </c>
      <c r="C1406" s="117" t="s">
        <v>6639</v>
      </c>
      <c r="D1406" s="118" t="s">
        <v>6642</v>
      </c>
      <c r="E1406" s="118" t="s">
        <v>634</v>
      </c>
      <c r="F1406" s="119">
        <v>54</v>
      </c>
      <c r="G1406" s="28"/>
      <c r="H1406" s="4"/>
      <c r="I1406" s="122">
        <f t="shared" si="155"/>
        <v>0</v>
      </c>
      <c r="J1406" s="3"/>
      <c r="K1406" s="6"/>
      <c r="L1406" s="123">
        <f t="shared" si="156"/>
        <v>0</v>
      </c>
      <c r="M1406" s="7"/>
      <c r="N1406" s="123">
        <f t="shared" si="157"/>
        <v>0</v>
      </c>
      <c r="O1406" s="123">
        <f t="shared" si="158"/>
        <v>0</v>
      </c>
      <c r="P1406" s="3"/>
      <c r="Q1406" s="6"/>
      <c r="R1406" s="123">
        <f t="shared" si="159"/>
        <v>0</v>
      </c>
      <c r="S1406" s="6"/>
      <c r="T1406" s="123">
        <f t="shared" si="160"/>
        <v>0</v>
      </c>
      <c r="U1406" s="122">
        <f t="shared" si="161"/>
        <v>0</v>
      </c>
      <c r="V1406" s="8" t="str">
        <f>IF(COUNTBLANK(G1406:H1406)+COUNTBLANK(J1406:K1406)+COUNTBLANK(M1406:M1406)+COUNTBLANK(P1406:Q1406)+COUNTBLANK(S1406:S1406)=8,"",
IF(G1406&lt;Limity!$C$5," Data gotowości zbyt wczesna lub nie uzupełniona.","")&amp;
IF(G1406&gt;Limity!$D$5," Data gotowości zbyt późna lub wypełnona nieprawidłowo.","")&amp;
IF(OR(ROUND(K1406,2)&lt;=0,ROUND(Q1406,2)&lt;=0,ROUND(M1406,2)&lt;=0,ROUND(S1406,2)&lt;=0,ROUND(H1406,2)&lt;=0)," Co najmniej jedna wartość nie jest większa od zera.","")&amp;
IF(K1406&gt;Limity!$D$6," Abonament za Usługę TD w Wariancie A ponad limit.","")&amp;
IF(Q1406&gt;Limity!$D$7," Abonament za Usługę TD w Wariancie B ponad limit.","")&amp;
IF(Q1406-K1406&gt;Limity!$D$8," Różnica wartości abonamentów za Usługę TD wariantów A i B ponad limit.","")&amp;
IF(M1406&gt;Limity!$D$9," Abonament za zwiększenie przepustowości w Wariancie A ponad limit.","")&amp;
IF(S1406&gt;Limity!$D$10," Abonament za zwiększenie przepustowości w Wariancie B ponad limit.","")&amp;
IF(H1406&gt;Limity!$D$11," Opłata za zestawienie łącza ponad limit.","")&amp;
IF(J1406=""," Nie wskazano PWR. ",IF(ISERROR(VLOOKUP(J1406,'Listy punktów styku'!$B$11:$B$41,1,FALSE))," Nie wskazano PWR z listy.",""))&amp;
IF(P1406=""," Nie wskazano FPS. ",IF(ISERROR(VLOOKUP(P1406,'Listy punktów styku'!$B$44:$B$61,1,FALSE))," Nie wskazano FPS z listy.",""))
)</f>
        <v/>
      </c>
    </row>
    <row r="1407" spans="1:22" x14ac:dyDescent="0.35">
      <c r="A1407" s="115">
        <v>1393</v>
      </c>
      <c r="B1407" s="124">
        <v>52011355</v>
      </c>
      <c r="C1407" s="117" t="s">
        <v>6644</v>
      </c>
      <c r="D1407" s="118" t="s">
        <v>6647</v>
      </c>
      <c r="E1407" s="118" t="s">
        <v>6650</v>
      </c>
      <c r="F1407" s="119" t="s">
        <v>6651</v>
      </c>
      <c r="G1407" s="28"/>
      <c r="H1407" s="4"/>
      <c r="I1407" s="122">
        <f t="shared" si="155"/>
        <v>0</v>
      </c>
      <c r="J1407" s="3"/>
      <c r="K1407" s="6"/>
      <c r="L1407" s="123">
        <f t="shared" si="156"/>
        <v>0</v>
      </c>
      <c r="M1407" s="7"/>
      <c r="N1407" s="123">
        <f t="shared" si="157"/>
        <v>0</v>
      </c>
      <c r="O1407" s="123">
        <f t="shared" si="158"/>
        <v>0</v>
      </c>
      <c r="P1407" s="3"/>
      <c r="Q1407" s="6"/>
      <c r="R1407" s="123">
        <f t="shared" si="159"/>
        <v>0</v>
      </c>
      <c r="S1407" s="6"/>
      <c r="T1407" s="123">
        <f t="shared" si="160"/>
        <v>0</v>
      </c>
      <c r="U1407" s="122">
        <f t="shared" si="161"/>
        <v>0</v>
      </c>
      <c r="V1407" s="8" t="str">
        <f>IF(COUNTBLANK(G1407:H1407)+COUNTBLANK(J1407:K1407)+COUNTBLANK(M1407:M1407)+COUNTBLANK(P1407:Q1407)+COUNTBLANK(S1407:S1407)=8,"",
IF(G1407&lt;Limity!$C$5," Data gotowości zbyt wczesna lub nie uzupełniona.","")&amp;
IF(G1407&gt;Limity!$D$5," Data gotowości zbyt późna lub wypełnona nieprawidłowo.","")&amp;
IF(OR(ROUND(K1407,2)&lt;=0,ROUND(Q1407,2)&lt;=0,ROUND(M1407,2)&lt;=0,ROUND(S1407,2)&lt;=0,ROUND(H1407,2)&lt;=0)," Co najmniej jedna wartość nie jest większa od zera.","")&amp;
IF(K1407&gt;Limity!$D$6," Abonament za Usługę TD w Wariancie A ponad limit.","")&amp;
IF(Q1407&gt;Limity!$D$7," Abonament za Usługę TD w Wariancie B ponad limit.","")&amp;
IF(Q1407-K1407&gt;Limity!$D$8," Różnica wartości abonamentów za Usługę TD wariantów A i B ponad limit.","")&amp;
IF(M1407&gt;Limity!$D$9," Abonament za zwiększenie przepustowości w Wariancie A ponad limit.","")&amp;
IF(S1407&gt;Limity!$D$10," Abonament za zwiększenie przepustowości w Wariancie B ponad limit.","")&amp;
IF(H1407&gt;Limity!$D$11," Opłata za zestawienie łącza ponad limit.","")&amp;
IF(J1407=""," Nie wskazano PWR. ",IF(ISERROR(VLOOKUP(J1407,'Listy punktów styku'!$B$11:$B$41,1,FALSE))," Nie wskazano PWR z listy.",""))&amp;
IF(P1407=""," Nie wskazano FPS. ",IF(ISERROR(VLOOKUP(P1407,'Listy punktów styku'!$B$44:$B$61,1,FALSE))," Nie wskazano FPS z listy.",""))
)</f>
        <v/>
      </c>
    </row>
    <row r="1408" spans="1:22" x14ac:dyDescent="0.35">
      <c r="A1408" s="115">
        <v>1394</v>
      </c>
      <c r="B1408" s="116">
        <v>11381892</v>
      </c>
      <c r="C1408" s="117">
        <v>131405</v>
      </c>
      <c r="D1408" s="118" t="s">
        <v>6655</v>
      </c>
      <c r="E1408" s="118"/>
      <c r="F1408" s="119">
        <v>45</v>
      </c>
      <c r="G1408" s="28"/>
      <c r="H1408" s="4"/>
      <c r="I1408" s="122">
        <f t="shared" si="155"/>
        <v>0</v>
      </c>
      <c r="J1408" s="3"/>
      <c r="K1408" s="6"/>
      <c r="L1408" s="123">
        <f t="shared" si="156"/>
        <v>0</v>
      </c>
      <c r="M1408" s="7"/>
      <c r="N1408" s="123">
        <f t="shared" si="157"/>
        <v>0</v>
      </c>
      <c r="O1408" s="123">
        <f t="shared" si="158"/>
        <v>0</v>
      </c>
      <c r="P1408" s="3"/>
      <c r="Q1408" s="6"/>
      <c r="R1408" s="123">
        <f t="shared" si="159"/>
        <v>0</v>
      </c>
      <c r="S1408" s="6"/>
      <c r="T1408" s="123">
        <f t="shared" si="160"/>
        <v>0</v>
      </c>
      <c r="U1408" s="122">
        <f t="shared" si="161"/>
        <v>0</v>
      </c>
      <c r="V1408" s="8" t="str">
        <f>IF(COUNTBLANK(G1408:H1408)+COUNTBLANK(J1408:K1408)+COUNTBLANK(M1408:M1408)+COUNTBLANK(P1408:Q1408)+COUNTBLANK(S1408:S1408)=8,"",
IF(G1408&lt;Limity!$C$5," Data gotowości zbyt wczesna lub nie uzupełniona.","")&amp;
IF(G1408&gt;Limity!$D$5," Data gotowości zbyt późna lub wypełnona nieprawidłowo.","")&amp;
IF(OR(ROUND(K1408,2)&lt;=0,ROUND(Q1408,2)&lt;=0,ROUND(M1408,2)&lt;=0,ROUND(S1408,2)&lt;=0,ROUND(H1408,2)&lt;=0)," Co najmniej jedna wartość nie jest większa od zera.","")&amp;
IF(K1408&gt;Limity!$D$6," Abonament za Usługę TD w Wariancie A ponad limit.","")&amp;
IF(Q1408&gt;Limity!$D$7," Abonament za Usługę TD w Wariancie B ponad limit.","")&amp;
IF(Q1408-K1408&gt;Limity!$D$8," Różnica wartości abonamentów za Usługę TD wariantów A i B ponad limit.","")&amp;
IF(M1408&gt;Limity!$D$9," Abonament za zwiększenie przepustowości w Wariancie A ponad limit.","")&amp;
IF(S1408&gt;Limity!$D$10," Abonament za zwiększenie przepustowości w Wariancie B ponad limit.","")&amp;
IF(H1408&gt;Limity!$D$11," Opłata za zestawienie łącza ponad limit.","")&amp;
IF(J1408=""," Nie wskazano PWR. ",IF(ISERROR(VLOOKUP(J1408,'Listy punktów styku'!$B$11:$B$41,1,FALSE))," Nie wskazano PWR z listy.",""))&amp;
IF(P1408=""," Nie wskazano FPS. ",IF(ISERROR(VLOOKUP(P1408,'Listy punktów styku'!$B$44:$B$61,1,FALSE))," Nie wskazano FPS z listy.",""))
)</f>
        <v/>
      </c>
    </row>
    <row r="1409" spans="1:22" x14ac:dyDescent="0.35">
      <c r="A1409" s="115">
        <v>1395</v>
      </c>
      <c r="B1409" s="116">
        <v>9898604</v>
      </c>
      <c r="C1409" s="117">
        <v>131610</v>
      </c>
      <c r="D1409" s="118" t="s">
        <v>6657</v>
      </c>
      <c r="E1409" s="118" t="s">
        <v>527</v>
      </c>
      <c r="F1409" s="119">
        <v>33</v>
      </c>
      <c r="G1409" s="28"/>
      <c r="H1409" s="4"/>
      <c r="I1409" s="122">
        <f t="shared" si="155"/>
        <v>0</v>
      </c>
      <c r="J1409" s="3"/>
      <c r="K1409" s="6"/>
      <c r="L1409" s="123">
        <f t="shared" si="156"/>
        <v>0</v>
      </c>
      <c r="M1409" s="7"/>
      <c r="N1409" s="123">
        <f t="shared" si="157"/>
        <v>0</v>
      </c>
      <c r="O1409" s="123">
        <f t="shared" si="158"/>
        <v>0</v>
      </c>
      <c r="P1409" s="3"/>
      <c r="Q1409" s="6"/>
      <c r="R1409" s="123">
        <f t="shared" si="159"/>
        <v>0</v>
      </c>
      <c r="S1409" s="6"/>
      <c r="T1409" s="123">
        <f t="shared" si="160"/>
        <v>0</v>
      </c>
      <c r="U1409" s="122">
        <f t="shared" si="161"/>
        <v>0</v>
      </c>
      <c r="V1409" s="8" t="str">
        <f>IF(COUNTBLANK(G1409:H1409)+COUNTBLANK(J1409:K1409)+COUNTBLANK(M1409:M1409)+COUNTBLANK(P1409:Q1409)+COUNTBLANK(S1409:S1409)=8,"",
IF(G1409&lt;Limity!$C$5," Data gotowości zbyt wczesna lub nie uzupełniona.","")&amp;
IF(G1409&gt;Limity!$D$5," Data gotowości zbyt późna lub wypełnona nieprawidłowo.","")&amp;
IF(OR(ROUND(K1409,2)&lt;=0,ROUND(Q1409,2)&lt;=0,ROUND(M1409,2)&lt;=0,ROUND(S1409,2)&lt;=0,ROUND(H1409,2)&lt;=0)," Co najmniej jedna wartość nie jest większa od zera.","")&amp;
IF(K1409&gt;Limity!$D$6," Abonament za Usługę TD w Wariancie A ponad limit.","")&amp;
IF(Q1409&gt;Limity!$D$7," Abonament za Usługę TD w Wariancie B ponad limit.","")&amp;
IF(Q1409-K1409&gt;Limity!$D$8," Różnica wartości abonamentów za Usługę TD wariantów A i B ponad limit.","")&amp;
IF(M1409&gt;Limity!$D$9," Abonament za zwiększenie przepustowości w Wariancie A ponad limit.","")&amp;
IF(S1409&gt;Limity!$D$10," Abonament za zwiększenie przepustowości w Wariancie B ponad limit.","")&amp;
IF(H1409&gt;Limity!$D$11," Opłata za zestawienie łącza ponad limit.","")&amp;
IF(J1409=""," Nie wskazano PWR. ",IF(ISERROR(VLOOKUP(J1409,'Listy punktów styku'!$B$11:$B$41,1,FALSE))," Nie wskazano PWR z listy.",""))&amp;
IF(P1409=""," Nie wskazano FPS. ",IF(ISERROR(VLOOKUP(P1409,'Listy punktów styku'!$B$44:$B$61,1,FALSE))," Nie wskazano FPS z listy.",""))
)</f>
        <v/>
      </c>
    </row>
    <row r="1410" spans="1:22" x14ac:dyDescent="0.35">
      <c r="A1410" s="115">
        <v>1396</v>
      </c>
      <c r="B1410" s="124">
        <v>78015849</v>
      </c>
      <c r="C1410" s="117" t="s">
        <v>6659</v>
      </c>
      <c r="D1410" s="118" t="s">
        <v>6661</v>
      </c>
      <c r="E1410" s="118" t="s">
        <v>3098</v>
      </c>
      <c r="F1410" s="119" t="s">
        <v>3357</v>
      </c>
      <c r="G1410" s="28"/>
      <c r="H1410" s="4"/>
      <c r="I1410" s="122">
        <f t="shared" si="155"/>
        <v>0</v>
      </c>
      <c r="J1410" s="3"/>
      <c r="K1410" s="6"/>
      <c r="L1410" s="123">
        <f t="shared" si="156"/>
        <v>0</v>
      </c>
      <c r="M1410" s="7"/>
      <c r="N1410" s="123">
        <f t="shared" si="157"/>
        <v>0</v>
      </c>
      <c r="O1410" s="123">
        <f t="shared" si="158"/>
        <v>0</v>
      </c>
      <c r="P1410" s="3"/>
      <c r="Q1410" s="6"/>
      <c r="R1410" s="123">
        <f t="shared" si="159"/>
        <v>0</v>
      </c>
      <c r="S1410" s="6"/>
      <c r="T1410" s="123">
        <f t="shared" si="160"/>
        <v>0</v>
      </c>
      <c r="U1410" s="122">
        <f t="shared" si="161"/>
        <v>0</v>
      </c>
      <c r="V1410" s="8" t="str">
        <f>IF(COUNTBLANK(G1410:H1410)+COUNTBLANK(J1410:K1410)+COUNTBLANK(M1410:M1410)+COUNTBLANK(P1410:Q1410)+COUNTBLANK(S1410:S1410)=8,"",
IF(G1410&lt;Limity!$C$5," Data gotowości zbyt wczesna lub nie uzupełniona.","")&amp;
IF(G1410&gt;Limity!$D$5," Data gotowości zbyt późna lub wypełnona nieprawidłowo.","")&amp;
IF(OR(ROUND(K1410,2)&lt;=0,ROUND(Q1410,2)&lt;=0,ROUND(M1410,2)&lt;=0,ROUND(S1410,2)&lt;=0,ROUND(H1410,2)&lt;=0)," Co najmniej jedna wartość nie jest większa od zera.","")&amp;
IF(K1410&gt;Limity!$D$6," Abonament za Usługę TD w Wariancie A ponad limit.","")&amp;
IF(Q1410&gt;Limity!$D$7," Abonament za Usługę TD w Wariancie B ponad limit.","")&amp;
IF(Q1410-K1410&gt;Limity!$D$8," Różnica wartości abonamentów za Usługę TD wariantów A i B ponad limit.","")&amp;
IF(M1410&gt;Limity!$D$9," Abonament za zwiększenie przepustowości w Wariancie A ponad limit.","")&amp;
IF(S1410&gt;Limity!$D$10," Abonament za zwiększenie przepustowości w Wariancie B ponad limit.","")&amp;
IF(H1410&gt;Limity!$D$11," Opłata za zestawienie łącza ponad limit.","")&amp;
IF(J1410=""," Nie wskazano PWR. ",IF(ISERROR(VLOOKUP(J1410,'Listy punktów styku'!$B$11:$B$41,1,FALSE))," Nie wskazano PWR z listy.",""))&amp;
IF(P1410=""," Nie wskazano FPS. ",IF(ISERROR(VLOOKUP(P1410,'Listy punktów styku'!$B$44:$B$61,1,FALSE))," Nie wskazano FPS z listy.",""))
)</f>
        <v/>
      </c>
    </row>
    <row r="1411" spans="1:22" x14ac:dyDescent="0.35">
      <c r="A1411" s="115">
        <v>1397</v>
      </c>
      <c r="B1411" s="116">
        <v>7537094</v>
      </c>
      <c r="C1411" s="117" t="s">
        <v>6664</v>
      </c>
      <c r="D1411" s="118" t="s">
        <v>6669</v>
      </c>
      <c r="E1411" s="118" t="s">
        <v>6671</v>
      </c>
      <c r="F1411" s="119">
        <v>18</v>
      </c>
      <c r="G1411" s="28"/>
      <c r="H1411" s="4"/>
      <c r="I1411" s="122">
        <f t="shared" si="155"/>
        <v>0</v>
      </c>
      <c r="J1411" s="3"/>
      <c r="K1411" s="6"/>
      <c r="L1411" s="123">
        <f t="shared" si="156"/>
        <v>0</v>
      </c>
      <c r="M1411" s="7"/>
      <c r="N1411" s="123">
        <f t="shared" si="157"/>
        <v>0</v>
      </c>
      <c r="O1411" s="123">
        <f t="shared" si="158"/>
        <v>0</v>
      </c>
      <c r="P1411" s="3"/>
      <c r="Q1411" s="6"/>
      <c r="R1411" s="123">
        <f t="shared" si="159"/>
        <v>0</v>
      </c>
      <c r="S1411" s="6"/>
      <c r="T1411" s="123">
        <f t="shared" si="160"/>
        <v>0</v>
      </c>
      <c r="U1411" s="122">
        <f t="shared" si="161"/>
        <v>0</v>
      </c>
      <c r="V1411" s="8" t="str">
        <f>IF(COUNTBLANK(G1411:H1411)+COUNTBLANK(J1411:K1411)+COUNTBLANK(M1411:M1411)+COUNTBLANK(P1411:Q1411)+COUNTBLANK(S1411:S1411)=8,"",
IF(G1411&lt;Limity!$C$5," Data gotowości zbyt wczesna lub nie uzupełniona.","")&amp;
IF(G1411&gt;Limity!$D$5," Data gotowości zbyt późna lub wypełnona nieprawidłowo.","")&amp;
IF(OR(ROUND(K1411,2)&lt;=0,ROUND(Q1411,2)&lt;=0,ROUND(M1411,2)&lt;=0,ROUND(S1411,2)&lt;=0,ROUND(H1411,2)&lt;=0)," Co najmniej jedna wartość nie jest większa od zera.","")&amp;
IF(K1411&gt;Limity!$D$6," Abonament za Usługę TD w Wariancie A ponad limit.","")&amp;
IF(Q1411&gt;Limity!$D$7," Abonament za Usługę TD w Wariancie B ponad limit.","")&amp;
IF(Q1411-K1411&gt;Limity!$D$8," Różnica wartości abonamentów za Usługę TD wariantów A i B ponad limit.","")&amp;
IF(M1411&gt;Limity!$D$9," Abonament za zwiększenie przepustowości w Wariancie A ponad limit.","")&amp;
IF(S1411&gt;Limity!$D$10," Abonament za zwiększenie przepustowości w Wariancie B ponad limit.","")&amp;
IF(H1411&gt;Limity!$D$11," Opłata za zestawienie łącza ponad limit.","")&amp;
IF(J1411=""," Nie wskazano PWR. ",IF(ISERROR(VLOOKUP(J1411,'Listy punktów styku'!$B$11:$B$41,1,FALSE))," Nie wskazano PWR z listy.",""))&amp;
IF(P1411=""," Nie wskazano FPS. ",IF(ISERROR(VLOOKUP(P1411,'Listy punktów styku'!$B$44:$B$61,1,FALSE))," Nie wskazano FPS z listy.",""))
)</f>
        <v/>
      </c>
    </row>
    <row r="1412" spans="1:22" x14ac:dyDescent="0.35">
      <c r="A1412" s="115">
        <v>1398</v>
      </c>
      <c r="B1412" s="116">
        <v>7546163</v>
      </c>
      <c r="C1412" s="117" t="s">
        <v>6673</v>
      </c>
      <c r="D1412" s="118" t="s">
        <v>6675</v>
      </c>
      <c r="E1412" s="118" t="s">
        <v>679</v>
      </c>
      <c r="F1412" s="119">
        <v>8</v>
      </c>
      <c r="G1412" s="28"/>
      <c r="H1412" s="4"/>
      <c r="I1412" s="122">
        <f t="shared" si="155"/>
        <v>0</v>
      </c>
      <c r="J1412" s="3"/>
      <c r="K1412" s="6"/>
      <c r="L1412" s="123">
        <f t="shared" si="156"/>
        <v>0</v>
      </c>
      <c r="M1412" s="7"/>
      <c r="N1412" s="123">
        <f t="shared" si="157"/>
        <v>0</v>
      </c>
      <c r="O1412" s="123">
        <f t="shared" si="158"/>
        <v>0</v>
      </c>
      <c r="P1412" s="3"/>
      <c r="Q1412" s="6"/>
      <c r="R1412" s="123">
        <f t="shared" si="159"/>
        <v>0</v>
      </c>
      <c r="S1412" s="6"/>
      <c r="T1412" s="123">
        <f t="shared" si="160"/>
        <v>0</v>
      </c>
      <c r="U1412" s="122">
        <f t="shared" si="161"/>
        <v>0</v>
      </c>
      <c r="V1412" s="8" t="str">
        <f>IF(COUNTBLANK(G1412:H1412)+COUNTBLANK(J1412:K1412)+COUNTBLANK(M1412:M1412)+COUNTBLANK(P1412:Q1412)+COUNTBLANK(S1412:S1412)=8,"",
IF(G1412&lt;Limity!$C$5," Data gotowości zbyt wczesna lub nie uzupełniona.","")&amp;
IF(G1412&gt;Limity!$D$5," Data gotowości zbyt późna lub wypełnona nieprawidłowo.","")&amp;
IF(OR(ROUND(K1412,2)&lt;=0,ROUND(Q1412,2)&lt;=0,ROUND(M1412,2)&lt;=0,ROUND(S1412,2)&lt;=0,ROUND(H1412,2)&lt;=0)," Co najmniej jedna wartość nie jest większa od zera.","")&amp;
IF(K1412&gt;Limity!$D$6," Abonament za Usługę TD w Wariancie A ponad limit.","")&amp;
IF(Q1412&gt;Limity!$D$7," Abonament za Usługę TD w Wariancie B ponad limit.","")&amp;
IF(Q1412-K1412&gt;Limity!$D$8," Różnica wartości abonamentów za Usługę TD wariantów A i B ponad limit.","")&amp;
IF(M1412&gt;Limity!$D$9," Abonament za zwiększenie przepustowości w Wariancie A ponad limit.","")&amp;
IF(S1412&gt;Limity!$D$10," Abonament za zwiększenie przepustowości w Wariancie B ponad limit.","")&amp;
IF(H1412&gt;Limity!$D$11," Opłata za zestawienie łącza ponad limit.","")&amp;
IF(J1412=""," Nie wskazano PWR. ",IF(ISERROR(VLOOKUP(J1412,'Listy punktów styku'!$B$11:$B$41,1,FALSE))," Nie wskazano PWR z listy.",""))&amp;
IF(P1412=""," Nie wskazano FPS. ",IF(ISERROR(VLOOKUP(P1412,'Listy punktów styku'!$B$44:$B$61,1,FALSE))," Nie wskazano FPS z listy.",""))
)</f>
        <v/>
      </c>
    </row>
    <row r="1413" spans="1:22" x14ac:dyDescent="0.35">
      <c r="A1413" s="115">
        <v>1399</v>
      </c>
      <c r="B1413" s="116">
        <v>7546062</v>
      </c>
      <c r="C1413" s="117" t="s">
        <v>6678</v>
      </c>
      <c r="D1413" s="118" t="s">
        <v>6675</v>
      </c>
      <c r="E1413" s="118" t="s">
        <v>187</v>
      </c>
      <c r="F1413" s="119">
        <v>99</v>
      </c>
      <c r="G1413" s="28"/>
      <c r="H1413" s="4"/>
      <c r="I1413" s="122">
        <f t="shared" si="155"/>
        <v>0</v>
      </c>
      <c r="J1413" s="3"/>
      <c r="K1413" s="6"/>
      <c r="L1413" s="123">
        <f t="shared" si="156"/>
        <v>0</v>
      </c>
      <c r="M1413" s="7"/>
      <c r="N1413" s="123">
        <f t="shared" si="157"/>
        <v>0</v>
      </c>
      <c r="O1413" s="123">
        <f t="shared" si="158"/>
        <v>0</v>
      </c>
      <c r="P1413" s="3"/>
      <c r="Q1413" s="6"/>
      <c r="R1413" s="123">
        <f t="shared" si="159"/>
        <v>0</v>
      </c>
      <c r="S1413" s="6"/>
      <c r="T1413" s="123">
        <f t="shared" si="160"/>
        <v>0</v>
      </c>
      <c r="U1413" s="122">
        <f t="shared" si="161"/>
        <v>0</v>
      </c>
      <c r="V1413" s="8" t="str">
        <f>IF(COUNTBLANK(G1413:H1413)+COUNTBLANK(J1413:K1413)+COUNTBLANK(M1413:M1413)+COUNTBLANK(P1413:Q1413)+COUNTBLANK(S1413:S1413)=8,"",
IF(G1413&lt;Limity!$C$5," Data gotowości zbyt wczesna lub nie uzupełniona.","")&amp;
IF(G1413&gt;Limity!$D$5," Data gotowości zbyt późna lub wypełnona nieprawidłowo.","")&amp;
IF(OR(ROUND(K1413,2)&lt;=0,ROUND(Q1413,2)&lt;=0,ROUND(M1413,2)&lt;=0,ROUND(S1413,2)&lt;=0,ROUND(H1413,2)&lt;=0)," Co najmniej jedna wartość nie jest większa od zera.","")&amp;
IF(K1413&gt;Limity!$D$6," Abonament za Usługę TD w Wariancie A ponad limit.","")&amp;
IF(Q1413&gt;Limity!$D$7," Abonament za Usługę TD w Wariancie B ponad limit.","")&amp;
IF(Q1413-K1413&gt;Limity!$D$8," Różnica wartości abonamentów za Usługę TD wariantów A i B ponad limit.","")&amp;
IF(M1413&gt;Limity!$D$9," Abonament za zwiększenie przepustowości w Wariancie A ponad limit.","")&amp;
IF(S1413&gt;Limity!$D$10," Abonament za zwiększenie przepustowości w Wariancie B ponad limit.","")&amp;
IF(H1413&gt;Limity!$D$11," Opłata za zestawienie łącza ponad limit.","")&amp;
IF(J1413=""," Nie wskazano PWR. ",IF(ISERROR(VLOOKUP(J1413,'Listy punktów styku'!$B$11:$B$41,1,FALSE))," Nie wskazano PWR z listy.",""))&amp;
IF(P1413=""," Nie wskazano FPS. ",IF(ISERROR(VLOOKUP(P1413,'Listy punktów styku'!$B$44:$B$61,1,FALSE))," Nie wskazano FPS z listy.",""))
)</f>
        <v/>
      </c>
    </row>
    <row r="1414" spans="1:22" x14ac:dyDescent="0.35">
      <c r="A1414" s="115">
        <v>1400</v>
      </c>
      <c r="B1414" s="116">
        <v>7546154</v>
      </c>
      <c r="C1414" s="117" t="s">
        <v>6680</v>
      </c>
      <c r="D1414" s="118" t="s">
        <v>6675</v>
      </c>
      <c r="E1414" s="118" t="s">
        <v>2278</v>
      </c>
      <c r="F1414" s="119">
        <v>4</v>
      </c>
      <c r="G1414" s="28"/>
      <c r="H1414" s="4"/>
      <c r="I1414" s="122">
        <f t="shared" si="155"/>
        <v>0</v>
      </c>
      <c r="J1414" s="3"/>
      <c r="K1414" s="6"/>
      <c r="L1414" s="123">
        <f t="shared" si="156"/>
        <v>0</v>
      </c>
      <c r="M1414" s="7"/>
      <c r="N1414" s="123">
        <f t="shared" si="157"/>
        <v>0</v>
      </c>
      <c r="O1414" s="123">
        <f t="shared" si="158"/>
        <v>0</v>
      </c>
      <c r="P1414" s="3"/>
      <c r="Q1414" s="6"/>
      <c r="R1414" s="123">
        <f t="shared" si="159"/>
        <v>0</v>
      </c>
      <c r="S1414" s="6"/>
      <c r="T1414" s="123">
        <f t="shared" si="160"/>
        <v>0</v>
      </c>
      <c r="U1414" s="122">
        <f t="shared" si="161"/>
        <v>0</v>
      </c>
      <c r="V1414" s="8" t="str">
        <f>IF(COUNTBLANK(G1414:H1414)+COUNTBLANK(J1414:K1414)+COUNTBLANK(M1414:M1414)+COUNTBLANK(P1414:Q1414)+COUNTBLANK(S1414:S1414)=8,"",
IF(G1414&lt;Limity!$C$5," Data gotowości zbyt wczesna lub nie uzupełniona.","")&amp;
IF(G1414&gt;Limity!$D$5," Data gotowości zbyt późna lub wypełnona nieprawidłowo.","")&amp;
IF(OR(ROUND(K1414,2)&lt;=0,ROUND(Q1414,2)&lt;=0,ROUND(M1414,2)&lt;=0,ROUND(S1414,2)&lt;=0,ROUND(H1414,2)&lt;=0)," Co najmniej jedna wartość nie jest większa od zera.","")&amp;
IF(K1414&gt;Limity!$D$6," Abonament za Usługę TD w Wariancie A ponad limit.","")&amp;
IF(Q1414&gt;Limity!$D$7," Abonament za Usługę TD w Wariancie B ponad limit.","")&amp;
IF(Q1414-K1414&gt;Limity!$D$8," Różnica wartości abonamentów za Usługę TD wariantów A i B ponad limit.","")&amp;
IF(M1414&gt;Limity!$D$9," Abonament za zwiększenie przepustowości w Wariancie A ponad limit.","")&amp;
IF(S1414&gt;Limity!$D$10," Abonament za zwiększenie przepustowości w Wariancie B ponad limit.","")&amp;
IF(H1414&gt;Limity!$D$11," Opłata za zestawienie łącza ponad limit.","")&amp;
IF(J1414=""," Nie wskazano PWR. ",IF(ISERROR(VLOOKUP(J1414,'Listy punktów styku'!$B$11:$B$41,1,FALSE))," Nie wskazano PWR z listy.",""))&amp;
IF(P1414=""," Nie wskazano FPS. ",IF(ISERROR(VLOOKUP(P1414,'Listy punktów styku'!$B$44:$B$61,1,FALSE))," Nie wskazano FPS z listy.",""))
)</f>
        <v/>
      </c>
    </row>
    <row r="1415" spans="1:22" ht="43.5" x14ac:dyDescent="0.35">
      <c r="A1415" s="115">
        <v>1401</v>
      </c>
      <c r="B1415" s="116">
        <v>7544680</v>
      </c>
      <c r="C1415" s="117" t="s">
        <v>6682</v>
      </c>
      <c r="D1415" s="118" t="s">
        <v>6675</v>
      </c>
      <c r="E1415" s="118" t="s">
        <v>2278</v>
      </c>
      <c r="F1415" s="119">
        <v>6</v>
      </c>
      <c r="G1415" s="28"/>
      <c r="H1415" s="4"/>
      <c r="I1415" s="122">
        <f t="shared" si="155"/>
        <v>0</v>
      </c>
      <c r="J1415" s="3"/>
      <c r="K1415" s="6"/>
      <c r="L1415" s="123">
        <f t="shared" si="156"/>
        <v>0</v>
      </c>
      <c r="M1415" s="7"/>
      <c r="N1415" s="123">
        <f t="shared" si="157"/>
        <v>0</v>
      </c>
      <c r="O1415" s="123">
        <f t="shared" si="158"/>
        <v>0</v>
      </c>
      <c r="P1415" s="3"/>
      <c r="Q1415" s="6"/>
      <c r="R1415" s="123">
        <f t="shared" si="159"/>
        <v>0</v>
      </c>
      <c r="S1415" s="6"/>
      <c r="T1415" s="123">
        <f t="shared" si="160"/>
        <v>0</v>
      </c>
      <c r="U1415" s="122">
        <f t="shared" si="161"/>
        <v>0</v>
      </c>
      <c r="V1415" s="8" t="str">
        <f>IF(COUNTBLANK(G1415:H1415)+COUNTBLANK(J1415:K1415)+COUNTBLANK(M1415:M1415)+COUNTBLANK(P1415:Q1415)+COUNTBLANK(S1415:S1415)=8,"",
IF(G1415&lt;Limity!$C$5," Data gotowości zbyt wczesna lub nie uzupełniona.","")&amp;
IF(G1415&gt;Limity!$D$5," Data gotowości zbyt późna lub wypełnona nieprawidłowo.","")&amp;
IF(OR(ROUND(K1415,2)&lt;=0,ROUND(Q1415,2)&lt;=0,ROUND(M1415,2)&lt;=0,ROUND(S1415,2)&lt;=0,ROUND(H1415,2)&lt;=0)," Co najmniej jedna wartość nie jest większa od zera.","")&amp;
IF(K1415&gt;Limity!$D$6," Abonament za Usługę TD w Wariancie A ponad limit.","")&amp;
IF(Q1415&gt;Limity!$D$7," Abonament za Usługę TD w Wariancie B ponad limit.","")&amp;
IF(Q1415-K1415&gt;Limity!$D$8," Różnica wartości abonamentów za Usługę TD wariantów A i B ponad limit.","")&amp;
IF(M1415&gt;Limity!$D$9," Abonament za zwiększenie przepustowości w Wariancie A ponad limit.","")&amp;
IF(S1415&gt;Limity!$D$10," Abonament za zwiększenie przepustowości w Wariancie B ponad limit.","")&amp;
IF(H1415&gt;Limity!$D$11," Opłata za zestawienie łącza ponad limit.","")&amp;
IF(J1415=""," Nie wskazano PWR. ",IF(ISERROR(VLOOKUP(J1415,'Listy punktów styku'!$B$11:$B$41,1,FALSE))," Nie wskazano PWR z listy.",""))&amp;
IF(P1415=""," Nie wskazano FPS. ",IF(ISERROR(VLOOKUP(P1415,'Listy punktów styku'!$B$44:$B$61,1,FALSE))," Nie wskazano FPS z listy.",""))
)</f>
        <v/>
      </c>
    </row>
    <row r="1416" spans="1:22" ht="29" x14ac:dyDescent="0.35">
      <c r="A1416" s="115">
        <v>1402</v>
      </c>
      <c r="B1416" s="116">
        <v>7552580</v>
      </c>
      <c r="C1416" s="117" t="s">
        <v>6686</v>
      </c>
      <c r="D1416" s="118" t="s">
        <v>6684</v>
      </c>
      <c r="E1416" s="118" t="s">
        <v>6690</v>
      </c>
      <c r="F1416" s="119">
        <v>2</v>
      </c>
      <c r="G1416" s="28"/>
      <c r="H1416" s="4"/>
      <c r="I1416" s="122">
        <f t="shared" si="155"/>
        <v>0</v>
      </c>
      <c r="J1416" s="3"/>
      <c r="K1416" s="6"/>
      <c r="L1416" s="123">
        <f t="shared" si="156"/>
        <v>0</v>
      </c>
      <c r="M1416" s="7"/>
      <c r="N1416" s="123">
        <f t="shared" si="157"/>
        <v>0</v>
      </c>
      <c r="O1416" s="123">
        <f t="shared" si="158"/>
        <v>0</v>
      </c>
      <c r="P1416" s="3"/>
      <c r="Q1416" s="6"/>
      <c r="R1416" s="123">
        <f t="shared" si="159"/>
        <v>0</v>
      </c>
      <c r="S1416" s="6"/>
      <c r="T1416" s="123">
        <f t="shared" si="160"/>
        <v>0</v>
      </c>
      <c r="U1416" s="122">
        <f t="shared" si="161"/>
        <v>0</v>
      </c>
      <c r="V1416" s="8" t="str">
        <f>IF(COUNTBLANK(G1416:H1416)+COUNTBLANK(J1416:K1416)+COUNTBLANK(M1416:M1416)+COUNTBLANK(P1416:Q1416)+COUNTBLANK(S1416:S1416)=8,"",
IF(G1416&lt;Limity!$C$5," Data gotowości zbyt wczesna lub nie uzupełniona.","")&amp;
IF(G1416&gt;Limity!$D$5," Data gotowości zbyt późna lub wypełnona nieprawidłowo.","")&amp;
IF(OR(ROUND(K1416,2)&lt;=0,ROUND(Q1416,2)&lt;=0,ROUND(M1416,2)&lt;=0,ROUND(S1416,2)&lt;=0,ROUND(H1416,2)&lt;=0)," Co najmniej jedna wartość nie jest większa od zera.","")&amp;
IF(K1416&gt;Limity!$D$6," Abonament za Usługę TD w Wariancie A ponad limit.","")&amp;
IF(Q1416&gt;Limity!$D$7," Abonament za Usługę TD w Wariancie B ponad limit.","")&amp;
IF(Q1416-K1416&gt;Limity!$D$8," Różnica wartości abonamentów za Usługę TD wariantów A i B ponad limit.","")&amp;
IF(M1416&gt;Limity!$D$9," Abonament za zwiększenie przepustowości w Wariancie A ponad limit.","")&amp;
IF(S1416&gt;Limity!$D$10," Abonament za zwiększenie przepustowości w Wariancie B ponad limit.","")&amp;
IF(H1416&gt;Limity!$D$11," Opłata za zestawienie łącza ponad limit.","")&amp;
IF(J1416=""," Nie wskazano PWR. ",IF(ISERROR(VLOOKUP(J1416,'Listy punktów styku'!$B$11:$B$41,1,FALSE))," Nie wskazano PWR z listy.",""))&amp;
IF(P1416=""," Nie wskazano FPS. ",IF(ISERROR(VLOOKUP(P1416,'Listy punktów styku'!$B$44:$B$61,1,FALSE))," Nie wskazano FPS z listy.",""))
)</f>
        <v/>
      </c>
    </row>
    <row r="1417" spans="1:22" x14ac:dyDescent="0.35">
      <c r="A1417" s="115">
        <v>1403</v>
      </c>
      <c r="B1417" s="124">
        <v>31117224</v>
      </c>
      <c r="C1417" s="117" t="s">
        <v>6691</v>
      </c>
      <c r="D1417" s="118" t="s">
        <v>6694</v>
      </c>
      <c r="E1417" s="118" t="s">
        <v>765</v>
      </c>
      <c r="F1417" s="119" t="s">
        <v>1380</v>
      </c>
      <c r="G1417" s="28"/>
      <c r="H1417" s="4"/>
      <c r="I1417" s="122">
        <f t="shared" si="155"/>
        <v>0</v>
      </c>
      <c r="J1417" s="3"/>
      <c r="K1417" s="6"/>
      <c r="L1417" s="123">
        <f t="shared" si="156"/>
        <v>0</v>
      </c>
      <c r="M1417" s="7"/>
      <c r="N1417" s="123">
        <f t="shared" si="157"/>
        <v>0</v>
      </c>
      <c r="O1417" s="123">
        <f t="shared" si="158"/>
        <v>0</v>
      </c>
      <c r="P1417" s="3"/>
      <c r="Q1417" s="6"/>
      <c r="R1417" s="123">
        <f t="shared" si="159"/>
        <v>0</v>
      </c>
      <c r="S1417" s="6"/>
      <c r="T1417" s="123">
        <f t="shared" si="160"/>
        <v>0</v>
      </c>
      <c r="U1417" s="122">
        <f t="shared" si="161"/>
        <v>0</v>
      </c>
      <c r="V1417" s="8" t="str">
        <f>IF(COUNTBLANK(G1417:H1417)+COUNTBLANK(J1417:K1417)+COUNTBLANK(M1417:M1417)+COUNTBLANK(P1417:Q1417)+COUNTBLANK(S1417:S1417)=8,"",
IF(G1417&lt;Limity!$C$5," Data gotowości zbyt wczesna lub nie uzupełniona.","")&amp;
IF(G1417&gt;Limity!$D$5," Data gotowości zbyt późna lub wypełnona nieprawidłowo.","")&amp;
IF(OR(ROUND(K1417,2)&lt;=0,ROUND(Q1417,2)&lt;=0,ROUND(M1417,2)&lt;=0,ROUND(S1417,2)&lt;=0,ROUND(H1417,2)&lt;=0)," Co najmniej jedna wartość nie jest większa od zera.","")&amp;
IF(K1417&gt;Limity!$D$6," Abonament za Usługę TD w Wariancie A ponad limit.","")&amp;
IF(Q1417&gt;Limity!$D$7," Abonament za Usługę TD w Wariancie B ponad limit.","")&amp;
IF(Q1417-K1417&gt;Limity!$D$8," Różnica wartości abonamentów za Usługę TD wariantów A i B ponad limit.","")&amp;
IF(M1417&gt;Limity!$D$9," Abonament za zwiększenie przepustowości w Wariancie A ponad limit.","")&amp;
IF(S1417&gt;Limity!$D$10," Abonament za zwiększenie przepustowości w Wariancie B ponad limit.","")&amp;
IF(H1417&gt;Limity!$D$11," Opłata za zestawienie łącza ponad limit.","")&amp;
IF(J1417=""," Nie wskazano PWR. ",IF(ISERROR(VLOOKUP(J1417,'Listy punktów styku'!$B$11:$B$41,1,FALSE))," Nie wskazano PWR z listy.",""))&amp;
IF(P1417=""," Nie wskazano FPS. ",IF(ISERROR(VLOOKUP(P1417,'Listy punktów styku'!$B$44:$B$61,1,FALSE))," Nie wskazano FPS z listy.",""))
)</f>
        <v/>
      </c>
    </row>
    <row r="1418" spans="1:22" x14ac:dyDescent="0.35">
      <c r="A1418" s="115">
        <v>1404</v>
      </c>
      <c r="B1418" s="124">
        <v>38237994</v>
      </c>
      <c r="C1418" s="117" t="s">
        <v>6691</v>
      </c>
      <c r="D1418" s="118" t="s">
        <v>6694</v>
      </c>
      <c r="E1418" s="118" t="s">
        <v>3404</v>
      </c>
      <c r="F1418" s="119" t="s">
        <v>3525</v>
      </c>
      <c r="G1418" s="28"/>
      <c r="H1418" s="4"/>
      <c r="I1418" s="122">
        <f t="shared" si="155"/>
        <v>0</v>
      </c>
      <c r="J1418" s="3"/>
      <c r="K1418" s="6"/>
      <c r="L1418" s="123">
        <f t="shared" si="156"/>
        <v>0</v>
      </c>
      <c r="M1418" s="7"/>
      <c r="N1418" s="123">
        <f t="shared" si="157"/>
        <v>0</v>
      </c>
      <c r="O1418" s="123">
        <f t="shared" si="158"/>
        <v>0</v>
      </c>
      <c r="P1418" s="3"/>
      <c r="Q1418" s="6"/>
      <c r="R1418" s="123">
        <f t="shared" si="159"/>
        <v>0</v>
      </c>
      <c r="S1418" s="6"/>
      <c r="T1418" s="123">
        <f t="shared" si="160"/>
        <v>0</v>
      </c>
      <c r="U1418" s="122">
        <f t="shared" si="161"/>
        <v>0</v>
      </c>
      <c r="V1418" s="8" t="str">
        <f>IF(COUNTBLANK(G1418:H1418)+COUNTBLANK(J1418:K1418)+COUNTBLANK(M1418:M1418)+COUNTBLANK(P1418:Q1418)+COUNTBLANK(S1418:S1418)=8,"",
IF(G1418&lt;Limity!$C$5," Data gotowości zbyt wczesna lub nie uzupełniona.","")&amp;
IF(G1418&gt;Limity!$D$5," Data gotowości zbyt późna lub wypełnona nieprawidłowo.","")&amp;
IF(OR(ROUND(K1418,2)&lt;=0,ROUND(Q1418,2)&lt;=0,ROUND(M1418,2)&lt;=0,ROUND(S1418,2)&lt;=0,ROUND(H1418,2)&lt;=0)," Co najmniej jedna wartość nie jest większa od zera.","")&amp;
IF(K1418&gt;Limity!$D$6," Abonament za Usługę TD w Wariancie A ponad limit.","")&amp;
IF(Q1418&gt;Limity!$D$7," Abonament za Usługę TD w Wariancie B ponad limit.","")&amp;
IF(Q1418-K1418&gt;Limity!$D$8," Różnica wartości abonamentów za Usługę TD wariantów A i B ponad limit.","")&amp;
IF(M1418&gt;Limity!$D$9," Abonament za zwiększenie przepustowości w Wariancie A ponad limit.","")&amp;
IF(S1418&gt;Limity!$D$10," Abonament za zwiększenie przepustowości w Wariancie B ponad limit.","")&amp;
IF(H1418&gt;Limity!$D$11," Opłata za zestawienie łącza ponad limit.","")&amp;
IF(J1418=""," Nie wskazano PWR. ",IF(ISERROR(VLOOKUP(J1418,'Listy punktów styku'!$B$11:$B$41,1,FALSE))," Nie wskazano PWR z listy.",""))&amp;
IF(P1418=""," Nie wskazano FPS. ",IF(ISERROR(VLOOKUP(P1418,'Listy punktów styku'!$B$44:$B$61,1,FALSE))," Nie wskazano FPS z listy.",""))
)</f>
        <v/>
      </c>
    </row>
    <row r="1419" spans="1:22" x14ac:dyDescent="0.35">
      <c r="A1419" s="115">
        <v>1405</v>
      </c>
      <c r="B1419" s="116">
        <v>7562020</v>
      </c>
      <c r="C1419" s="117" t="s">
        <v>6697</v>
      </c>
      <c r="D1419" s="118" t="s">
        <v>6700</v>
      </c>
      <c r="E1419" s="118"/>
      <c r="F1419" s="119">
        <v>71</v>
      </c>
      <c r="G1419" s="28"/>
      <c r="H1419" s="4"/>
      <c r="I1419" s="122">
        <f t="shared" si="155"/>
        <v>0</v>
      </c>
      <c r="J1419" s="3"/>
      <c r="K1419" s="6"/>
      <c r="L1419" s="123">
        <f t="shared" si="156"/>
        <v>0</v>
      </c>
      <c r="M1419" s="7"/>
      <c r="N1419" s="123">
        <f t="shared" si="157"/>
        <v>0</v>
      </c>
      <c r="O1419" s="123">
        <f t="shared" si="158"/>
        <v>0</v>
      </c>
      <c r="P1419" s="3"/>
      <c r="Q1419" s="6"/>
      <c r="R1419" s="123">
        <f t="shared" si="159"/>
        <v>0</v>
      </c>
      <c r="S1419" s="6"/>
      <c r="T1419" s="123">
        <f t="shared" si="160"/>
        <v>0</v>
      </c>
      <c r="U1419" s="122">
        <f t="shared" si="161"/>
        <v>0</v>
      </c>
      <c r="V1419" s="8" t="str">
        <f>IF(COUNTBLANK(G1419:H1419)+COUNTBLANK(J1419:K1419)+COUNTBLANK(M1419:M1419)+COUNTBLANK(P1419:Q1419)+COUNTBLANK(S1419:S1419)=8,"",
IF(G1419&lt;Limity!$C$5," Data gotowości zbyt wczesna lub nie uzupełniona.","")&amp;
IF(G1419&gt;Limity!$D$5," Data gotowości zbyt późna lub wypełnona nieprawidłowo.","")&amp;
IF(OR(ROUND(K1419,2)&lt;=0,ROUND(Q1419,2)&lt;=0,ROUND(M1419,2)&lt;=0,ROUND(S1419,2)&lt;=0,ROUND(H1419,2)&lt;=0)," Co najmniej jedna wartość nie jest większa od zera.","")&amp;
IF(K1419&gt;Limity!$D$6," Abonament za Usługę TD w Wariancie A ponad limit.","")&amp;
IF(Q1419&gt;Limity!$D$7," Abonament za Usługę TD w Wariancie B ponad limit.","")&amp;
IF(Q1419-K1419&gt;Limity!$D$8," Różnica wartości abonamentów za Usługę TD wariantów A i B ponad limit.","")&amp;
IF(M1419&gt;Limity!$D$9," Abonament za zwiększenie przepustowości w Wariancie A ponad limit.","")&amp;
IF(S1419&gt;Limity!$D$10," Abonament za zwiększenie przepustowości w Wariancie B ponad limit.","")&amp;
IF(H1419&gt;Limity!$D$11," Opłata za zestawienie łącza ponad limit.","")&amp;
IF(J1419=""," Nie wskazano PWR. ",IF(ISERROR(VLOOKUP(J1419,'Listy punktów styku'!$B$11:$B$41,1,FALSE))," Nie wskazano PWR z listy.",""))&amp;
IF(P1419=""," Nie wskazano FPS. ",IF(ISERROR(VLOOKUP(P1419,'Listy punktów styku'!$B$44:$B$61,1,FALSE))," Nie wskazano FPS z listy.",""))
)</f>
        <v/>
      </c>
    </row>
    <row r="1420" spans="1:22" x14ac:dyDescent="0.35">
      <c r="A1420" s="115">
        <v>1406</v>
      </c>
      <c r="B1420" s="116">
        <v>7563092</v>
      </c>
      <c r="C1420" s="117" t="s">
        <v>6702</v>
      </c>
      <c r="D1420" s="118" t="s">
        <v>6704</v>
      </c>
      <c r="E1420" s="118" t="s">
        <v>104</v>
      </c>
      <c r="F1420" s="119" t="s">
        <v>6706</v>
      </c>
      <c r="G1420" s="28"/>
      <c r="H1420" s="4"/>
      <c r="I1420" s="122">
        <f t="shared" si="155"/>
        <v>0</v>
      </c>
      <c r="J1420" s="3"/>
      <c r="K1420" s="6"/>
      <c r="L1420" s="123">
        <f t="shared" si="156"/>
        <v>0</v>
      </c>
      <c r="M1420" s="7"/>
      <c r="N1420" s="123">
        <f t="shared" si="157"/>
        <v>0</v>
      </c>
      <c r="O1420" s="123">
        <f t="shared" si="158"/>
        <v>0</v>
      </c>
      <c r="P1420" s="3"/>
      <c r="Q1420" s="6"/>
      <c r="R1420" s="123">
        <f t="shared" si="159"/>
        <v>0</v>
      </c>
      <c r="S1420" s="6"/>
      <c r="T1420" s="123">
        <f t="shared" si="160"/>
        <v>0</v>
      </c>
      <c r="U1420" s="122">
        <f t="shared" si="161"/>
        <v>0</v>
      </c>
      <c r="V1420" s="8" t="str">
        <f>IF(COUNTBLANK(G1420:H1420)+COUNTBLANK(J1420:K1420)+COUNTBLANK(M1420:M1420)+COUNTBLANK(P1420:Q1420)+COUNTBLANK(S1420:S1420)=8,"",
IF(G1420&lt;Limity!$C$5," Data gotowości zbyt wczesna lub nie uzupełniona.","")&amp;
IF(G1420&gt;Limity!$D$5," Data gotowości zbyt późna lub wypełnona nieprawidłowo.","")&amp;
IF(OR(ROUND(K1420,2)&lt;=0,ROUND(Q1420,2)&lt;=0,ROUND(M1420,2)&lt;=0,ROUND(S1420,2)&lt;=0,ROUND(H1420,2)&lt;=0)," Co najmniej jedna wartość nie jest większa od zera.","")&amp;
IF(K1420&gt;Limity!$D$6," Abonament za Usługę TD w Wariancie A ponad limit.","")&amp;
IF(Q1420&gt;Limity!$D$7," Abonament za Usługę TD w Wariancie B ponad limit.","")&amp;
IF(Q1420-K1420&gt;Limity!$D$8," Różnica wartości abonamentów za Usługę TD wariantów A i B ponad limit.","")&amp;
IF(M1420&gt;Limity!$D$9," Abonament za zwiększenie przepustowości w Wariancie A ponad limit.","")&amp;
IF(S1420&gt;Limity!$D$10," Abonament za zwiększenie przepustowości w Wariancie B ponad limit.","")&amp;
IF(H1420&gt;Limity!$D$11," Opłata za zestawienie łącza ponad limit.","")&amp;
IF(J1420=""," Nie wskazano PWR. ",IF(ISERROR(VLOOKUP(J1420,'Listy punktów styku'!$B$11:$B$41,1,FALSE))," Nie wskazano PWR z listy.",""))&amp;
IF(P1420=""," Nie wskazano FPS. ",IF(ISERROR(VLOOKUP(P1420,'Listy punktów styku'!$B$44:$B$61,1,FALSE))," Nie wskazano FPS z listy.",""))
)</f>
        <v/>
      </c>
    </row>
    <row r="1421" spans="1:22" x14ac:dyDescent="0.35">
      <c r="A1421" s="115">
        <v>1407</v>
      </c>
      <c r="B1421" s="116">
        <v>7563429</v>
      </c>
      <c r="C1421" s="117" t="s">
        <v>6708</v>
      </c>
      <c r="D1421" s="118" t="s">
        <v>6710</v>
      </c>
      <c r="E1421" s="118"/>
      <c r="F1421" s="119">
        <v>61</v>
      </c>
      <c r="G1421" s="28"/>
      <c r="H1421" s="4"/>
      <c r="I1421" s="122">
        <f t="shared" si="155"/>
        <v>0</v>
      </c>
      <c r="J1421" s="3"/>
      <c r="K1421" s="6"/>
      <c r="L1421" s="123">
        <f t="shared" si="156"/>
        <v>0</v>
      </c>
      <c r="M1421" s="7"/>
      <c r="N1421" s="123">
        <f t="shared" si="157"/>
        <v>0</v>
      </c>
      <c r="O1421" s="123">
        <f t="shared" si="158"/>
        <v>0</v>
      </c>
      <c r="P1421" s="3"/>
      <c r="Q1421" s="6"/>
      <c r="R1421" s="123">
        <f t="shared" si="159"/>
        <v>0</v>
      </c>
      <c r="S1421" s="6"/>
      <c r="T1421" s="123">
        <f t="shared" si="160"/>
        <v>0</v>
      </c>
      <c r="U1421" s="122">
        <f t="shared" si="161"/>
        <v>0</v>
      </c>
      <c r="V1421" s="8" t="str">
        <f>IF(COUNTBLANK(G1421:H1421)+COUNTBLANK(J1421:K1421)+COUNTBLANK(M1421:M1421)+COUNTBLANK(P1421:Q1421)+COUNTBLANK(S1421:S1421)=8,"",
IF(G1421&lt;Limity!$C$5," Data gotowości zbyt wczesna lub nie uzupełniona.","")&amp;
IF(G1421&gt;Limity!$D$5," Data gotowości zbyt późna lub wypełnona nieprawidłowo.","")&amp;
IF(OR(ROUND(K1421,2)&lt;=0,ROUND(Q1421,2)&lt;=0,ROUND(M1421,2)&lt;=0,ROUND(S1421,2)&lt;=0,ROUND(H1421,2)&lt;=0)," Co najmniej jedna wartość nie jest większa od zera.","")&amp;
IF(K1421&gt;Limity!$D$6," Abonament za Usługę TD w Wariancie A ponad limit.","")&amp;
IF(Q1421&gt;Limity!$D$7," Abonament za Usługę TD w Wariancie B ponad limit.","")&amp;
IF(Q1421-K1421&gt;Limity!$D$8," Różnica wartości abonamentów za Usługę TD wariantów A i B ponad limit.","")&amp;
IF(M1421&gt;Limity!$D$9," Abonament za zwiększenie przepustowości w Wariancie A ponad limit.","")&amp;
IF(S1421&gt;Limity!$D$10," Abonament za zwiększenie przepustowości w Wariancie B ponad limit.","")&amp;
IF(H1421&gt;Limity!$D$11," Opłata za zestawienie łącza ponad limit.","")&amp;
IF(J1421=""," Nie wskazano PWR. ",IF(ISERROR(VLOOKUP(J1421,'Listy punktów styku'!$B$11:$B$41,1,FALSE))," Nie wskazano PWR z listy.",""))&amp;
IF(P1421=""," Nie wskazano FPS. ",IF(ISERROR(VLOOKUP(P1421,'Listy punktów styku'!$B$44:$B$61,1,FALSE))," Nie wskazano FPS z listy.",""))
)</f>
        <v/>
      </c>
    </row>
    <row r="1422" spans="1:22" x14ac:dyDescent="0.35">
      <c r="A1422" s="115">
        <v>1408</v>
      </c>
      <c r="B1422" s="116">
        <v>7564207</v>
      </c>
      <c r="C1422" s="117" t="s">
        <v>6712</v>
      </c>
      <c r="D1422" s="118" t="s">
        <v>6716</v>
      </c>
      <c r="E1422" s="118" t="s">
        <v>362</v>
      </c>
      <c r="F1422" s="119" t="s">
        <v>6706</v>
      </c>
      <c r="G1422" s="28"/>
      <c r="H1422" s="4"/>
      <c r="I1422" s="122">
        <f t="shared" si="155"/>
        <v>0</v>
      </c>
      <c r="J1422" s="3"/>
      <c r="K1422" s="6"/>
      <c r="L1422" s="123">
        <f t="shared" si="156"/>
        <v>0</v>
      </c>
      <c r="M1422" s="7"/>
      <c r="N1422" s="123">
        <f t="shared" si="157"/>
        <v>0</v>
      </c>
      <c r="O1422" s="123">
        <f t="shared" si="158"/>
        <v>0</v>
      </c>
      <c r="P1422" s="3"/>
      <c r="Q1422" s="6"/>
      <c r="R1422" s="123">
        <f t="shared" si="159"/>
        <v>0</v>
      </c>
      <c r="S1422" s="6"/>
      <c r="T1422" s="123">
        <f t="shared" si="160"/>
        <v>0</v>
      </c>
      <c r="U1422" s="122">
        <f t="shared" si="161"/>
        <v>0</v>
      </c>
      <c r="V1422" s="8" t="str">
        <f>IF(COUNTBLANK(G1422:H1422)+COUNTBLANK(J1422:K1422)+COUNTBLANK(M1422:M1422)+COUNTBLANK(P1422:Q1422)+COUNTBLANK(S1422:S1422)=8,"",
IF(G1422&lt;Limity!$C$5," Data gotowości zbyt wczesna lub nie uzupełniona.","")&amp;
IF(G1422&gt;Limity!$D$5," Data gotowości zbyt późna lub wypełnona nieprawidłowo.","")&amp;
IF(OR(ROUND(K1422,2)&lt;=0,ROUND(Q1422,2)&lt;=0,ROUND(M1422,2)&lt;=0,ROUND(S1422,2)&lt;=0,ROUND(H1422,2)&lt;=0)," Co najmniej jedna wartość nie jest większa od zera.","")&amp;
IF(K1422&gt;Limity!$D$6," Abonament za Usługę TD w Wariancie A ponad limit.","")&amp;
IF(Q1422&gt;Limity!$D$7," Abonament za Usługę TD w Wariancie B ponad limit.","")&amp;
IF(Q1422-K1422&gt;Limity!$D$8," Różnica wartości abonamentów za Usługę TD wariantów A i B ponad limit.","")&amp;
IF(M1422&gt;Limity!$D$9," Abonament za zwiększenie przepustowości w Wariancie A ponad limit.","")&amp;
IF(S1422&gt;Limity!$D$10," Abonament za zwiększenie przepustowości w Wariancie B ponad limit.","")&amp;
IF(H1422&gt;Limity!$D$11," Opłata za zestawienie łącza ponad limit.","")&amp;
IF(J1422=""," Nie wskazano PWR. ",IF(ISERROR(VLOOKUP(J1422,'Listy punktów styku'!$B$11:$B$41,1,FALSE))," Nie wskazano PWR z listy.",""))&amp;
IF(P1422=""," Nie wskazano FPS. ",IF(ISERROR(VLOOKUP(P1422,'Listy punktów styku'!$B$44:$B$61,1,FALSE))," Nie wskazano FPS z listy.",""))
)</f>
        <v/>
      </c>
    </row>
    <row r="1423" spans="1:22" x14ac:dyDescent="0.35">
      <c r="A1423" s="115">
        <v>1409</v>
      </c>
      <c r="B1423" s="116">
        <v>7565816</v>
      </c>
      <c r="C1423" s="117" t="s">
        <v>6718</v>
      </c>
      <c r="D1423" s="118" t="s">
        <v>6714</v>
      </c>
      <c r="E1423" s="118" t="s">
        <v>104</v>
      </c>
      <c r="F1423" s="119">
        <v>15</v>
      </c>
      <c r="G1423" s="28"/>
      <c r="H1423" s="4"/>
      <c r="I1423" s="122">
        <f t="shared" si="155"/>
        <v>0</v>
      </c>
      <c r="J1423" s="3"/>
      <c r="K1423" s="6"/>
      <c r="L1423" s="123">
        <f t="shared" si="156"/>
        <v>0</v>
      </c>
      <c r="M1423" s="7"/>
      <c r="N1423" s="123">
        <f t="shared" si="157"/>
        <v>0</v>
      </c>
      <c r="O1423" s="123">
        <f t="shared" si="158"/>
        <v>0</v>
      </c>
      <c r="P1423" s="3"/>
      <c r="Q1423" s="6"/>
      <c r="R1423" s="123">
        <f t="shared" si="159"/>
        <v>0</v>
      </c>
      <c r="S1423" s="6"/>
      <c r="T1423" s="123">
        <f t="shared" si="160"/>
        <v>0</v>
      </c>
      <c r="U1423" s="122">
        <f t="shared" si="161"/>
        <v>0</v>
      </c>
      <c r="V1423" s="8" t="str">
        <f>IF(COUNTBLANK(G1423:H1423)+COUNTBLANK(J1423:K1423)+COUNTBLANK(M1423:M1423)+COUNTBLANK(P1423:Q1423)+COUNTBLANK(S1423:S1423)=8,"",
IF(G1423&lt;Limity!$C$5," Data gotowości zbyt wczesna lub nie uzupełniona.","")&amp;
IF(G1423&gt;Limity!$D$5," Data gotowości zbyt późna lub wypełnona nieprawidłowo.","")&amp;
IF(OR(ROUND(K1423,2)&lt;=0,ROUND(Q1423,2)&lt;=0,ROUND(M1423,2)&lt;=0,ROUND(S1423,2)&lt;=0,ROUND(H1423,2)&lt;=0)," Co najmniej jedna wartość nie jest większa od zera.","")&amp;
IF(K1423&gt;Limity!$D$6," Abonament za Usługę TD w Wariancie A ponad limit.","")&amp;
IF(Q1423&gt;Limity!$D$7," Abonament za Usługę TD w Wariancie B ponad limit.","")&amp;
IF(Q1423-K1423&gt;Limity!$D$8," Różnica wartości abonamentów za Usługę TD wariantów A i B ponad limit.","")&amp;
IF(M1423&gt;Limity!$D$9," Abonament za zwiększenie przepustowości w Wariancie A ponad limit.","")&amp;
IF(S1423&gt;Limity!$D$10," Abonament za zwiększenie przepustowości w Wariancie B ponad limit.","")&amp;
IF(H1423&gt;Limity!$D$11," Opłata za zestawienie łącza ponad limit.","")&amp;
IF(J1423=""," Nie wskazano PWR. ",IF(ISERROR(VLOOKUP(J1423,'Listy punktów styku'!$B$11:$B$41,1,FALSE))," Nie wskazano PWR z listy.",""))&amp;
IF(P1423=""," Nie wskazano FPS. ",IF(ISERROR(VLOOKUP(P1423,'Listy punktów styku'!$B$44:$B$61,1,FALSE))," Nie wskazano FPS z listy.",""))
)</f>
        <v/>
      </c>
    </row>
    <row r="1424" spans="1:22" x14ac:dyDescent="0.35">
      <c r="A1424" s="115">
        <v>1410</v>
      </c>
      <c r="B1424" s="116">
        <v>7566535</v>
      </c>
      <c r="C1424" s="117" t="s">
        <v>6721</v>
      </c>
      <c r="D1424" s="118" t="s">
        <v>6723</v>
      </c>
      <c r="E1424" s="118"/>
      <c r="F1424" s="119">
        <v>61</v>
      </c>
      <c r="G1424" s="28"/>
      <c r="H1424" s="4"/>
      <c r="I1424" s="122">
        <f t="shared" si="155"/>
        <v>0</v>
      </c>
      <c r="J1424" s="3"/>
      <c r="K1424" s="6"/>
      <c r="L1424" s="123">
        <f t="shared" si="156"/>
        <v>0</v>
      </c>
      <c r="M1424" s="7"/>
      <c r="N1424" s="123">
        <f t="shared" si="157"/>
        <v>0</v>
      </c>
      <c r="O1424" s="123">
        <f t="shared" si="158"/>
        <v>0</v>
      </c>
      <c r="P1424" s="3"/>
      <c r="Q1424" s="6"/>
      <c r="R1424" s="123">
        <f t="shared" si="159"/>
        <v>0</v>
      </c>
      <c r="S1424" s="6"/>
      <c r="T1424" s="123">
        <f t="shared" si="160"/>
        <v>0</v>
      </c>
      <c r="U1424" s="122">
        <f t="shared" si="161"/>
        <v>0</v>
      </c>
      <c r="V1424" s="8" t="str">
        <f>IF(COUNTBLANK(G1424:H1424)+COUNTBLANK(J1424:K1424)+COUNTBLANK(M1424:M1424)+COUNTBLANK(P1424:Q1424)+COUNTBLANK(S1424:S1424)=8,"",
IF(G1424&lt;Limity!$C$5," Data gotowości zbyt wczesna lub nie uzupełniona.","")&amp;
IF(G1424&gt;Limity!$D$5," Data gotowości zbyt późna lub wypełnona nieprawidłowo.","")&amp;
IF(OR(ROUND(K1424,2)&lt;=0,ROUND(Q1424,2)&lt;=0,ROUND(M1424,2)&lt;=0,ROUND(S1424,2)&lt;=0,ROUND(H1424,2)&lt;=0)," Co najmniej jedna wartość nie jest większa od zera.","")&amp;
IF(K1424&gt;Limity!$D$6," Abonament za Usługę TD w Wariancie A ponad limit.","")&amp;
IF(Q1424&gt;Limity!$D$7," Abonament za Usługę TD w Wariancie B ponad limit.","")&amp;
IF(Q1424-K1424&gt;Limity!$D$8," Różnica wartości abonamentów za Usługę TD wariantów A i B ponad limit.","")&amp;
IF(M1424&gt;Limity!$D$9," Abonament za zwiększenie przepustowości w Wariancie A ponad limit.","")&amp;
IF(S1424&gt;Limity!$D$10," Abonament za zwiększenie przepustowości w Wariancie B ponad limit.","")&amp;
IF(H1424&gt;Limity!$D$11," Opłata za zestawienie łącza ponad limit.","")&amp;
IF(J1424=""," Nie wskazano PWR. ",IF(ISERROR(VLOOKUP(J1424,'Listy punktów styku'!$B$11:$B$41,1,FALSE))," Nie wskazano PWR z listy.",""))&amp;
IF(P1424=""," Nie wskazano FPS. ",IF(ISERROR(VLOOKUP(P1424,'Listy punktów styku'!$B$44:$B$61,1,FALSE))," Nie wskazano FPS z listy.",""))
)</f>
        <v/>
      </c>
    </row>
    <row r="1425" spans="1:22" x14ac:dyDescent="0.35">
      <c r="A1425" s="115">
        <v>1411</v>
      </c>
      <c r="B1425" s="116">
        <v>7560147</v>
      </c>
      <c r="C1425" s="117" t="s">
        <v>6725</v>
      </c>
      <c r="D1425" s="118" t="s">
        <v>6727</v>
      </c>
      <c r="E1425" s="118" t="s">
        <v>6730</v>
      </c>
      <c r="F1425" s="119">
        <v>1</v>
      </c>
      <c r="G1425" s="28"/>
      <c r="H1425" s="4"/>
      <c r="I1425" s="122">
        <f t="shared" si="155"/>
        <v>0</v>
      </c>
      <c r="J1425" s="3"/>
      <c r="K1425" s="6"/>
      <c r="L1425" s="123">
        <f t="shared" si="156"/>
        <v>0</v>
      </c>
      <c r="M1425" s="7"/>
      <c r="N1425" s="123">
        <f t="shared" si="157"/>
        <v>0</v>
      </c>
      <c r="O1425" s="123">
        <f t="shared" si="158"/>
        <v>0</v>
      </c>
      <c r="P1425" s="3"/>
      <c r="Q1425" s="6"/>
      <c r="R1425" s="123">
        <f t="shared" si="159"/>
        <v>0</v>
      </c>
      <c r="S1425" s="6"/>
      <c r="T1425" s="123">
        <f t="shared" si="160"/>
        <v>0</v>
      </c>
      <c r="U1425" s="122">
        <f t="shared" si="161"/>
        <v>0</v>
      </c>
      <c r="V1425" s="8" t="str">
        <f>IF(COUNTBLANK(G1425:H1425)+COUNTBLANK(J1425:K1425)+COUNTBLANK(M1425:M1425)+COUNTBLANK(P1425:Q1425)+COUNTBLANK(S1425:S1425)=8,"",
IF(G1425&lt;Limity!$C$5," Data gotowości zbyt wczesna lub nie uzupełniona.","")&amp;
IF(G1425&gt;Limity!$D$5," Data gotowości zbyt późna lub wypełnona nieprawidłowo.","")&amp;
IF(OR(ROUND(K1425,2)&lt;=0,ROUND(Q1425,2)&lt;=0,ROUND(M1425,2)&lt;=0,ROUND(S1425,2)&lt;=0,ROUND(H1425,2)&lt;=0)," Co najmniej jedna wartość nie jest większa od zera.","")&amp;
IF(K1425&gt;Limity!$D$6," Abonament za Usługę TD w Wariancie A ponad limit.","")&amp;
IF(Q1425&gt;Limity!$D$7," Abonament za Usługę TD w Wariancie B ponad limit.","")&amp;
IF(Q1425-K1425&gt;Limity!$D$8," Różnica wartości abonamentów za Usługę TD wariantów A i B ponad limit.","")&amp;
IF(M1425&gt;Limity!$D$9," Abonament za zwiększenie przepustowości w Wariancie A ponad limit.","")&amp;
IF(S1425&gt;Limity!$D$10," Abonament za zwiększenie przepustowości w Wariancie B ponad limit.","")&amp;
IF(H1425&gt;Limity!$D$11," Opłata za zestawienie łącza ponad limit.","")&amp;
IF(J1425=""," Nie wskazano PWR. ",IF(ISERROR(VLOOKUP(J1425,'Listy punktów styku'!$B$11:$B$41,1,FALSE))," Nie wskazano PWR z listy.",""))&amp;
IF(P1425=""," Nie wskazano FPS. ",IF(ISERROR(VLOOKUP(P1425,'Listy punktów styku'!$B$44:$B$61,1,FALSE))," Nie wskazano FPS z listy.",""))
)</f>
        <v/>
      </c>
    </row>
    <row r="1426" spans="1:22" ht="29" x14ac:dyDescent="0.35">
      <c r="A1426" s="115">
        <v>1412</v>
      </c>
      <c r="B1426" s="116">
        <v>7559850</v>
      </c>
      <c r="C1426" s="117" t="s">
        <v>6732</v>
      </c>
      <c r="D1426" s="118" t="s">
        <v>6727</v>
      </c>
      <c r="E1426" s="118" t="s">
        <v>6734</v>
      </c>
      <c r="F1426" s="119">
        <v>4</v>
      </c>
      <c r="G1426" s="28"/>
      <c r="H1426" s="4"/>
      <c r="I1426" s="122">
        <f t="shared" si="155"/>
        <v>0</v>
      </c>
      <c r="J1426" s="3"/>
      <c r="K1426" s="6"/>
      <c r="L1426" s="123">
        <f t="shared" si="156"/>
        <v>0</v>
      </c>
      <c r="M1426" s="7"/>
      <c r="N1426" s="123">
        <f t="shared" si="157"/>
        <v>0</v>
      </c>
      <c r="O1426" s="123">
        <f t="shared" si="158"/>
        <v>0</v>
      </c>
      <c r="P1426" s="3"/>
      <c r="Q1426" s="6"/>
      <c r="R1426" s="123">
        <f t="shared" si="159"/>
        <v>0</v>
      </c>
      <c r="S1426" s="6"/>
      <c r="T1426" s="123">
        <f t="shared" si="160"/>
        <v>0</v>
      </c>
      <c r="U1426" s="122">
        <f t="shared" si="161"/>
        <v>0</v>
      </c>
      <c r="V1426" s="8" t="str">
        <f>IF(COUNTBLANK(G1426:H1426)+COUNTBLANK(J1426:K1426)+COUNTBLANK(M1426:M1426)+COUNTBLANK(P1426:Q1426)+COUNTBLANK(S1426:S1426)=8,"",
IF(G1426&lt;Limity!$C$5," Data gotowości zbyt wczesna lub nie uzupełniona.","")&amp;
IF(G1426&gt;Limity!$D$5," Data gotowości zbyt późna lub wypełnona nieprawidłowo.","")&amp;
IF(OR(ROUND(K1426,2)&lt;=0,ROUND(Q1426,2)&lt;=0,ROUND(M1426,2)&lt;=0,ROUND(S1426,2)&lt;=0,ROUND(H1426,2)&lt;=0)," Co najmniej jedna wartość nie jest większa od zera.","")&amp;
IF(K1426&gt;Limity!$D$6," Abonament za Usługę TD w Wariancie A ponad limit.","")&amp;
IF(Q1426&gt;Limity!$D$7," Abonament za Usługę TD w Wariancie B ponad limit.","")&amp;
IF(Q1426-K1426&gt;Limity!$D$8," Różnica wartości abonamentów za Usługę TD wariantów A i B ponad limit.","")&amp;
IF(M1426&gt;Limity!$D$9," Abonament za zwiększenie przepustowości w Wariancie A ponad limit.","")&amp;
IF(S1426&gt;Limity!$D$10," Abonament za zwiększenie przepustowości w Wariancie B ponad limit.","")&amp;
IF(H1426&gt;Limity!$D$11," Opłata za zestawienie łącza ponad limit.","")&amp;
IF(J1426=""," Nie wskazano PWR. ",IF(ISERROR(VLOOKUP(J1426,'Listy punktów styku'!$B$11:$B$41,1,FALSE))," Nie wskazano PWR z listy.",""))&amp;
IF(P1426=""," Nie wskazano FPS. ",IF(ISERROR(VLOOKUP(P1426,'Listy punktów styku'!$B$44:$B$61,1,FALSE))," Nie wskazano FPS z listy.",""))
)</f>
        <v/>
      </c>
    </row>
    <row r="1427" spans="1:22" x14ac:dyDescent="0.35">
      <c r="A1427" s="115">
        <v>1413</v>
      </c>
      <c r="B1427" s="116">
        <v>7559915</v>
      </c>
      <c r="C1427" s="117" t="s">
        <v>6736</v>
      </c>
      <c r="D1427" s="118" t="s">
        <v>6727</v>
      </c>
      <c r="E1427" s="118" t="s">
        <v>6738</v>
      </c>
      <c r="F1427" s="119">
        <v>31</v>
      </c>
      <c r="G1427" s="28"/>
      <c r="H1427" s="4"/>
      <c r="I1427" s="122">
        <f t="shared" si="155"/>
        <v>0</v>
      </c>
      <c r="J1427" s="3"/>
      <c r="K1427" s="6"/>
      <c r="L1427" s="123">
        <f t="shared" si="156"/>
        <v>0</v>
      </c>
      <c r="M1427" s="7"/>
      <c r="N1427" s="123">
        <f t="shared" si="157"/>
        <v>0</v>
      </c>
      <c r="O1427" s="123">
        <f t="shared" si="158"/>
        <v>0</v>
      </c>
      <c r="P1427" s="3"/>
      <c r="Q1427" s="6"/>
      <c r="R1427" s="123">
        <f t="shared" si="159"/>
        <v>0</v>
      </c>
      <c r="S1427" s="6"/>
      <c r="T1427" s="123">
        <f t="shared" si="160"/>
        <v>0</v>
      </c>
      <c r="U1427" s="122">
        <f t="shared" si="161"/>
        <v>0</v>
      </c>
      <c r="V1427" s="8" t="str">
        <f>IF(COUNTBLANK(G1427:H1427)+COUNTBLANK(J1427:K1427)+COUNTBLANK(M1427:M1427)+COUNTBLANK(P1427:Q1427)+COUNTBLANK(S1427:S1427)=8,"",
IF(G1427&lt;Limity!$C$5," Data gotowości zbyt wczesna lub nie uzupełniona.","")&amp;
IF(G1427&gt;Limity!$D$5," Data gotowości zbyt późna lub wypełnona nieprawidłowo.","")&amp;
IF(OR(ROUND(K1427,2)&lt;=0,ROUND(Q1427,2)&lt;=0,ROUND(M1427,2)&lt;=0,ROUND(S1427,2)&lt;=0,ROUND(H1427,2)&lt;=0)," Co najmniej jedna wartość nie jest większa od zera.","")&amp;
IF(K1427&gt;Limity!$D$6," Abonament za Usługę TD w Wariancie A ponad limit.","")&amp;
IF(Q1427&gt;Limity!$D$7," Abonament za Usługę TD w Wariancie B ponad limit.","")&amp;
IF(Q1427-K1427&gt;Limity!$D$8," Różnica wartości abonamentów za Usługę TD wariantów A i B ponad limit.","")&amp;
IF(M1427&gt;Limity!$D$9," Abonament za zwiększenie przepustowości w Wariancie A ponad limit.","")&amp;
IF(S1427&gt;Limity!$D$10," Abonament za zwiększenie przepustowości w Wariancie B ponad limit.","")&amp;
IF(H1427&gt;Limity!$D$11," Opłata za zestawienie łącza ponad limit.","")&amp;
IF(J1427=""," Nie wskazano PWR. ",IF(ISERROR(VLOOKUP(J1427,'Listy punktów styku'!$B$11:$B$41,1,FALSE))," Nie wskazano PWR z listy.",""))&amp;
IF(P1427=""," Nie wskazano FPS. ",IF(ISERROR(VLOOKUP(P1427,'Listy punktów styku'!$B$44:$B$61,1,FALSE))," Nie wskazano FPS z listy.",""))
)</f>
        <v/>
      </c>
    </row>
    <row r="1428" spans="1:22" ht="43.5" x14ac:dyDescent="0.35">
      <c r="A1428" s="115">
        <v>1414</v>
      </c>
      <c r="B1428" s="116">
        <v>7559060</v>
      </c>
      <c r="C1428" s="117" t="s">
        <v>6740</v>
      </c>
      <c r="D1428" s="118" t="s">
        <v>6727</v>
      </c>
      <c r="E1428" s="118" t="s">
        <v>565</v>
      </c>
      <c r="F1428" s="119">
        <v>9</v>
      </c>
      <c r="G1428" s="28"/>
      <c r="H1428" s="4"/>
      <c r="I1428" s="122">
        <f t="shared" si="155"/>
        <v>0</v>
      </c>
      <c r="J1428" s="3"/>
      <c r="K1428" s="6"/>
      <c r="L1428" s="123">
        <f t="shared" si="156"/>
        <v>0</v>
      </c>
      <c r="M1428" s="7"/>
      <c r="N1428" s="123">
        <f t="shared" si="157"/>
        <v>0</v>
      </c>
      <c r="O1428" s="123">
        <f t="shared" si="158"/>
        <v>0</v>
      </c>
      <c r="P1428" s="3"/>
      <c r="Q1428" s="6"/>
      <c r="R1428" s="123">
        <f t="shared" si="159"/>
        <v>0</v>
      </c>
      <c r="S1428" s="6"/>
      <c r="T1428" s="123">
        <f t="shared" si="160"/>
        <v>0</v>
      </c>
      <c r="U1428" s="122">
        <f t="shared" si="161"/>
        <v>0</v>
      </c>
      <c r="V1428" s="8" t="str">
        <f>IF(COUNTBLANK(G1428:H1428)+COUNTBLANK(J1428:K1428)+COUNTBLANK(M1428:M1428)+COUNTBLANK(P1428:Q1428)+COUNTBLANK(S1428:S1428)=8,"",
IF(G1428&lt;Limity!$C$5," Data gotowości zbyt wczesna lub nie uzupełniona.","")&amp;
IF(G1428&gt;Limity!$D$5," Data gotowości zbyt późna lub wypełnona nieprawidłowo.","")&amp;
IF(OR(ROUND(K1428,2)&lt;=0,ROUND(Q1428,2)&lt;=0,ROUND(M1428,2)&lt;=0,ROUND(S1428,2)&lt;=0,ROUND(H1428,2)&lt;=0)," Co najmniej jedna wartość nie jest większa od zera.","")&amp;
IF(K1428&gt;Limity!$D$6," Abonament za Usługę TD w Wariancie A ponad limit.","")&amp;
IF(Q1428&gt;Limity!$D$7," Abonament za Usługę TD w Wariancie B ponad limit.","")&amp;
IF(Q1428-K1428&gt;Limity!$D$8," Różnica wartości abonamentów za Usługę TD wariantów A i B ponad limit.","")&amp;
IF(M1428&gt;Limity!$D$9," Abonament za zwiększenie przepustowości w Wariancie A ponad limit.","")&amp;
IF(S1428&gt;Limity!$D$10," Abonament za zwiększenie przepustowości w Wariancie B ponad limit.","")&amp;
IF(H1428&gt;Limity!$D$11," Opłata za zestawienie łącza ponad limit.","")&amp;
IF(J1428=""," Nie wskazano PWR. ",IF(ISERROR(VLOOKUP(J1428,'Listy punktów styku'!$B$11:$B$41,1,FALSE))," Nie wskazano PWR z listy.",""))&amp;
IF(P1428=""," Nie wskazano FPS. ",IF(ISERROR(VLOOKUP(P1428,'Listy punktów styku'!$B$44:$B$61,1,FALSE))," Nie wskazano FPS z listy.",""))
)</f>
        <v/>
      </c>
    </row>
    <row r="1429" spans="1:22" ht="29" x14ac:dyDescent="0.35">
      <c r="A1429" s="115">
        <v>1415</v>
      </c>
      <c r="B1429" s="116">
        <v>7558753</v>
      </c>
      <c r="C1429" s="117" t="s">
        <v>6742</v>
      </c>
      <c r="D1429" s="118" t="s">
        <v>6727</v>
      </c>
      <c r="E1429" s="118" t="s">
        <v>1105</v>
      </c>
      <c r="F1429" s="119">
        <v>2</v>
      </c>
      <c r="G1429" s="28"/>
      <c r="H1429" s="4"/>
      <c r="I1429" s="122">
        <f t="shared" si="155"/>
        <v>0</v>
      </c>
      <c r="J1429" s="3"/>
      <c r="K1429" s="6"/>
      <c r="L1429" s="123">
        <f t="shared" si="156"/>
        <v>0</v>
      </c>
      <c r="M1429" s="7"/>
      <c r="N1429" s="123">
        <f t="shared" si="157"/>
        <v>0</v>
      </c>
      <c r="O1429" s="123">
        <f t="shared" si="158"/>
        <v>0</v>
      </c>
      <c r="P1429" s="3"/>
      <c r="Q1429" s="6"/>
      <c r="R1429" s="123">
        <f t="shared" si="159"/>
        <v>0</v>
      </c>
      <c r="S1429" s="6"/>
      <c r="T1429" s="123">
        <f t="shared" si="160"/>
        <v>0</v>
      </c>
      <c r="U1429" s="122">
        <f t="shared" si="161"/>
        <v>0</v>
      </c>
      <c r="V1429" s="8" t="str">
        <f>IF(COUNTBLANK(G1429:H1429)+COUNTBLANK(J1429:K1429)+COUNTBLANK(M1429:M1429)+COUNTBLANK(P1429:Q1429)+COUNTBLANK(S1429:S1429)=8,"",
IF(G1429&lt;Limity!$C$5," Data gotowości zbyt wczesna lub nie uzupełniona.","")&amp;
IF(G1429&gt;Limity!$D$5," Data gotowości zbyt późna lub wypełnona nieprawidłowo.","")&amp;
IF(OR(ROUND(K1429,2)&lt;=0,ROUND(Q1429,2)&lt;=0,ROUND(M1429,2)&lt;=0,ROUND(S1429,2)&lt;=0,ROUND(H1429,2)&lt;=0)," Co najmniej jedna wartość nie jest większa od zera.","")&amp;
IF(K1429&gt;Limity!$D$6," Abonament za Usługę TD w Wariancie A ponad limit.","")&amp;
IF(Q1429&gt;Limity!$D$7," Abonament za Usługę TD w Wariancie B ponad limit.","")&amp;
IF(Q1429-K1429&gt;Limity!$D$8," Różnica wartości abonamentów za Usługę TD wariantów A i B ponad limit.","")&amp;
IF(M1429&gt;Limity!$D$9," Abonament za zwiększenie przepustowości w Wariancie A ponad limit.","")&amp;
IF(S1429&gt;Limity!$D$10," Abonament za zwiększenie przepustowości w Wariancie B ponad limit.","")&amp;
IF(H1429&gt;Limity!$D$11," Opłata za zestawienie łącza ponad limit.","")&amp;
IF(J1429=""," Nie wskazano PWR. ",IF(ISERROR(VLOOKUP(J1429,'Listy punktów styku'!$B$11:$B$41,1,FALSE))," Nie wskazano PWR z listy.",""))&amp;
IF(P1429=""," Nie wskazano FPS. ",IF(ISERROR(VLOOKUP(P1429,'Listy punktów styku'!$B$44:$B$61,1,FALSE))," Nie wskazano FPS z listy.",""))
)</f>
        <v/>
      </c>
    </row>
    <row r="1430" spans="1:22" x14ac:dyDescent="0.35">
      <c r="A1430" s="115">
        <v>1416</v>
      </c>
      <c r="B1430" s="116">
        <v>7560092</v>
      </c>
      <c r="C1430" s="117" t="s">
        <v>6744</v>
      </c>
      <c r="D1430" s="118" t="s">
        <v>6727</v>
      </c>
      <c r="E1430" s="118" t="s">
        <v>1105</v>
      </c>
      <c r="F1430" s="119">
        <v>3</v>
      </c>
      <c r="G1430" s="28"/>
      <c r="H1430" s="4"/>
      <c r="I1430" s="122">
        <f t="shared" si="155"/>
        <v>0</v>
      </c>
      <c r="J1430" s="3"/>
      <c r="K1430" s="6"/>
      <c r="L1430" s="123">
        <f t="shared" si="156"/>
        <v>0</v>
      </c>
      <c r="M1430" s="7"/>
      <c r="N1430" s="123">
        <f t="shared" si="157"/>
        <v>0</v>
      </c>
      <c r="O1430" s="123">
        <f t="shared" si="158"/>
        <v>0</v>
      </c>
      <c r="P1430" s="3"/>
      <c r="Q1430" s="6"/>
      <c r="R1430" s="123">
        <f t="shared" si="159"/>
        <v>0</v>
      </c>
      <c r="S1430" s="6"/>
      <c r="T1430" s="123">
        <f t="shared" si="160"/>
        <v>0</v>
      </c>
      <c r="U1430" s="122">
        <f t="shared" si="161"/>
        <v>0</v>
      </c>
      <c r="V1430" s="8" t="str">
        <f>IF(COUNTBLANK(G1430:H1430)+COUNTBLANK(J1430:K1430)+COUNTBLANK(M1430:M1430)+COUNTBLANK(P1430:Q1430)+COUNTBLANK(S1430:S1430)=8,"",
IF(G1430&lt;Limity!$C$5," Data gotowości zbyt wczesna lub nie uzupełniona.","")&amp;
IF(G1430&gt;Limity!$D$5," Data gotowości zbyt późna lub wypełnona nieprawidłowo.","")&amp;
IF(OR(ROUND(K1430,2)&lt;=0,ROUND(Q1430,2)&lt;=0,ROUND(M1430,2)&lt;=0,ROUND(S1430,2)&lt;=0,ROUND(H1430,2)&lt;=0)," Co najmniej jedna wartość nie jest większa od zera.","")&amp;
IF(K1430&gt;Limity!$D$6," Abonament za Usługę TD w Wariancie A ponad limit.","")&amp;
IF(Q1430&gt;Limity!$D$7," Abonament za Usługę TD w Wariancie B ponad limit.","")&amp;
IF(Q1430-K1430&gt;Limity!$D$8," Różnica wartości abonamentów za Usługę TD wariantów A i B ponad limit.","")&amp;
IF(M1430&gt;Limity!$D$9," Abonament za zwiększenie przepustowości w Wariancie A ponad limit.","")&amp;
IF(S1430&gt;Limity!$D$10," Abonament za zwiększenie przepustowości w Wariancie B ponad limit.","")&amp;
IF(H1430&gt;Limity!$D$11," Opłata za zestawienie łącza ponad limit.","")&amp;
IF(J1430=""," Nie wskazano PWR. ",IF(ISERROR(VLOOKUP(J1430,'Listy punktów styku'!$B$11:$B$41,1,FALSE))," Nie wskazano PWR z listy.",""))&amp;
IF(P1430=""," Nie wskazano FPS. ",IF(ISERROR(VLOOKUP(P1430,'Listy punktów styku'!$B$44:$B$61,1,FALSE))," Nie wskazano FPS z listy.",""))
)</f>
        <v/>
      </c>
    </row>
    <row r="1431" spans="1:22" x14ac:dyDescent="0.35">
      <c r="A1431" s="115">
        <v>1417</v>
      </c>
      <c r="B1431" s="116">
        <v>7567732</v>
      </c>
      <c r="C1431" s="117" t="s">
        <v>6746</v>
      </c>
      <c r="D1431" s="118" t="s">
        <v>6749</v>
      </c>
      <c r="E1431" s="118"/>
      <c r="F1431" s="119" t="s">
        <v>6750</v>
      </c>
      <c r="G1431" s="28"/>
      <c r="H1431" s="4"/>
      <c r="I1431" s="122">
        <f t="shared" si="155"/>
        <v>0</v>
      </c>
      <c r="J1431" s="3"/>
      <c r="K1431" s="6"/>
      <c r="L1431" s="123">
        <f t="shared" si="156"/>
        <v>0</v>
      </c>
      <c r="M1431" s="7"/>
      <c r="N1431" s="123">
        <f t="shared" si="157"/>
        <v>0</v>
      </c>
      <c r="O1431" s="123">
        <f t="shared" si="158"/>
        <v>0</v>
      </c>
      <c r="P1431" s="3"/>
      <c r="Q1431" s="6"/>
      <c r="R1431" s="123">
        <f t="shared" si="159"/>
        <v>0</v>
      </c>
      <c r="S1431" s="6"/>
      <c r="T1431" s="123">
        <f t="shared" si="160"/>
        <v>0</v>
      </c>
      <c r="U1431" s="122">
        <f t="shared" si="161"/>
        <v>0</v>
      </c>
      <c r="V1431" s="8" t="str">
        <f>IF(COUNTBLANK(G1431:H1431)+COUNTBLANK(J1431:K1431)+COUNTBLANK(M1431:M1431)+COUNTBLANK(P1431:Q1431)+COUNTBLANK(S1431:S1431)=8,"",
IF(G1431&lt;Limity!$C$5," Data gotowości zbyt wczesna lub nie uzupełniona.","")&amp;
IF(G1431&gt;Limity!$D$5," Data gotowości zbyt późna lub wypełnona nieprawidłowo.","")&amp;
IF(OR(ROUND(K1431,2)&lt;=0,ROUND(Q1431,2)&lt;=0,ROUND(M1431,2)&lt;=0,ROUND(S1431,2)&lt;=0,ROUND(H1431,2)&lt;=0)," Co najmniej jedna wartość nie jest większa od zera.","")&amp;
IF(K1431&gt;Limity!$D$6," Abonament za Usługę TD w Wariancie A ponad limit.","")&amp;
IF(Q1431&gt;Limity!$D$7," Abonament za Usługę TD w Wariancie B ponad limit.","")&amp;
IF(Q1431-K1431&gt;Limity!$D$8," Różnica wartości abonamentów za Usługę TD wariantów A i B ponad limit.","")&amp;
IF(M1431&gt;Limity!$D$9," Abonament za zwiększenie przepustowości w Wariancie A ponad limit.","")&amp;
IF(S1431&gt;Limity!$D$10," Abonament za zwiększenie przepustowości w Wariancie B ponad limit.","")&amp;
IF(H1431&gt;Limity!$D$11," Opłata za zestawienie łącza ponad limit.","")&amp;
IF(J1431=""," Nie wskazano PWR. ",IF(ISERROR(VLOOKUP(J1431,'Listy punktów styku'!$B$11:$B$41,1,FALSE))," Nie wskazano PWR z listy.",""))&amp;
IF(P1431=""," Nie wskazano FPS. ",IF(ISERROR(VLOOKUP(P1431,'Listy punktów styku'!$B$44:$B$61,1,FALSE))," Nie wskazano FPS z listy.",""))
)</f>
        <v/>
      </c>
    </row>
    <row r="1432" spans="1:22" x14ac:dyDescent="0.35">
      <c r="A1432" s="115">
        <v>1418</v>
      </c>
      <c r="B1432" s="116">
        <v>7576373</v>
      </c>
      <c r="C1432" s="117" t="s">
        <v>6752</v>
      </c>
      <c r="D1432" s="118" t="s">
        <v>6755</v>
      </c>
      <c r="E1432" s="118" t="s">
        <v>527</v>
      </c>
      <c r="F1432" s="119">
        <v>43</v>
      </c>
      <c r="G1432" s="28"/>
      <c r="H1432" s="4"/>
      <c r="I1432" s="122">
        <f t="shared" si="155"/>
        <v>0</v>
      </c>
      <c r="J1432" s="3"/>
      <c r="K1432" s="6"/>
      <c r="L1432" s="123">
        <f t="shared" si="156"/>
        <v>0</v>
      </c>
      <c r="M1432" s="7"/>
      <c r="N1432" s="123">
        <f t="shared" si="157"/>
        <v>0</v>
      </c>
      <c r="O1432" s="123">
        <f t="shared" si="158"/>
        <v>0</v>
      </c>
      <c r="P1432" s="3"/>
      <c r="Q1432" s="6"/>
      <c r="R1432" s="123">
        <f t="shared" si="159"/>
        <v>0</v>
      </c>
      <c r="S1432" s="6"/>
      <c r="T1432" s="123">
        <f t="shared" si="160"/>
        <v>0</v>
      </c>
      <c r="U1432" s="122">
        <f t="shared" si="161"/>
        <v>0</v>
      </c>
      <c r="V1432" s="8" t="str">
        <f>IF(COUNTBLANK(G1432:H1432)+COUNTBLANK(J1432:K1432)+COUNTBLANK(M1432:M1432)+COUNTBLANK(P1432:Q1432)+COUNTBLANK(S1432:S1432)=8,"",
IF(G1432&lt;Limity!$C$5," Data gotowości zbyt wczesna lub nie uzupełniona.","")&amp;
IF(G1432&gt;Limity!$D$5," Data gotowości zbyt późna lub wypełnona nieprawidłowo.","")&amp;
IF(OR(ROUND(K1432,2)&lt;=0,ROUND(Q1432,2)&lt;=0,ROUND(M1432,2)&lt;=0,ROUND(S1432,2)&lt;=0,ROUND(H1432,2)&lt;=0)," Co najmniej jedna wartość nie jest większa od zera.","")&amp;
IF(K1432&gt;Limity!$D$6," Abonament za Usługę TD w Wariancie A ponad limit.","")&amp;
IF(Q1432&gt;Limity!$D$7," Abonament za Usługę TD w Wariancie B ponad limit.","")&amp;
IF(Q1432-K1432&gt;Limity!$D$8," Różnica wartości abonamentów za Usługę TD wariantów A i B ponad limit.","")&amp;
IF(M1432&gt;Limity!$D$9," Abonament za zwiększenie przepustowości w Wariancie A ponad limit.","")&amp;
IF(S1432&gt;Limity!$D$10," Abonament za zwiększenie przepustowości w Wariancie B ponad limit.","")&amp;
IF(H1432&gt;Limity!$D$11," Opłata za zestawienie łącza ponad limit.","")&amp;
IF(J1432=""," Nie wskazano PWR. ",IF(ISERROR(VLOOKUP(J1432,'Listy punktów styku'!$B$11:$B$41,1,FALSE))," Nie wskazano PWR z listy.",""))&amp;
IF(P1432=""," Nie wskazano FPS. ",IF(ISERROR(VLOOKUP(P1432,'Listy punktów styku'!$B$44:$B$61,1,FALSE))," Nie wskazano FPS z listy.",""))
)</f>
        <v/>
      </c>
    </row>
    <row r="1433" spans="1:22" x14ac:dyDescent="0.35">
      <c r="A1433" s="115">
        <v>1419</v>
      </c>
      <c r="B1433" s="124">
        <v>85938911</v>
      </c>
      <c r="C1433" s="117" t="s">
        <v>6757</v>
      </c>
      <c r="D1433" s="118" t="s">
        <v>6759</v>
      </c>
      <c r="E1433" s="118" t="s">
        <v>6762</v>
      </c>
      <c r="F1433" s="119" t="s">
        <v>1882</v>
      </c>
      <c r="G1433" s="28"/>
      <c r="H1433" s="4"/>
      <c r="I1433" s="122">
        <f t="shared" si="155"/>
        <v>0</v>
      </c>
      <c r="J1433" s="3"/>
      <c r="K1433" s="6"/>
      <c r="L1433" s="123">
        <f t="shared" si="156"/>
        <v>0</v>
      </c>
      <c r="M1433" s="7"/>
      <c r="N1433" s="123">
        <f t="shared" si="157"/>
        <v>0</v>
      </c>
      <c r="O1433" s="123">
        <f t="shared" si="158"/>
        <v>0</v>
      </c>
      <c r="P1433" s="3"/>
      <c r="Q1433" s="6"/>
      <c r="R1433" s="123">
        <f t="shared" si="159"/>
        <v>0</v>
      </c>
      <c r="S1433" s="6"/>
      <c r="T1433" s="123">
        <f t="shared" si="160"/>
        <v>0</v>
      </c>
      <c r="U1433" s="122">
        <f t="shared" si="161"/>
        <v>0</v>
      </c>
      <c r="V1433" s="8" t="str">
        <f>IF(COUNTBLANK(G1433:H1433)+COUNTBLANK(J1433:K1433)+COUNTBLANK(M1433:M1433)+COUNTBLANK(P1433:Q1433)+COUNTBLANK(S1433:S1433)=8,"",
IF(G1433&lt;Limity!$C$5," Data gotowości zbyt wczesna lub nie uzupełniona.","")&amp;
IF(G1433&gt;Limity!$D$5," Data gotowości zbyt późna lub wypełnona nieprawidłowo.","")&amp;
IF(OR(ROUND(K1433,2)&lt;=0,ROUND(Q1433,2)&lt;=0,ROUND(M1433,2)&lt;=0,ROUND(S1433,2)&lt;=0,ROUND(H1433,2)&lt;=0)," Co najmniej jedna wartość nie jest większa od zera.","")&amp;
IF(K1433&gt;Limity!$D$6," Abonament za Usługę TD w Wariancie A ponad limit.","")&amp;
IF(Q1433&gt;Limity!$D$7," Abonament za Usługę TD w Wariancie B ponad limit.","")&amp;
IF(Q1433-K1433&gt;Limity!$D$8," Różnica wartości abonamentów za Usługę TD wariantów A i B ponad limit.","")&amp;
IF(M1433&gt;Limity!$D$9," Abonament za zwiększenie przepustowości w Wariancie A ponad limit.","")&amp;
IF(S1433&gt;Limity!$D$10," Abonament za zwiększenie przepustowości w Wariancie B ponad limit.","")&amp;
IF(H1433&gt;Limity!$D$11," Opłata za zestawienie łącza ponad limit.","")&amp;
IF(J1433=""," Nie wskazano PWR. ",IF(ISERROR(VLOOKUP(J1433,'Listy punktów styku'!$B$11:$B$41,1,FALSE))," Nie wskazano PWR z listy.",""))&amp;
IF(P1433=""," Nie wskazano FPS. ",IF(ISERROR(VLOOKUP(P1433,'Listy punktów styku'!$B$44:$B$61,1,FALSE))," Nie wskazano FPS z listy.",""))
)</f>
        <v/>
      </c>
    </row>
    <row r="1434" spans="1:22" x14ac:dyDescent="0.35">
      <c r="A1434" s="115">
        <v>1420</v>
      </c>
      <c r="B1434" s="124">
        <v>16624870</v>
      </c>
      <c r="C1434" s="117" t="s">
        <v>6757</v>
      </c>
      <c r="D1434" s="118" t="s">
        <v>6759</v>
      </c>
      <c r="E1434" s="118" t="s">
        <v>6762</v>
      </c>
      <c r="F1434" s="119" t="s">
        <v>2314</v>
      </c>
      <c r="G1434" s="28"/>
      <c r="H1434" s="4"/>
      <c r="I1434" s="122">
        <f t="shared" si="155"/>
        <v>0</v>
      </c>
      <c r="J1434" s="3"/>
      <c r="K1434" s="6"/>
      <c r="L1434" s="123">
        <f t="shared" si="156"/>
        <v>0</v>
      </c>
      <c r="M1434" s="7"/>
      <c r="N1434" s="123">
        <f t="shared" si="157"/>
        <v>0</v>
      </c>
      <c r="O1434" s="123">
        <f t="shared" si="158"/>
        <v>0</v>
      </c>
      <c r="P1434" s="3"/>
      <c r="Q1434" s="6"/>
      <c r="R1434" s="123">
        <f t="shared" si="159"/>
        <v>0</v>
      </c>
      <c r="S1434" s="6"/>
      <c r="T1434" s="123">
        <f t="shared" si="160"/>
        <v>0</v>
      </c>
      <c r="U1434" s="122">
        <f t="shared" si="161"/>
        <v>0</v>
      </c>
      <c r="V1434" s="8" t="str">
        <f>IF(COUNTBLANK(G1434:H1434)+COUNTBLANK(J1434:K1434)+COUNTBLANK(M1434:M1434)+COUNTBLANK(P1434:Q1434)+COUNTBLANK(S1434:S1434)=8,"",
IF(G1434&lt;Limity!$C$5," Data gotowości zbyt wczesna lub nie uzupełniona.","")&amp;
IF(G1434&gt;Limity!$D$5," Data gotowości zbyt późna lub wypełnona nieprawidłowo.","")&amp;
IF(OR(ROUND(K1434,2)&lt;=0,ROUND(Q1434,2)&lt;=0,ROUND(M1434,2)&lt;=0,ROUND(S1434,2)&lt;=0,ROUND(H1434,2)&lt;=0)," Co najmniej jedna wartość nie jest większa od zera.","")&amp;
IF(K1434&gt;Limity!$D$6," Abonament za Usługę TD w Wariancie A ponad limit.","")&amp;
IF(Q1434&gt;Limity!$D$7," Abonament za Usługę TD w Wariancie B ponad limit.","")&amp;
IF(Q1434-K1434&gt;Limity!$D$8," Różnica wartości abonamentów za Usługę TD wariantów A i B ponad limit.","")&amp;
IF(M1434&gt;Limity!$D$9," Abonament za zwiększenie przepustowości w Wariancie A ponad limit.","")&amp;
IF(S1434&gt;Limity!$D$10," Abonament za zwiększenie przepustowości w Wariancie B ponad limit.","")&amp;
IF(H1434&gt;Limity!$D$11," Opłata za zestawienie łącza ponad limit.","")&amp;
IF(J1434=""," Nie wskazano PWR. ",IF(ISERROR(VLOOKUP(J1434,'Listy punktów styku'!$B$11:$B$41,1,FALSE))," Nie wskazano PWR z listy.",""))&amp;
IF(P1434=""," Nie wskazano FPS. ",IF(ISERROR(VLOOKUP(P1434,'Listy punktów styku'!$B$44:$B$61,1,FALSE))," Nie wskazano FPS z listy.",""))
)</f>
        <v/>
      </c>
    </row>
    <row r="1435" spans="1:22" x14ac:dyDescent="0.35">
      <c r="A1435" s="115">
        <v>1421</v>
      </c>
      <c r="B1435" s="124">
        <v>144559</v>
      </c>
      <c r="C1435" s="117" t="s">
        <v>6763</v>
      </c>
      <c r="D1435" s="118" t="s">
        <v>997</v>
      </c>
      <c r="E1435" s="118" t="s">
        <v>527</v>
      </c>
      <c r="F1435" s="119" t="s">
        <v>6765</v>
      </c>
      <c r="G1435" s="28"/>
      <c r="H1435" s="4"/>
      <c r="I1435" s="122">
        <f t="shared" si="155"/>
        <v>0</v>
      </c>
      <c r="J1435" s="3"/>
      <c r="K1435" s="6"/>
      <c r="L1435" s="123">
        <f t="shared" si="156"/>
        <v>0</v>
      </c>
      <c r="M1435" s="7"/>
      <c r="N1435" s="123">
        <f t="shared" si="157"/>
        <v>0</v>
      </c>
      <c r="O1435" s="123">
        <f t="shared" si="158"/>
        <v>0</v>
      </c>
      <c r="P1435" s="3"/>
      <c r="Q1435" s="6"/>
      <c r="R1435" s="123">
        <f t="shared" si="159"/>
        <v>0</v>
      </c>
      <c r="S1435" s="6"/>
      <c r="T1435" s="123">
        <f t="shared" si="160"/>
        <v>0</v>
      </c>
      <c r="U1435" s="122">
        <f t="shared" si="161"/>
        <v>0</v>
      </c>
      <c r="V1435" s="8" t="str">
        <f>IF(COUNTBLANK(G1435:H1435)+COUNTBLANK(J1435:K1435)+COUNTBLANK(M1435:M1435)+COUNTBLANK(P1435:Q1435)+COUNTBLANK(S1435:S1435)=8,"",
IF(G1435&lt;Limity!$C$5," Data gotowości zbyt wczesna lub nie uzupełniona.","")&amp;
IF(G1435&gt;Limity!$D$5," Data gotowości zbyt późna lub wypełnona nieprawidłowo.","")&amp;
IF(OR(ROUND(K1435,2)&lt;=0,ROUND(Q1435,2)&lt;=0,ROUND(M1435,2)&lt;=0,ROUND(S1435,2)&lt;=0,ROUND(H1435,2)&lt;=0)," Co najmniej jedna wartość nie jest większa od zera.","")&amp;
IF(K1435&gt;Limity!$D$6," Abonament za Usługę TD w Wariancie A ponad limit.","")&amp;
IF(Q1435&gt;Limity!$D$7," Abonament za Usługę TD w Wariancie B ponad limit.","")&amp;
IF(Q1435-K1435&gt;Limity!$D$8," Różnica wartości abonamentów za Usługę TD wariantów A i B ponad limit.","")&amp;
IF(M1435&gt;Limity!$D$9," Abonament za zwiększenie przepustowości w Wariancie A ponad limit.","")&amp;
IF(S1435&gt;Limity!$D$10," Abonament za zwiększenie przepustowości w Wariancie B ponad limit.","")&amp;
IF(H1435&gt;Limity!$D$11," Opłata za zestawienie łącza ponad limit.","")&amp;
IF(J1435=""," Nie wskazano PWR. ",IF(ISERROR(VLOOKUP(J1435,'Listy punktów styku'!$B$11:$B$41,1,FALSE))," Nie wskazano PWR z listy.",""))&amp;
IF(P1435=""," Nie wskazano FPS. ",IF(ISERROR(VLOOKUP(P1435,'Listy punktów styku'!$B$44:$B$61,1,FALSE))," Nie wskazano FPS z listy.",""))
)</f>
        <v/>
      </c>
    </row>
    <row r="1436" spans="1:22" x14ac:dyDescent="0.35">
      <c r="A1436" s="115">
        <v>1422</v>
      </c>
      <c r="B1436" s="116">
        <v>7652012</v>
      </c>
      <c r="C1436" s="117" t="s">
        <v>1020</v>
      </c>
      <c r="D1436" s="118" t="s">
        <v>997</v>
      </c>
      <c r="E1436" s="118" t="s">
        <v>527</v>
      </c>
      <c r="F1436" s="119">
        <v>23</v>
      </c>
      <c r="G1436" s="28"/>
      <c r="H1436" s="4"/>
      <c r="I1436" s="122">
        <f t="shared" si="155"/>
        <v>0</v>
      </c>
      <c r="J1436" s="3"/>
      <c r="K1436" s="6"/>
      <c r="L1436" s="123">
        <f t="shared" si="156"/>
        <v>0</v>
      </c>
      <c r="M1436" s="7"/>
      <c r="N1436" s="123">
        <f t="shared" si="157"/>
        <v>0</v>
      </c>
      <c r="O1436" s="123">
        <f t="shared" si="158"/>
        <v>0</v>
      </c>
      <c r="P1436" s="3"/>
      <c r="Q1436" s="6"/>
      <c r="R1436" s="123">
        <f t="shared" si="159"/>
        <v>0</v>
      </c>
      <c r="S1436" s="6"/>
      <c r="T1436" s="123">
        <f t="shared" si="160"/>
        <v>0</v>
      </c>
      <c r="U1436" s="122">
        <f t="shared" si="161"/>
        <v>0</v>
      </c>
      <c r="V1436" s="8" t="str">
        <f>IF(COUNTBLANK(G1436:H1436)+COUNTBLANK(J1436:K1436)+COUNTBLANK(M1436:M1436)+COUNTBLANK(P1436:Q1436)+COUNTBLANK(S1436:S1436)=8,"",
IF(G1436&lt;Limity!$C$5," Data gotowości zbyt wczesna lub nie uzupełniona.","")&amp;
IF(G1436&gt;Limity!$D$5," Data gotowości zbyt późna lub wypełnona nieprawidłowo.","")&amp;
IF(OR(ROUND(K1436,2)&lt;=0,ROUND(Q1436,2)&lt;=0,ROUND(M1436,2)&lt;=0,ROUND(S1436,2)&lt;=0,ROUND(H1436,2)&lt;=0)," Co najmniej jedna wartość nie jest większa od zera.","")&amp;
IF(K1436&gt;Limity!$D$6," Abonament za Usługę TD w Wariancie A ponad limit.","")&amp;
IF(Q1436&gt;Limity!$D$7," Abonament za Usługę TD w Wariancie B ponad limit.","")&amp;
IF(Q1436-K1436&gt;Limity!$D$8," Różnica wartości abonamentów za Usługę TD wariantów A i B ponad limit.","")&amp;
IF(M1436&gt;Limity!$D$9," Abonament za zwiększenie przepustowości w Wariancie A ponad limit.","")&amp;
IF(S1436&gt;Limity!$D$10," Abonament za zwiększenie przepustowości w Wariancie B ponad limit.","")&amp;
IF(H1436&gt;Limity!$D$11," Opłata za zestawienie łącza ponad limit.","")&amp;
IF(J1436=""," Nie wskazano PWR. ",IF(ISERROR(VLOOKUP(J1436,'Listy punktów styku'!$B$11:$B$41,1,FALSE))," Nie wskazano PWR z listy.",""))&amp;
IF(P1436=""," Nie wskazano FPS. ",IF(ISERROR(VLOOKUP(P1436,'Listy punktów styku'!$B$44:$B$61,1,FALSE))," Nie wskazano FPS z listy.",""))
)</f>
        <v/>
      </c>
    </row>
    <row r="1437" spans="1:22" x14ac:dyDescent="0.35">
      <c r="A1437" s="115">
        <v>1423</v>
      </c>
      <c r="B1437" s="116">
        <v>7667708</v>
      </c>
      <c r="C1437" s="117" t="s">
        <v>6769</v>
      </c>
      <c r="D1437" s="118" t="s">
        <v>997</v>
      </c>
      <c r="E1437" s="118" t="s">
        <v>527</v>
      </c>
      <c r="F1437" s="119">
        <v>47</v>
      </c>
      <c r="G1437" s="28"/>
      <c r="H1437" s="4"/>
      <c r="I1437" s="122">
        <f t="shared" si="155"/>
        <v>0</v>
      </c>
      <c r="J1437" s="3"/>
      <c r="K1437" s="6"/>
      <c r="L1437" s="123">
        <f t="shared" si="156"/>
        <v>0</v>
      </c>
      <c r="M1437" s="7"/>
      <c r="N1437" s="123">
        <f t="shared" si="157"/>
        <v>0</v>
      </c>
      <c r="O1437" s="123">
        <f t="shared" si="158"/>
        <v>0</v>
      </c>
      <c r="P1437" s="3"/>
      <c r="Q1437" s="6"/>
      <c r="R1437" s="123">
        <f t="shared" si="159"/>
        <v>0</v>
      </c>
      <c r="S1437" s="6"/>
      <c r="T1437" s="123">
        <f t="shared" si="160"/>
        <v>0</v>
      </c>
      <c r="U1437" s="122">
        <f t="shared" si="161"/>
        <v>0</v>
      </c>
      <c r="V1437" s="8" t="str">
        <f>IF(COUNTBLANK(G1437:H1437)+COUNTBLANK(J1437:K1437)+COUNTBLANK(M1437:M1437)+COUNTBLANK(P1437:Q1437)+COUNTBLANK(S1437:S1437)=8,"",
IF(G1437&lt;Limity!$C$5," Data gotowości zbyt wczesna lub nie uzupełniona.","")&amp;
IF(G1437&gt;Limity!$D$5," Data gotowości zbyt późna lub wypełnona nieprawidłowo.","")&amp;
IF(OR(ROUND(K1437,2)&lt;=0,ROUND(Q1437,2)&lt;=0,ROUND(M1437,2)&lt;=0,ROUND(S1437,2)&lt;=0,ROUND(H1437,2)&lt;=0)," Co najmniej jedna wartość nie jest większa od zera.","")&amp;
IF(K1437&gt;Limity!$D$6," Abonament za Usługę TD w Wariancie A ponad limit.","")&amp;
IF(Q1437&gt;Limity!$D$7," Abonament za Usługę TD w Wariancie B ponad limit.","")&amp;
IF(Q1437-K1437&gt;Limity!$D$8," Różnica wartości abonamentów za Usługę TD wariantów A i B ponad limit.","")&amp;
IF(M1437&gt;Limity!$D$9," Abonament za zwiększenie przepustowości w Wariancie A ponad limit.","")&amp;
IF(S1437&gt;Limity!$D$10," Abonament za zwiększenie przepustowości w Wariancie B ponad limit.","")&amp;
IF(H1437&gt;Limity!$D$11," Opłata za zestawienie łącza ponad limit.","")&amp;
IF(J1437=""," Nie wskazano PWR. ",IF(ISERROR(VLOOKUP(J1437,'Listy punktów styku'!$B$11:$B$41,1,FALSE))," Nie wskazano PWR z listy.",""))&amp;
IF(P1437=""," Nie wskazano FPS. ",IF(ISERROR(VLOOKUP(P1437,'Listy punktów styku'!$B$44:$B$61,1,FALSE))," Nie wskazano FPS z listy.",""))
)</f>
        <v/>
      </c>
    </row>
    <row r="1438" spans="1:22" x14ac:dyDescent="0.35">
      <c r="A1438" s="115">
        <v>1424</v>
      </c>
      <c r="B1438" s="116">
        <v>7665173</v>
      </c>
      <c r="C1438" s="117" t="s">
        <v>6771</v>
      </c>
      <c r="D1438" s="118" t="s">
        <v>997</v>
      </c>
      <c r="E1438" s="118" t="s">
        <v>362</v>
      </c>
      <c r="F1438" s="119" t="s">
        <v>285</v>
      </c>
      <c r="G1438" s="28"/>
      <c r="H1438" s="4"/>
      <c r="I1438" s="122">
        <f t="shared" si="155"/>
        <v>0</v>
      </c>
      <c r="J1438" s="3"/>
      <c r="K1438" s="6"/>
      <c r="L1438" s="123">
        <f t="shared" si="156"/>
        <v>0</v>
      </c>
      <c r="M1438" s="7"/>
      <c r="N1438" s="123">
        <f t="shared" si="157"/>
        <v>0</v>
      </c>
      <c r="O1438" s="123">
        <f t="shared" si="158"/>
        <v>0</v>
      </c>
      <c r="P1438" s="3"/>
      <c r="Q1438" s="6"/>
      <c r="R1438" s="123">
        <f t="shared" si="159"/>
        <v>0</v>
      </c>
      <c r="S1438" s="6"/>
      <c r="T1438" s="123">
        <f t="shared" si="160"/>
        <v>0</v>
      </c>
      <c r="U1438" s="122">
        <f t="shared" si="161"/>
        <v>0</v>
      </c>
      <c r="V1438" s="8" t="str">
        <f>IF(COUNTBLANK(G1438:H1438)+COUNTBLANK(J1438:K1438)+COUNTBLANK(M1438:M1438)+COUNTBLANK(P1438:Q1438)+COUNTBLANK(S1438:S1438)=8,"",
IF(G1438&lt;Limity!$C$5," Data gotowości zbyt wczesna lub nie uzupełniona.","")&amp;
IF(G1438&gt;Limity!$D$5," Data gotowości zbyt późna lub wypełnona nieprawidłowo.","")&amp;
IF(OR(ROUND(K1438,2)&lt;=0,ROUND(Q1438,2)&lt;=0,ROUND(M1438,2)&lt;=0,ROUND(S1438,2)&lt;=0,ROUND(H1438,2)&lt;=0)," Co najmniej jedna wartość nie jest większa od zera.","")&amp;
IF(K1438&gt;Limity!$D$6," Abonament za Usługę TD w Wariancie A ponad limit.","")&amp;
IF(Q1438&gt;Limity!$D$7," Abonament za Usługę TD w Wariancie B ponad limit.","")&amp;
IF(Q1438-K1438&gt;Limity!$D$8," Różnica wartości abonamentów za Usługę TD wariantów A i B ponad limit.","")&amp;
IF(M1438&gt;Limity!$D$9," Abonament za zwiększenie przepustowości w Wariancie A ponad limit.","")&amp;
IF(S1438&gt;Limity!$D$10," Abonament za zwiększenie przepustowości w Wariancie B ponad limit.","")&amp;
IF(H1438&gt;Limity!$D$11," Opłata za zestawienie łącza ponad limit.","")&amp;
IF(J1438=""," Nie wskazano PWR. ",IF(ISERROR(VLOOKUP(J1438,'Listy punktów styku'!$B$11:$B$41,1,FALSE))," Nie wskazano PWR z listy.",""))&amp;
IF(P1438=""," Nie wskazano FPS. ",IF(ISERROR(VLOOKUP(P1438,'Listy punktów styku'!$B$44:$B$61,1,FALSE))," Nie wskazano FPS z listy.",""))
)</f>
        <v/>
      </c>
    </row>
    <row r="1439" spans="1:22" x14ac:dyDescent="0.35">
      <c r="A1439" s="115">
        <v>1425</v>
      </c>
      <c r="B1439" s="116">
        <v>7653923</v>
      </c>
      <c r="C1439" s="117" t="s">
        <v>6773</v>
      </c>
      <c r="D1439" s="118" t="s">
        <v>997</v>
      </c>
      <c r="E1439" s="118" t="s">
        <v>1012</v>
      </c>
      <c r="F1439" s="119" t="s">
        <v>6774</v>
      </c>
      <c r="G1439" s="28"/>
      <c r="H1439" s="4"/>
      <c r="I1439" s="122">
        <f t="shared" si="155"/>
        <v>0</v>
      </c>
      <c r="J1439" s="3"/>
      <c r="K1439" s="6"/>
      <c r="L1439" s="123">
        <f t="shared" si="156"/>
        <v>0</v>
      </c>
      <c r="M1439" s="7"/>
      <c r="N1439" s="123">
        <f t="shared" si="157"/>
        <v>0</v>
      </c>
      <c r="O1439" s="123">
        <f t="shared" si="158"/>
        <v>0</v>
      </c>
      <c r="P1439" s="3"/>
      <c r="Q1439" s="6"/>
      <c r="R1439" s="123">
        <f t="shared" si="159"/>
        <v>0</v>
      </c>
      <c r="S1439" s="6"/>
      <c r="T1439" s="123">
        <f t="shared" si="160"/>
        <v>0</v>
      </c>
      <c r="U1439" s="122">
        <f t="shared" si="161"/>
        <v>0</v>
      </c>
      <c r="V1439" s="8" t="str">
        <f>IF(COUNTBLANK(G1439:H1439)+COUNTBLANK(J1439:K1439)+COUNTBLANK(M1439:M1439)+COUNTBLANK(P1439:Q1439)+COUNTBLANK(S1439:S1439)=8,"",
IF(G1439&lt;Limity!$C$5," Data gotowości zbyt wczesna lub nie uzupełniona.","")&amp;
IF(G1439&gt;Limity!$D$5," Data gotowości zbyt późna lub wypełnona nieprawidłowo.","")&amp;
IF(OR(ROUND(K1439,2)&lt;=0,ROUND(Q1439,2)&lt;=0,ROUND(M1439,2)&lt;=0,ROUND(S1439,2)&lt;=0,ROUND(H1439,2)&lt;=0)," Co najmniej jedna wartość nie jest większa od zera.","")&amp;
IF(K1439&gt;Limity!$D$6," Abonament za Usługę TD w Wariancie A ponad limit.","")&amp;
IF(Q1439&gt;Limity!$D$7," Abonament za Usługę TD w Wariancie B ponad limit.","")&amp;
IF(Q1439-K1439&gt;Limity!$D$8," Różnica wartości abonamentów za Usługę TD wariantów A i B ponad limit.","")&amp;
IF(M1439&gt;Limity!$D$9," Abonament za zwiększenie przepustowości w Wariancie A ponad limit.","")&amp;
IF(S1439&gt;Limity!$D$10," Abonament za zwiększenie przepustowości w Wariancie B ponad limit.","")&amp;
IF(H1439&gt;Limity!$D$11," Opłata za zestawienie łącza ponad limit.","")&amp;
IF(J1439=""," Nie wskazano PWR. ",IF(ISERROR(VLOOKUP(J1439,'Listy punktów styku'!$B$11:$B$41,1,FALSE))," Nie wskazano PWR z listy.",""))&amp;
IF(P1439=""," Nie wskazano FPS. ",IF(ISERROR(VLOOKUP(P1439,'Listy punktów styku'!$B$44:$B$61,1,FALSE))," Nie wskazano FPS z listy.",""))
)</f>
        <v/>
      </c>
    </row>
    <row r="1440" spans="1:22" x14ac:dyDescent="0.35">
      <c r="A1440" s="115">
        <v>1426</v>
      </c>
      <c r="B1440" s="116">
        <v>7656100</v>
      </c>
      <c r="C1440" s="117" t="s">
        <v>6776</v>
      </c>
      <c r="D1440" s="118" t="s">
        <v>997</v>
      </c>
      <c r="E1440" s="118" t="s">
        <v>6778</v>
      </c>
      <c r="F1440" s="119">
        <v>10</v>
      </c>
      <c r="G1440" s="28"/>
      <c r="H1440" s="4"/>
      <c r="I1440" s="122">
        <f t="shared" si="155"/>
        <v>0</v>
      </c>
      <c r="J1440" s="3"/>
      <c r="K1440" s="6"/>
      <c r="L1440" s="123">
        <f t="shared" si="156"/>
        <v>0</v>
      </c>
      <c r="M1440" s="7"/>
      <c r="N1440" s="123">
        <f t="shared" si="157"/>
        <v>0</v>
      </c>
      <c r="O1440" s="123">
        <f t="shared" si="158"/>
        <v>0</v>
      </c>
      <c r="P1440" s="3"/>
      <c r="Q1440" s="6"/>
      <c r="R1440" s="123">
        <f t="shared" si="159"/>
        <v>0</v>
      </c>
      <c r="S1440" s="6"/>
      <c r="T1440" s="123">
        <f t="shared" si="160"/>
        <v>0</v>
      </c>
      <c r="U1440" s="122">
        <f t="shared" si="161"/>
        <v>0</v>
      </c>
      <c r="V1440" s="8" t="str">
        <f>IF(COUNTBLANK(G1440:H1440)+COUNTBLANK(J1440:K1440)+COUNTBLANK(M1440:M1440)+COUNTBLANK(P1440:Q1440)+COUNTBLANK(S1440:S1440)=8,"",
IF(G1440&lt;Limity!$C$5," Data gotowości zbyt wczesna lub nie uzupełniona.","")&amp;
IF(G1440&gt;Limity!$D$5," Data gotowości zbyt późna lub wypełnona nieprawidłowo.","")&amp;
IF(OR(ROUND(K1440,2)&lt;=0,ROUND(Q1440,2)&lt;=0,ROUND(M1440,2)&lt;=0,ROUND(S1440,2)&lt;=0,ROUND(H1440,2)&lt;=0)," Co najmniej jedna wartość nie jest większa od zera.","")&amp;
IF(K1440&gt;Limity!$D$6," Abonament za Usługę TD w Wariancie A ponad limit.","")&amp;
IF(Q1440&gt;Limity!$D$7," Abonament za Usługę TD w Wariancie B ponad limit.","")&amp;
IF(Q1440-K1440&gt;Limity!$D$8," Różnica wartości abonamentów za Usługę TD wariantów A i B ponad limit.","")&amp;
IF(M1440&gt;Limity!$D$9," Abonament za zwiększenie przepustowości w Wariancie A ponad limit.","")&amp;
IF(S1440&gt;Limity!$D$10," Abonament za zwiększenie przepustowości w Wariancie B ponad limit.","")&amp;
IF(H1440&gt;Limity!$D$11," Opłata za zestawienie łącza ponad limit.","")&amp;
IF(J1440=""," Nie wskazano PWR. ",IF(ISERROR(VLOOKUP(J1440,'Listy punktów styku'!$B$11:$B$41,1,FALSE))," Nie wskazano PWR z listy.",""))&amp;
IF(P1440=""," Nie wskazano FPS. ",IF(ISERROR(VLOOKUP(P1440,'Listy punktów styku'!$B$44:$B$61,1,FALSE))," Nie wskazano FPS z listy.",""))
)</f>
        <v/>
      </c>
    </row>
    <row r="1441" spans="1:22" x14ac:dyDescent="0.35">
      <c r="A1441" s="115">
        <v>1427</v>
      </c>
      <c r="B1441" s="116">
        <v>7659081</v>
      </c>
      <c r="C1441" s="117" t="s">
        <v>1002</v>
      </c>
      <c r="D1441" s="118" t="s">
        <v>997</v>
      </c>
      <c r="E1441" s="118" t="s">
        <v>1004</v>
      </c>
      <c r="F1441" s="119">
        <v>2</v>
      </c>
      <c r="G1441" s="28"/>
      <c r="H1441" s="4"/>
      <c r="I1441" s="122">
        <f t="shared" si="155"/>
        <v>0</v>
      </c>
      <c r="J1441" s="3"/>
      <c r="K1441" s="6"/>
      <c r="L1441" s="123">
        <f t="shared" si="156"/>
        <v>0</v>
      </c>
      <c r="M1441" s="7"/>
      <c r="N1441" s="123">
        <f t="shared" si="157"/>
        <v>0</v>
      </c>
      <c r="O1441" s="123">
        <f t="shared" si="158"/>
        <v>0</v>
      </c>
      <c r="P1441" s="3"/>
      <c r="Q1441" s="6"/>
      <c r="R1441" s="123">
        <f t="shared" si="159"/>
        <v>0</v>
      </c>
      <c r="S1441" s="6"/>
      <c r="T1441" s="123">
        <f t="shared" si="160"/>
        <v>0</v>
      </c>
      <c r="U1441" s="122">
        <f t="shared" si="161"/>
        <v>0</v>
      </c>
      <c r="V1441" s="8" t="str">
        <f>IF(COUNTBLANK(G1441:H1441)+COUNTBLANK(J1441:K1441)+COUNTBLANK(M1441:M1441)+COUNTBLANK(P1441:Q1441)+COUNTBLANK(S1441:S1441)=8,"",
IF(G1441&lt;Limity!$C$5," Data gotowości zbyt wczesna lub nie uzupełniona.","")&amp;
IF(G1441&gt;Limity!$D$5," Data gotowości zbyt późna lub wypełnona nieprawidłowo.","")&amp;
IF(OR(ROUND(K1441,2)&lt;=0,ROUND(Q1441,2)&lt;=0,ROUND(M1441,2)&lt;=0,ROUND(S1441,2)&lt;=0,ROUND(H1441,2)&lt;=0)," Co najmniej jedna wartość nie jest większa od zera.","")&amp;
IF(K1441&gt;Limity!$D$6," Abonament za Usługę TD w Wariancie A ponad limit.","")&amp;
IF(Q1441&gt;Limity!$D$7," Abonament za Usługę TD w Wariancie B ponad limit.","")&amp;
IF(Q1441-K1441&gt;Limity!$D$8," Różnica wartości abonamentów za Usługę TD wariantów A i B ponad limit.","")&amp;
IF(M1441&gt;Limity!$D$9," Abonament za zwiększenie przepustowości w Wariancie A ponad limit.","")&amp;
IF(S1441&gt;Limity!$D$10," Abonament za zwiększenie przepustowości w Wariancie B ponad limit.","")&amp;
IF(H1441&gt;Limity!$D$11," Opłata za zestawienie łącza ponad limit.","")&amp;
IF(J1441=""," Nie wskazano PWR. ",IF(ISERROR(VLOOKUP(J1441,'Listy punktów styku'!$B$11:$B$41,1,FALSE))," Nie wskazano PWR z listy.",""))&amp;
IF(P1441=""," Nie wskazano FPS. ",IF(ISERROR(VLOOKUP(P1441,'Listy punktów styku'!$B$44:$B$61,1,FALSE))," Nie wskazano FPS z listy.",""))
)</f>
        <v/>
      </c>
    </row>
    <row r="1442" spans="1:22" x14ac:dyDescent="0.35">
      <c r="A1442" s="115">
        <v>1428</v>
      </c>
      <c r="B1442" s="116">
        <v>7669501</v>
      </c>
      <c r="C1442" s="117" t="s">
        <v>6780</v>
      </c>
      <c r="D1442" s="118" t="s">
        <v>997</v>
      </c>
      <c r="E1442" s="118" t="s">
        <v>6782</v>
      </c>
      <c r="F1442" s="119">
        <v>12</v>
      </c>
      <c r="G1442" s="28"/>
      <c r="H1442" s="4"/>
      <c r="I1442" s="122">
        <f t="shared" si="155"/>
        <v>0</v>
      </c>
      <c r="J1442" s="3"/>
      <c r="K1442" s="6"/>
      <c r="L1442" s="123">
        <f t="shared" si="156"/>
        <v>0</v>
      </c>
      <c r="M1442" s="7"/>
      <c r="N1442" s="123">
        <f t="shared" si="157"/>
        <v>0</v>
      </c>
      <c r="O1442" s="123">
        <f t="shared" si="158"/>
        <v>0</v>
      </c>
      <c r="P1442" s="3"/>
      <c r="Q1442" s="6"/>
      <c r="R1442" s="123">
        <f t="shared" si="159"/>
        <v>0</v>
      </c>
      <c r="S1442" s="6"/>
      <c r="T1442" s="123">
        <f t="shared" si="160"/>
        <v>0</v>
      </c>
      <c r="U1442" s="122">
        <f t="shared" si="161"/>
        <v>0</v>
      </c>
      <c r="V1442" s="8" t="str">
        <f>IF(COUNTBLANK(G1442:H1442)+COUNTBLANK(J1442:K1442)+COUNTBLANK(M1442:M1442)+COUNTBLANK(P1442:Q1442)+COUNTBLANK(S1442:S1442)=8,"",
IF(G1442&lt;Limity!$C$5," Data gotowości zbyt wczesna lub nie uzupełniona.","")&amp;
IF(G1442&gt;Limity!$D$5," Data gotowości zbyt późna lub wypełnona nieprawidłowo.","")&amp;
IF(OR(ROUND(K1442,2)&lt;=0,ROUND(Q1442,2)&lt;=0,ROUND(M1442,2)&lt;=0,ROUND(S1442,2)&lt;=0,ROUND(H1442,2)&lt;=0)," Co najmniej jedna wartość nie jest większa od zera.","")&amp;
IF(K1442&gt;Limity!$D$6," Abonament za Usługę TD w Wariancie A ponad limit.","")&amp;
IF(Q1442&gt;Limity!$D$7," Abonament za Usługę TD w Wariancie B ponad limit.","")&amp;
IF(Q1442-K1442&gt;Limity!$D$8," Różnica wartości abonamentów za Usługę TD wariantów A i B ponad limit.","")&amp;
IF(M1442&gt;Limity!$D$9," Abonament za zwiększenie przepustowości w Wariancie A ponad limit.","")&amp;
IF(S1442&gt;Limity!$D$10," Abonament za zwiększenie przepustowości w Wariancie B ponad limit.","")&amp;
IF(H1442&gt;Limity!$D$11," Opłata za zestawienie łącza ponad limit.","")&amp;
IF(J1442=""," Nie wskazano PWR. ",IF(ISERROR(VLOOKUP(J1442,'Listy punktów styku'!$B$11:$B$41,1,FALSE))," Nie wskazano PWR z listy.",""))&amp;
IF(P1442=""," Nie wskazano FPS. ",IF(ISERROR(VLOOKUP(P1442,'Listy punktów styku'!$B$44:$B$61,1,FALSE))," Nie wskazano FPS z listy.",""))
)</f>
        <v/>
      </c>
    </row>
    <row r="1443" spans="1:22" x14ac:dyDescent="0.35">
      <c r="A1443" s="115">
        <v>1429</v>
      </c>
      <c r="B1443" s="116">
        <v>7647760</v>
      </c>
      <c r="C1443" s="117" t="s">
        <v>6784</v>
      </c>
      <c r="D1443" s="118" t="s">
        <v>997</v>
      </c>
      <c r="E1443" s="118" t="s">
        <v>6786</v>
      </c>
      <c r="F1443" s="119">
        <v>25</v>
      </c>
      <c r="G1443" s="28"/>
      <c r="H1443" s="4"/>
      <c r="I1443" s="122">
        <f t="shared" si="155"/>
        <v>0</v>
      </c>
      <c r="J1443" s="3"/>
      <c r="K1443" s="6"/>
      <c r="L1443" s="123">
        <f t="shared" si="156"/>
        <v>0</v>
      </c>
      <c r="M1443" s="7"/>
      <c r="N1443" s="123">
        <f t="shared" si="157"/>
        <v>0</v>
      </c>
      <c r="O1443" s="123">
        <f t="shared" si="158"/>
        <v>0</v>
      </c>
      <c r="P1443" s="3"/>
      <c r="Q1443" s="6"/>
      <c r="R1443" s="123">
        <f t="shared" si="159"/>
        <v>0</v>
      </c>
      <c r="S1443" s="6"/>
      <c r="T1443" s="123">
        <f t="shared" si="160"/>
        <v>0</v>
      </c>
      <c r="U1443" s="122">
        <f t="shared" si="161"/>
        <v>0</v>
      </c>
      <c r="V1443" s="8" t="str">
        <f>IF(COUNTBLANK(G1443:H1443)+COUNTBLANK(J1443:K1443)+COUNTBLANK(M1443:M1443)+COUNTBLANK(P1443:Q1443)+COUNTBLANK(S1443:S1443)=8,"",
IF(G1443&lt;Limity!$C$5," Data gotowości zbyt wczesna lub nie uzupełniona.","")&amp;
IF(G1443&gt;Limity!$D$5," Data gotowości zbyt późna lub wypełnona nieprawidłowo.","")&amp;
IF(OR(ROUND(K1443,2)&lt;=0,ROUND(Q1443,2)&lt;=0,ROUND(M1443,2)&lt;=0,ROUND(S1443,2)&lt;=0,ROUND(H1443,2)&lt;=0)," Co najmniej jedna wartość nie jest większa od zera.","")&amp;
IF(K1443&gt;Limity!$D$6," Abonament za Usługę TD w Wariancie A ponad limit.","")&amp;
IF(Q1443&gt;Limity!$D$7," Abonament za Usługę TD w Wariancie B ponad limit.","")&amp;
IF(Q1443-K1443&gt;Limity!$D$8," Różnica wartości abonamentów za Usługę TD wariantów A i B ponad limit.","")&amp;
IF(M1443&gt;Limity!$D$9," Abonament za zwiększenie przepustowości w Wariancie A ponad limit.","")&amp;
IF(S1443&gt;Limity!$D$10," Abonament za zwiększenie przepustowości w Wariancie B ponad limit.","")&amp;
IF(H1443&gt;Limity!$D$11," Opłata za zestawienie łącza ponad limit.","")&amp;
IF(J1443=""," Nie wskazano PWR. ",IF(ISERROR(VLOOKUP(J1443,'Listy punktów styku'!$B$11:$B$41,1,FALSE))," Nie wskazano PWR z listy.",""))&amp;
IF(P1443=""," Nie wskazano FPS. ",IF(ISERROR(VLOOKUP(P1443,'Listy punktów styku'!$B$44:$B$61,1,FALSE))," Nie wskazano FPS z listy.",""))
)</f>
        <v/>
      </c>
    </row>
    <row r="1444" spans="1:22" x14ac:dyDescent="0.35">
      <c r="A1444" s="115">
        <v>1430</v>
      </c>
      <c r="B1444" s="116">
        <v>7649263</v>
      </c>
      <c r="C1444" s="117" t="s">
        <v>6788</v>
      </c>
      <c r="D1444" s="118" t="s">
        <v>997</v>
      </c>
      <c r="E1444" s="118" t="s">
        <v>6786</v>
      </c>
      <c r="F1444" s="119">
        <v>3</v>
      </c>
      <c r="G1444" s="28"/>
      <c r="H1444" s="4"/>
      <c r="I1444" s="122">
        <f t="shared" si="155"/>
        <v>0</v>
      </c>
      <c r="J1444" s="3"/>
      <c r="K1444" s="6"/>
      <c r="L1444" s="123">
        <f t="shared" si="156"/>
        <v>0</v>
      </c>
      <c r="M1444" s="7"/>
      <c r="N1444" s="123">
        <f t="shared" si="157"/>
        <v>0</v>
      </c>
      <c r="O1444" s="123">
        <f t="shared" si="158"/>
        <v>0</v>
      </c>
      <c r="P1444" s="3"/>
      <c r="Q1444" s="6"/>
      <c r="R1444" s="123">
        <f t="shared" si="159"/>
        <v>0</v>
      </c>
      <c r="S1444" s="6"/>
      <c r="T1444" s="123">
        <f t="shared" si="160"/>
        <v>0</v>
      </c>
      <c r="U1444" s="122">
        <f t="shared" si="161"/>
        <v>0</v>
      </c>
      <c r="V1444" s="8" t="str">
        <f>IF(COUNTBLANK(G1444:H1444)+COUNTBLANK(J1444:K1444)+COUNTBLANK(M1444:M1444)+COUNTBLANK(P1444:Q1444)+COUNTBLANK(S1444:S1444)=8,"",
IF(G1444&lt;Limity!$C$5," Data gotowości zbyt wczesna lub nie uzupełniona.","")&amp;
IF(G1444&gt;Limity!$D$5," Data gotowości zbyt późna lub wypełnona nieprawidłowo.","")&amp;
IF(OR(ROUND(K1444,2)&lt;=0,ROUND(Q1444,2)&lt;=0,ROUND(M1444,2)&lt;=0,ROUND(S1444,2)&lt;=0,ROUND(H1444,2)&lt;=0)," Co najmniej jedna wartość nie jest większa od zera.","")&amp;
IF(K1444&gt;Limity!$D$6," Abonament za Usługę TD w Wariancie A ponad limit.","")&amp;
IF(Q1444&gt;Limity!$D$7," Abonament za Usługę TD w Wariancie B ponad limit.","")&amp;
IF(Q1444-K1444&gt;Limity!$D$8," Różnica wartości abonamentów za Usługę TD wariantów A i B ponad limit.","")&amp;
IF(M1444&gt;Limity!$D$9," Abonament za zwiększenie przepustowości w Wariancie A ponad limit.","")&amp;
IF(S1444&gt;Limity!$D$10," Abonament za zwiększenie przepustowości w Wariancie B ponad limit.","")&amp;
IF(H1444&gt;Limity!$D$11," Opłata za zestawienie łącza ponad limit.","")&amp;
IF(J1444=""," Nie wskazano PWR. ",IF(ISERROR(VLOOKUP(J1444,'Listy punktów styku'!$B$11:$B$41,1,FALSE))," Nie wskazano PWR z listy.",""))&amp;
IF(P1444=""," Nie wskazano FPS. ",IF(ISERROR(VLOOKUP(P1444,'Listy punktów styku'!$B$44:$B$61,1,FALSE))," Nie wskazano FPS z listy.",""))
)</f>
        <v/>
      </c>
    </row>
    <row r="1445" spans="1:22" ht="43.5" x14ac:dyDescent="0.35">
      <c r="A1445" s="115">
        <v>1431</v>
      </c>
      <c r="B1445" s="116">
        <v>7649261</v>
      </c>
      <c r="C1445" s="117" t="s">
        <v>6790</v>
      </c>
      <c r="D1445" s="118" t="s">
        <v>997</v>
      </c>
      <c r="E1445" s="118" t="s">
        <v>6786</v>
      </c>
      <c r="F1445" s="119">
        <v>6</v>
      </c>
      <c r="G1445" s="28"/>
      <c r="H1445" s="4"/>
      <c r="I1445" s="122">
        <f t="shared" ref="I1445:I1485" si="162">ROUND(H1445*(1+$C$10),2)</f>
        <v>0</v>
      </c>
      <c r="J1445" s="3"/>
      <c r="K1445" s="6"/>
      <c r="L1445" s="123">
        <f t="shared" ref="L1445:L1485" si="163">ROUND(K1445*(1+$C$10),2)</f>
        <v>0</v>
      </c>
      <c r="M1445" s="7"/>
      <c r="N1445" s="123">
        <f t="shared" ref="N1445:N1485" si="164">ROUND(M1445*(1+$C$10),2)</f>
        <v>0</v>
      </c>
      <c r="O1445" s="123">
        <f t="shared" ref="O1445:O1485" si="165">60*ROUND(K1445*(1+$C$10),2)</f>
        <v>0</v>
      </c>
      <c r="P1445" s="3"/>
      <c r="Q1445" s="6"/>
      <c r="R1445" s="123">
        <f t="shared" ref="R1445:R1485" si="166">ROUND(Q1445*(1+$C$10),2)</f>
        <v>0</v>
      </c>
      <c r="S1445" s="6"/>
      <c r="T1445" s="123">
        <f t="shared" ref="T1445:T1485" si="167">ROUND(S1445*(1+$C$10),2)</f>
        <v>0</v>
      </c>
      <c r="U1445" s="122">
        <f t="shared" ref="U1445:U1485" si="168">60*ROUND(Q1445*(1+$C$10),2)</f>
        <v>0</v>
      </c>
      <c r="V1445" s="8" t="str">
        <f>IF(COUNTBLANK(G1445:H1445)+COUNTBLANK(J1445:K1445)+COUNTBLANK(M1445:M1445)+COUNTBLANK(P1445:Q1445)+COUNTBLANK(S1445:S1445)=8,"",
IF(G1445&lt;Limity!$C$5," Data gotowości zbyt wczesna lub nie uzupełniona.","")&amp;
IF(G1445&gt;Limity!$D$5," Data gotowości zbyt późna lub wypełnona nieprawidłowo.","")&amp;
IF(OR(ROUND(K1445,2)&lt;=0,ROUND(Q1445,2)&lt;=0,ROUND(M1445,2)&lt;=0,ROUND(S1445,2)&lt;=0,ROUND(H1445,2)&lt;=0)," Co najmniej jedna wartość nie jest większa od zera.","")&amp;
IF(K1445&gt;Limity!$D$6," Abonament za Usługę TD w Wariancie A ponad limit.","")&amp;
IF(Q1445&gt;Limity!$D$7," Abonament za Usługę TD w Wariancie B ponad limit.","")&amp;
IF(Q1445-K1445&gt;Limity!$D$8," Różnica wartości abonamentów za Usługę TD wariantów A i B ponad limit.","")&amp;
IF(M1445&gt;Limity!$D$9," Abonament za zwiększenie przepustowości w Wariancie A ponad limit.","")&amp;
IF(S1445&gt;Limity!$D$10," Abonament za zwiększenie przepustowości w Wariancie B ponad limit.","")&amp;
IF(H1445&gt;Limity!$D$11," Opłata za zestawienie łącza ponad limit.","")&amp;
IF(J1445=""," Nie wskazano PWR. ",IF(ISERROR(VLOOKUP(J1445,'Listy punktów styku'!$B$11:$B$41,1,FALSE))," Nie wskazano PWR z listy.",""))&amp;
IF(P1445=""," Nie wskazano FPS. ",IF(ISERROR(VLOOKUP(P1445,'Listy punktów styku'!$B$44:$B$61,1,FALSE))," Nie wskazano FPS z listy.",""))
)</f>
        <v/>
      </c>
    </row>
    <row r="1446" spans="1:22" x14ac:dyDescent="0.35">
      <c r="A1446" s="115">
        <v>1432</v>
      </c>
      <c r="B1446" s="116">
        <v>7637452</v>
      </c>
      <c r="C1446" s="117" t="s">
        <v>6792</v>
      </c>
      <c r="D1446" s="118" t="s">
        <v>997</v>
      </c>
      <c r="E1446" s="118" t="s">
        <v>816</v>
      </c>
      <c r="F1446" s="119">
        <v>41</v>
      </c>
      <c r="G1446" s="28"/>
      <c r="H1446" s="4"/>
      <c r="I1446" s="122">
        <f t="shared" si="162"/>
        <v>0</v>
      </c>
      <c r="J1446" s="3"/>
      <c r="K1446" s="6"/>
      <c r="L1446" s="123">
        <f t="shared" si="163"/>
        <v>0</v>
      </c>
      <c r="M1446" s="7"/>
      <c r="N1446" s="123">
        <f t="shared" si="164"/>
        <v>0</v>
      </c>
      <c r="O1446" s="123">
        <f t="shared" si="165"/>
        <v>0</v>
      </c>
      <c r="P1446" s="3"/>
      <c r="Q1446" s="6"/>
      <c r="R1446" s="123">
        <f t="shared" si="166"/>
        <v>0</v>
      </c>
      <c r="S1446" s="6"/>
      <c r="T1446" s="123">
        <f t="shared" si="167"/>
        <v>0</v>
      </c>
      <c r="U1446" s="122">
        <f t="shared" si="168"/>
        <v>0</v>
      </c>
      <c r="V1446" s="8" t="str">
        <f>IF(COUNTBLANK(G1446:H1446)+COUNTBLANK(J1446:K1446)+COUNTBLANK(M1446:M1446)+COUNTBLANK(P1446:Q1446)+COUNTBLANK(S1446:S1446)=8,"",
IF(G1446&lt;Limity!$C$5," Data gotowości zbyt wczesna lub nie uzupełniona.","")&amp;
IF(G1446&gt;Limity!$D$5," Data gotowości zbyt późna lub wypełnona nieprawidłowo.","")&amp;
IF(OR(ROUND(K1446,2)&lt;=0,ROUND(Q1446,2)&lt;=0,ROUND(M1446,2)&lt;=0,ROUND(S1446,2)&lt;=0,ROUND(H1446,2)&lt;=0)," Co najmniej jedna wartość nie jest większa od zera.","")&amp;
IF(K1446&gt;Limity!$D$6," Abonament za Usługę TD w Wariancie A ponad limit.","")&amp;
IF(Q1446&gt;Limity!$D$7," Abonament za Usługę TD w Wariancie B ponad limit.","")&amp;
IF(Q1446-K1446&gt;Limity!$D$8," Różnica wartości abonamentów za Usługę TD wariantów A i B ponad limit.","")&amp;
IF(M1446&gt;Limity!$D$9," Abonament za zwiększenie przepustowości w Wariancie A ponad limit.","")&amp;
IF(S1446&gt;Limity!$D$10," Abonament za zwiększenie przepustowości w Wariancie B ponad limit.","")&amp;
IF(H1446&gt;Limity!$D$11," Opłata za zestawienie łącza ponad limit.","")&amp;
IF(J1446=""," Nie wskazano PWR. ",IF(ISERROR(VLOOKUP(J1446,'Listy punktów styku'!$B$11:$B$41,1,FALSE))," Nie wskazano PWR z listy.",""))&amp;
IF(P1446=""," Nie wskazano FPS. ",IF(ISERROR(VLOOKUP(P1446,'Listy punktów styku'!$B$44:$B$61,1,FALSE))," Nie wskazano FPS z listy.",""))
)</f>
        <v/>
      </c>
    </row>
    <row r="1447" spans="1:22" x14ac:dyDescent="0.35">
      <c r="A1447" s="115">
        <v>1433</v>
      </c>
      <c r="B1447" s="116">
        <v>7635147</v>
      </c>
      <c r="C1447" s="117" t="s">
        <v>6794</v>
      </c>
      <c r="D1447" s="118" t="s">
        <v>997</v>
      </c>
      <c r="E1447" s="118" t="s">
        <v>6796</v>
      </c>
      <c r="F1447" s="119">
        <v>14</v>
      </c>
      <c r="G1447" s="28"/>
      <c r="H1447" s="4"/>
      <c r="I1447" s="122">
        <f t="shared" si="162"/>
        <v>0</v>
      </c>
      <c r="J1447" s="3"/>
      <c r="K1447" s="6"/>
      <c r="L1447" s="123">
        <f t="shared" si="163"/>
        <v>0</v>
      </c>
      <c r="M1447" s="7"/>
      <c r="N1447" s="123">
        <f t="shared" si="164"/>
        <v>0</v>
      </c>
      <c r="O1447" s="123">
        <f t="shared" si="165"/>
        <v>0</v>
      </c>
      <c r="P1447" s="3"/>
      <c r="Q1447" s="6"/>
      <c r="R1447" s="123">
        <f t="shared" si="166"/>
        <v>0</v>
      </c>
      <c r="S1447" s="6"/>
      <c r="T1447" s="123">
        <f t="shared" si="167"/>
        <v>0</v>
      </c>
      <c r="U1447" s="122">
        <f t="shared" si="168"/>
        <v>0</v>
      </c>
      <c r="V1447" s="8" t="str">
        <f>IF(COUNTBLANK(G1447:H1447)+COUNTBLANK(J1447:K1447)+COUNTBLANK(M1447:M1447)+COUNTBLANK(P1447:Q1447)+COUNTBLANK(S1447:S1447)=8,"",
IF(G1447&lt;Limity!$C$5," Data gotowości zbyt wczesna lub nie uzupełniona.","")&amp;
IF(G1447&gt;Limity!$D$5," Data gotowości zbyt późna lub wypełnona nieprawidłowo.","")&amp;
IF(OR(ROUND(K1447,2)&lt;=0,ROUND(Q1447,2)&lt;=0,ROUND(M1447,2)&lt;=0,ROUND(S1447,2)&lt;=0,ROUND(H1447,2)&lt;=0)," Co najmniej jedna wartość nie jest większa od zera.","")&amp;
IF(K1447&gt;Limity!$D$6," Abonament za Usługę TD w Wariancie A ponad limit.","")&amp;
IF(Q1447&gt;Limity!$D$7," Abonament za Usługę TD w Wariancie B ponad limit.","")&amp;
IF(Q1447-K1447&gt;Limity!$D$8," Różnica wartości abonamentów za Usługę TD wariantów A i B ponad limit.","")&amp;
IF(M1447&gt;Limity!$D$9," Abonament za zwiększenie przepustowości w Wariancie A ponad limit.","")&amp;
IF(S1447&gt;Limity!$D$10," Abonament za zwiększenie przepustowości w Wariancie B ponad limit.","")&amp;
IF(H1447&gt;Limity!$D$11," Opłata za zestawienie łącza ponad limit.","")&amp;
IF(J1447=""," Nie wskazano PWR. ",IF(ISERROR(VLOOKUP(J1447,'Listy punktów styku'!$B$11:$B$41,1,FALSE))," Nie wskazano PWR z listy.",""))&amp;
IF(P1447=""," Nie wskazano FPS. ",IF(ISERROR(VLOOKUP(P1447,'Listy punktów styku'!$B$44:$B$61,1,FALSE))," Nie wskazano FPS z listy.",""))
)</f>
        <v/>
      </c>
    </row>
    <row r="1448" spans="1:22" x14ac:dyDescent="0.35">
      <c r="A1448" s="115">
        <v>1434</v>
      </c>
      <c r="B1448" s="116">
        <v>7656331</v>
      </c>
      <c r="C1448" s="117" t="s">
        <v>6798</v>
      </c>
      <c r="D1448" s="118" t="s">
        <v>997</v>
      </c>
      <c r="E1448" s="118" t="s">
        <v>6800</v>
      </c>
      <c r="F1448" s="119">
        <v>2</v>
      </c>
      <c r="G1448" s="28"/>
      <c r="H1448" s="4"/>
      <c r="I1448" s="122">
        <f t="shared" si="162"/>
        <v>0</v>
      </c>
      <c r="J1448" s="3"/>
      <c r="K1448" s="6"/>
      <c r="L1448" s="123">
        <f t="shared" si="163"/>
        <v>0</v>
      </c>
      <c r="M1448" s="7"/>
      <c r="N1448" s="123">
        <f t="shared" si="164"/>
        <v>0</v>
      </c>
      <c r="O1448" s="123">
        <f t="shared" si="165"/>
        <v>0</v>
      </c>
      <c r="P1448" s="3"/>
      <c r="Q1448" s="6"/>
      <c r="R1448" s="123">
        <f t="shared" si="166"/>
        <v>0</v>
      </c>
      <c r="S1448" s="6"/>
      <c r="T1448" s="123">
        <f t="shared" si="167"/>
        <v>0</v>
      </c>
      <c r="U1448" s="122">
        <f t="shared" si="168"/>
        <v>0</v>
      </c>
      <c r="V1448" s="8" t="str">
        <f>IF(COUNTBLANK(G1448:H1448)+COUNTBLANK(J1448:K1448)+COUNTBLANK(M1448:M1448)+COUNTBLANK(P1448:Q1448)+COUNTBLANK(S1448:S1448)=8,"",
IF(G1448&lt;Limity!$C$5," Data gotowości zbyt wczesna lub nie uzupełniona.","")&amp;
IF(G1448&gt;Limity!$D$5," Data gotowości zbyt późna lub wypełnona nieprawidłowo.","")&amp;
IF(OR(ROUND(K1448,2)&lt;=0,ROUND(Q1448,2)&lt;=0,ROUND(M1448,2)&lt;=0,ROUND(S1448,2)&lt;=0,ROUND(H1448,2)&lt;=0)," Co najmniej jedna wartość nie jest większa od zera.","")&amp;
IF(K1448&gt;Limity!$D$6," Abonament za Usługę TD w Wariancie A ponad limit.","")&amp;
IF(Q1448&gt;Limity!$D$7," Abonament za Usługę TD w Wariancie B ponad limit.","")&amp;
IF(Q1448-K1448&gt;Limity!$D$8," Różnica wartości abonamentów za Usługę TD wariantów A i B ponad limit.","")&amp;
IF(M1448&gt;Limity!$D$9," Abonament za zwiększenie przepustowości w Wariancie A ponad limit.","")&amp;
IF(S1448&gt;Limity!$D$10," Abonament za zwiększenie przepustowości w Wariancie B ponad limit.","")&amp;
IF(H1448&gt;Limity!$D$11," Opłata za zestawienie łącza ponad limit.","")&amp;
IF(J1448=""," Nie wskazano PWR. ",IF(ISERROR(VLOOKUP(J1448,'Listy punktów styku'!$B$11:$B$41,1,FALSE))," Nie wskazano PWR z listy.",""))&amp;
IF(P1448=""," Nie wskazano FPS. ",IF(ISERROR(VLOOKUP(P1448,'Listy punktów styku'!$B$44:$B$61,1,FALSE))," Nie wskazano FPS z listy.",""))
)</f>
        <v/>
      </c>
    </row>
    <row r="1449" spans="1:22" ht="43.5" x14ac:dyDescent="0.35">
      <c r="A1449" s="115">
        <v>1435</v>
      </c>
      <c r="B1449" s="116">
        <v>7657270</v>
      </c>
      <c r="C1449" s="117" t="s">
        <v>6802</v>
      </c>
      <c r="D1449" s="118" t="s">
        <v>997</v>
      </c>
      <c r="E1449" s="118" t="s">
        <v>6804</v>
      </c>
      <c r="F1449" s="119">
        <v>124</v>
      </c>
      <c r="G1449" s="28"/>
      <c r="H1449" s="4"/>
      <c r="I1449" s="122">
        <f t="shared" si="162"/>
        <v>0</v>
      </c>
      <c r="J1449" s="3"/>
      <c r="K1449" s="6"/>
      <c r="L1449" s="123">
        <f t="shared" si="163"/>
        <v>0</v>
      </c>
      <c r="M1449" s="7"/>
      <c r="N1449" s="123">
        <f t="shared" si="164"/>
        <v>0</v>
      </c>
      <c r="O1449" s="123">
        <f t="shared" si="165"/>
        <v>0</v>
      </c>
      <c r="P1449" s="3"/>
      <c r="Q1449" s="6"/>
      <c r="R1449" s="123">
        <f t="shared" si="166"/>
        <v>0</v>
      </c>
      <c r="S1449" s="6"/>
      <c r="T1449" s="123">
        <f t="shared" si="167"/>
        <v>0</v>
      </c>
      <c r="U1449" s="122">
        <f t="shared" si="168"/>
        <v>0</v>
      </c>
      <c r="V1449" s="8" t="str">
        <f>IF(COUNTBLANK(G1449:H1449)+COUNTBLANK(J1449:K1449)+COUNTBLANK(M1449:M1449)+COUNTBLANK(P1449:Q1449)+COUNTBLANK(S1449:S1449)=8,"",
IF(G1449&lt;Limity!$C$5," Data gotowości zbyt wczesna lub nie uzupełniona.","")&amp;
IF(G1449&gt;Limity!$D$5," Data gotowości zbyt późna lub wypełnona nieprawidłowo.","")&amp;
IF(OR(ROUND(K1449,2)&lt;=0,ROUND(Q1449,2)&lt;=0,ROUND(M1449,2)&lt;=0,ROUND(S1449,2)&lt;=0,ROUND(H1449,2)&lt;=0)," Co najmniej jedna wartość nie jest większa od zera.","")&amp;
IF(K1449&gt;Limity!$D$6," Abonament za Usługę TD w Wariancie A ponad limit.","")&amp;
IF(Q1449&gt;Limity!$D$7," Abonament za Usługę TD w Wariancie B ponad limit.","")&amp;
IF(Q1449-K1449&gt;Limity!$D$8," Różnica wartości abonamentów za Usługę TD wariantów A i B ponad limit.","")&amp;
IF(M1449&gt;Limity!$D$9," Abonament za zwiększenie przepustowości w Wariancie A ponad limit.","")&amp;
IF(S1449&gt;Limity!$D$10," Abonament za zwiększenie przepustowości w Wariancie B ponad limit.","")&amp;
IF(H1449&gt;Limity!$D$11," Opłata za zestawienie łącza ponad limit.","")&amp;
IF(J1449=""," Nie wskazano PWR. ",IF(ISERROR(VLOOKUP(J1449,'Listy punktów styku'!$B$11:$B$41,1,FALSE))," Nie wskazano PWR z listy.",""))&amp;
IF(P1449=""," Nie wskazano FPS. ",IF(ISERROR(VLOOKUP(P1449,'Listy punktów styku'!$B$44:$B$61,1,FALSE))," Nie wskazano FPS z listy.",""))
)</f>
        <v/>
      </c>
    </row>
    <row r="1450" spans="1:22" x14ac:dyDescent="0.35">
      <c r="A1450" s="115">
        <v>1436</v>
      </c>
      <c r="B1450" s="116">
        <v>747540964</v>
      </c>
      <c r="C1450" s="117">
        <v>267673</v>
      </c>
      <c r="D1450" s="118" t="s">
        <v>997</v>
      </c>
      <c r="E1450" s="118" t="s">
        <v>6806</v>
      </c>
      <c r="F1450" s="119">
        <v>11</v>
      </c>
      <c r="G1450" s="28"/>
      <c r="H1450" s="4"/>
      <c r="I1450" s="122">
        <f t="shared" si="162"/>
        <v>0</v>
      </c>
      <c r="J1450" s="3"/>
      <c r="K1450" s="6"/>
      <c r="L1450" s="123">
        <f t="shared" si="163"/>
        <v>0</v>
      </c>
      <c r="M1450" s="7"/>
      <c r="N1450" s="123">
        <f t="shared" si="164"/>
        <v>0</v>
      </c>
      <c r="O1450" s="123">
        <f t="shared" si="165"/>
        <v>0</v>
      </c>
      <c r="P1450" s="3"/>
      <c r="Q1450" s="6"/>
      <c r="R1450" s="123">
        <f t="shared" si="166"/>
        <v>0</v>
      </c>
      <c r="S1450" s="6"/>
      <c r="T1450" s="123">
        <f t="shared" si="167"/>
        <v>0</v>
      </c>
      <c r="U1450" s="122">
        <f t="shared" si="168"/>
        <v>0</v>
      </c>
      <c r="V1450" s="8" t="str">
        <f>IF(COUNTBLANK(G1450:H1450)+COUNTBLANK(J1450:K1450)+COUNTBLANK(M1450:M1450)+COUNTBLANK(P1450:Q1450)+COUNTBLANK(S1450:S1450)=8,"",
IF(G1450&lt;Limity!$C$5," Data gotowości zbyt wczesna lub nie uzupełniona.","")&amp;
IF(G1450&gt;Limity!$D$5," Data gotowości zbyt późna lub wypełnona nieprawidłowo.","")&amp;
IF(OR(ROUND(K1450,2)&lt;=0,ROUND(Q1450,2)&lt;=0,ROUND(M1450,2)&lt;=0,ROUND(S1450,2)&lt;=0,ROUND(H1450,2)&lt;=0)," Co najmniej jedna wartość nie jest większa od zera.","")&amp;
IF(K1450&gt;Limity!$D$6," Abonament za Usługę TD w Wariancie A ponad limit.","")&amp;
IF(Q1450&gt;Limity!$D$7," Abonament za Usługę TD w Wariancie B ponad limit.","")&amp;
IF(Q1450-K1450&gt;Limity!$D$8," Różnica wartości abonamentów za Usługę TD wariantów A i B ponad limit.","")&amp;
IF(M1450&gt;Limity!$D$9," Abonament za zwiększenie przepustowości w Wariancie A ponad limit.","")&amp;
IF(S1450&gt;Limity!$D$10," Abonament za zwiększenie przepustowości w Wariancie B ponad limit.","")&amp;
IF(H1450&gt;Limity!$D$11," Opłata za zestawienie łącza ponad limit.","")&amp;
IF(J1450=""," Nie wskazano PWR. ",IF(ISERROR(VLOOKUP(J1450,'Listy punktów styku'!$B$11:$B$41,1,FALSE))," Nie wskazano PWR z listy.",""))&amp;
IF(P1450=""," Nie wskazano FPS. ",IF(ISERROR(VLOOKUP(P1450,'Listy punktów styku'!$B$44:$B$61,1,FALSE))," Nie wskazano FPS z listy.",""))
)</f>
        <v/>
      </c>
    </row>
    <row r="1451" spans="1:22" x14ac:dyDescent="0.35">
      <c r="A1451" s="115">
        <v>1437</v>
      </c>
      <c r="B1451" s="116">
        <v>10308941</v>
      </c>
      <c r="C1451" s="117">
        <v>130518</v>
      </c>
      <c r="D1451" s="118" t="s">
        <v>997</v>
      </c>
      <c r="E1451" s="118" t="s">
        <v>6808</v>
      </c>
      <c r="F1451" s="119">
        <v>18</v>
      </c>
      <c r="G1451" s="28"/>
      <c r="H1451" s="4"/>
      <c r="I1451" s="122">
        <f t="shared" si="162"/>
        <v>0</v>
      </c>
      <c r="J1451" s="3"/>
      <c r="K1451" s="6"/>
      <c r="L1451" s="123">
        <f t="shared" si="163"/>
        <v>0</v>
      </c>
      <c r="M1451" s="7"/>
      <c r="N1451" s="123">
        <f t="shared" si="164"/>
        <v>0</v>
      </c>
      <c r="O1451" s="123">
        <f t="shared" si="165"/>
        <v>0</v>
      </c>
      <c r="P1451" s="3"/>
      <c r="Q1451" s="6"/>
      <c r="R1451" s="123">
        <f t="shared" si="166"/>
        <v>0</v>
      </c>
      <c r="S1451" s="6"/>
      <c r="T1451" s="123">
        <f t="shared" si="167"/>
        <v>0</v>
      </c>
      <c r="U1451" s="122">
        <f t="shared" si="168"/>
        <v>0</v>
      </c>
      <c r="V1451" s="8" t="str">
        <f>IF(COUNTBLANK(G1451:H1451)+COUNTBLANK(J1451:K1451)+COUNTBLANK(M1451:M1451)+COUNTBLANK(P1451:Q1451)+COUNTBLANK(S1451:S1451)=8,"",
IF(G1451&lt;Limity!$C$5," Data gotowości zbyt wczesna lub nie uzupełniona.","")&amp;
IF(G1451&gt;Limity!$D$5," Data gotowości zbyt późna lub wypełnona nieprawidłowo.","")&amp;
IF(OR(ROUND(K1451,2)&lt;=0,ROUND(Q1451,2)&lt;=0,ROUND(M1451,2)&lt;=0,ROUND(S1451,2)&lt;=0,ROUND(H1451,2)&lt;=0)," Co najmniej jedna wartość nie jest większa od zera.","")&amp;
IF(K1451&gt;Limity!$D$6," Abonament za Usługę TD w Wariancie A ponad limit.","")&amp;
IF(Q1451&gt;Limity!$D$7," Abonament za Usługę TD w Wariancie B ponad limit.","")&amp;
IF(Q1451-K1451&gt;Limity!$D$8," Różnica wartości abonamentów za Usługę TD wariantów A i B ponad limit.","")&amp;
IF(M1451&gt;Limity!$D$9," Abonament za zwiększenie przepustowości w Wariancie A ponad limit.","")&amp;
IF(S1451&gt;Limity!$D$10," Abonament za zwiększenie przepustowości w Wariancie B ponad limit.","")&amp;
IF(H1451&gt;Limity!$D$11," Opłata za zestawienie łącza ponad limit.","")&amp;
IF(J1451=""," Nie wskazano PWR. ",IF(ISERROR(VLOOKUP(J1451,'Listy punktów styku'!$B$11:$B$41,1,FALSE))," Nie wskazano PWR z listy.",""))&amp;
IF(P1451=""," Nie wskazano FPS. ",IF(ISERROR(VLOOKUP(P1451,'Listy punktów styku'!$B$44:$B$61,1,FALSE))," Nie wskazano FPS z listy.",""))
)</f>
        <v/>
      </c>
    </row>
    <row r="1452" spans="1:22" x14ac:dyDescent="0.35">
      <c r="A1452" s="115">
        <v>1438</v>
      </c>
      <c r="B1452" s="116">
        <v>7642217</v>
      </c>
      <c r="C1452" s="117" t="s">
        <v>6810</v>
      </c>
      <c r="D1452" s="118" t="s">
        <v>997</v>
      </c>
      <c r="E1452" s="118" t="s">
        <v>347</v>
      </c>
      <c r="F1452" s="119">
        <v>4</v>
      </c>
      <c r="G1452" s="28"/>
      <c r="H1452" s="4"/>
      <c r="I1452" s="122">
        <f t="shared" si="162"/>
        <v>0</v>
      </c>
      <c r="J1452" s="3"/>
      <c r="K1452" s="6"/>
      <c r="L1452" s="123">
        <f t="shared" si="163"/>
        <v>0</v>
      </c>
      <c r="M1452" s="7"/>
      <c r="N1452" s="123">
        <f t="shared" si="164"/>
        <v>0</v>
      </c>
      <c r="O1452" s="123">
        <f t="shared" si="165"/>
        <v>0</v>
      </c>
      <c r="P1452" s="3"/>
      <c r="Q1452" s="6"/>
      <c r="R1452" s="123">
        <f t="shared" si="166"/>
        <v>0</v>
      </c>
      <c r="S1452" s="6"/>
      <c r="T1452" s="123">
        <f t="shared" si="167"/>
        <v>0</v>
      </c>
      <c r="U1452" s="122">
        <f t="shared" si="168"/>
        <v>0</v>
      </c>
      <c r="V1452" s="8" t="str">
        <f>IF(COUNTBLANK(G1452:H1452)+COUNTBLANK(J1452:K1452)+COUNTBLANK(M1452:M1452)+COUNTBLANK(P1452:Q1452)+COUNTBLANK(S1452:S1452)=8,"",
IF(G1452&lt;Limity!$C$5," Data gotowości zbyt wczesna lub nie uzupełniona.","")&amp;
IF(G1452&gt;Limity!$D$5," Data gotowości zbyt późna lub wypełnona nieprawidłowo.","")&amp;
IF(OR(ROUND(K1452,2)&lt;=0,ROUND(Q1452,2)&lt;=0,ROUND(M1452,2)&lt;=0,ROUND(S1452,2)&lt;=0,ROUND(H1452,2)&lt;=0)," Co najmniej jedna wartość nie jest większa od zera.","")&amp;
IF(K1452&gt;Limity!$D$6," Abonament za Usługę TD w Wariancie A ponad limit.","")&amp;
IF(Q1452&gt;Limity!$D$7," Abonament za Usługę TD w Wariancie B ponad limit.","")&amp;
IF(Q1452-K1452&gt;Limity!$D$8," Różnica wartości abonamentów za Usługę TD wariantów A i B ponad limit.","")&amp;
IF(M1452&gt;Limity!$D$9," Abonament za zwiększenie przepustowości w Wariancie A ponad limit.","")&amp;
IF(S1452&gt;Limity!$D$10," Abonament za zwiększenie przepustowości w Wariancie B ponad limit.","")&amp;
IF(H1452&gt;Limity!$D$11," Opłata za zestawienie łącza ponad limit.","")&amp;
IF(J1452=""," Nie wskazano PWR. ",IF(ISERROR(VLOOKUP(J1452,'Listy punktów styku'!$B$11:$B$41,1,FALSE))," Nie wskazano PWR z listy.",""))&amp;
IF(P1452=""," Nie wskazano FPS. ",IF(ISERROR(VLOOKUP(P1452,'Listy punktów styku'!$B$44:$B$61,1,FALSE))," Nie wskazano FPS z listy.",""))
)</f>
        <v/>
      </c>
    </row>
    <row r="1453" spans="1:22" x14ac:dyDescent="0.35">
      <c r="A1453" s="115">
        <v>1439</v>
      </c>
      <c r="B1453" s="116">
        <v>837934462</v>
      </c>
      <c r="C1453" s="117">
        <v>270302</v>
      </c>
      <c r="D1453" s="118" t="s">
        <v>997</v>
      </c>
      <c r="E1453" s="118" t="s">
        <v>977</v>
      </c>
      <c r="F1453" s="119">
        <v>55</v>
      </c>
      <c r="G1453" s="28"/>
      <c r="H1453" s="4"/>
      <c r="I1453" s="122">
        <f t="shared" si="162"/>
        <v>0</v>
      </c>
      <c r="J1453" s="3"/>
      <c r="K1453" s="6"/>
      <c r="L1453" s="123">
        <f t="shared" si="163"/>
        <v>0</v>
      </c>
      <c r="M1453" s="7"/>
      <c r="N1453" s="123">
        <f t="shared" si="164"/>
        <v>0</v>
      </c>
      <c r="O1453" s="123">
        <f t="shared" si="165"/>
        <v>0</v>
      </c>
      <c r="P1453" s="3"/>
      <c r="Q1453" s="6"/>
      <c r="R1453" s="123">
        <f t="shared" si="166"/>
        <v>0</v>
      </c>
      <c r="S1453" s="6"/>
      <c r="T1453" s="123">
        <f t="shared" si="167"/>
        <v>0</v>
      </c>
      <c r="U1453" s="122">
        <f t="shared" si="168"/>
        <v>0</v>
      </c>
      <c r="V1453" s="8" t="str">
        <f>IF(COUNTBLANK(G1453:H1453)+COUNTBLANK(J1453:K1453)+COUNTBLANK(M1453:M1453)+COUNTBLANK(P1453:Q1453)+COUNTBLANK(S1453:S1453)=8,"",
IF(G1453&lt;Limity!$C$5," Data gotowości zbyt wczesna lub nie uzupełniona.","")&amp;
IF(G1453&gt;Limity!$D$5," Data gotowości zbyt późna lub wypełnona nieprawidłowo.","")&amp;
IF(OR(ROUND(K1453,2)&lt;=0,ROUND(Q1453,2)&lt;=0,ROUND(M1453,2)&lt;=0,ROUND(S1453,2)&lt;=0,ROUND(H1453,2)&lt;=0)," Co najmniej jedna wartość nie jest większa od zera.","")&amp;
IF(K1453&gt;Limity!$D$6," Abonament za Usługę TD w Wariancie A ponad limit.","")&amp;
IF(Q1453&gt;Limity!$D$7," Abonament za Usługę TD w Wariancie B ponad limit.","")&amp;
IF(Q1453-K1453&gt;Limity!$D$8," Różnica wartości abonamentów za Usługę TD wariantów A i B ponad limit.","")&amp;
IF(M1453&gt;Limity!$D$9," Abonament za zwiększenie przepustowości w Wariancie A ponad limit.","")&amp;
IF(S1453&gt;Limity!$D$10," Abonament za zwiększenie przepustowości w Wariancie B ponad limit.","")&amp;
IF(H1453&gt;Limity!$D$11," Opłata za zestawienie łącza ponad limit.","")&amp;
IF(J1453=""," Nie wskazano PWR. ",IF(ISERROR(VLOOKUP(J1453,'Listy punktów styku'!$B$11:$B$41,1,FALSE))," Nie wskazano PWR z listy.",""))&amp;
IF(P1453=""," Nie wskazano FPS. ",IF(ISERROR(VLOOKUP(P1453,'Listy punktów styku'!$B$44:$B$61,1,FALSE))," Nie wskazano FPS z listy.",""))
)</f>
        <v/>
      </c>
    </row>
    <row r="1454" spans="1:22" x14ac:dyDescent="0.35">
      <c r="A1454" s="115">
        <v>1440</v>
      </c>
      <c r="B1454" s="116">
        <v>411403962</v>
      </c>
      <c r="C1454" s="117">
        <v>133109</v>
      </c>
      <c r="D1454" s="118" t="s">
        <v>997</v>
      </c>
      <c r="E1454" s="118" t="s">
        <v>6812</v>
      </c>
      <c r="F1454" s="119" t="s">
        <v>5719</v>
      </c>
      <c r="G1454" s="28"/>
      <c r="H1454" s="4"/>
      <c r="I1454" s="122">
        <f t="shared" si="162"/>
        <v>0</v>
      </c>
      <c r="J1454" s="3"/>
      <c r="K1454" s="6"/>
      <c r="L1454" s="123">
        <f t="shared" si="163"/>
        <v>0</v>
      </c>
      <c r="M1454" s="7"/>
      <c r="N1454" s="123">
        <f t="shared" si="164"/>
        <v>0</v>
      </c>
      <c r="O1454" s="123">
        <f t="shared" si="165"/>
        <v>0</v>
      </c>
      <c r="P1454" s="3"/>
      <c r="Q1454" s="6"/>
      <c r="R1454" s="123">
        <f t="shared" si="166"/>
        <v>0</v>
      </c>
      <c r="S1454" s="6"/>
      <c r="T1454" s="123">
        <f t="shared" si="167"/>
        <v>0</v>
      </c>
      <c r="U1454" s="122">
        <f t="shared" si="168"/>
        <v>0</v>
      </c>
      <c r="V1454" s="8" t="str">
        <f>IF(COUNTBLANK(G1454:H1454)+COUNTBLANK(J1454:K1454)+COUNTBLANK(M1454:M1454)+COUNTBLANK(P1454:Q1454)+COUNTBLANK(S1454:S1454)=8,"",
IF(G1454&lt;Limity!$C$5," Data gotowości zbyt wczesna lub nie uzupełniona.","")&amp;
IF(G1454&gt;Limity!$D$5," Data gotowości zbyt późna lub wypełnona nieprawidłowo.","")&amp;
IF(OR(ROUND(K1454,2)&lt;=0,ROUND(Q1454,2)&lt;=0,ROUND(M1454,2)&lt;=0,ROUND(S1454,2)&lt;=0,ROUND(H1454,2)&lt;=0)," Co najmniej jedna wartość nie jest większa od zera.","")&amp;
IF(K1454&gt;Limity!$D$6," Abonament za Usługę TD w Wariancie A ponad limit.","")&amp;
IF(Q1454&gt;Limity!$D$7," Abonament za Usługę TD w Wariancie B ponad limit.","")&amp;
IF(Q1454-K1454&gt;Limity!$D$8," Różnica wartości abonamentów za Usługę TD wariantów A i B ponad limit.","")&amp;
IF(M1454&gt;Limity!$D$9," Abonament za zwiększenie przepustowości w Wariancie A ponad limit.","")&amp;
IF(S1454&gt;Limity!$D$10," Abonament za zwiększenie przepustowości w Wariancie B ponad limit.","")&amp;
IF(H1454&gt;Limity!$D$11," Opłata za zestawienie łącza ponad limit.","")&amp;
IF(J1454=""," Nie wskazano PWR. ",IF(ISERROR(VLOOKUP(J1454,'Listy punktów styku'!$B$11:$B$41,1,FALSE))," Nie wskazano PWR z listy.",""))&amp;
IF(P1454=""," Nie wskazano FPS. ",IF(ISERROR(VLOOKUP(P1454,'Listy punktów styku'!$B$44:$B$61,1,FALSE))," Nie wskazano FPS z listy.",""))
)</f>
        <v/>
      </c>
    </row>
    <row r="1455" spans="1:22" x14ac:dyDescent="0.35">
      <c r="A1455" s="115">
        <v>1441</v>
      </c>
      <c r="B1455" s="116">
        <v>7668433</v>
      </c>
      <c r="C1455" s="117" t="s">
        <v>6814</v>
      </c>
      <c r="D1455" s="118" t="s">
        <v>997</v>
      </c>
      <c r="E1455" s="118" t="s">
        <v>573</v>
      </c>
      <c r="F1455" s="119" t="s">
        <v>6815</v>
      </c>
      <c r="G1455" s="28"/>
      <c r="H1455" s="4"/>
      <c r="I1455" s="122">
        <f t="shared" si="162"/>
        <v>0</v>
      </c>
      <c r="J1455" s="3"/>
      <c r="K1455" s="6"/>
      <c r="L1455" s="123">
        <f t="shared" si="163"/>
        <v>0</v>
      </c>
      <c r="M1455" s="7"/>
      <c r="N1455" s="123">
        <f t="shared" si="164"/>
        <v>0</v>
      </c>
      <c r="O1455" s="123">
        <f t="shared" si="165"/>
        <v>0</v>
      </c>
      <c r="P1455" s="3"/>
      <c r="Q1455" s="6"/>
      <c r="R1455" s="123">
        <f t="shared" si="166"/>
        <v>0</v>
      </c>
      <c r="S1455" s="6"/>
      <c r="T1455" s="123">
        <f t="shared" si="167"/>
        <v>0</v>
      </c>
      <c r="U1455" s="122">
        <f t="shared" si="168"/>
        <v>0</v>
      </c>
      <c r="V1455" s="8" t="str">
        <f>IF(COUNTBLANK(G1455:H1455)+COUNTBLANK(J1455:K1455)+COUNTBLANK(M1455:M1455)+COUNTBLANK(P1455:Q1455)+COUNTBLANK(S1455:S1455)=8,"",
IF(G1455&lt;Limity!$C$5," Data gotowości zbyt wczesna lub nie uzupełniona.","")&amp;
IF(G1455&gt;Limity!$D$5," Data gotowości zbyt późna lub wypełnona nieprawidłowo.","")&amp;
IF(OR(ROUND(K1455,2)&lt;=0,ROUND(Q1455,2)&lt;=0,ROUND(M1455,2)&lt;=0,ROUND(S1455,2)&lt;=0,ROUND(H1455,2)&lt;=0)," Co najmniej jedna wartość nie jest większa od zera.","")&amp;
IF(K1455&gt;Limity!$D$6," Abonament za Usługę TD w Wariancie A ponad limit.","")&amp;
IF(Q1455&gt;Limity!$D$7," Abonament za Usługę TD w Wariancie B ponad limit.","")&amp;
IF(Q1455-K1455&gt;Limity!$D$8," Różnica wartości abonamentów za Usługę TD wariantów A i B ponad limit.","")&amp;
IF(M1455&gt;Limity!$D$9," Abonament za zwiększenie przepustowości w Wariancie A ponad limit.","")&amp;
IF(S1455&gt;Limity!$D$10," Abonament za zwiększenie przepustowości w Wariancie B ponad limit.","")&amp;
IF(H1455&gt;Limity!$D$11," Opłata za zestawienie łącza ponad limit.","")&amp;
IF(J1455=""," Nie wskazano PWR. ",IF(ISERROR(VLOOKUP(J1455,'Listy punktów styku'!$B$11:$B$41,1,FALSE))," Nie wskazano PWR z listy.",""))&amp;
IF(P1455=""," Nie wskazano FPS. ",IF(ISERROR(VLOOKUP(P1455,'Listy punktów styku'!$B$44:$B$61,1,FALSE))," Nie wskazano FPS z listy.",""))
)</f>
        <v/>
      </c>
    </row>
    <row r="1456" spans="1:22" ht="29" x14ac:dyDescent="0.35">
      <c r="A1456" s="115">
        <v>1442</v>
      </c>
      <c r="B1456" s="116">
        <v>7637058</v>
      </c>
      <c r="C1456" s="117" t="s">
        <v>6817</v>
      </c>
      <c r="D1456" s="118" t="s">
        <v>997</v>
      </c>
      <c r="E1456" s="118" t="s">
        <v>6819</v>
      </c>
      <c r="F1456" s="119">
        <v>3</v>
      </c>
      <c r="G1456" s="28"/>
      <c r="H1456" s="4"/>
      <c r="I1456" s="122">
        <f t="shared" si="162"/>
        <v>0</v>
      </c>
      <c r="J1456" s="3"/>
      <c r="K1456" s="6"/>
      <c r="L1456" s="123">
        <f t="shared" si="163"/>
        <v>0</v>
      </c>
      <c r="M1456" s="7"/>
      <c r="N1456" s="123">
        <f t="shared" si="164"/>
        <v>0</v>
      </c>
      <c r="O1456" s="123">
        <f t="shared" si="165"/>
        <v>0</v>
      </c>
      <c r="P1456" s="3"/>
      <c r="Q1456" s="6"/>
      <c r="R1456" s="123">
        <f t="shared" si="166"/>
        <v>0</v>
      </c>
      <c r="S1456" s="6"/>
      <c r="T1456" s="123">
        <f t="shared" si="167"/>
        <v>0</v>
      </c>
      <c r="U1456" s="122">
        <f t="shared" si="168"/>
        <v>0</v>
      </c>
      <c r="V1456" s="8" t="str">
        <f>IF(COUNTBLANK(G1456:H1456)+COUNTBLANK(J1456:K1456)+COUNTBLANK(M1456:M1456)+COUNTBLANK(P1456:Q1456)+COUNTBLANK(S1456:S1456)=8,"",
IF(G1456&lt;Limity!$C$5," Data gotowości zbyt wczesna lub nie uzupełniona.","")&amp;
IF(G1456&gt;Limity!$D$5," Data gotowości zbyt późna lub wypełnona nieprawidłowo.","")&amp;
IF(OR(ROUND(K1456,2)&lt;=0,ROUND(Q1456,2)&lt;=0,ROUND(M1456,2)&lt;=0,ROUND(S1456,2)&lt;=0,ROUND(H1456,2)&lt;=0)," Co najmniej jedna wartość nie jest większa od zera.","")&amp;
IF(K1456&gt;Limity!$D$6," Abonament za Usługę TD w Wariancie A ponad limit.","")&amp;
IF(Q1456&gt;Limity!$D$7," Abonament za Usługę TD w Wariancie B ponad limit.","")&amp;
IF(Q1456-K1456&gt;Limity!$D$8," Różnica wartości abonamentów za Usługę TD wariantów A i B ponad limit.","")&amp;
IF(M1456&gt;Limity!$D$9," Abonament za zwiększenie przepustowości w Wariancie A ponad limit.","")&amp;
IF(S1456&gt;Limity!$D$10," Abonament za zwiększenie przepustowości w Wariancie B ponad limit.","")&amp;
IF(H1456&gt;Limity!$D$11," Opłata za zestawienie łącza ponad limit.","")&amp;
IF(J1456=""," Nie wskazano PWR. ",IF(ISERROR(VLOOKUP(J1456,'Listy punktów styku'!$B$11:$B$41,1,FALSE))," Nie wskazano PWR z listy.",""))&amp;
IF(P1456=""," Nie wskazano FPS. ",IF(ISERROR(VLOOKUP(P1456,'Listy punktów styku'!$B$44:$B$61,1,FALSE))," Nie wskazano FPS z listy.",""))
)</f>
        <v/>
      </c>
    </row>
    <row r="1457" spans="1:22" x14ac:dyDescent="0.35">
      <c r="A1457" s="115">
        <v>1443</v>
      </c>
      <c r="B1457" s="116">
        <v>7664333</v>
      </c>
      <c r="C1457" s="117" t="s">
        <v>6821</v>
      </c>
      <c r="D1457" s="118" t="s">
        <v>997</v>
      </c>
      <c r="E1457" s="118" t="s">
        <v>6823</v>
      </c>
      <c r="F1457" s="119">
        <v>17</v>
      </c>
      <c r="G1457" s="28"/>
      <c r="H1457" s="4"/>
      <c r="I1457" s="122">
        <f t="shared" si="162"/>
        <v>0</v>
      </c>
      <c r="J1457" s="3"/>
      <c r="K1457" s="6"/>
      <c r="L1457" s="123">
        <f t="shared" si="163"/>
        <v>0</v>
      </c>
      <c r="M1457" s="7"/>
      <c r="N1457" s="123">
        <f t="shared" si="164"/>
        <v>0</v>
      </c>
      <c r="O1457" s="123">
        <f t="shared" si="165"/>
        <v>0</v>
      </c>
      <c r="P1457" s="3"/>
      <c r="Q1457" s="6"/>
      <c r="R1457" s="123">
        <f t="shared" si="166"/>
        <v>0</v>
      </c>
      <c r="S1457" s="6"/>
      <c r="T1457" s="123">
        <f t="shared" si="167"/>
        <v>0</v>
      </c>
      <c r="U1457" s="122">
        <f t="shared" si="168"/>
        <v>0</v>
      </c>
      <c r="V1457" s="8" t="str">
        <f>IF(COUNTBLANK(G1457:H1457)+COUNTBLANK(J1457:K1457)+COUNTBLANK(M1457:M1457)+COUNTBLANK(P1457:Q1457)+COUNTBLANK(S1457:S1457)=8,"",
IF(G1457&lt;Limity!$C$5," Data gotowości zbyt wczesna lub nie uzupełniona.","")&amp;
IF(G1457&gt;Limity!$D$5," Data gotowości zbyt późna lub wypełnona nieprawidłowo.","")&amp;
IF(OR(ROUND(K1457,2)&lt;=0,ROUND(Q1457,2)&lt;=0,ROUND(M1457,2)&lt;=0,ROUND(S1457,2)&lt;=0,ROUND(H1457,2)&lt;=0)," Co najmniej jedna wartość nie jest większa od zera.","")&amp;
IF(K1457&gt;Limity!$D$6," Abonament za Usługę TD w Wariancie A ponad limit.","")&amp;
IF(Q1457&gt;Limity!$D$7," Abonament za Usługę TD w Wariancie B ponad limit.","")&amp;
IF(Q1457-K1457&gt;Limity!$D$8," Różnica wartości abonamentów za Usługę TD wariantów A i B ponad limit.","")&amp;
IF(M1457&gt;Limity!$D$9," Abonament za zwiększenie przepustowości w Wariancie A ponad limit.","")&amp;
IF(S1457&gt;Limity!$D$10," Abonament za zwiększenie przepustowości w Wariancie B ponad limit.","")&amp;
IF(H1457&gt;Limity!$D$11," Opłata za zestawienie łącza ponad limit.","")&amp;
IF(J1457=""," Nie wskazano PWR. ",IF(ISERROR(VLOOKUP(J1457,'Listy punktów styku'!$B$11:$B$41,1,FALSE))," Nie wskazano PWR z listy.",""))&amp;
IF(P1457=""," Nie wskazano FPS. ",IF(ISERROR(VLOOKUP(P1457,'Listy punktów styku'!$B$44:$B$61,1,FALSE))," Nie wskazano FPS z listy.",""))
)</f>
        <v/>
      </c>
    </row>
    <row r="1458" spans="1:22" x14ac:dyDescent="0.35">
      <c r="A1458" s="115">
        <v>1444</v>
      </c>
      <c r="B1458" s="116">
        <v>7664028</v>
      </c>
      <c r="C1458" s="117" t="s">
        <v>6825</v>
      </c>
      <c r="D1458" s="118" t="s">
        <v>997</v>
      </c>
      <c r="E1458" s="118" t="s">
        <v>6827</v>
      </c>
      <c r="F1458" s="119" t="s">
        <v>694</v>
      </c>
      <c r="G1458" s="28"/>
      <c r="H1458" s="4"/>
      <c r="I1458" s="122">
        <f t="shared" si="162"/>
        <v>0</v>
      </c>
      <c r="J1458" s="3"/>
      <c r="K1458" s="6"/>
      <c r="L1458" s="123">
        <f t="shared" si="163"/>
        <v>0</v>
      </c>
      <c r="M1458" s="7"/>
      <c r="N1458" s="123">
        <f t="shared" si="164"/>
        <v>0</v>
      </c>
      <c r="O1458" s="123">
        <f t="shared" si="165"/>
        <v>0</v>
      </c>
      <c r="P1458" s="3"/>
      <c r="Q1458" s="6"/>
      <c r="R1458" s="123">
        <f t="shared" si="166"/>
        <v>0</v>
      </c>
      <c r="S1458" s="6"/>
      <c r="T1458" s="123">
        <f t="shared" si="167"/>
        <v>0</v>
      </c>
      <c r="U1458" s="122">
        <f t="shared" si="168"/>
        <v>0</v>
      </c>
      <c r="V1458" s="8" t="str">
        <f>IF(COUNTBLANK(G1458:H1458)+COUNTBLANK(J1458:K1458)+COUNTBLANK(M1458:M1458)+COUNTBLANK(P1458:Q1458)+COUNTBLANK(S1458:S1458)=8,"",
IF(G1458&lt;Limity!$C$5," Data gotowości zbyt wczesna lub nie uzupełniona.","")&amp;
IF(G1458&gt;Limity!$D$5," Data gotowości zbyt późna lub wypełnona nieprawidłowo.","")&amp;
IF(OR(ROUND(K1458,2)&lt;=0,ROUND(Q1458,2)&lt;=0,ROUND(M1458,2)&lt;=0,ROUND(S1458,2)&lt;=0,ROUND(H1458,2)&lt;=0)," Co najmniej jedna wartość nie jest większa od zera.","")&amp;
IF(K1458&gt;Limity!$D$6," Abonament za Usługę TD w Wariancie A ponad limit.","")&amp;
IF(Q1458&gt;Limity!$D$7," Abonament za Usługę TD w Wariancie B ponad limit.","")&amp;
IF(Q1458-K1458&gt;Limity!$D$8," Różnica wartości abonamentów za Usługę TD wariantów A i B ponad limit.","")&amp;
IF(M1458&gt;Limity!$D$9," Abonament za zwiększenie przepustowości w Wariancie A ponad limit.","")&amp;
IF(S1458&gt;Limity!$D$10," Abonament za zwiększenie przepustowości w Wariancie B ponad limit.","")&amp;
IF(H1458&gt;Limity!$D$11," Opłata za zestawienie łącza ponad limit.","")&amp;
IF(J1458=""," Nie wskazano PWR. ",IF(ISERROR(VLOOKUP(J1458,'Listy punktów styku'!$B$11:$B$41,1,FALSE))," Nie wskazano PWR z listy.",""))&amp;
IF(P1458=""," Nie wskazano FPS. ",IF(ISERROR(VLOOKUP(P1458,'Listy punktów styku'!$B$44:$B$61,1,FALSE))," Nie wskazano FPS z listy.",""))
)</f>
        <v/>
      </c>
    </row>
    <row r="1459" spans="1:22" x14ac:dyDescent="0.35">
      <c r="A1459" s="115">
        <v>1445</v>
      </c>
      <c r="B1459" s="116">
        <v>7669279</v>
      </c>
      <c r="C1459" s="117" t="s">
        <v>6829</v>
      </c>
      <c r="D1459" s="118" t="s">
        <v>997</v>
      </c>
      <c r="E1459" s="118" t="s">
        <v>6831</v>
      </c>
      <c r="F1459" s="119">
        <v>13</v>
      </c>
      <c r="G1459" s="28"/>
      <c r="H1459" s="4"/>
      <c r="I1459" s="122">
        <f t="shared" si="162"/>
        <v>0</v>
      </c>
      <c r="J1459" s="3"/>
      <c r="K1459" s="6"/>
      <c r="L1459" s="123">
        <f t="shared" si="163"/>
        <v>0</v>
      </c>
      <c r="M1459" s="7"/>
      <c r="N1459" s="123">
        <f t="shared" si="164"/>
        <v>0</v>
      </c>
      <c r="O1459" s="123">
        <f t="shared" si="165"/>
        <v>0</v>
      </c>
      <c r="P1459" s="3"/>
      <c r="Q1459" s="6"/>
      <c r="R1459" s="123">
        <f t="shared" si="166"/>
        <v>0</v>
      </c>
      <c r="S1459" s="6"/>
      <c r="T1459" s="123">
        <f t="shared" si="167"/>
        <v>0</v>
      </c>
      <c r="U1459" s="122">
        <f t="shared" si="168"/>
        <v>0</v>
      </c>
      <c r="V1459" s="8" t="str">
        <f>IF(COUNTBLANK(G1459:H1459)+COUNTBLANK(J1459:K1459)+COUNTBLANK(M1459:M1459)+COUNTBLANK(P1459:Q1459)+COUNTBLANK(S1459:S1459)=8,"",
IF(G1459&lt;Limity!$C$5," Data gotowości zbyt wczesna lub nie uzupełniona.","")&amp;
IF(G1459&gt;Limity!$D$5," Data gotowości zbyt późna lub wypełnona nieprawidłowo.","")&amp;
IF(OR(ROUND(K1459,2)&lt;=0,ROUND(Q1459,2)&lt;=0,ROUND(M1459,2)&lt;=0,ROUND(S1459,2)&lt;=0,ROUND(H1459,2)&lt;=0)," Co najmniej jedna wartość nie jest większa od zera.","")&amp;
IF(K1459&gt;Limity!$D$6," Abonament za Usługę TD w Wariancie A ponad limit.","")&amp;
IF(Q1459&gt;Limity!$D$7," Abonament za Usługę TD w Wariancie B ponad limit.","")&amp;
IF(Q1459-K1459&gt;Limity!$D$8," Różnica wartości abonamentów za Usługę TD wariantów A i B ponad limit.","")&amp;
IF(M1459&gt;Limity!$D$9," Abonament za zwiększenie przepustowości w Wariancie A ponad limit.","")&amp;
IF(S1459&gt;Limity!$D$10," Abonament za zwiększenie przepustowości w Wariancie B ponad limit.","")&amp;
IF(H1459&gt;Limity!$D$11," Opłata za zestawienie łącza ponad limit.","")&amp;
IF(J1459=""," Nie wskazano PWR. ",IF(ISERROR(VLOOKUP(J1459,'Listy punktów styku'!$B$11:$B$41,1,FALSE))," Nie wskazano PWR z listy.",""))&amp;
IF(P1459=""," Nie wskazano FPS. ",IF(ISERROR(VLOOKUP(P1459,'Listy punktów styku'!$B$44:$B$61,1,FALSE))," Nie wskazano FPS z listy.",""))
)</f>
        <v/>
      </c>
    </row>
    <row r="1460" spans="1:22" x14ac:dyDescent="0.35">
      <c r="A1460" s="115">
        <v>1446</v>
      </c>
      <c r="B1460" s="116">
        <v>7651512</v>
      </c>
      <c r="C1460" s="117" t="s">
        <v>1006</v>
      </c>
      <c r="D1460" s="118" t="s">
        <v>997</v>
      </c>
      <c r="E1460" s="118" t="s">
        <v>1008</v>
      </c>
      <c r="F1460" s="119">
        <v>43</v>
      </c>
      <c r="G1460" s="28"/>
      <c r="H1460" s="4"/>
      <c r="I1460" s="122">
        <f t="shared" si="162"/>
        <v>0</v>
      </c>
      <c r="J1460" s="3"/>
      <c r="K1460" s="6"/>
      <c r="L1460" s="123">
        <f t="shared" si="163"/>
        <v>0</v>
      </c>
      <c r="M1460" s="7"/>
      <c r="N1460" s="123">
        <f t="shared" si="164"/>
        <v>0</v>
      </c>
      <c r="O1460" s="123">
        <f t="shared" si="165"/>
        <v>0</v>
      </c>
      <c r="P1460" s="3"/>
      <c r="Q1460" s="6"/>
      <c r="R1460" s="123">
        <f t="shared" si="166"/>
        <v>0</v>
      </c>
      <c r="S1460" s="6"/>
      <c r="T1460" s="123">
        <f t="shared" si="167"/>
        <v>0</v>
      </c>
      <c r="U1460" s="122">
        <f t="shared" si="168"/>
        <v>0</v>
      </c>
      <c r="V1460" s="8" t="str">
        <f>IF(COUNTBLANK(G1460:H1460)+COUNTBLANK(J1460:K1460)+COUNTBLANK(M1460:M1460)+COUNTBLANK(P1460:Q1460)+COUNTBLANK(S1460:S1460)=8,"",
IF(G1460&lt;Limity!$C$5," Data gotowości zbyt wczesna lub nie uzupełniona.","")&amp;
IF(G1460&gt;Limity!$D$5," Data gotowości zbyt późna lub wypełnona nieprawidłowo.","")&amp;
IF(OR(ROUND(K1460,2)&lt;=0,ROUND(Q1460,2)&lt;=0,ROUND(M1460,2)&lt;=0,ROUND(S1460,2)&lt;=0,ROUND(H1460,2)&lt;=0)," Co najmniej jedna wartość nie jest większa od zera.","")&amp;
IF(K1460&gt;Limity!$D$6," Abonament za Usługę TD w Wariancie A ponad limit.","")&amp;
IF(Q1460&gt;Limity!$D$7," Abonament za Usługę TD w Wariancie B ponad limit.","")&amp;
IF(Q1460-K1460&gt;Limity!$D$8," Różnica wartości abonamentów za Usługę TD wariantów A i B ponad limit.","")&amp;
IF(M1460&gt;Limity!$D$9," Abonament za zwiększenie przepustowości w Wariancie A ponad limit.","")&amp;
IF(S1460&gt;Limity!$D$10," Abonament za zwiększenie przepustowości w Wariancie B ponad limit.","")&amp;
IF(H1460&gt;Limity!$D$11," Opłata za zestawienie łącza ponad limit.","")&amp;
IF(J1460=""," Nie wskazano PWR. ",IF(ISERROR(VLOOKUP(J1460,'Listy punktów styku'!$B$11:$B$41,1,FALSE))," Nie wskazano PWR z listy.",""))&amp;
IF(P1460=""," Nie wskazano FPS. ",IF(ISERROR(VLOOKUP(P1460,'Listy punktów styku'!$B$44:$B$61,1,FALSE))," Nie wskazano FPS z listy.",""))
)</f>
        <v/>
      </c>
    </row>
    <row r="1461" spans="1:22" x14ac:dyDescent="0.35">
      <c r="A1461" s="115">
        <v>1447</v>
      </c>
      <c r="B1461" s="116">
        <v>14258138</v>
      </c>
      <c r="C1461" s="117">
        <v>264084</v>
      </c>
      <c r="D1461" s="118" t="s">
        <v>997</v>
      </c>
      <c r="E1461" s="118" t="s">
        <v>6833</v>
      </c>
      <c r="F1461" s="119" t="s">
        <v>6834</v>
      </c>
      <c r="G1461" s="28"/>
      <c r="H1461" s="4"/>
      <c r="I1461" s="122">
        <f t="shared" si="162"/>
        <v>0</v>
      </c>
      <c r="J1461" s="3"/>
      <c r="K1461" s="6"/>
      <c r="L1461" s="123">
        <f t="shared" si="163"/>
        <v>0</v>
      </c>
      <c r="M1461" s="7"/>
      <c r="N1461" s="123">
        <f t="shared" si="164"/>
        <v>0</v>
      </c>
      <c r="O1461" s="123">
        <f t="shared" si="165"/>
        <v>0</v>
      </c>
      <c r="P1461" s="3"/>
      <c r="Q1461" s="6"/>
      <c r="R1461" s="123">
        <f t="shared" si="166"/>
        <v>0</v>
      </c>
      <c r="S1461" s="6"/>
      <c r="T1461" s="123">
        <f t="shared" si="167"/>
        <v>0</v>
      </c>
      <c r="U1461" s="122">
        <f t="shared" si="168"/>
        <v>0</v>
      </c>
      <c r="V1461" s="8" t="str">
        <f>IF(COUNTBLANK(G1461:H1461)+COUNTBLANK(J1461:K1461)+COUNTBLANK(M1461:M1461)+COUNTBLANK(P1461:Q1461)+COUNTBLANK(S1461:S1461)=8,"",
IF(G1461&lt;Limity!$C$5," Data gotowości zbyt wczesna lub nie uzupełniona.","")&amp;
IF(G1461&gt;Limity!$D$5," Data gotowości zbyt późna lub wypełnona nieprawidłowo.","")&amp;
IF(OR(ROUND(K1461,2)&lt;=0,ROUND(Q1461,2)&lt;=0,ROUND(M1461,2)&lt;=0,ROUND(S1461,2)&lt;=0,ROUND(H1461,2)&lt;=0)," Co najmniej jedna wartość nie jest większa od zera.","")&amp;
IF(K1461&gt;Limity!$D$6," Abonament za Usługę TD w Wariancie A ponad limit.","")&amp;
IF(Q1461&gt;Limity!$D$7," Abonament za Usługę TD w Wariancie B ponad limit.","")&amp;
IF(Q1461-K1461&gt;Limity!$D$8," Różnica wartości abonamentów za Usługę TD wariantów A i B ponad limit.","")&amp;
IF(M1461&gt;Limity!$D$9," Abonament za zwiększenie przepustowości w Wariancie A ponad limit.","")&amp;
IF(S1461&gt;Limity!$D$10," Abonament za zwiększenie przepustowości w Wariancie B ponad limit.","")&amp;
IF(H1461&gt;Limity!$D$11," Opłata za zestawienie łącza ponad limit.","")&amp;
IF(J1461=""," Nie wskazano PWR. ",IF(ISERROR(VLOOKUP(J1461,'Listy punktów styku'!$B$11:$B$41,1,FALSE))," Nie wskazano PWR z listy.",""))&amp;
IF(P1461=""," Nie wskazano FPS. ",IF(ISERROR(VLOOKUP(P1461,'Listy punktów styku'!$B$44:$B$61,1,FALSE))," Nie wskazano FPS z listy.",""))
)</f>
        <v/>
      </c>
    </row>
    <row r="1462" spans="1:22" x14ac:dyDescent="0.35">
      <c r="A1462" s="115">
        <v>1448</v>
      </c>
      <c r="B1462" s="116">
        <v>7642857</v>
      </c>
      <c r="C1462" s="117" t="s">
        <v>6836</v>
      </c>
      <c r="D1462" s="118" t="s">
        <v>997</v>
      </c>
      <c r="E1462" s="118" t="s">
        <v>6838</v>
      </c>
      <c r="F1462" s="119">
        <v>1</v>
      </c>
      <c r="G1462" s="28"/>
      <c r="H1462" s="4"/>
      <c r="I1462" s="122">
        <f t="shared" si="162"/>
        <v>0</v>
      </c>
      <c r="J1462" s="3"/>
      <c r="K1462" s="6"/>
      <c r="L1462" s="123">
        <f t="shared" si="163"/>
        <v>0</v>
      </c>
      <c r="M1462" s="7"/>
      <c r="N1462" s="123">
        <f t="shared" si="164"/>
        <v>0</v>
      </c>
      <c r="O1462" s="123">
        <f t="shared" si="165"/>
        <v>0</v>
      </c>
      <c r="P1462" s="3"/>
      <c r="Q1462" s="6"/>
      <c r="R1462" s="123">
        <f t="shared" si="166"/>
        <v>0</v>
      </c>
      <c r="S1462" s="6"/>
      <c r="T1462" s="123">
        <f t="shared" si="167"/>
        <v>0</v>
      </c>
      <c r="U1462" s="122">
        <f t="shared" si="168"/>
        <v>0</v>
      </c>
      <c r="V1462" s="8" t="str">
        <f>IF(COUNTBLANK(G1462:H1462)+COUNTBLANK(J1462:K1462)+COUNTBLANK(M1462:M1462)+COUNTBLANK(P1462:Q1462)+COUNTBLANK(S1462:S1462)=8,"",
IF(G1462&lt;Limity!$C$5," Data gotowości zbyt wczesna lub nie uzupełniona.","")&amp;
IF(G1462&gt;Limity!$D$5," Data gotowości zbyt późna lub wypełnona nieprawidłowo.","")&amp;
IF(OR(ROUND(K1462,2)&lt;=0,ROUND(Q1462,2)&lt;=0,ROUND(M1462,2)&lt;=0,ROUND(S1462,2)&lt;=0,ROUND(H1462,2)&lt;=0)," Co najmniej jedna wartość nie jest większa od zera.","")&amp;
IF(K1462&gt;Limity!$D$6," Abonament za Usługę TD w Wariancie A ponad limit.","")&amp;
IF(Q1462&gt;Limity!$D$7," Abonament za Usługę TD w Wariancie B ponad limit.","")&amp;
IF(Q1462-K1462&gt;Limity!$D$8," Różnica wartości abonamentów za Usługę TD wariantów A i B ponad limit.","")&amp;
IF(M1462&gt;Limity!$D$9," Abonament za zwiększenie przepustowości w Wariancie A ponad limit.","")&amp;
IF(S1462&gt;Limity!$D$10," Abonament za zwiększenie przepustowości w Wariancie B ponad limit.","")&amp;
IF(H1462&gt;Limity!$D$11," Opłata za zestawienie łącza ponad limit.","")&amp;
IF(J1462=""," Nie wskazano PWR. ",IF(ISERROR(VLOOKUP(J1462,'Listy punktów styku'!$B$11:$B$41,1,FALSE))," Nie wskazano PWR z listy.",""))&amp;
IF(P1462=""," Nie wskazano FPS. ",IF(ISERROR(VLOOKUP(P1462,'Listy punktów styku'!$B$44:$B$61,1,FALSE))," Nie wskazano FPS z listy.",""))
)</f>
        <v/>
      </c>
    </row>
    <row r="1463" spans="1:22" x14ac:dyDescent="0.35">
      <c r="A1463" s="115">
        <v>1449</v>
      </c>
      <c r="B1463" s="116">
        <v>798182082</v>
      </c>
      <c r="C1463" s="117">
        <v>119267</v>
      </c>
      <c r="D1463" s="118" t="s">
        <v>997</v>
      </c>
      <c r="E1463" s="118" t="s">
        <v>1498</v>
      </c>
      <c r="F1463" s="119">
        <v>19</v>
      </c>
      <c r="G1463" s="28"/>
      <c r="H1463" s="4"/>
      <c r="I1463" s="122">
        <f t="shared" si="162"/>
        <v>0</v>
      </c>
      <c r="J1463" s="3"/>
      <c r="K1463" s="6"/>
      <c r="L1463" s="123">
        <f t="shared" si="163"/>
        <v>0</v>
      </c>
      <c r="M1463" s="7"/>
      <c r="N1463" s="123">
        <f t="shared" si="164"/>
        <v>0</v>
      </c>
      <c r="O1463" s="123">
        <f t="shared" si="165"/>
        <v>0</v>
      </c>
      <c r="P1463" s="3"/>
      <c r="Q1463" s="6"/>
      <c r="R1463" s="123">
        <f t="shared" si="166"/>
        <v>0</v>
      </c>
      <c r="S1463" s="6"/>
      <c r="T1463" s="123">
        <f t="shared" si="167"/>
        <v>0</v>
      </c>
      <c r="U1463" s="122">
        <f t="shared" si="168"/>
        <v>0</v>
      </c>
      <c r="V1463" s="8" t="str">
        <f>IF(COUNTBLANK(G1463:H1463)+COUNTBLANK(J1463:K1463)+COUNTBLANK(M1463:M1463)+COUNTBLANK(P1463:Q1463)+COUNTBLANK(S1463:S1463)=8,"",
IF(G1463&lt;Limity!$C$5," Data gotowości zbyt wczesna lub nie uzupełniona.","")&amp;
IF(G1463&gt;Limity!$D$5," Data gotowości zbyt późna lub wypełnona nieprawidłowo.","")&amp;
IF(OR(ROUND(K1463,2)&lt;=0,ROUND(Q1463,2)&lt;=0,ROUND(M1463,2)&lt;=0,ROUND(S1463,2)&lt;=0,ROUND(H1463,2)&lt;=0)," Co najmniej jedna wartość nie jest większa od zera.","")&amp;
IF(K1463&gt;Limity!$D$6," Abonament za Usługę TD w Wariancie A ponad limit.","")&amp;
IF(Q1463&gt;Limity!$D$7," Abonament za Usługę TD w Wariancie B ponad limit.","")&amp;
IF(Q1463-K1463&gt;Limity!$D$8," Różnica wartości abonamentów za Usługę TD wariantów A i B ponad limit.","")&amp;
IF(M1463&gt;Limity!$D$9," Abonament za zwiększenie przepustowości w Wariancie A ponad limit.","")&amp;
IF(S1463&gt;Limity!$D$10," Abonament za zwiększenie przepustowości w Wariancie B ponad limit.","")&amp;
IF(H1463&gt;Limity!$D$11," Opłata za zestawienie łącza ponad limit.","")&amp;
IF(J1463=""," Nie wskazano PWR. ",IF(ISERROR(VLOOKUP(J1463,'Listy punktów styku'!$B$11:$B$41,1,FALSE))," Nie wskazano PWR z listy.",""))&amp;
IF(P1463=""," Nie wskazano FPS. ",IF(ISERROR(VLOOKUP(P1463,'Listy punktów styku'!$B$44:$B$61,1,FALSE))," Nie wskazano FPS z listy.",""))
)</f>
        <v/>
      </c>
    </row>
    <row r="1464" spans="1:22" x14ac:dyDescent="0.35">
      <c r="A1464" s="115">
        <v>1450</v>
      </c>
      <c r="B1464" s="116">
        <v>9633092</v>
      </c>
      <c r="C1464" s="117" t="s">
        <v>6840</v>
      </c>
      <c r="D1464" s="118" t="s">
        <v>997</v>
      </c>
      <c r="E1464" s="118" t="s">
        <v>6842</v>
      </c>
      <c r="F1464" s="119">
        <v>86</v>
      </c>
      <c r="G1464" s="28"/>
      <c r="H1464" s="4"/>
      <c r="I1464" s="122">
        <f t="shared" si="162"/>
        <v>0</v>
      </c>
      <c r="J1464" s="3"/>
      <c r="K1464" s="6"/>
      <c r="L1464" s="123">
        <f t="shared" si="163"/>
        <v>0</v>
      </c>
      <c r="M1464" s="7"/>
      <c r="N1464" s="123">
        <f t="shared" si="164"/>
        <v>0</v>
      </c>
      <c r="O1464" s="123">
        <f t="shared" si="165"/>
        <v>0</v>
      </c>
      <c r="P1464" s="3"/>
      <c r="Q1464" s="6"/>
      <c r="R1464" s="123">
        <f t="shared" si="166"/>
        <v>0</v>
      </c>
      <c r="S1464" s="6"/>
      <c r="T1464" s="123">
        <f t="shared" si="167"/>
        <v>0</v>
      </c>
      <c r="U1464" s="122">
        <f t="shared" si="168"/>
        <v>0</v>
      </c>
      <c r="V1464" s="8" t="str">
        <f>IF(COUNTBLANK(G1464:H1464)+COUNTBLANK(J1464:K1464)+COUNTBLANK(M1464:M1464)+COUNTBLANK(P1464:Q1464)+COUNTBLANK(S1464:S1464)=8,"",
IF(G1464&lt;Limity!$C$5," Data gotowości zbyt wczesna lub nie uzupełniona.","")&amp;
IF(G1464&gt;Limity!$D$5," Data gotowości zbyt późna lub wypełnona nieprawidłowo.","")&amp;
IF(OR(ROUND(K1464,2)&lt;=0,ROUND(Q1464,2)&lt;=0,ROUND(M1464,2)&lt;=0,ROUND(S1464,2)&lt;=0,ROUND(H1464,2)&lt;=0)," Co najmniej jedna wartość nie jest większa od zera.","")&amp;
IF(K1464&gt;Limity!$D$6," Abonament za Usługę TD w Wariancie A ponad limit.","")&amp;
IF(Q1464&gt;Limity!$D$7," Abonament za Usługę TD w Wariancie B ponad limit.","")&amp;
IF(Q1464-K1464&gt;Limity!$D$8," Różnica wartości abonamentów za Usługę TD wariantów A i B ponad limit.","")&amp;
IF(M1464&gt;Limity!$D$9," Abonament za zwiększenie przepustowości w Wariancie A ponad limit.","")&amp;
IF(S1464&gt;Limity!$D$10," Abonament za zwiększenie przepustowości w Wariancie B ponad limit.","")&amp;
IF(H1464&gt;Limity!$D$11," Opłata za zestawienie łącza ponad limit.","")&amp;
IF(J1464=""," Nie wskazano PWR. ",IF(ISERROR(VLOOKUP(J1464,'Listy punktów styku'!$B$11:$B$41,1,FALSE))," Nie wskazano PWR z listy.",""))&amp;
IF(P1464=""," Nie wskazano FPS. ",IF(ISERROR(VLOOKUP(P1464,'Listy punktów styku'!$B$44:$B$61,1,FALSE))," Nie wskazano FPS z listy.",""))
)</f>
        <v/>
      </c>
    </row>
    <row r="1465" spans="1:22" x14ac:dyDescent="0.35">
      <c r="A1465" s="115">
        <v>1451</v>
      </c>
      <c r="B1465" s="116">
        <v>7659016</v>
      </c>
      <c r="C1465" s="117" t="s">
        <v>6844</v>
      </c>
      <c r="D1465" s="118" t="s">
        <v>997</v>
      </c>
      <c r="E1465" s="118" t="s">
        <v>6846</v>
      </c>
      <c r="F1465" s="119">
        <v>19</v>
      </c>
      <c r="G1465" s="28"/>
      <c r="H1465" s="4"/>
      <c r="I1465" s="122">
        <f t="shared" si="162"/>
        <v>0</v>
      </c>
      <c r="J1465" s="3"/>
      <c r="K1465" s="6"/>
      <c r="L1465" s="123">
        <f t="shared" si="163"/>
        <v>0</v>
      </c>
      <c r="M1465" s="7"/>
      <c r="N1465" s="123">
        <f t="shared" si="164"/>
        <v>0</v>
      </c>
      <c r="O1465" s="123">
        <f t="shared" si="165"/>
        <v>0</v>
      </c>
      <c r="P1465" s="3"/>
      <c r="Q1465" s="6"/>
      <c r="R1465" s="123">
        <f t="shared" si="166"/>
        <v>0</v>
      </c>
      <c r="S1465" s="6"/>
      <c r="T1465" s="123">
        <f t="shared" si="167"/>
        <v>0</v>
      </c>
      <c r="U1465" s="122">
        <f t="shared" si="168"/>
        <v>0</v>
      </c>
      <c r="V1465" s="8" t="str">
        <f>IF(COUNTBLANK(G1465:H1465)+COUNTBLANK(J1465:K1465)+COUNTBLANK(M1465:M1465)+COUNTBLANK(P1465:Q1465)+COUNTBLANK(S1465:S1465)=8,"",
IF(G1465&lt;Limity!$C$5," Data gotowości zbyt wczesna lub nie uzupełniona.","")&amp;
IF(G1465&gt;Limity!$D$5," Data gotowości zbyt późna lub wypełnona nieprawidłowo.","")&amp;
IF(OR(ROUND(K1465,2)&lt;=0,ROUND(Q1465,2)&lt;=0,ROUND(M1465,2)&lt;=0,ROUND(S1465,2)&lt;=0,ROUND(H1465,2)&lt;=0)," Co najmniej jedna wartość nie jest większa od zera.","")&amp;
IF(K1465&gt;Limity!$D$6," Abonament za Usługę TD w Wariancie A ponad limit.","")&amp;
IF(Q1465&gt;Limity!$D$7," Abonament za Usługę TD w Wariancie B ponad limit.","")&amp;
IF(Q1465-K1465&gt;Limity!$D$8," Różnica wartości abonamentów za Usługę TD wariantów A i B ponad limit.","")&amp;
IF(M1465&gt;Limity!$D$9," Abonament za zwiększenie przepustowości w Wariancie A ponad limit.","")&amp;
IF(S1465&gt;Limity!$D$10," Abonament za zwiększenie przepustowości w Wariancie B ponad limit.","")&amp;
IF(H1465&gt;Limity!$D$11," Opłata za zestawienie łącza ponad limit.","")&amp;
IF(J1465=""," Nie wskazano PWR. ",IF(ISERROR(VLOOKUP(J1465,'Listy punktów styku'!$B$11:$B$41,1,FALSE))," Nie wskazano PWR z listy.",""))&amp;
IF(P1465=""," Nie wskazano FPS. ",IF(ISERROR(VLOOKUP(P1465,'Listy punktów styku'!$B$44:$B$61,1,FALSE))," Nie wskazano FPS z listy.",""))
)</f>
        <v/>
      </c>
    </row>
    <row r="1466" spans="1:22" x14ac:dyDescent="0.35">
      <c r="A1466" s="115">
        <v>1452</v>
      </c>
      <c r="B1466" s="116">
        <v>7670655</v>
      </c>
      <c r="C1466" s="117" t="s">
        <v>6848</v>
      </c>
      <c r="D1466" s="118" t="s">
        <v>997</v>
      </c>
      <c r="E1466" s="118" t="s">
        <v>556</v>
      </c>
      <c r="F1466" s="119">
        <v>53</v>
      </c>
      <c r="G1466" s="28"/>
      <c r="H1466" s="4"/>
      <c r="I1466" s="122">
        <f t="shared" si="162"/>
        <v>0</v>
      </c>
      <c r="J1466" s="3"/>
      <c r="K1466" s="6"/>
      <c r="L1466" s="123">
        <f t="shared" si="163"/>
        <v>0</v>
      </c>
      <c r="M1466" s="7"/>
      <c r="N1466" s="123">
        <f t="shared" si="164"/>
        <v>0</v>
      </c>
      <c r="O1466" s="123">
        <f t="shared" si="165"/>
        <v>0</v>
      </c>
      <c r="P1466" s="3"/>
      <c r="Q1466" s="6"/>
      <c r="R1466" s="123">
        <f t="shared" si="166"/>
        <v>0</v>
      </c>
      <c r="S1466" s="6"/>
      <c r="T1466" s="123">
        <f t="shared" si="167"/>
        <v>0</v>
      </c>
      <c r="U1466" s="122">
        <f t="shared" si="168"/>
        <v>0</v>
      </c>
      <c r="V1466" s="8" t="str">
        <f>IF(COUNTBLANK(G1466:H1466)+COUNTBLANK(J1466:K1466)+COUNTBLANK(M1466:M1466)+COUNTBLANK(P1466:Q1466)+COUNTBLANK(S1466:S1466)=8,"",
IF(G1466&lt;Limity!$C$5," Data gotowości zbyt wczesna lub nie uzupełniona.","")&amp;
IF(G1466&gt;Limity!$D$5," Data gotowości zbyt późna lub wypełnona nieprawidłowo.","")&amp;
IF(OR(ROUND(K1466,2)&lt;=0,ROUND(Q1466,2)&lt;=0,ROUND(M1466,2)&lt;=0,ROUND(S1466,2)&lt;=0,ROUND(H1466,2)&lt;=0)," Co najmniej jedna wartość nie jest większa od zera.","")&amp;
IF(K1466&gt;Limity!$D$6," Abonament za Usługę TD w Wariancie A ponad limit.","")&amp;
IF(Q1466&gt;Limity!$D$7," Abonament za Usługę TD w Wariancie B ponad limit.","")&amp;
IF(Q1466-K1466&gt;Limity!$D$8," Różnica wartości abonamentów za Usługę TD wariantów A i B ponad limit.","")&amp;
IF(M1466&gt;Limity!$D$9," Abonament za zwiększenie przepustowości w Wariancie A ponad limit.","")&amp;
IF(S1466&gt;Limity!$D$10," Abonament za zwiększenie przepustowości w Wariancie B ponad limit.","")&amp;
IF(H1466&gt;Limity!$D$11," Opłata za zestawienie łącza ponad limit.","")&amp;
IF(J1466=""," Nie wskazano PWR. ",IF(ISERROR(VLOOKUP(J1466,'Listy punktów styku'!$B$11:$B$41,1,FALSE))," Nie wskazano PWR z listy.",""))&amp;
IF(P1466=""," Nie wskazano FPS. ",IF(ISERROR(VLOOKUP(P1466,'Listy punktów styku'!$B$44:$B$61,1,FALSE))," Nie wskazano FPS z listy.",""))
)</f>
        <v/>
      </c>
    </row>
    <row r="1467" spans="1:22" x14ac:dyDescent="0.35">
      <c r="A1467" s="115">
        <v>1453</v>
      </c>
      <c r="B1467" s="116">
        <v>7593124</v>
      </c>
      <c r="C1467" s="117" t="s">
        <v>6850</v>
      </c>
      <c r="D1467" s="118" t="s">
        <v>6853</v>
      </c>
      <c r="E1467" s="118" t="s">
        <v>339</v>
      </c>
      <c r="F1467" s="119">
        <v>19</v>
      </c>
      <c r="G1467" s="28"/>
      <c r="H1467" s="4"/>
      <c r="I1467" s="122">
        <f t="shared" si="162"/>
        <v>0</v>
      </c>
      <c r="J1467" s="3"/>
      <c r="K1467" s="6"/>
      <c r="L1467" s="123">
        <f t="shared" si="163"/>
        <v>0</v>
      </c>
      <c r="M1467" s="7"/>
      <c r="N1467" s="123">
        <f t="shared" si="164"/>
        <v>0</v>
      </c>
      <c r="O1467" s="123">
        <f t="shared" si="165"/>
        <v>0</v>
      </c>
      <c r="P1467" s="3"/>
      <c r="Q1467" s="6"/>
      <c r="R1467" s="123">
        <f t="shared" si="166"/>
        <v>0</v>
      </c>
      <c r="S1467" s="6"/>
      <c r="T1467" s="123">
        <f t="shared" si="167"/>
        <v>0</v>
      </c>
      <c r="U1467" s="122">
        <f t="shared" si="168"/>
        <v>0</v>
      </c>
      <c r="V1467" s="8" t="str">
        <f>IF(COUNTBLANK(G1467:H1467)+COUNTBLANK(J1467:K1467)+COUNTBLANK(M1467:M1467)+COUNTBLANK(P1467:Q1467)+COUNTBLANK(S1467:S1467)=8,"",
IF(G1467&lt;Limity!$C$5," Data gotowości zbyt wczesna lub nie uzupełniona.","")&amp;
IF(G1467&gt;Limity!$D$5," Data gotowości zbyt późna lub wypełnona nieprawidłowo.","")&amp;
IF(OR(ROUND(K1467,2)&lt;=0,ROUND(Q1467,2)&lt;=0,ROUND(M1467,2)&lt;=0,ROUND(S1467,2)&lt;=0,ROUND(H1467,2)&lt;=0)," Co najmniej jedna wartość nie jest większa od zera.","")&amp;
IF(K1467&gt;Limity!$D$6," Abonament za Usługę TD w Wariancie A ponad limit.","")&amp;
IF(Q1467&gt;Limity!$D$7," Abonament za Usługę TD w Wariancie B ponad limit.","")&amp;
IF(Q1467-K1467&gt;Limity!$D$8," Różnica wartości abonamentów za Usługę TD wariantów A i B ponad limit.","")&amp;
IF(M1467&gt;Limity!$D$9," Abonament za zwiększenie przepustowości w Wariancie A ponad limit.","")&amp;
IF(S1467&gt;Limity!$D$10," Abonament za zwiększenie przepustowości w Wariancie B ponad limit.","")&amp;
IF(H1467&gt;Limity!$D$11," Opłata za zestawienie łącza ponad limit.","")&amp;
IF(J1467=""," Nie wskazano PWR. ",IF(ISERROR(VLOOKUP(J1467,'Listy punktów styku'!$B$11:$B$41,1,FALSE))," Nie wskazano PWR z listy.",""))&amp;
IF(P1467=""," Nie wskazano FPS. ",IF(ISERROR(VLOOKUP(P1467,'Listy punktów styku'!$B$44:$B$61,1,FALSE))," Nie wskazano FPS z listy.",""))
)</f>
        <v/>
      </c>
    </row>
    <row r="1468" spans="1:22" x14ac:dyDescent="0.35">
      <c r="A1468" s="115">
        <v>1454</v>
      </c>
      <c r="B1468" s="116">
        <v>7594473</v>
      </c>
      <c r="C1468" s="117" t="s">
        <v>6856</v>
      </c>
      <c r="D1468" s="118" t="s">
        <v>6858</v>
      </c>
      <c r="E1468" s="118" t="s">
        <v>508</v>
      </c>
      <c r="F1468" s="119">
        <v>25</v>
      </c>
      <c r="G1468" s="28"/>
      <c r="H1468" s="4"/>
      <c r="I1468" s="122">
        <f t="shared" si="162"/>
        <v>0</v>
      </c>
      <c r="J1468" s="3"/>
      <c r="K1468" s="6"/>
      <c r="L1468" s="123">
        <f t="shared" si="163"/>
        <v>0</v>
      </c>
      <c r="M1468" s="7"/>
      <c r="N1468" s="123">
        <f t="shared" si="164"/>
        <v>0</v>
      </c>
      <c r="O1468" s="123">
        <f t="shared" si="165"/>
        <v>0</v>
      </c>
      <c r="P1468" s="3"/>
      <c r="Q1468" s="6"/>
      <c r="R1468" s="123">
        <f t="shared" si="166"/>
        <v>0</v>
      </c>
      <c r="S1468" s="6"/>
      <c r="T1468" s="123">
        <f t="shared" si="167"/>
        <v>0</v>
      </c>
      <c r="U1468" s="122">
        <f t="shared" si="168"/>
        <v>0</v>
      </c>
      <c r="V1468" s="8" t="str">
        <f>IF(COUNTBLANK(G1468:H1468)+COUNTBLANK(J1468:K1468)+COUNTBLANK(M1468:M1468)+COUNTBLANK(P1468:Q1468)+COUNTBLANK(S1468:S1468)=8,"",
IF(G1468&lt;Limity!$C$5," Data gotowości zbyt wczesna lub nie uzupełniona.","")&amp;
IF(G1468&gt;Limity!$D$5," Data gotowości zbyt późna lub wypełnona nieprawidłowo.","")&amp;
IF(OR(ROUND(K1468,2)&lt;=0,ROUND(Q1468,2)&lt;=0,ROUND(M1468,2)&lt;=0,ROUND(S1468,2)&lt;=0,ROUND(H1468,2)&lt;=0)," Co najmniej jedna wartość nie jest większa od zera.","")&amp;
IF(K1468&gt;Limity!$D$6," Abonament za Usługę TD w Wariancie A ponad limit.","")&amp;
IF(Q1468&gt;Limity!$D$7," Abonament za Usługę TD w Wariancie B ponad limit.","")&amp;
IF(Q1468-K1468&gt;Limity!$D$8," Różnica wartości abonamentów za Usługę TD wariantów A i B ponad limit.","")&amp;
IF(M1468&gt;Limity!$D$9," Abonament za zwiększenie przepustowości w Wariancie A ponad limit.","")&amp;
IF(S1468&gt;Limity!$D$10," Abonament za zwiększenie przepustowości w Wariancie B ponad limit.","")&amp;
IF(H1468&gt;Limity!$D$11," Opłata za zestawienie łącza ponad limit.","")&amp;
IF(J1468=""," Nie wskazano PWR. ",IF(ISERROR(VLOOKUP(J1468,'Listy punktów styku'!$B$11:$B$41,1,FALSE))," Nie wskazano PWR z listy.",""))&amp;
IF(P1468=""," Nie wskazano FPS. ",IF(ISERROR(VLOOKUP(P1468,'Listy punktów styku'!$B$44:$B$61,1,FALSE))," Nie wskazano FPS z listy.",""))
)</f>
        <v/>
      </c>
    </row>
    <row r="1469" spans="1:22" x14ac:dyDescent="0.35">
      <c r="A1469" s="115">
        <v>1455</v>
      </c>
      <c r="B1469" s="116">
        <v>7595298</v>
      </c>
      <c r="C1469" s="117" t="s">
        <v>6861</v>
      </c>
      <c r="D1469" s="118" t="s">
        <v>6863</v>
      </c>
      <c r="E1469" s="118" t="s">
        <v>6865</v>
      </c>
      <c r="F1469" s="119">
        <v>10</v>
      </c>
      <c r="G1469" s="28"/>
      <c r="H1469" s="4"/>
      <c r="I1469" s="122">
        <f t="shared" si="162"/>
        <v>0</v>
      </c>
      <c r="J1469" s="3"/>
      <c r="K1469" s="6"/>
      <c r="L1469" s="123">
        <f t="shared" si="163"/>
        <v>0</v>
      </c>
      <c r="M1469" s="7"/>
      <c r="N1469" s="123">
        <f t="shared" si="164"/>
        <v>0</v>
      </c>
      <c r="O1469" s="123">
        <f t="shared" si="165"/>
        <v>0</v>
      </c>
      <c r="P1469" s="3"/>
      <c r="Q1469" s="6"/>
      <c r="R1469" s="123">
        <f t="shared" si="166"/>
        <v>0</v>
      </c>
      <c r="S1469" s="6"/>
      <c r="T1469" s="123">
        <f t="shared" si="167"/>
        <v>0</v>
      </c>
      <c r="U1469" s="122">
        <f t="shared" si="168"/>
        <v>0</v>
      </c>
      <c r="V1469" s="8" t="str">
        <f>IF(COUNTBLANK(G1469:H1469)+COUNTBLANK(J1469:K1469)+COUNTBLANK(M1469:M1469)+COUNTBLANK(P1469:Q1469)+COUNTBLANK(S1469:S1469)=8,"",
IF(G1469&lt;Limity!$C$5," Data gotowości zbyt wczesna lub nie uzupełniona.","")&amp;
IF(G1469&gt;Limity!$D$5," Data gotowości zbyt późna lub wypełnona nieprawidłowo.","")&amp;
IF(OR(ROUND(K1469,2)&lt;=0,ROUND(Q1469,2)&lt;=0,ROUND(M1469,2)&lt;=0,ROUND(S1469,2)&lt;=0,ROUND(H1469,2)&lt;=0)," Co najmniej jedna wartość nie jest większa od zera.","")&amp;
IF(K1469&gt;Limity!$D$6," Abonament za Usługę TD w Wariancie A ponad limit.","")&amp;
IF(Q1469&gt;Limity!$D$7," Abonament za Usługę TD w Wariancie B ponad limit.","")&amp;
IF(Q1469-K1469&gt;Limity!$D$8," Różnica wartości abonamentów za Usługę TD wariantów A i B ponad limit.","")&amp;
IF(M1469&gt;Limity!$D$9," Abonament za zwiększenie przepustowości w Wariancie A ponad limit.","")&amp;
IF(S1469&gt;Limity!$D$10," Abonament za zwiększenie przepustowości w Wariancie B ponad limit.","")&amp;
IF(H1469&gt;Limity!$D$11," Opłata za zestawienie łącza ponad limit.","")&amp;
IF(J1469=""," Nie wskazano PWR. ",IF(ISERROR(VLOOKUP(J1469,'Listy punktów styku'!$B$11:$B$41,1,FALSE))," Nie wskazano PWR z listy.",""))&amp;
IF(P1469=""," Nie wskazano FPS. ",IF(ISERROR(VLOOKUP(P1469,'Listy punktów styku'!$B$44:$B$61,1,FALSE))," Nie wskazano FPS z listy.",""))
)</f>
        <v/>
      </c>
    </row>
    <row r="1470" spans="1:22" x14ac:dyDescent="0.35">
      <c r="A1470" s="115">
        <v>1456</v>
      </c>
      <c r="B1470" s="116">
        <v>7590976</v>
      </c>
      <c r="C1470" s="117" t="s">
        <v>6867</v>
      </c>
      <c r="D1470" s="118" t="s">
        <v>6869</v>
      </c>
      <c r="E1470" s="118" t="s">
        <v>6872</v>
      </c>
      <c r="F1470" s="119">
        <v>1</v>
      </c>
      <c r="G1470" s="28"/>
      <c r="H1470" s="4"/>
      <c r="I1470" s="122">
        <f t="shared" si="162"/>
        <v>0</v>
      </c>
      <c r="J1470" s="3"/>
      <c r="K1470" s="6"/>
      <c r="L1470" s="123">
        <f t="shared" si="163"/>
        <v>0</v>
      </c>
      <c r="M1470" s="7"/>
      <c r="N1470" s="123">
        <f t="shared" si="164"/>
        <v>0</v>
      </c>
      <c r="O1470" s="123">
        <f t="shared" si="165"/>
        <v>0</v>
      </c>
      <c r="P1470" s="3"/>
      <c r="Q1470" s="6"/>
      <c r="R1470" s="123">
        <f t="shared" si="166"/>
        <v>0</v>
      </c>
      <c r="S1470" s="6"/>
      <c r="T1470" s="123">
        <f t="shared" si="167"/>
        <v>0</v>
      </c>
      <c r="U1470" s="122">
        <f t="shared" si="168"/>
        <v>0</v>
      </c>
      <c r="V1470" s="8" t="str">
        <f>IF(COUNTBLANK(G1470:H1470)+COUNTBLANK(J1470:K1470)+COUNTBLANK(M1470:M1470)+COUNTBLANK(P1470:Q1470)+COUNTBLANK(S1470:S1470)=8,"",
IF(G1470&lt;Limity!$C$5," Data gotowości zbyt wczesna lub nie uzupełniona.","")&amp;
IF(G1470&gt;Limity!$D$5," Data gotowości zbyt późna lub wypełnona nieprawidłowo.","")&amp;
IF(OR(ROUND(K1470,2)&lt;=0,ROUND(Q1470,2)&lt;=0,ROUND(M1470,2)&lt;=0,ROUND(S1470,2)&lt;=0,ROUND(H1470,2)&lt;=0)," Co najmniej jedna wartość nie jest większa od zera.","")&amp;
IF(K1470&gt;Limity!$D$6," Abonament za Usługę TD w Wariancie A ponad limit.","")&amp;
IF(Q1470&gt;Limity!$D$7," Abonament za Usługę TD w Wariancie B ponad limit.","")&amp;
IF(Q1470-K1470&gt;Limity!$D$8," Różnica wartości abonamentów za Usługę TD wariantów A i B ponad limit.","")&amp;
IF(M1470&gt;Limity!$D$9," Abonament za zwiększenie przepustowości w Wariancie A ponad limit.","")&amp;
IF(S1470&gt;Limity!$D$10," Abonament za zwiększenie przepustowości w Wariancie B ponad limit.","")&amp;
IF(H1470&gt;Limity!$D$11," Opłata za zestawienie łącza ponad limit.","")&amp;
IF(J1470=""," Nie wskazano PWR. ",IF(ISERROR(VLOOKUP(J1470,'Listy punktów styku'!$B$11:$B$41,1,FALSE))," Nie wskazano PWR z listy.",""))&amp;
IF(P1470=""," Nie wskazano FPS. ",IF(ISERROR(VLOOKUP(P1470,'Listy punktów styku'!$B$44:$B$61,1,FALSE))," Nie wskazano FPS z listy.",""))
)</f>
        <v/>
      </c>
    </row>
    <row r="1471" spans="1:22" x14ac:dyDescent="0.35">
      <c r="A1471" s="115">
        <v>1457</v>
      </c>
      <c r="B1471" s="116">
        <v>7590767</v>
      </c>
      <c r="C1471" s="117" t="s">
        <v>6874</v>
      </c>
      <c r="D1471" s="118" t="s">
        <v>6869</v>
      </c>
      <c r="E1471" s="118" t="s">
        <v>310</v>
      </c>
      <c r="F1471" s="119">
        <v>22</v>
      </c>
      <c r="G1471" s="28"/>
      <c r="H1471" s="4"/>
      <c r="I1471" s="122">
        <f t="shared" si="162"/>
        <v>0</v>
      </c>
      <c r="J1471" s="3"/>
      <c r="K1471" s="6"/>
      <c r="L1471" s="123">
        <f t="shared" si="163"/>
        <v>0</v>
      </c>
      <c r="M1471" s="7"/>
      <c r="N1471" s="123">
        <f t="shared" si="164"/>
        <v>0</v>
      </c>
      <c r="O1471" s="123">
        <f t="shared" si="165"/>
        <v>0</v>
      </c>
      <c r="P1471" s="3"/>
      <c r="Q1471" s="6"/>
      <c r="R1471" s="123">
        <f t="shared" si="166"/>
        <v>0</v>
      </c>
      <c r="S1471" s="6"/>
      <c r="T1471" s="123">
        <f t="shared" si="167"/>
        <v>0</v>
      </c>
      <c r="U1471" s="122">
        <f t="shared" si="168"/>
        <v>0</v>
      </c>
      <c r="V1471" s="8" t="str">
        <f>IF(COUNTBLANK(G1471:H1471)+COUNTBLANK(J1471:K1471)+COUNTBLANK(M1471:M1471)+COUNTBLANK(P1471:Q1471)+COUNTBLANK(S1471:S1471)=8,"",
IF(G1471&lt;Limity!$C$5," Data gotowości zbyt wczesna lub nie uzupełniona.","")&amp;
IF(G1471&gt;Limity!$D$5," Data gotowości zbyt późna lub wypełnona nieprawidłowo.","")&amp;
IF(OR(ROUND(K1471,2)&lt;=0,ROUND(Q1471,2)&lt;=0,ROUND(M1471,2)&lt;=0,ROUND(S1471,2)&lt;=0,ROUND(H1471,2)&lt;=0)," Co najmniej jedna wartość nie jest większa od zera.","")&amp;
IF(K1471&gt;Limity!$D$6," Abonament za Usługę TD w Wariancie A ponad limit.","")&amp;
IF(Q1471&gt;Limity!$D$7," Abonament za Usługę TD w Wariancie B ponad limit.","")&amp;
IF(Q1471-K1471&gt;Limity!$D$8," Różnica wartości abonamentów za Usługę TD wariantów A i B ponad limit.","")&amp;
IF(M1471&gt;Limity!$D$9," Abonament za zwiększenie przepustowości w Wariancie A ponad limit.","")&amp;
IF(S1471&gt;Limity!$D$10," Abonament za zwiększenie przepustowości w Wariancie B ponad limit.","")&amp;
IF(H1471&gt;Limity!$D$11," Opłata za zestawienie łącza ponad limit.","")&amp;
IF(J1471=""," Nie wskazano PWR. ",IF(ISERROR(VLOOKUP(J1471,'Listy punktów styku'!$B$11:$B$41,1,FALSE))," Nie wskazano PWR z listy.",""))&amp;
IF(P1471=""," Nie wskazano FPS. ",IF(ISERROR(VLOOKUP(P1471,'Listy punktów styku'!$B$44:$B$61,1,FALSE))," Nie wskazano FPS z listy.",""))
)</f>
        <v/>
      </c>
    </row>
    <row r="1472" spans="1:22" ht="29" x14ac:dyDescent="0.35">
      <c r="A1472" s="115">
        <v>1458</v>
      </c>
      <c r="B1472" s="116">
        <v>7590780</v>
      </c>
      <c r="C1472" s="117" t="s">
        <v>6876</v>
      </c>
      <c r="D1472" s="118" t="s">
        <v>6869</v>
      </c>
      <c r="E1472" s="118" t="s">
        <v>521</v>
      </c>
      <c r="F1472" s="119">
        <v>2</v>
      </c>
      <c r="G1472" s="28"/>
      <c r="H1472" s="4"/>
      <c r="I1472" s="122">
        <f t="shared" si="162"/>
        <v>0</v>
      </c>
      <c r="J1472" s="3"/>
      <c r="K1472" s="6"/>
      <c r="L1472" s="123">
        <f t="shared" si="163"/>
        <v>0</v>
      </c>
      <c r="M1472" s="7"/>
      <c r="N1472" s="123">
        <f t="shared" si="164"/>
        <v>0</v>
      </c>
      <c r="O1472" s="123">
        <f t="shared" si="165"/>
        <v>0</v>
      </c>
      <c r="P1472" s="3"/>
      <c r="Q1472" s="6"/>
      <c r="R1472" s="123">
        <f t="shared" si="166"/>
        <v>0</v>
      </c>
      <c r="S1472" s="6"/>
      <c r="T1472" s="123">
        <f t="shared" si="167"/>
        <v>0</v>
      </c>
      <c r="U1472" s="122">
        <f t="shared" si="168"/>
        <v>0</v>
      </c>
      <c r="V1472" s="8" t="str">
        <f>IF(COUNTBLANK(G1472:H1472)+COUNTBLANK(J1472:K1472)+COUNTBLANK(M1472:M1472)+COUNTBLANK(P1472:Q1472)+COUNTBLANK(S1472:S1472)=8,"",
IF(G1472&lt;Limity!$C$5," Data gotowości zbyt wczesna lub nie uzupełniona.","")&amp;
IF(G1472&gt;Limity!$D$5," Data gotowości zbyt późna lub wypełnona nieprawidłowo.","")&amp;
IF(OR(ROUND(K1472,2)&lt;=0,ROUND(Q1472,2)&lt;=0,ROUND(M1472,2)&lt;=0,ROUND(S1472,2)&lt;=0,ROUND(H1472,2)&lt;=0)," Co najmniej jedna wartość nie jest większa od zera.","")&amp;
IF(K1472&gt;Limity!$D$6," Abonament za Usługę TD w Wariancie A ponad limit.","")&amp;
IF(Q1472&gt;Limity!$D$7," Abonament za Usługę TD w Wariancie B ponad limit.","")&amp;
IF(Q1472-K1472&gt;Limity!$D$8," Różnica wartości abonamentów za Usługę TD wariantów A i B ponad limit.","")&amp;
IF(M1472&gt;Limity!$D$9," Abonament za zwiększenie przepustowości w Wariancie A ponad limit.","")&amp;
IF(S1472&gt;Limity!$D$10," Abonament za zwiększenie przepustowości w Wariancie B ponad limit.","")&amp;
IF(H1472&gt;Limity!$D$11," Opłata za zestawienie łącza ponad limit.","")&amp;
IF(J1472=""," Nie wskazano PWR. ",IF(ISERROR(VLOOKUP(J1472,'Listy punktów styku'!$B$11:$B$41,1,FALSE))," Nie wskazano PWR z listy.",""))&amp;
IF(P1472=""," Nie wskazano FPS. ",IF(ISERROR(VLOOKUP(P1472,'Listy punktów styku'!$B$44:$B$61,1,FALSE))," Nie wskazano FPS z listy.",""))
)</f>
        <v/>
      </c>
    </row>
    <row r="1473" spans="1:22" x14ac:dyDescent="0.35">
      <c r="A1473" s="115">
        <v>1459</v>
      </c>
      <c r="B1473" s="116">
        <v>7591083</v>
      </c>
      <c r="C1473" s="117" t="s">
        <v>6878</v>
      </c>
      <c r="D1473" s="118" t="s">
        <v>6869</v>
      </c>
      <c r="E1473" s="118" t="s">
        <v>6880</v>
      </c>
      <c r="F1473" s="119">
        <v>31</v>
      </c>
      <c r="G1473" s="28"/>
      <c r="H1473" s="4"/>
      <c r="I1473" s="122">
        <f t="shared" si="162"/>
        <v>0</v>
      </c>
      <c r="J1473" s="3"/>
      <c r="K1473" s="6"/>
      <c r="L1473" s="123">
        <f t="shared" si="163"/>
        <v>0</v>
      </c>
      <c r="M1473" s="7"/>
      <c r="N1473" s="123">
        <f t="shared" si="164"/>
        <v>0</v>
      </c>
      <c r="O1473" s="123">
        <f t="shared" si="165"/>
        <v>0</v>
      </c>
      <c r="P1473" s="3"/>
      <c r="Q1473" s="6"/>
      <c r="R1473" s="123">
        <f t="shared" si="166"/>
        <v>0</v>
      </c>
      <c r="S1473" s="6"/>
      <c r="T1473" s="123">
        <f t="shared" si="167"/>
        <v>0</v>
      </c>
      <c r="U1473" s="122">
        <f t="shared" si="168"/>
        <v>0</v>
      </c>
      <c r="V1473" s="8" t="str">
        <f>IF(COUNTBLANK(G1473:H1473)+COUNTBLANK(J1473:K1473)+COUNTBLANK(M1473:M1473)+COUNTBLANK(P1473:Q1473)+COUNTBLANK(S1473:S1473)=8,"",
IF(G1473&lt;Limity!$C$5," Data gotowości zbyt wczesna lub nie uzupełniona.","")&amp;
IF(G1473&gt;Limity!$D$5," Data gotowości zbyt późna lub wypełnona nieprawidłowo.","")&amp;
IF(OR(ROUND(K1473,2)&lt;=0,ROUND(Q1473,2)&lt;=0,ROUND(M1473,2)&lt;=0,ROUND(S1473,2)&lt;=0,ROUND(H1473,2)&lt;=0)," Co najmniej jedna wartość nie jest większa od zera.","")&amp;
IF(K1473&gt;Limity!$D$6," Abonament za Usługę TD w Wariancie A ponad limit.","")&amp;
IF(Q1473&gt;Limity!$D$7," Abonament za Usługę TD w Wariancie B ponad limit.","")&amp;
IF(Q1473-K1473&gt;Limity!$D$8," Różnica wartości abonamentów za Usługę TD wariantów A i B ponad limit.","")&amp;
IF(M1473&gt;Limity!$D$9," Abonament za zwiększenie przepustowości w Wariancie A ponad limit.","")&amp;
IF(S1473&gt;Limity!$D$10," Abonament za zwiększenie przepustowości w Wariancie B ponad limit.","")&amp;
IF(H1473&gt;Limity!$D$11," Opłata za zestawienie łącza ponad limit.","")&amp;
IF(J1473=""," Nie wskazano PWR. ",IF(ISERROR(VLOOKUP(J1473,'Listy punktów styku'!$B$11:$B$41,1,FALSE))," Nie wskazano PWR z listy.",""))&amp;
IF(P1473=""," Nie wskazano FPS. ",IF(ISERROR(VLOOKUP(P1473,'Listy punktów styku'!$B$44:$B$61,1,FALSE))," Nie wskazano FPS z listy.",""))
)</f>
        <v/>
      </c>
    </row>
    <row r="1474" spans="1:22" x14ac:dyDescent="0.35">
      <c r="A1474" s="115">
        <v>1460</v>
      </c>
      <c r="B1474" s="116">
        <v>7588713</v>
      </c>
      <c r="C1474" s="117" t="s">
        <v>6882</v>
      </c>
      <c r="D1474" s="118" t="s">
        <v>6869</v>
      </c>
      <c r="E1474" s="118" t="s">
        <v>691</v>
      </c>
      <c r="F1474" s="119">
        <v>2</v>
      </c>
      <c r="G1474" s="28"/>
      <c r="H1474" s="4"/>
      <c r="I1474" s="122">
        <f t="shared" si="162"/>
        <v>0</v>
      </c>
      <c r="J1474" s="3"/>
      <c r="K1474" s="6"/>
      <c r="L1474" s="123">
        <f t="shared" si="163"/>
        <v>0</v>
      </c>
      <c r="M1474" s="7"/>
      <c r="N1474" s="123">
        <f t="shared" si="164"/>
        <v>0</v>
      </c>
      <c r="O1474" s="123">
        <f t="shared" si="165"/>
        <v>0</v>
      </c>
      <c r="P1474" s="3"/>
      <c r="Q1474" s="6"/>
      <c r="R1474" s="123">
        <f t="shared" si="166"/>
        <v>0</v>
      </c>
      <c r="S1474" s="6"/>
      <c r="T1474" s="123">
        <f t="shared" si="167"/>
        <v>0</v>
      </c>
      <c r="U1474" s="122">
        <f t="shared" si="168"/>
        <v>0</v>
      </c>
      <c r="V1474" s="8" t="str">
        <f>IF(COUNTBLANK(G1474:H1474)+COUNTBLANK(J1474:K1474)+COUNTBLANK(M1474:M1474)+COUNTBLANK(P1474:Q1474)+COUNTBLANK(S1474:S1474)=8,"",
IF(G1474&lt;Limity!$C$5," Data gotowości zbyt wczesna lub nie uzupełniona.","")&amp;
IF(G1474&gt;Limity!$D$5," Data gotowości zbyt późna lub wypełnona nieprawidłowo.","")&amp;
IF(OR(ROUND(K1474,2)&lt;=0,ROUND(Q1474,2)&lt;=0,ROUND(M1474,2)&lt;=0,ROUND(S1474,2)&lt;=0,ROUND(H1474,2)&lt;=0)," Co najmniej jedna wartość nie jest większa od zera.","")&amp;
IF(K1474&gt;Limity!$D$6," Abonament za Usługę TD w Wariancie A ponad limit.","")&amp;
IF(Q1474&gt;Limity!$D$7," Abonament za Usługę TD w Wariancie B ponad limit.","")&amp;
IF(Q1474-K1474&gt;Limity!$D$8," Różnica wartości abonamentów za Usługę TD wariantów A i B ponad limit.","")&amp;
IF(M1474&gt;Limity!$D$9," Abonament za zwiększenie przepustowości w Wariancie A ponad limit.","")&amp;
IF(S1474&gt;Limity!$D$10," Abonament za zwiększenie przepustowości w Wariancie B ponad limit.","")&amp;
IF(H1474&gt;Limity!$D$11," Opłata za zestawienie łącza ponad limit.","")&amp;
IF(J1474=""," Nie wskazano PWR. ",IF(ISERROR(VLOOKUP(J1474,'Listy punktów styku'!$B$11:$B$41,1,FALSE))," Nie wskazano PWR z listy.",""))&amp;
IF(P1474=""," Nie wskazano FPS. ",IF(ISERROR(VLOOKUP(P1474,'Listy punktów styku'!$B$44:$B$61,1,FALSE))," Nie wskazano FPS z listy.",""))
)</f>
        <v/>
      </c>
    </row>
    <row r="1475" spans="1:22" x14ac:dyDescent="0.35">
      <c r="A1475" s="115">
        <v>1461</v>
      </c>
      <c r="B1475" s="116">
        <v>7590659</v>
      </c>
      <c r="C1475" s="117" t="s">
        <v>6884</v>
      </c>
      <c r="D1475" s="118" t="s">
        <v>6869</v>
      </c>
      <c r="E1475" s="118" t="s">
        <v>2085</v>
      </c>
      <c r="F1475" s="119">
        <v>16</v>
      </c>
      <c r="G1475" s="28"/>
      <c r="H1475" s="4"/>
      <c r="I1475" s="122">
        <f t="shared" si="162"/>
        <v>0</v>
      </c>
      <c r="J1475" s="3"/>
      <c r="K1475" s="6"/>
      <c r="L1475" s="123">
        <f t="shared" si="163"/>
        <v>0</v>
      </c>
      <c r="M1475" s="7"/>
      <c r="N1475" s="123">
        <f t="shared" si="164"/>
        <v>0</v>
      </c>
      <c r="O1475" s="123">
        <f t="shared" si="165"/>
        <v>0</v>
      </c>
      <c r="P1475" s="3"/>
      <c r="Q1475" s="6"/>
      <c r="R1475" s="123">
        <f t="shared" si="166"/>
        <v>0</v>
      </c>
      <c r="S1475" s="6"/>
      <c r="T1475" s="123">
        <f t="shared" si="167"/>
        <v>0</v>
      </c>
      <c r="U1475" s="122">
        <f t="shared" si="168"/>
        <v>0</v>
      </c>
      <c r="V1475" s="8" t="str">
        <f>IF(COUNTBLANK(G1475:H1475)+COUNTBLANK(J1475:K1475)+COUNTBLANK(M1475:M1475)+COUNTBLANK(P1475:Q1475)+COUNTBLANK(S1475:S1475)=8,"",
IF(G1475&lt;Limity!$C$5," Data gotowości zbyt wczesna lub nie uzupełniona.","")&amp;
IF(G1475&gt;Limity!$D$5," Data gotowości zbyt późna lub wypełnona nieprawidłowo.","")&amp;
IF(OR(ROUND(K1475,2)&lt;=0,ROUND(Q1475,2)&lt;=0,ROUND(M1475,2)&lt;=0,ROUND(S1475,2)&lt;=0,ROUND(H1475,2)&lt;=0)," Co najmniej jedna wartość nie jest większa od zera.","")&amp;
IF(K1475&gt;Limity!$D$6," Abonament za Usługę TD w Wariancie A ponad limit.","")&amp;
IF(Q1475&gt;Limity!$D$7," Abonament za Usługę TD w Wariancie B ponad limit.","")&amp;
IF(Q1475-K1475&gt;Limity!$D$8," Różnica wartości abonamentów za Usługę TD wariantów A i B ponad limit.","")&amp;
IF(M1475&gt;Limity!$D$9," Abonament za zwiększenie przepustowości w Wariancie A ponad limit.","")&amp;
IF(S1475&gt;Limity!$D$10," Abonament za zwiększenie przepustowości w Wariancie B ponad limit.","")&amp;
IF(H1475&gt;Limity!$D$11," Opłata za zestawienie łącza ponad limit.","")&amp;
IF(J1475=""," Nie wskazano PWR. ",IF(ISERROR(VLOOKUP(J1475,'Listy punktów styku'!$B$11:$B$41,1,FALSE))," Nie wskazano PWR z listy.",""))&amp;
IF(P1475=""," Nie wskazano FPS. ",IF(ISERROR(VLOOKUP(P1475,'Listy punktów styku'!$B$44:$B$61,1,FALSE))," Nie wskazano FPS z listy.",""))
)</f>
        <v/>
      </c>
    </row>
    <row r="1476" spans="1:22" x14ac:dyDescent="0.35">
      <c r="A1476" s="115">
        <v>1462</v>
      </c>
      <c r="B1476" s="116">
        <v>7590670</v>
      </c>
      <c r="C1476" s="117" t="s">
        <v>6886</v>
      </c>
      <c r="D1476" s="118" t="s">
        <v>6869</v>
      </c>
      <c r="E1476" s="118" t="s">
        <v>414</v>
      </c>
      <c r="F1476" s="119">
        <v>18</v>
      </c>
      <c r="G1476" s="28"/>
      <c r="H1476" s="4"/>
      <c r="I1476" s="122">
        <f t="shared" si="162"/>
        <v>0</v>
      </c>
      <c r="J1476" s="3"/>
      <c r="K1476" s="6"/>
      <c r="L1476" s="123">
        <f t="shared" si="163"/>
        <v>0</v>
      </c>
      <c r="M1476" s="7"/>
      <c r="N1476" s="123">
        <f t="shared" si="164"/>
        <v>0</v>
      </c>
      <c r="O1476" s="123">
        <f t="shared" si="165"/>
        <v>0</v>
      </c>
      <c r="P1476" s="3"/>
      <c r="Q1476" s="6"/>
      <c r="R1476" s="123">
        <f t="shared" si="166"/>
        <v>0</v>
      </c>
      <c r="S1476" s="6"/>
      <c r="T1476" s="123">
        <f t="shared" si="167"/>
        <v>0</v>
      </c>
      <c r="U1476" s="122">
        <f t="shared" si="168"/>
        <v>0</v>
      </c>
      <c r="V1476" s="8" t="str">
        <f>IF(COUNTBLANK(G1476:H1476)+COUNTBLANK(J1476:K1476)+COUNTBLANK(M1476:M1476)+COUNTBLANK(P1476:Q1476)+COUNTBLANK(S1476:S1476)=8,"",
IF(G1476&lt;Limity!$C$5," Data gotowości zbyt wczesna lub nie uzupełniona.","")&amp;
IF(G1476&gt;Limity!$D$5," Data gotowości zbyt późna lub wypełnona nieprawidłowo.","")&amp;
IF(OR(ROUND(K1476,2)&lt;=0,ROUND(Q1476,2)&lt;=0,ROUND(M1476,2)&lt;=0,ROUND(S1476,2)&lt;=0,ROUND(H1476,2)&lt;=0)," Co najmniej jedna wartość nie jest większa od zera.","")&amp;
IF(K1476&gt;Limity!$D$6," Abonament za Usługę TD w Wariancie A ponad limit.","")&amp;
IF(Q1476&gt;Limity!$D$7," Abonament za Usługę TD w Wariancie B ponad limit.","")&amp;
IF(Q1476-K1476&gt;Limity!$D$8," Różnica wartości abonamentów za Usługę TD wariantów A i B ponad limit.","")&amp;
IF(M1476&gt;Limity!$D$9," Abonament za zwiększenie przepustowości w Wariancie A ponad limit.","")&amp;
IF(S1476&gt;Limity!$D$10," Abonament za zwiększenie przepustowości w Wariancie B ponad limit.","")&amp;
IF(H1476&gt;Limity!$D$11," Opłata za zestawienie łącza ponad limit.","")&amp;
IF(J1476=""," Nie wskazano PWR. ",IF(ISERROR(VLOOKUP(J1476,'Listy punktów styku'!$B$11:$B$41,1,FALSE))," Nie wskazano PWR z listy.",""))&amp;
IF(P1476=""," Nie wskazano FPS. ",IF(ISERROR(VLOOKUP(P1476,'Listy punktów styku'!$B$44:$B$61,1,FALSE))," Nie wskazano FPS z listy.",""))
)</f>
        <v/>
      </c>
    </row>
    <row r="1477" spans="1:22" ht="29" x14ac:dyDescent="0.35">
      <c r="A1477" s="115">
        <v>1463</v>
      </c>
      <c r="B1477" s="116">
        <v>7587822</v>
      </c>
      <c r="C1477" s="117" t="s">
        <v>6888</v>
      </c>
      <c r="D1477" s="118" t="s">
        <v>6869</v>
      </c>
      <c r="E1477" s="118" t="s">
        <v>6890</v>
      </c>
      <c r="F1477" s="119">
        <v>81</v>
      </c>
      <c r="G1477" s="28"/>
      <c r="H1477" s="4"/>
      <c r="I1477" s="122">
        <f t="shared" si="162"/>
        <v>0</v>
      </c>
      <c r="J1477" s="3"/>
      <c r="K1477" s="6"/>
      <c r="L1477" s="123">
        <f t="shared" si="163"/>
        <v>0</v>
      </c>
      <c r="M1477" s="7"/>
      <c r="N1477" s="123">
        <f t="shared" si="164"/>
        <v>0</v>
      </c>
      <c r="O1477" s="123">
        <f t="shared" si="165"/>
        <v>0</v>
      </c>
      <c r="P1477" s="3"/>
      <c r="Q1477" s="6"/>
      <c r="R1477" s="123">
        <f t="shared" si="166"/>
        <v>0</v>
      </c>
      <c r="S1477" s="6"/>
      <c r="T1477" s="123">
        <f t="shared" si="167"/>
        <v>0</v>
      </c>
      <c r="U1477" s="122">
        <f t="shared" si="168"/>
        <v>0</v>
      </c>
      <c r="V1477" s="8" t="str">
        <f>IF(COUNTBLANK(G1477:H1477)+COUNTBLANK(J1477:K1477)+COUNTBLANK(M1477:M1477)+COUNTBLANK(P1477:Q1477)+COUNTBLANK(S1477:S1477)=8,"",
IF(G1477&lt;Limity!$C$5," Data gotowości zbyt wczesna lub nie uzupełniona.","")&amp;
IF(G1477&gt;Limity!$D$5," Data gotowości zbyt późna lub wypełnona nieprawidłowo.","")&amp;
IF(OR(ROUND(K1477,2)&lt;=0,ROUND(Q1477,2)&lt;=0,ROUND(M1477,2)&lt;=0,ROUND(S1477,2)&lt;=0,ROUND(H1477,2)&lt;=0)," Co najmniej jedna wartość nie jest większa od zera.","")&amp;
IF(K1477&gt;Limity!$D$6," Abonament za Usługę TD w Wariancie A ponad limit.","")&amp;
IF(Q1477&gt;Limity!$D$7," Abonament za Usługę TD w Wariancie B ponad limit.","")&amp;
IF(Q1477-K1477&gt;Limity!$D$8," Różnica wartości abonamentów za Usługę TD wariantów A i B ponad limit.","")&amp;
IF(M1477&gt;Limity!$D$9," Abonament za zwiększenie przepustowości w Wariancie A ponad limit.","")&amp;
IF(S1477&gt;Limity!$D$10," Abonament za zwiększenie przepustowości w Wariancie B ponad limit.","")&amp;
IF(H1477&gt;Limity!$D$11," Opłata za zestawienie łącza ponad limit.","")&amp;
IF(J1477=""," Nie wskazano PWR. ",IF(ISERROR(VLOOKUP(J1477,'Listy punktów styku'!$B$11:$B$41,1,FALSE))," Nie wskazano PWR z listy.",""))&amp;
IF(P1477=""," Nie wskazano FPS. ",IF(ISERROR(VLOOKUP(P1477,'Listy punktów styku'!$B$44:$B$61,1,FALSE))," Nie wskazano FPS z listy.",""))
)</f>
        <v/>
      </c>
    </row>
    <row r="1478" spans="1:22" x14ac:dyDescent="0.35">
      <c r="A1478" s="115">
        <v>1464</v>
      </c>
      <c r="B1478" s="116">
        <v>7590716</v>
      </c>
      <c r="C1478" s="117" t="s">
        <v>6892</v>
      </c>
      <c r="D1478" s="118" t="s">
        <v>6869</v>
      </c>
      <c r="E1478" s="118" t="s">
        <v>416</v>
      </c>
      <c r="F1478" s="119">
        <v>1</v>
      </c>
      <c r="G1478" s="28"/>
      <c r="H1478" s="4"/>
      <c r="I1478" s="122">
        <f t="shared" si="162"/>
        <v>0</v>
      </c>
      <c r="J1478" s="3"/>
      <c r="K1478" s="6"/>
      <c r="L1478" s="123">
        <f t="shared" si="163"/>
        <v>0</v>
      </c>
      <c r="M1478" s="7"/>
      <c r="N1478" s="123">
        <f t="shared" si="164"/>
        <v>0</v>
      </c>
      <c r="O1478" s="123">
        <f t="shared" si="165"/>
        <v>0</v>
      </c>
      <c r="P1478" s="3"/>
      <c r="Q1478" s="6"/>
      <c r="R1478" s="123">
        <f t="shared" si="166"/>
        <v>0</v>
      </c>
      <c r="S1478" s="6"/>
      <c r="T1478" s="123">
        <f t="shared" si="167"/>
        <v>0</v>
      </c>
      <c r="U1478" s="122">
        <f t="shared" si="168"/>
        <v>0</v>
      </c>
      <c r="V1478" s="8" t="str">
        <f>IF(COUNTBLANK(G1478:H1478)+COUNTBLANK(J1478:K1478)+COUNTBLANK(M1478:M1478)+COUNTBLANK(P1478:Q1478)+COUNTBLANK(S1478:S1478)=8,"",
IF(G1478&lt;Limity!$C$5," Data gotowości zbyt wczesna lub nie uzupełniona.","")&amp;
IF(G1478&gt;Limity!$D$5," Data gotowości zbyt późna lub wypełnona nieprawidłowo.","")&amp;
IF(OR(ROUND(K1478,2)&lt;=0,ROUND(Q1478,2)&lt;=0,ROUND(M1478,2)&lt;=0,ROUND(S1478,2)&lt;=0,ROUND(H1478,2)&lt;=0)," Co najmniej jedna wartość nie jest większa od zera.","")&amp;
IF(K1478&gt;Limity!$D$6," Abonament za Usługę TD w Wariancie A ponad limit.","")&amp;
IF(Q1478&gt;Limity!$D$7," Abonament za Usługę TD w Wariancie B ponad limit.","")&amp;
IF(Q1478-K1478&gt;Limity!$D$8," Różnica wartości abonamentów za Usługę TD wariantów A i B ponad limit.","")&amp;
IF(M1478&gt;Limity!$D$9," Abonament za zwiększenie przepustowości w Wariancie A ponad limit.","")&amp;
IF(S1478&gt;Limity!$D$10," Abonament za zwiększenie przepustowości w Wariancie B ponad limit.","")&amp;
IF(H1478&gt;Limity!$D$11," Opłata za zestawienie łącza ponad limit.","")&amp;
IF(J1478=""," Nie wskazano PWR. ",IF(ISERROR(VLOOKUP(J1478,'Listy punktów styku'!$B$11:$B$41,1,FALSE))," Nie wskazano PWR z listy.",""))&amp;
IF(P1478=""," Nie wskazano FPS. ",IF(ISERROR(VLOOKUP(P1478,'Listy punktów styku'!$B$44:$B$61,1,FALSE))," Nie wskazano FPS z listy.",""))
)</f>
        <v/>
      </c>
    </row>
    <row r="1479" spans="1:22" x14ac:dyDescent="0.35">
      <c r="A1479" s="115">
        <v>1465</v>
      </c>
      <c r="B1479" s="116">
        <v>7590717</v>
      </c>
      <c r="C1479" s="117" t="s">
        <v>6894</v>
      </c>
      <c r="D1479" s="118" t="s">
        <v>6869</v>
      </c>
      <c r="E1479" s="118" t="s">
        <v>6896</v>
      </c>
      <c r="F1479" s="119">
        <v>1</v>
      </c>
      <c r="G1479" s="28"/>
      <c r="H1479" s="4"/>
      <c r="I1479" s="122">
        <f t="shared" si="162"/>
        <v>0</v>
      </c>
      <c r="J1479" s="3"/>
      <c r="K1479" s="6"/>
      <c r="L1479" s="123">
        <f t="shared" si="163"/>
        <v>0</v>
      </c>
      <c r="M1479" s="7"/>
      <c r="N1479" s="123">
        <f t="shared" si="164"/>
        <v>0</v>
      </c>
      <c r="O1479" s="123">
        <f t="shared" si="165"/>
        <v>0</v>
      </c>
      <c r="P1479" s="3"/>
      <c r="Q1479" s="6"/>
      <c r="R1479" s="123">
        <f t="shared" si="166"/>
        <v>0</v>
      </c>
      <c r="S1479" s="6"/>
      <c r="T1479" s="123">
        <f t="shared" si="167"/>
        <v>0</v>
      </c>
      <c r="U1479" s="122">
        <f t="shared" si="168"/>
        <v>0</v>
      </c>
      <c r="V1479" s="8" t="str">
        <f>IF(COUNTBLANK(G1479:H1479)+COUNTBLANK(J1479:K1479)+COUNTBLANK(M1479:M1479)+COUNTBLANK(P1479:Q1479)+COUNTBLANK(S1479:S1479)=8,"",
IF(G1479&lt;Limity!$C$5," Data gotowości zbyt wczesna lub nie uzupełniona.","")&amp;
IF(G1479&gt;Limity!$D$5," Data gotowości zbyt późna lub wypełnona nieprawidłowo.","")&amp;
IF(OR(ROUND(K1479,2)&lt;=0,ROUND(Q1479,2)&lt;=0,ROUND(M1479,2)&lt;=0,ROUND(S1479,2)&lt;=0,ROUND(H1479,2)&lt;=0)," Co najmniej jedna wartość nie jest większa od zera.","")&amp;
IF(K1479&gt;Limity!$D$6," Abonament za Usługę TD w Wariancie A ponad limit.","")&amp;
IF(Q1479&gt;Limity!$D$7," Abonament za Usługę TD w Wariancie B ponad limit.","")&amp;
IF(Q1479-K1479&gt;Limity!$D$8," Różnica wartości abonamentów za Usługę TD wariantów A i B ponad limit.","")&amp;
IF(M1479&gt;Limity!$D$9," Abonament za zwiększenie przepustowości w Wariancie A ponad limit.","")&amp;
IF(S1479&gt;Limity!$D$10," Abonament za zwiększenie przepustowości w Wariancie B ponad limit.","")&amp;
IF(H1479&gt;Limity!$D$11," Opłata za zestawienie łącza ponad limit.","")&amp;
IF(J1479=""," Nie wskazano PWR. ",IF(ISERROR(VLOOKUP(J1479,'Listy punktów styku'!$B$11:$B$41,1,FALSE))," Nie wskazano PWR z listy.",""))&amp;
IF(P1479=""," Nie wskazano FPS. ",IF(ISERROR(VLOOKUP(P1479,'Listy punktów styku'!$B$44:$B$61,1,FALSE))," Nie wskazano FPS z listy.",""))
)</f>
        <v/>
      </c>
    </row>
    <row r="1480" spans="1:22" ht="29" x14ac:dyDescent="0.35">
      <c r="A1480" s="115">
        <v>1466</v>
      </c>
      <c r="B1480" s="116">
        <v>7590897</v>
      </c>
      <c r="C1480" s="117" t="s">
        <v>6898</v>
      </c>
      <c r="D1480" s="118" t="s">
        <v>6869</v>
      </c>
      <c r="E1480" s="118" t="s">
        <v>534</v>
      </c>
      <c r="F1480" s="119">
        <v>2</v>
      </c>
      <c r="G1480" s="28"/>
      <c r="H1480" s="4"/>
      <c r="I1480" s="122">
        <f t="shared" si="162"/>
        <v>0</v>
      </c>
      <c r="J1480" s="3"/>
      <c r="K1480" s="6"/>
      <c r="L1480" s="123">
        <f t="shared" si="163"/>
        <v>0</v>
      </c>
      <c r="M1480" s="7"/>
      <c r="N1480" s="123">
        <f t="shared" si="164"/>
        <v>0</v>
      </c>
      <c r="O1480" s="123">
        <f t="shared" si="165"/>
        <v>0</v>
      </c>
      <c r="P1480" s="3"/>
      <c r="Q1480" s="6"/>
      <c r="R1480" s="123">
        <f t="shared" si="166"/>
        <v>0</v>
      </c>
      <c r="S1480" s="6"/>
      <c r="T1480" s="123">
        <f t="shared" si="167"/>
        <v>0</v>
      </c>
      <c r="U1480" s="122">
        <f t="shared" si="168"/>
        <v>0</v>
      </c>
      <c r="V1480" s="8" t="str">
        <f>IF(COUNTBLANK(G1480:H1480)+COUNTBLANK(J1480:K1480)+COUNTBLANK(M1480:M1480)+COUNTBLANK(P1480:Q1480)+COUNTBLANK(S1480:S1480)=8,"",
IF(G1480&lt;Limity!$C$5," Data gotowości zbyt wczesna lub nie uzupełniona.","")&amp;
IF(G1480&gt;Limity!$D$5," Data gotowości zbyt późna lub wypełnona nieprawidłowo.","")&amp;
IF(OR(ROUND(K1480,2)&lt;=0,ROUND(Q1480,2)&lt;=0,ROUND(M1480,2)&lt;=0,ROUND(S1480,2)&lt;=0,ROUND(H1480,2)&lt;=0)," Co najmniej jedna wartość nie jest większa od zera.","")&amp;
IF(K1480&gt;Limity!$D$6," Abonament za Usługę TD w Wariancie A ponad limit.","")&amp;
IF(Q1480&gt;Limity!$D$7," Abonament za Usługę TD w Wariancie B ponad limit.","")&amp;
IF(Q1480-K1480&gt;Limity!$D$8," Różnica wartości abonamentów za Usługę TD wariantów A i B ponad limit.","")&amp;
IF(M1480&gt;Limity!$D$9," Abonament za zwiększenie przepustowości w Wariancie A ponad limit.","")&amp;
IF(S1480&gt;Limity!$D$10," Abonament za zwiększenie przepustowości w Wariancie B ponad limit.","")&amp;
IF(H1480&gt;Limity!$D$11," Opłata za zestawienie łącza ponad limit.","")&amp;
IF(J1480=""," Nie wskazano PWR. ",IF(ISERROR(VLOOKUP(J1480,'Listy punktów styku'!$B$11:$B$41,1,FALSE))," Nie wskazano PWR z listy.",""))&amp;
IF(P1480=""," Nie wskazano FPS. ",IF(ISERROR(VLOOKUP(P1480,'Listy punktów styku'!$B$44:$B$61,1,FALSE))," Nie wskazano FPS z listy.",""))
)</f>
        <v/>
      </c>
    </row>
    <row r="1481" spans="1:22" x14ac:dyDescent="0.35">
      <c r="A1481" s="115">
        <v>1467</v>
      </c>
      <c r="B1481" s="116">
        <v>7589158</v>
      </c>
      <c r="C1481" s="117" t="s">
        <v>6900</v>
      </c>
      <c r="D1481" s="118" t="s">
        <v>6869</v>
      </c>
      <c r="E1481" s="118" t="s">
        <v>596</v>
      </c>
      <c r="F1481" s="119" t="s">
        <v>377</v>
      </c>
      <c r="G1481" s="28"/>
      <c r="H1481" s="4"/>
      <c r="I1481" s="122">
        <f t="shared" si="162"/>
        <v>0</v>
      </c>
      <c r="J1481" s="3"/>
      <c r="K1481" s="6"/>
      <c r="L1481" s="123">
        <f t="shared" si="163"/>
        <v>0</v>
      </c>
      <c r="M1481" s="7"/>
      <c r="N1481" s="123">
        <f t="shared" si="164"/>
        <v>0</v>
      </c>
      <c r="O1481" s="123">
        <f t="shared" si="165"/>
        <v>0</v>
      </c>
      <c r="P1481" s="3"/>
      <c r="Q1481" s="6"/>
      <c r="R1481" s="123">
        <f t="shared" si="166"/>
        <v>0</v>
      </c>
      <c r="S1481" s="6"/>
      <c r="T1481" s="123">
        <f t="shared" si="167"/>
        <v>0</v>
      </c>
      <c r="U1481" s="122">
        <f t="shared" si="168"/>
        <v>0</v>
      </c>
      <c r="V1481" s="8" t="str">
        <f>IF(COUNTBLANK(G1481:H1481)+COUNTBLANK(J1481:K1481)+COUNTBLANK(M1481:M1481)+COUNTBLANK(P1481:Q1481)+COUNTBLANK(S1481:S1481)=8,"",
IF(G1481&lt;Limity!$C$5," Data gotowości zbyt wczesna lub nie uzupełniona.","")&amp;
IF(G1481&gt;Limity!$D$5," Data gotowości zbyt późna lub wypełnona nieprawidłowo.","")&amp;
IF(OR(ROUND(K1481,2)&lt;=0,ROUND(Q1481,2)&lt;=0,ROUND(M1481,2)&lt;=0,ROUND(S1481,2)&lt;=0,ROUND(H1481,2)&lt;=0)," Co najmniej jedna wartość nie jest większa od zera.","")&amp;
IF(K1481&gt;Limity!$D$6," Abonament za Usługę TD w Wariancie A ponad limit.","")&amp;
IF(Q1481&gt;Limity!$D$7," Abonament za Usługę TD w Wariancie B ponad limit.","")&amp;
IF(Q1481-K1481&gt;Limity!$D$8," Różnica wartości abonamentów za Usługę TD wariantów A i B ponad limit.","")&amp;
IF(M1481&gt;Limity!$D$9," Abonament za zwiększenie przepustowości w Wariancie A ponad limit.","")&amp;
IF(S1481&gt;Limity!$D$10," Abonament za zwiększenie przepustowości w Wariancie B ponad limit.","")&amp;
IF(H1481&gt;Limity!$D$11," Opłata za zestawienie łącza ponad limit.","")&amp;
IF(J1481=""," Nie wskazano PWR. ",IF(ISERROR(VLOOKUP(J1481,'Listy punktów styku'!$B$11:$B$41,1,FALSE))," Nie wskazano PWR z listy.",""))&amp;
IF(P1481=""," Nie wskazano FPS. ",IF(ISERROR(VLOOKUP(P1481,'Listy punktów styku'!$B$44:$B$61,1,FALSE))," Nie wskazano FPS z listy.",""))
)</f>
        <v/>
      </c>
    </row>
    <row r="1482" spans="1:22" ht="29" x14ac:dyDescent="0.35">
      <c r="A1482" s="115">
        <v>1468</v>
      </c>
      <c r="B1482" s="116">
        <v>7588460</v>
      </c>
      <c r="C1482" s="117" t="s">
        <v>6902</v>
      </c>
      <c r="D1482" s="118" t="s">
        <v>6869</v>
      </c>
      <c r="E1482" s="118" t="s">
        <v>394</v>
      </c>
      <c r="F1482" s="119">
        <v>15</v>
      </c>
      <c r="G1482" s="28"/>
      <c r="H1482" s="4"/>
      <c r="I1482" s="122">
        <f t="shared" si="162"/>
        <v>0</v>
      </c>
      <c r="J1482" s="3"/>
      <c r="K1482" s="6"/>
      <c r="L1482" s="123">
        <f t="shared" si="163"/>
        <v>0</v>
      </c>
      <c r="M1482" s="7"/>
      <c r="N1482" s="123">
        <f t="shared" si="164"/>
        <v>0</v>
      </c>
      <c r="O1482" s="123">
        <f t="shared" si="165"/>
        <v>0</v>
      </c>
      <c r="P1482" s="3"/>
      <c r="Q1482" s="6"/>
      <c r="R1482" s="123">
        <f t="shared" si="166"/>
        <v>0</v>
      </c>
      <c r="S1482" s="6"/>
      <c r="T1482" s="123">
        <f t="shared" si="167"/>
        <v>0</v>
      </c>
      <c r="U1482" s="122">
        <f t="shared" si="168"/>
        <v>0</v>
      </c>
      <c r="V1482" s="8" t="str">
        <f>IF(COUNTBLANK(G1482:H1482)+COUNTBLANK(J1482:K1482)+COUNTBLANK(M1482:M1482)+COUNTBLANK(P1482:Q1482)+COUNTBLANK(S1482:S1482)=8,"",
IF(G1482&lt;Limity!$C$5," Data gotowości zbyt wczesna lub nie uzupełniona.","")&amp;
IF(G1482&gt;Limity!$D$5," Data gotowości zbyt późna lub wypełnona nieprawidłowo.","")&amp;
IF(OR(ROUND(K1482,2)&lt;=0,ROUND(Q1482,2)&lt;=0,ROUND(M1482,2)&lt;=0,ROUND(S1482,2)&lt;=0,ROUND(H1482,2)&lt;=0)," Co najmniej jedna wartość nie jest większa od zera.","")&amp;
IF(K1482&gt;Limity!$D$6," Abonament za Usługę TD w Wariancie A ponad limit.","")&amp;
IF(Q1482&gt;Limity!$D$7," Abonament za Usługę TD w Wariancie B ponad limit.","")&amp;
IF(Q1482-K1482&gt;Limity!$D$8," Różnica wartości abonamentów za Usługę TD wariantów A i B ponad limit.","")&amp;
IF(M1482&gt;Limity!$D$9," Abonament za zwiększenie przepustowości w Wariancie A ponad limit.","")&amp;
IF(S1482&gt;Limity!$D$10," Abonament za zwiększenie przepustowości w Wariancie B ponad limit.","")&amp;
IF(H1482&gt;Limity!$D$11," Opłata za zestawienie łącza ponad limit.","")&amp;
IF(J1482=""," Nie wskazano PWR. ",IF(ISERROR(VLOOKUP(J1482,'Listy punktów styku'!$B$11:$B$41,1,FALSE))," Nie wskazano PWR z listy.",""))&amp;
IF(P1482=""," Nie wskazano FPS. ",IF(ISERROR(VLOOKUP(P1482,'Listy punktów styku'!$B$44:$B$61,1,FALSE))," Nie wskazano FPS z listy.",""))
)</f>
        <v/>
      </c>
    </row>
    <row r="1483" spans="1:22" ht="29" x14ac:dyDescent="0.35">
      <c r="A1483" s="115">
        <v>1469</v>
      </c>
      <c r="B1483" s="116">
        <v>7588461</v>
      </c>
      <c r="C1483" s="117" t="s">
        <v>6904</v>
      </c>
      <c r="D1483" s="118" t="s">
        <v>6869</v>
      </c>
      <c r="E1483" s="118" t="s">
        <v>394</v>
      </c>
      <c r="F1483" s="119">
        <v>18</v>
      </c>
      <c r="G1483" s="28"/>
      <c r="H1483" s="4"/>
      <c r="I1483" s="122">
        <f t="shared" si="162"/>
        <v>0</v>
      </c>
      <c r="J1483" s="3"/>
      <c r="K1483" s="6"/>
      <c r="L1483" s="123">
        <f t="shared" si="163"/>
        <v>0</v>
      </c>
      <c r="M1483" s="7"/>
      <c r="N1483" s="123">
        <f t="shared" si="164"/>
        <v>0</v>
      </c>
      <c r="O1483" s="123">
        <f t="shared" si="165"/>
        <v>0</v>
      </c>
      <c r="P1483" s="3"/>
      <c r="Q1483" s="6"/>
      <c r="R1483" s="123">
        <f t="shared" si="166"/>
        <v>0</v>
      </c>
      <c r="S1483" s="6"/>
      <c r="T1483" s="123">
        <f t="shared" si="167"/>
        <v>0</v>
      </c>
      <c r="U1483" s="122">
        <f t="shared" si="168"/>
        <v>0</v>
      </c>
      <c r="V1483" s="8" t="str">
        <f>IF(COUNTBLANK(G1483:H1483)+COUNTBLANK(J1483:K1483)+COUNTBLANK(M1483:M1483)+COUNTBLANK(P1483:Q1483)+COUNTBLANK(S1483:S1483)=8,"",
IF(G1483&lt;Limity!$C$5," Data gotowości zbyt wczesna lub nie uzupełniona.","")&amp;
IF(G1483&gt;Limity!$D$5," Data gotowości zbyt późna lub wypełnona nieprawidłowo.","")&amp;
IF(OR(ROUND(K1483,2)&lt;=0,ROUND(Q1483,2)&lt;=0,ROUND(M1483,2)&lt;=0,ROUND(S1483,2)&lt;=0,ROUND(H1483,2)&lt;=0)," Co najmniej jedna wartość nie jest większa od zera.","")&amp;
IF(K1483&gt;Limity!$D$6," Abonament za Usługę TD w Wariancie A ponad limit.","")&amp;
IF(Q1483&gt;Limity!$D$7," Abonament za Usługę TD w Wariancie B ponad limit.","")&amp;
IF(Q1483-K1483&gt;Limity!$D$8," Różnica wartości abonamentów za Usługę TD wariantów A i B ponad limit.","")&amp;
IF(M1483&gt;Limity!$D$9," Abonament za zwiększenie przepustowości w Wariancie A ponad limit.","")&amp;
IF(S1483&gt;Limity!$D$10," Abonament za zwiększenie przepustowości w Wariancie B ponad limit.","")&amp;
IF(H1483&gt;Limity!$D$11," Opłata za zestawienie łącza ponad limit.","")&amp;
IF(J1483=""," Nie wskazano PWR. ",IF(ISERROR(VLOOKUP(J1483,'Listy punktów styku'!$B$11:$B$41,1,FALSE))," Nie wskazano PWR z listy.",""))&amp;
IF(P1483=""," Nie wskazano FPS. ",IF(ISERROR(VLOOKUP(P1483,'Listy punktów styku'!$B$44:$B$61,1,FALSE))," Nie wskazano FPS z listy.",""))
)</f>
        <v/>
      </c>
    </row>
    <row r="1484" spans="1:22" ht="29" x14ac:dyDescent="0.35">
      <c r="A1484" s="115">
        <v>1470</v>
      </c>
      <c r="B1484" s="116">
        <v>7588199</v>
      </c>
      <c r="C1484" s="117" t="s">
        <v>6906</v>
      </c>
      <c r="D1484" s="118" t="s">
        <v>6869</v>
      </c>
      <c r="E1484" s="118" t="s">
        <v>6908</v>
      </c>
      <c r="F1484" s="119">
        <v>47</v>
      </c>
      <c r="G1484" s="28"/>
      <c r="H1484" s="4"/>
      <c r="I1484" s="122">
        <f t="shared" si="162"/>
        <v>0</v>
      </c>
      <c r="J1484" s="3"/>
      <c r="K1484" s="6"/>
      <c r="L1484" s="123">
        <f t="shared" si="163"/>
        <v>0</v>
      </c>
      <c r="M1484" s="7"/>
      <c r="N1484" s="123">
        <f t="shared" si="164"/>
        <v>0</v>
      </c>
      <c r="O1484" s="123">
        <f t="shared" si="165"/>
        <v>0</v>
      </c>
      <c r="P1484" s="3"/>
      <c r="Q1484" s="6"/>
      <c r="R1484" s="123">
        <f t="shared" si="166"/>
        <v>0</v>
      </c>
      <c r="S1484" s="6"/>
      <c r="T1484" s="123">
        <f t="shared" si="167"/>
        <v>0</v>
      </c>
      <c r="U1484" s="122">
        <f t="shared" si="168"/>
        <v>0</v>
      </c>
      <c r="V1484" s="8" t="str">
        <f>IF(COUNTBLANK(G1484:H1484)+COUNTBLANK(J1484:K1484)+COUNTBLANK(M1484:M1484)+COUNTBLANK(P1484:Q1484)+COUNTBLANK(S1484:S1484)=8,"",
IF(G1484&lt;Limity!$C$5," Data gotowości zbyt wczesna lub nie uzupełniona.","")&amp;
IF(G1484&gt;Limity!$D$5," Data gotowości zbyt późna lub wypełnona nieprawidłowo.","")&amp;
IF(OR(ROUND(K1484,2)&lt;=0,ROUND(Q1484,2)&lt;=0,ROUND(M1484,2)&lt;=0,ROUND(S1484,2)&lt;=0,ROUND(H1484,2)&lt;=0)," Co najmniej jedna wartość nie jest większa od zera.","")&amp;
IF(K1484&gt;Limity!$D$6," Abonament za Usługę TD w Wariancie A ponad limit.","")&amp;
IF(Q1484&gt;Limity!$D$7," Abonament za Usługę TD w Wariancie B ponad limit.","")&amp;
IF(Q1484-K1484&gt;Limity!$D$8," Różnica wartości abonamentów za Usługę TD wariantów A i B ponad limit.","")&amp;
IF(M1484&gt;Limity!$D$9," Abonament za zwiększenie przepustowości w Wariancie A ponad limit.","")&amp;
IF(S1484&gt;Limity!$D$10," Abonament za zwiększenie przepustowości w Wariancie B ponad limit.","")&amp;
IF(H1484&gt;Limity!$D$11," Opłata za zestawienie łącza ponad limit.","")&amp;
IF(J1484=""," Nie wskazano PWR. ",IF(ISERROR(VLOOKUP(J1484,'Listy punktów styku'!$B$11:$B$41,1,FALSE))," Nie wskazano PWR z listy.",""))&amp;
IF(P1484=""," Nie wskazano FPS. ",IF(ISERROR(VLOOKUP(P1484,'Listy punktów styku'!$B$44:$B$61,1,FALSE))," Nie wskazano FPS z listy.",""))
)</f>
        <v/>
      </c>
    </row>
    <row r="1485" spans="1:22" ht="29" x14ac:dyDescent="0.35">
      <c r="A1485" s="115">
        <v>1471</v>
      </c>
      <c r="B1485" s="116">
        <v>7587823</v>
      </c>
      <c r="C1485" s="117" t="s">
        <v>6910</v>
      </c>
      <c r="D1485" s="118" t="s">
        <v>6869</v>
      </c>
      <c r="E1485" s="118" t="s">
        <v>6912</v>
      </c>
      <c r="F1485" s="119">
        <v>5</v>
      </c>
      <c r="G1485" s="28"/>
      <c r="H1485" s="4"/>
      <c r="I1485" s="122">
        <f t="shared" si="162"/>
        <v>0</v>
      </c>
      <c r="J1485" s="3"/>
      <c r="K1485" s="6"/>
      <c r="L1485" s="123">
        <f t="shared" si="163"/>
        <v>0</v>
      </c>
      <c r="M1485" s="7"/>
      <c r="N1485" s="123">
        <f t="shared" si="164"/>
        <v>0</v>
      </c>
      <c r="O1485" s="123">
        <f t="shared" si="165"/>
        <v>0</v>
      </c>
      <c r="P1485" s="3"/>
      <c r="Q1485" s="6"/>
      <c r="R1485" s="123">
        <f t="shared" si="166"/>
        <v>0</v>
      </c>
      <c r="S1485" s="6"/>
      <c r="T1485" s="123">
        <f t="shared" si="167"/>
        <v>0</v>
      </c>
      <c r="U1485" s="122">
        <f t="shared" si="168"/>
        <v>0</v>
      </c>
      <c r="V1485" s="8" t="str">
        <f>IF(COUNTBLANK(G1485:H1485)+COUNTBLANK(J1485:K1485)+COUNTBLANK(M1485:M1485)+COUNTBLANK(P1485:Q1485)+COUNTBLANK(S1485:S1485)=8,"",
IF(G1485&lt;Limity!$C$5," Data gotowości zbyt wczesna lub nie uzupełniona.","")&amp;
IF(G1485&gt;Limity!$D$5," Data gotowości zbyt późna lub wypełnona nieprawidłowo.","")&amp;
IF(OR(ROUND(K1485,2)&lt;=0,ROUND(Q1485,2)&lt;=0,ROUND(M1485,2)&lt;=0,ROUND(S1485,2)&lt;=0,ROUND(H1485,2)&lt;=0)," Co najmniej jedna wartość nie jest większa od zera.","")&amp;
IF(K1485&gt;Limity!$D$6," Abonament za Usługę TD w Wariancie A ponad limit.","")&amp;
IF(Q1485&gt;Limity!$D$7," Abonament za Usługę TD w Wariancie B ponad limit.","")&amp;
IF(Q1485-K1485&gt;Limity!$D$8," Różnica wartości abonamentów za Usługę TD wariantów A i B ponad limit.","")&amp;
IF(M1485&gt;Limity!$D$9," Abonament za zwiększenie przepustowości w Wariancie A ponad limit.","")&amp;
IF(S1485&gt;Limity!$D$10," Abonament za zwiększenie przepustowości w Wariancie B ponad limit.","")&amp;
IF(H1485&gt;Limity!$D$11," Opłata za zestawienie łącza ponad limit.","")&amp;
IF(J1485=""," Nie wskazano PWR. ",IF(ISERROR(VLOOKUP(J1485,'Listy punktów styku'!$B$11:$B$41,1,FALSE))," Nie wskazano PWR z listy.",""))&amp;
IF(P1485=""," Nie wskazano FPS. ",IF(ISERROR(VLOOKUP(P1485,'Listy punktów styku'!$B$44:$B$61,1,FALSE))," Nie wskazano FPS z listy.",""))
)</f>
        <v/>
      </c>
    </row>
  </sheetData>
  <sheetProtection algorithmName="SHA-512" hashValue="McoiRNSqNoZdYQBvZMC5PkOeyd8ZFOsmwSCjRYp0R/R6S086Xt9A0A49XfHPodSQPpSBaseGAsJC92vwE0PUZA==" saltValue="++HCNIxgSuyhd97eofZObA==" spinCount="100000" sheet="1" autoFilter="0"/>
  <autoFilter ref="A14:U1485" xr:uid="{2459A402-5471-4548-A507-CFF13E504473}">
    <sortState xmlns:xlrd2="http://schemas.microsoft.com/office/spreadsheetml/2017/richdata2" ref="A15:U1485">
      <sortCondition ref="A14:A1485"/>
    </sortState>
  </autoFilter>
  <mergeCells count="12">
    <mergeCell ref="A12:E12"/>
    <mergeCell ref="A1:U1"/>
    <mergeCell ref="N3:T3"/>
    <mergeCell ref="N4:T4"/>
    <mergeCell ref="P11:U11"/>
    <mergeCell ref="A7:B7"/>
    <mergeCell ref="A8:B8"/>
    <mergeCell ref="A6:B6"/>
    <mergeCell ref="J11:O11"/>
    <mergeCell ref="N6:T6"/>
    <mergeCell ref="N7:N8"/>
    <mergeCell ref="O7:T8"/>
  </mergeCells>
  <phoneticPr fontId="5" type="noConversion"/>
  <conditionalFormatting sqref="N15:O1485 T15:U1485 I15:I1485 L15:L1485 R15:R1485">
    <cfRule type="cellIs" dxfId="3" priority="11" operator="equal">
      <formula>0</formula>
    </cfRule>
  </conditionalFormatting>
  <conditionalFormatting sqref="E7:E8">
    <cfRule type="cellIs" dxfId="2" priority="4" operator="equal">
      <formula>0</formula>
    </cfRule>
  </conditionalFormatting>
  <conditionalFormatting sqref="B15:B799">
    <cfRule type="duplicateValues" dxfId="1" priority="308"/>
  </conditionalFormatting>
  <pageMargins left="0.70866141732283472" right="0.70866141732283472" top="0.74803149606299213" bottom="0.74803149606299213" header="0.31496062992125984" footer="0.31496062992125984"/>
  <pageSetup paperSize="8" scale="87" fitToHeight="0" orientation="landscape" r:id="rId1"/>
  <headerFooter>
    <oddFooter>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ErrorMessage="1" errorTitle="Błąd" error="Proszę wskazać Id PWRa z listy" xr:uid="{DD6F4ABC-BCF0-4A0B-B210-4430E49D52A8}">
          <x14:formula1>
            <xm:f>'Listy punktów styku'!$B$11:$B$40</xm:f>
          </x14:formula1>
          <xm:sqref>J15:J1485</xm:sqref>
        </x14:dataValidation>
        <x14:dataValidation type="list" allowBlank="1" showErrorMessage="1" errorTitle="Błąd" error="Proszę podać Id FPS z listy._x000a_" xr:uid="{2CD0E19C-77CB-4CF6-892A-E75BF095E2F2}">
          <x14:formula1>
            <xm:f>'Listy punktów styku'!$B$44:$B$60</xm:f>
          </x14:formula1>
          <xm:sqref>P15:P1485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BA8B8-C446-49C5-A915-0818EAC09DAD}">
  <sheetPr>
    <pageSetUpPr fitToPage="1"/>
  </sheetPr>
  <dimension ref="A1:E65"/>
  <sheetViews>
    <sheetView topLeftCell="A52" workbookViewId="0">
      <selection activeCell="E6" sqref="E6"/>
    </sheetView>
  </sheetViews>
  <sheetFormatPr defaultColWidth="8.81640625" defaultRowHeight="14.5" x14ac:dyDescent="0.35"/>
  <cols>
    <col min="1" max="1" width="2.453125" style="11" customWidth="1"/>
    <col min="2" max="2" width="12.453125" style="11" customWidth="1"/>
    <col min="3" max="3" width="73" style="11" customWidth="1"/>
    <col min="4" max="4" width="16" style="11" customWidth="1"/>
    <col min="5" max="16384" width="8.81640625" style="11"/>
  </cols>
  <sheetData>
    <row r="1" spans="1:3" ht="28.5" customHeight="1" x14ac:dyDescent="0.35">
      <c r="A1" s="165" t="s">
        <v>6919</v>
      </c>
      <c r="B1" s="165"/>
      <c r="C1" s="165"/>
    </row>
    <row r="2" spans="1:3" ht="6.75" customHeight="1" thickBot="1" x14ac:dyDescent="0.5">
      <c r="A2" s="19"/>
    </row>
    <row r="3" spans="1:3" ht="33.75" customHeight="1" thickBot="1" x14ac:dyDescent="0.5">
      <c r="A3" s="19"/>
      <c r="B3" s="34" t="s">
        <v>1235</v>
      </c>
      <c r="C3" s="36" t="str">
        <f>IF('formularz cenowy'!N3="","",'formularz cenowy'!N3)</f>
        <v/>
      </c>
    </row>
    <row r="4" spans="1:3" ht="33.75" customHeight="1" thickBot="1" x14ac:dyDescent="0.5">
      <c r="A4" s="19"/>
      <c r="B4" s="35" t="s">
        <v>53</v>
      </c>
      <c r="C4" s="37" t="str">
        <f>IF('formularz cenowy'!N4="","",'formularz cenowy'!N4)</f>
        <v/>
      </c>
    </row>
    <row r="5" spans="1:3" ht="16.5" customHeight="1" thickBot="1" x14ac:dyDescent="0.5">
      <c r="A5" s="19"/>
      <c r="B5" s="163" t="s">
        <v>1236</v>
      </c>
      <c r="C5" s="164"/>
    </row>
    <row r="6" spans="1:3" ht="44.5" customHeight="1" thickBot="1" x14ac:dyDescent="0.5">
      <c r="A6" s="19"/>
      <c r="B6" s="126" t="s">
        <v>15</v>
      </c>
      <c r="C6" s="38"/>
    </row>
    <row r="7" spans="1:3" ht="55.65" customHeight="1" thickBot="1" x14ac:dyDescent="0.5">
      <c r="A7" s="19"/>
      <c r="B7" s="127"/>
      <c r="C7" s="40" t="s">
        <v>6923</v>
      </c>
    </row>
    <row r="8" spans="1:3" ht="15.5" x14ac:dyDescent="0.35">
      <c r="B8" s="128" t="str">
        <f>IF(IFERROR(VLOOKUP("*",$C$11:$C$40,1,FALSE)="",TRUE),"Błąd! Nie wskazano żadnego PWR.",IF(Limity!$E$12,"Błąd! Podano więcej PWR niż wskazany limit.",""))</f>
        <v>Błąd! Nie wskazano żadnego PWR.</v>
      </c>
    </row>
    <row r="9" spans="1:3" ht="30.75" customHeight="1" x14ac:dyDescent="0.35">
      <c r="B9" s="162" t="str">
        <f>"WARIANT A - lista PWR proponowanych przez Wykonawcę (specyfikacja PWR jest zawarta w pkt 2.1 Załącznika nr 1 do Zapytania ofertowego - SOPZ) - co najmniej 1, nie więcej niż "&amp;TEXT(Limity!$D$12,"0")</f>
        <v>WARIANT A - lista PWR proponowanych przez Wykonawcę (specyfikacja PWR jest zawarta w pkt 2.1 Załącznika nr 1 do Zapytania ofertowego - SOPZ) - co najmniej 1, nie więcej niż 30</v>
      </c>
      <c r="C9" s="162"/>
    </row>
    <row r="10" spans="1:3" x14ac:dyDescent="0.35">
      <c r="B10" s="12" t="s">
        <v>10</v>
      </c>
      <c r="C10" s="13" t="s">
        <v>11</v>
      </c>
    </row>
    <row r="11" spans="1:3" x14ac:dyDescent="0.35">
      <c r="A11" s="14"/>
      <c r="B11" s="18" t="str">
        <f>IF(C11&lt;&gt;"",IF(ROW(A11)-ROW($A$10)-COUNTBLANK($C10:C$11)&lt;=Limity!$D$12,"PWR_"&amp;TEXT(ROW(A11)-ROW($A$10),"0"),"BŁĄD liczby PWR"),"")</f>
        <v/>
      </c>
      <c r="C11" s="27"/>
    </row>
    <row r="12" spans="1:3" x14ac:dyDescent="0.35">
      <c r="A12" s="14"/>
      <c r="B12" s="18" t="str">
        <f>IF(C12&lt;&gt;"",IF(ROW(A12)-ROW($A$10)-COUNTBLANK($C$11:C11)&lt;=Limity!$D$12,"PWR_"&amp;TEXT(ROW(A12)-ROW($A$10),"0"),"BŁĄD liczby PWR"),"")</f>
        <v/>
      </c>
      <c r="C12" s="27"/>
    </row>
    <row r="13" spans="1:3" x14ac:dyDescent="0.35">
      <c r="A13" s="14"/>
      <c r="B13" s="18" t="str">
        <f>IF(C13&lt;&gt;"",IF(ROW(A13)-ROW($A$10)-COUNTBLANK($C$11:C12)&lt;=Limity!$D$12,"PWR_"&amp;TEXT(ROW(A13)-ROW($A$10),"0"),"BŁĄD liczby PWR"),"")</f>
        <v/>
      </c>
      <c r="C13" s="27"/>
    </row>
    <row r="14" spans="1:3" x14ac:dyDescent="0.35">
      <c r="A14" s="14"/>
      <c r="B14" s="18" t="str">
        <f>IF(C14&lt;&gt;"",IF(ROW(A14)-ROW($A$10)-COUNTBLANK($C$11:C13)&lt;=Limity!$D$12,"PWR_"&amp;TEXT(ROW(A14)-ROW($A$10),"0"),"BŁĄD liczby PWR"),"")</f>
        <v/>
      </c>
      <c r="C14" s="27"/>
    </row>
    <row r="15" spans="1:3" x14ac:dyDescent="0.35">
      <c r="A15" s="14"/>
      <c r="B15" s="18" t="str">
        <f>IF(C15&lt;&gt;"",IF(ROW(A15)-ROW($A$10)-COUNTBLANK($C$11:C14)&lt;=Limity!$D$12,"PWR_"&amp;TEXT(ROW(A15)-ROW($A$10),"0"),"BŁĄD liczby PWR"),"")</f>
        <v/>
      </c>
      <c r="C15" s="27"/>
    </row>
    <row r="16" spans="1:3" x14ac:dyDescent="0.35">
      <c r="A16" s="14"/>
      <c r="B16" s="18" t="str">
        <f>IF(C16&lt;&gt;"",IF(ROW(A16)-ROW($A$10)-COUNTBLANK($C$11:C15)&lt;=Limity!$D$12,"PWR_"&amp;TEXT(ROW(A16)-ROW($A$10),"0"),"BŁĄD liczby PWR"),"")</f>
        <v/>
      </c>
      <c r="C16" s="27"/>
    </row>
    <row r="17" spans="1:3" x14ac:dyDescent="0.35">
      <c r="A17" s="14"/>
      <c r="B17" s="18" t="str">
        <f>IF(C17&lt;&gt;"",IF(ROW(A17)-ROW($A$10)-COUNTBLANK($C$11:C16)&lt;=Limity!$D$12,"PWR_"&amp;TEXT(ROW(A17)-ROW($A$10),"0"),"BŁĄD liczby PWR"),"")</f>
        <v/>
      </c>
      <c r="C17" s="27"/>
    </row>
    <row r="18" spans="1:3" x14ac:dyDescent="0.35">
      <c r="A18" s="14"/>
      <c r="B18" s="18" t="str">
        <f>IF(C18&lt;&gt;"",IF(ROW(A18)-ROW($A$10)-COUNTBLANK($C$11:C17)&lt;=Limity!$D$12,"PWR_"&amp;TEXT(ROW(A18)-ROW($A$10),"0"),"BŁĄD liczby PWR"),"")</f>
        <v/>
      </c>
      <c r="C18" s="27"/>
    </row>
    <row r="19" spans="1:3" x14ac:dyDescent="0.35">
      <c r="A19" s="14"/>
      <c r="B19" s="18" t="str">
        <f>IF(C19&lt;&gt;"",IF(ROW(A19)-ROW($A$10)-COUNTBLANK($C$11:C18)&lt;=Limity!$D$12,"PWR_"&amp;TEXT(ROW(A19)-ROW($A$10),"0"),"BŁĄD liczby PWR"),"")</f>
        <v/>
      </c>
      <c r="C19" s="27"/>
    </row>
    <row r="20" spans="1:3" x14ac:dyDescent="0.35">
      <c r="A20" s="14"/>
      <c r="B20" s="18" t="str">
        <f>IF(C20&lt;&gt;"",IF(ROW(A20)-ROW($A$10)-COUNTBLANK($C$11:C19)&lt;=Limity!$D$12,"PWR_"&amp;TEXT(ROW(A20)-ROW($A$10),"0"),"BŁĄD liczby PWR"),"")</f>
        <v/>
      </c>
      <c r="C20" s="27"/>
    </row>
    <row r="21" spans="1:3" x14ac:dyDescent="0.35">
      <c r="A21" s="14"/>
      <c r="B21" s="18" t="str">
        <f>IF(C21&lt;&gt;"",IF(ROW(A21)-ROW($A$10)-COUNTBLANK($C$11:C20)&lt;=Limity!$D$12,"PWR_"&amp;TEXT(ROW(A21)-ROW($A$10),"0"),"BŁĄD liczby PWR"),"")</f>
        <v/>
      </c>
      <c r="C21" s="27"/>
    </row>
    <row r="22" spans="1:3" x14ac:dyDescent="0.35">
      <c r="A22" s="14"/>
      <c r="B22" s="18" t="str">
        <f>IF(C22&lt;&gt;"",IF(ROW(A22)-ROW($A$10)-COUNTBLANK($C$11:C21)&lt;=Limity!$D$12,"PWR_"&amp;TEXT(ROW(A22)-ROW($A$10),"0"),"BŁĄD liczby PWR"),"")</f>
        <v/>
      </c>
      <c r="C22" s="27"/>
    </row>
    <row r="23" spans="1:3" x14ac:dyDescent="0.35">
      <c r="A23" s="14"/>
      <c r="B23" s="18" t="str">
        <f>IF(C23&lt;&gt;"",IF(ROW(A23)-ROW($A$10)-COUNTBLANK($C$11:C22)&lt;=Limity!$D$12,"PWR_"&amp;TEXT(ROW(A23)-ROW($A$10),"0"),"BŁĄD liczby PWR"),"")</f>
        <v/>
      </c>
      <c r="C23" s="27"/>
    </row>
    <row r="24" spans="1:3" x14ac:dyDescent="0.35">
      <c r="A24" s="14"/>
      <c r="B24" s="18" t="str">
        <f>IF(C24&lt;&gt;"",IF(ROW(A24)-ROW($A$10)-COUNTBLANK($C$11:C23)&lt;=Limity!$D$12,"PWR_"&amp;TEXT(ROW(A24)-ROW($A$10),"0"),"BŁĄD liczby PWR"),"")</f>
        <v/>
      </c>
      <c r="C24" s="27"/>
    </row>
    <row r="25" spans="1:3" x14ac:dyDescent="0.35">
      <c r="A25" s="14"/>
      <c r="B25" s="18" t="str">
        <f>IF(C25&lt;&gt;"",IF(ROW(A25)-ROW($A$10)-COUNTBLANK($C$11:C24)&lt;=Limity!$D$12,"PWR_"&amp;TEXT(ROW(A25)-ROW($A$10),"0"),"BŁĄD liczby PWR"),"")</f>
        <v/>
      </c>
      <c r="C25" s="27"/>
    </row>
    <row r="26" spans="1:3" x14ac:dyDescent="0.35">
      <c r="A26" s="14"/>
      <c r="B26" s="18" t="str">
        <f>IF(C26&lt;&gt;"",IF(ROW(A26)-ROW($A$10)-COUNTBLANK($C$11:C25)&lt;=Limity!$D$12,"PWR_"&amp;TEXT(ROW(A26)-ROW($A$10),"0"),"BŁĄD liczby PWR"),"")</f>
        <v/>
      </c>
      <c r="C26" s="27"/>
    </row>
    <row r="27" spans="1:3" x14ac:dyDescent="0.35">
      <c r="A27" s="14"/>
      <c r="B27" s="18" t="str">
        <f>IF(C27&lt;&gt;"",IF(ROW(A27)-ROW($A$10)-COUNTBLANK($C$11:C26)&lt;=Limity!$D$12,"PWR_"&amp;TEXT(ROW(A27)-ROW($A$10),"0"),"BŁĄD liczby PWR"),"")</f>
        <v/>
      </c>
      <c r="C27" s="27"/>
    </row>
    <row r="28" spans="1:3" x14ac:dyDescent="0.35">
      <c r="A28" s="14"/>
      <c r="B28" s="18" t="str">
        <f>IF(C28&lt;&gt;"",IF(ROW(A28)-ROW($A$10)-COUNTBLANK($C$11:C27)&lt;=Limity!$D$12,"PWR_"&amp;TEXT(ROW(A28)-ROW($A$10),"0"),"BŁĄD liczby PWR"),"")</f>
        <v/>
      </c>
      <c r="C28" s="27"/>
    </row>
    <row r="29" spans="1:3" x14ac:dyDescent="0.35">
      <c r="A29" s="14"/>
      <c r="B29" s="18" t="str">
        <f>IF(C29&lt;&gt;"",IF(ROW(A29)-ROW($A$10)-COUNTBLANK($C$11:C28)&lt;=Limity!$D$12,"PWR_"&amp;TEXT(ROW(A29)-ROW($A$10),"0"),"BŁĄD liczby PWR"),"")</f>
        <v/>
      </c>
      <c r="C29" s="27"/>
    </row>
    <row r="30" spans="1:3" x14ac:dyDescent="0.35">
      <c r="A30" s="14"/>
      <c r="B30" s="18" t="str">
        <f>IF(C30&lt;&gt;"",IF(ROW(A30)-ROW($A$10)-COUNTBLANK($C$11:C29)&lt;=Limity!$D$12,"PWR_"&amp;TEXT(ROW(A30)-ROW($A$10),"0"),"BŁĄD liczby PWR"),"")</f>
        <v/>
      </c>
      <c r="C30" s="27"/>
    </row>
    <row r="31" spans="1:3" x14ac:dyDescent="0.35">
      <c r="A31" s="14"/>
      <c r="B31" s="18" t="str">
        <f>IF(C31&lt;&gt;"",IF(ROW(A31)-ROW($A$10)-COUNTBLANK($C$11:C30)&lt;=Limity!$D$12,"PWR_"&amp;TEXT(ROW(A31)-ROW($A$10),"0"),"BŁĄD liczby PWR"),"")</f>
        <v/>
      </c>
      <c r="C31" s="27"/>
    </row>
    <row r="32" spans="1:3" x14ac:dyDescent="0.35">
      <c r="A32" s="14"/>
      <c r="B32" s="18" t="str">
        <f>IF(C32&lt;&gt;"",IF(ROW(A32)-ROW($A$10)-COUNTBLANK($C$11:C31)&lt;=Limity!$D$12,"PWR_"&amp;TEXT(ROW(A32)-ROW($A$10),"0"),"BŁĄD liczby PWR"),"")</f>
        <v/>
      </c>
      <c r="C32" s="27"/>
    </row>
    <row r="33" spans="1:3" x14ac:dyDescent="0.35">
      <c r="A33" s="14"/>
      <c r="B33" s="18" t="str">
        <f>IF(C33&lt;&gt;"",IF(ROW(A33)-ROW($A$10)-COUNTBLANK($C$11:C32)&lt;=Limity!$D$12,"PWR_"&amp;TEXT(ROW(A33)-ROW($A$10),"0"),"BŁĄD liczby PWR"),"")</f>
        <v/>
      </c>
      <c r="C33" s="27"/>
    </row>
    <row r="34" spans="1:3" x14ac:dyDescent="0.35">
      <c r="A34" s="14"/>
      <c r="B34" s="18" t="str">
        <f>IF(C34&lt;&gt;"",IF(ROW(A34)-ROW($A$10)-COUNTBLANK($C$11:C33)&lt;=Limity!$D$12,"PWR_"&amp;TEXT(ROW(A34)-ROW($A$10),"0"),"BŁĄD liczby PWR"),"")</f>
        <v/>
      </c>
      <c r="C34" s="27"/>
    </row>
    <row r="35" spans="1:3" x14ac:dyDescent="0.35">
      <c r="A35" s="14"/>
      <c r="B35" s="18" t="str">
        <f>IF(C35&lt;&gt;"",IF(ROW(A35)-ROW($A$10)-COUNTBLANK($C$11:C34)&lt;=Limity!$D$12,"PWR_"&amp;TEXT(ROW(A35)-ROW($A$10),"0"),"BŁĄD liczby PWR"),"")</f>
        <v/>
      </c>
      <c r="C35" s="27"/>
    </row>
    <row r="36" spans="1:3" x14ac:dyDescent="0.35">
      <c r="A36" s="14"/>
      <c r="B36" s="18" t="str">
        <f>IF(C36&lt;&gt;"",IF(ROW(A36)-ROW($A$10)-COUNTBLANK($C$11:C35)&lt;=Limity!$D$12,"PWR_"&amp;TEXT(ROW(A36)-ROW($A$10),"0"),"BŁĄD liczby PWR"),"")</f>
        <v/>
      </c>
      <c r="C36" s="27"/>
    </row>
    <row r="37" spans="1:3" x14ac:dyDescent="0.35">
      <c r="A37" s="14"/>
      <c r="B37" s="18" t="str">
        <f>IF(C37&lt;&gt;"",IF(ROW(A37)-ROW($A$10)-COUNTBLANK($C$11:C36)&lt;=Limity!$D$12,"PWR_"&amp;TEXT(ROW(A37)-ROW($A$10),"0"),"BŁĄD liczby PWR"),"")</f>
        <v/>
      </c>
      <c r="C37" s="27"/>
    </row>
    <row r="38" spans="1:3" x14ac:dyDescent="0.35">
      <c r="A38" s="14"/>
      <c r="B38" s="18" t="str">
        <f>IF(C38&lt;&gt;"",IF(ROW(A38)-ROW($A$10)-COUNTBLANK($C$11:C37)&lt;=Limity!$D$12,"PWR_"&amp;TEXT(ROW(A38)-ROW($A$10),"0"),"BŁĄD liczby PWR"),"")</f>
        <v/>
      </c>
      <c r="C38" s="27"/>
    </row>
    <row r="39" spans="1:3" x14ac:dyDescent="0.35">
      <c r="A39" s="14"/>
      <c r="B39" s="18" t="str">
        <f>IF(C39&lt;&gt;"",IF(ROW(A39)-ROW($A$10)-COUNTBLANK($C$11:C38)&lt;=Limity!$D$12,"PWR_"&amp;TEXT(ROW(A39)-ROW($A$10),"0"),"BŁĄD liczby PWR"),"")</f>
        <v/>
      </c>
      <c r="C39" s="27"/>
    </row>
    <row r="40" spans="1:3" x14ac:dyDescent="0.35">
      <c r="A40" s="14"/>
      <c r="B40" s="18" t="str">
        <f>IF(C40&lt;&gt;"",IF(ROW(A40)-ROW($A$10)-COUNTBLANK($C$11:C39)&lt;=Limity!$D$12,"PWR_"&amp;TEXT(ROW(A40)-ROW($A$10),"0"),"BŁĄD liczby PWR"),"")</f>
        <v/>
      </c>
      <c r="C40" s="27"/>
    </row>
    <row r="41" spans="1:3" x14ac:dyDescent="0.35">
      <c r="B41" s="15"/>
      <c r="C41" s="16"/>
    </row>
    <row r="42" spans="1:3" ht="30.75" customHeight="1" x14ac:dyDescent="0.35">
      <c r="B42" s="162" t="s">
        <v>41</v>
      </c>
      <c r="C42" s="162"/>
    </row>
    <row r="43" spans="1:3" x14ac:dyDescent="0.35">
      <c r="B43" s="12" t="s">
        <v>12</v>
      </c>
      <c r="C43" s="13" t="s">
        <v>11</v>
      </c>
    </row>
    <row r="44" spans="1:3" x14ac:dyDescent="0.35">
      <c r="A44" s="14"/>
      <c r="B44" s="10" t="s">
        <v>24</v>
      </c>
      <c r="C44" s="129" t="s">
        <v>6915</v>
      </c>
    </row>
    <row r="45" spans="1:3" ht="21" x14ac:dyDescent="0.35">
      <c r="A45" s="14"/>
      <c r="B45" s="10" t="s">
        <v>25</v>
      </c>
      <c r="C45" s="129" t="s">
        <v>1237</v>
      </c>
    </row>
    <row r="46" spans="1:3" ht="21" x14ac:dyDescent="0.35">
      <c r="A46" s="14"/>
      <c r="B46" s="10" t="s">
        <v>26</v>
      </c>
      <c r="C46" s="129" t="s">
        <v>6916</v>
      </c>
    </row>
    <row r="47" spans="1:3" x14ac:dyDescent="0.35">
      <c r="A47" s="14"/>
      <c r="B47" s="10" t="s">
        <v>27</v>
      </c>
      <c r="C47" s="129" t="s">
        <v>62</v>
      </c>
    </row>
    <row r="48" spans="1:3" ht="21" x14ac:dyDescent="0.35">
      <c r="A48" s="14"/>
      <c r="B48" s="10" t="s">
        <v>28</v>
      </c>
      <c r="C48" s="129" t="s">
        <v>63</v>
      </c>
    </row>
    <row r="49" spans="1:5" ht="21" x14ac:dyDescent="0.35">
      <c r="A49" s="14"/>
      <c r="B49" s="10" t="s">
        <v>29</v>
      </c>
      <c r="C49" s="129" t="s">
        <v>64</v>
      </c>
    </row>
    <row r="50" spans="1:5" ht="21" x14ac:dyDescent="0.35">
      <c r="A50" s="14"/>
      <c r="B50" s="10" t="s">
        <v>30</v>
      </c>
      <c r="C50" s="129" t="s">
        <v>65</v>
      </c>
    </row>
    <row r="51" spans="1:5" ht="21" x14ac:dyDescent="0.35">
      <c r="A51" s="14"/>
      <c r="B51" s="10" t="s">
        <v>31</v>
      </c>
      <c r="C51" s="129" t="s">
        <v>66</v>
      </c>
    </row>
    <row r="52" spans="1:5" ht="21" x14ac:dyDescent="0.35">
      <c r="A52" s="14"/>
      <c r="B52" s="10" t="s">
        <v>32</v>
      </c>
      <c r="C52" s="129" t="s">
        <v>67</v>
      </c>
    </row>
    <row r="53" spans="1:5" ht="21" x14ac:dyDescent="0.35">
      <c r="A53" s="14"/>
      <c r="B53" s="10" t="s">
        <v>33</v>
      </c>
      <c r="C53" s="129" t="s">
        <v>68</v>
      </c>
    </row>
    <row r="54" spans="1:5" ht="21" x14ac:dyDescent="0.35">
      <c r="A54" s="14"/>
      <c r="B54" s="10" t="s">
        <v>34</v>
      </c>
      <c r="C54" s="129" t="s">
        <v>69</v>
      </c>
    </row>
    <row r="55" spans="1:5" ht="21" x14ac:dyDescent="0.35">
      <c r="A55" s="14"/>
      <c r="B55" s="10" t="s">
        <v>35</v>
      </c>
      <c r="C55" s="129" t="s">
        <v>70</v>
      </c>
    </row>
    <row r="56" spans="1:5" ht="21" x14ac:dyDescent="0.35">
      <c r="A56" s="14"/>
      <c r="B56" s="10" t="s">
        <v>36</v>
      </c>
      <c r="C56" s="129" t="s">
        <v>71</v>
      </c>
    </row>
    <row r="57" spans="1:5" ht="21" x14ac:dyDescent="0.35">
      <c r="A57" s="14"/>
      <c r="B57" s="10" t="s">
        <v>37</v>
      </c>
      <c r="C57" s="129" t="s">
        <v>72</v>
      </c>
    </row>
    <row r="58" spans="1:5" ht="21" x14ac:dyDescent="0.35">
      <c r="A58" s="14"/>
      <c r="B58" s="10" t="s">
        <v>38</v>
      </c>
      <c r="C58" s="129" t="s">
        <v>73</v>
      </c>
    </row>
    <row r="59" spans="1:5" ht="21" x14ac:dyDescent="0.35">
      <c r="A59" s="14"/>
      <c r="B59" s="10" t="s">
        <v>39</v>
      </c>
      <c r="C59" s="129" t="s">
        <v>74</v>
      </c>
    </row>
    <row r="60" spans="1:5" ht="21" x14ac:dyDescent="0.35">
      <c r="A60" s="14"/>
      <c r="B60" s="10" t="s">
        <v>40</v>
      </c>
      <c r="C60" s="129" t="s">
        <v>75</v>
      </c>
    </row>
    <row r="61" spans="1:5" x14ac:dyDescent="0.35">
      <c r="A61" s="14"/>
      <c r="B61" s="14"/>
    </row>
    <row r="63" spans="1:5" s="17" customFormat="1" x14ac:dyDescent="0.35">
      <c r="A63" s="11"/>
      <c r="B63" s="11"/>
      <c r="C63" s="11"/>
      <c r="D63" s="11"/>
      <c r="E63" s="11"/>
    </row>
    <row r="64" spans="1:5" s="17" customFormat="1" ht="26.25" customHeight="1" x14ac:dyDescent="0.35">
      <c r="A64" s="11"/>
      <c r="B64" s="11"/>
      <c r="C64" s="11"/>
      <c r="D64" s="11"/>
      <c r="E64" s="11"/>
    </row>
    <row r="65" spans="1:5" s="17" customFormat="1" x14ac:dyDescent="0.35">
      <c r="A65" s="11"/>
      <c r="B65" s="11"/>
      <c r="C65" s="11"/>
      <c r="D65" s="11"/>
      <c r="E65" s="11"/>
    </row>
  </sheetData>
  <sheetProtection algorithmName="SHA-512" hashValue="t5cZcXLZnSxGIT1BFgGjK6o4zZqLKQzXB7N1SSMkhngVOVBO62chjosfVS72TbyWrb2MFR8BKiElA2CVwfAR7g==" saltValue="2F+ycolBzTAoYz/RX7PkGw==" spinCount="100000" sheet="1" objects="1" scenarios="1"/>
  <mergeCells count="4">
    <mergeCell ref="B9:C9"/>
    <mergeCell ref="B42:C42"/>
    <mergeCell ref="B5:C5"/>
    <mergeCell ref="A1:C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99" fitToHeight="0" orientation="portrait" r:id="rId1"/>
  <headerFooter>
    <oddFooter>Strona &amp;P z &amp;N</oddFooter>
  </headerFooter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BF6A9-EAF9-4E3D-B1B4-01BF6217E38F}">
  <sheetPr>
    <pageSetUpPr fitToPage="1"/>
  </sheetPr>
  <dimension ref="A1:O1473"/>
  <sheetViews>
    <sheetView topLeftCell="A73" zoomScaleNormal="100" workbookViewId="0"/>
  </sheetViews>
  <sheetFormatPr defaultRowHeight="14.5" x14ac:dyDescent="0.35"/>
  <cols>
    <col min="1" max="1" width="4.81640625" style="39" bestFit="1" customWidth="1"/>
    <col min="2" max="2" width="12.90625" customWidth="1"/>
    <col min="3" max="3" width="9" bestFit="1" customWidth="1"/>
    <col min="4" max="4" width="14.453125" style="50" customWidth="1"/>
    <col min="5" max="5" width="21.1796875" bestFit="1" customWidth="1"/>
    <col min="6" max="6" width="18" customWidth="1"/>
    <col min="7" max="7" width="7.81640625" bestFit="1" customWidth="1"/>
    <col min="8" max="8" width="24.81640625" bestFit="1" customWidth="1"/>
    <col min="9" max="9" width="8" bestFit="1" customWidth="1"/>
    <col min="10" max="10" width="26.90625" bestFit="1" customWidth="1"/>
    <col min="11" max="11" width="6" bestFit="1" customWidth="1"/>
    <col min="12" max="12" width="25.6328125" style="1" customWidth="1"/>
    <col min="13" max="13" width="8.1796875" bestFit="1" customWidth="1"/>
    <col min="14" max="14" width="8.81640625" customWidth="1"/>
    <col min="15" max="15" width="13.453125" customWidth="1"/>
  </cols>
  <sheetData>
    <row r="1" spans="1:15" s="11" customFormat="1" ht="29.5" customHeight="1" x14ac:dyDescent="0.35">
      <c r="A1" s="131" t="s">
        <v>6920</v>
      </c>
      <c r="B1" s="131"/>
      <c r="C1" s="131"/>
      <c r="D1" s="131"/>
      <c r="E1" s="131"/>
      <c r="F1" s="131"/>
      <c r="G1" s="54"/>
      <c r="H1" s="54"/>
      <c r="I1" s="54"/>
      <c r="J1" s="54"/>
      <c r="K1" s="54"/>
      <c r="L1" s="54"/>
      <c r="M1" s="54"/>
      <c r="N1" s="54"/>
      <c r="O1" s="54"/>
    </row>
    <row r="2" spans="1:15" ht="39" x14ac:dyDescent="0.35">
      <c r="A2" s="29" t="s">
        <v>7</v>
      </c>
      <c r="B2" s="29" t="s">
        <v>2</v>
      </c>
      <c r="C2" s="29" t="s">
        <v>76</v>
      </c>
      <c r="D2" s="29" t="s">
        <v>3</v>
      </c>
      <c r="E2" s="31" t="s">
        <v>1232</v>
      </c>
      <c r="F2" s="30" t="s">
        <v>1231</v>
      </c>
      <c r="G2" s="30" t="s">
        <v>1238</v>
      </c>
      <c r="H2" s="30" t="s">
        <v>1230</v>
      </c>
      <c r="I2" s="30" t="s">
        <v>77</v>
      </c>
      <c r="J2" s="30" t="s">
        <v>1228</v>
      </c>
      <c r="K2" s="30" t="s">
        <v>78</v>
      </c>
      <c r="L2" s="30" t="s">
        <v>1229</v>
      </c>
      <c r="M2" s="30" t="s">
        <v>4</v>
      </c>
      <c r="N2" s="30" t="s">
        <v>79</v>
      </c>
      <c r="O2" s="53" t="s">
        <v>80</v>
      </c>
    </row>
    <row r="3" spans="1:15" x14ac:dyDescent="0.35">
      <c r="A3" s="41">
        <v>1</v>
      </c>
      <c r="B3" s="42">
        <v>4254</v>
      </c>
      <c r="C3" s="43" t="s">
        <v>487</v>
      </c>
      <c r="D3" s="51" t="s">
        <v>488</v>
      </c>
      <c r="E3" s="44" t="s">
        <v>178</v>
      </c>
      <c r="F3" s="44" t="s">
        <v>478</v>
      </c>
      <c r="G3" s="43" t="s">
        <v>1239</v>
      </c>
      <c r="H3" s="44" t="s">
        <v>479</v>
      </c>
      <c r="I3" s="43" t="s">
        <v>480</v>
      </c>
      <c r="J3" s="44" t="s">
        <v>479</v>
      </c>
      <c r="K3" s="43" t="s">
        <v>489</v>
      </c>
      <c r="L3" s="44" t="s">
        <v>490</v>
      </c>
      <c r="M3" s="43">
        <v>5</v>
      </c>
      <c r="N3" s="43">
        <v>259076</v>
      </c>
      <c r="O3" s="43">
        <v>383487</v>
      </c>
    </row>
    <row r="4" spans="1:15" x14ac:dyDescent="0.35">
      <c r="A4" s="41">
        <v>2</v>
      </c>
      <c r="B4" s="42">
        <v>4414</v>
      </c>
      <c r="C4" s="43" t="s">
        <v>491</v>
      </c>
      <c r="D4" s="51" t="s">
        <v>492</v>
      </c>
      <c r="E4" s="44" t="s">
        <v>178</v>
      </c>
      <c r="F4" s="44" t="s">
        <v>478</v>
      </c>
      <c r="G4" s="43" t="s">
        <v>1239</v>
      </c>
      <c r="H4" s="44" t="s">
        <v>479</v>
      </c>
      <c r="I4" s="43" t="s">
        <v>480</v>
      </c>
      <c r="J4" s="44" t="s">
        <v>479</v>
      </c>
      <c r="K4" s="43" t="s">
        <v>493</v>
      </c>
      <c r="L4" s="44" t="s">
        <v>494</v>
      </c>
      <c r="M4" s="43" t="s">
        <v>495</v>
      </c>
      <c r="N4" s="43">
        <v>261849</v>
      </c>
      <c r="O4" s="43">
        <v>382763</v>
      </c>
    </row>
    <row r="5" spans="1:15" x14ac:dyDescent="0.35">
      <c r="A5" s="41">
        <v>3</v>
      </c>
      <c r="B5" s="42">
        <v>4238</v>
      </c>
      <c r="C5" s="43" t="s">
        <v>483</v>
      </c>
      <c r="D5" s="51" t="s">
        <v>484</v>
      </c>
      <c r="E5" s="44" t="s">
        <v>178</v>
      </c>
      <c r="F5" s="44" t="s">
        <v>478</v>
      </c>
      <c r="G5" s="43" t="s">
        <v>1239</v>
      </c>
      <c r="H5" s="44" t="s">
        <v>479</v>
      </c>
      <c r="I5" s="43" t="s">
        <v>480</v>
      </c>
      <c r="J5" s="44" t="s">
        <v>479</v>
      </c>
      <c r="K5" s="43" t="s">
        <v>485</v>
      </c>
      <c r="L5" s="44" t="s">
        <v>486</v>
      </c>
      <c r="M5" s="43">
        <v>12</v>
      </c>
      <c r="N5" s="43">
        <v>260574</v>
      </c>
      <c r="O5" s="43">
        <v>382591</v>
      </c>
    </row>
    <row r="6" spans="1:15" x14ac:dyDescent="0.35">
      <c r="A6" s="41">
        <v>4</v>
      </c>
      <c r="B6" s="42">
        <v>13285</v>
      </c>
      <c r="C6" s="43" t="s">
        <v>1240</v>
      </c>
      <c r="D6" s="51" t="s">
        <v>1241</v>
      </c>
      <c r="E6" s="44" t="s">
        <v>178</v>
      </c>
      <c r="F6" s="44" t="s">
        <v>478</v>
      </c>
      <c r="G6" s="43" t="s">
        <v>1242</v>
      </c>
      <c r="H6" s="44" t="s">
        <v>1243</v>
      </c>
      <c r="I6" s="43" t="s">
        <v>1244</v>
      </c>
      <c r="J6" s="44" t="s">
        <v>1245</v>
      </c>
      <c r="K6" s="43" t="s">
        <v>1246</v>
      </c>
      <c r="L6" s="44" t="s">
        <v>1141</v>
      </c>
      <c r="M6" s="43">
        <v>108</v>
      </c>
      <c r="N6" s="43">
        <v>241062</v>
      </c>
      <c r="O6" s="43">
        <v>382153</v>
      </c>
    </row>
    <row r="7" spans="1:15" x14ac:dyDescent="0.35">
      <c r="A7" s="41">
        <v>5</v>
      </c>
      <c r="B7" s="42">
        <v>127055853</v>
      </c>
      <c r="C7" s="43"/>
      <c r="D7" s="51">
        <v>267687</v>
      </c>
      <c r="E7" s="44" t="s">
        <v>178</v>
      </c>
      <c r="F7" s="44" t="s">
        <v>1247</v>
      </c>
      <c r="G7" s="43" t="s">
        <v>1248</v>
      </c>
      <c r="H7" s="44" t="s">
        <v>1249</v>
      </c>
      <c r="I7" s="43" t="s">
        <v>1250</v>
      </c>
      <c r="J7" s="44" t="s">
        <v>1251</v>
      </c>
      <c r="K7" s="43" t="s">
        <v>1252</v>
      </c>
      <c r="L7" s="44" t="s">
        <v>381</v>
      </c>
      <c r="M7" s="43" t="s">
        <v>198</v>
      </c>
      <c r="N7" s="43">
        <v>338437</v>
      </c>
      <c r="O7" s="43">
        <v>321325</v>
      </c>
    </row>
    <row r="8" spans="1:15" x14ac:dyDescent="0.35">
      <c r="A8" s="41">
        <v>6</v>
      </c>
      <c r="B8" s="42">
        <v>36914</v>
      </c>
      <c r="C8" s="43" t="s">
        <v>1253</v>
      </c>
      <c r="D8" s="51" t="s">
        <v>1254</v>
      </c>
      <c r="E8" s="44" t="s">
        <v>178</v>
      </c>
      <c r="F8" s="44" t="s">
        <v>1255</v>
      </c>
      <c r="G8" s="43" t="s">
        <v>1256</v>
      </c>
      <c r="H8" s="44" t="s">
        <v>1257</v>
      </c>
      <c r="I8" s="43" t="s">
        <v>1258</v>
      </c>
      <c r="J8" s="44" t="s">
        <v>1257</v>
      </c>
      <c r="K8" s="43" t="s">
        <v>1259</v>
      </c>
      <c r="L8" s="44" t="s">
        <v>1260</v>
      </c>
      <c r="M8" s="43">
        <v>7</v>
      </c>
      <c r="N8" s="43">
        <v>298533</v>
      </c>
      <c r="O8" s="43">
        <v>426238</v>
      </c>
    </row>
    <row r="9" spans="1:15" x14ac:dyDescent="0.35">
      <c r="A9" s="41">
        <v>7</v>
      </c>
      <c r="B9" s="42">
        <v>32674</v>
      </c>
      <c r="C9" s="43" t="s">
        <v>1261</v>
      </c>
      <c r="D9" s="51" t="s">
        <v>1262</v>
      </c>
      <c r="E9" s="44" t="s">
        <v>178</v>
      </c>
      <c r="F9" s="44" t="s">
        <v>1255</v>
      </c>
      <c r="G9" s="43" t="s">
        <v>1256</v>
      </c>
      <c r="H9" s="44" t="s">
        <v>1257</v>
      </c>
      <c r="I9" s="43" t="s">
        <v>1258</v>
      </c>
      <c r="J9" s="44" t="s">
        <v>1257</v>
      </c>
      <c r="K9" s="43" t="s">
        <v>1263</v>
      </c>
      <c r="L9" s="44" t="s">
        <v>1264</v>
      </c>
      <c r="M9" s="43">
        <v>10</v>
      </c>
      <c r="N9" s="43">
        <v>301300</v>
      </c>
      <c r="O9" s="43">
        <v>424647</v>
      </c>
    </row>
    <row r="10" spans="1:15" x14ac:dyDescent="0.35">
      <c r="A10" s="41">
        <v>8</v>
      </c>
      <c r="B10" s="42">
        <v>36290</v>
      </c>
      <c r="C10" s="43" t="s">
        <v>1265</v>
      </c>
      <c r="D10" s="51" t="s">
        <v>1266</v>
      </c>
      <c r="E10" s="44" t="s">
        <v>178</v>
      </c>
      <c r="F10" s="44" t="s">
        <v>1255</v>
      </c>
      <c r="G10" s="43" t="s">
        <v>1256</v>
      </c>
      <c r="H10" s="44" t="s">
        <v>1257</v>
      </c>
      <c r="I10" s="43" t="s">
        <v>1258</v>
      </c>
      <c r="J10" s="44" t="s">
        <v>1257</v>
      </c>
      <c r="K10" s="43" t="s">
        <v>524</v>
      </c>
      <c r="L10" s="44" t="s">
        <v>525</v>
      </c>
      <c r="M10" s="43">
        <v>1</v>
      </c>
      <c r="N10" s="43">
        <v>299368</v>
      </c>
      <c r="O10" s="43">
        <v>425797</v>
      </c>
    </row>
    <row r="11" spans="1:15" ht="29" x14ac:dyDescent="0.35">
      <c r="A11" s="41">
        <v>9</v>
      </c>
      <c r="B11" s="42">
        <v>31523</v>
      </c>
      <c r="C11" s="43" t="s">
        <v>1267</v>
      </c>
      <c r="D11" s="51" t="s">
        <v>1268</v>
      </c>
      <c r="E11" s="44" t="s">
        <v>178</v>
      </c>
      <c r="F11" s="44" t="s">
        <v>1255</v>
      </c>
      <c r="G11" s="43" t="s">
        <v>1256</v>
      </c>
      <c r="H11" s="44" t="s">
        <v>1257</v>
      </c>
      <c r="I11" s="43" t="s">
        <v>1258</v>
      </c>
      <c r="J11" s="44" t="s">
        <v>1257</v>
      </c>
      <c r="K11" s="43" t="s">
        <v>1269</v>
      </c>
      <c r="L11" s="44" t="s">
        <v>1270</v>
      </c>
      <c r="M11" s="43">
        <v>3</v>
      </c>
      <c r="N11" s="43">
        <v>298885</v>
      </c>
      <c r="O11" s="43">
        <v>426589</v>
      </c>
    </row>
    <row r="12" spans="1:15" x14ac:dyDescent="0.35">
      <c r="A12" s="41">
        <v>10</v>
      </c>
      <c r="B12" s="42">
        <v>36726</v>
      </c>
      <c r="C12" s="43" t="s">
        <v>1271</v>
      </c>
      <c r="D12" s="51" t="s">
        <v>1272</v>
      </c>
      <c r="E12" s="44" t="s">
        <v>178</v>
      </c>
      <c r="F12" s="44" t="s">
        <v>1255</v>
      </c>
      <c r="G12" s="43" t="s">
        <v>1256</v>
      </c>
      <c r="H12" s="44" t="s">
        <v>1257</v>
      </c>
      <c r="I12" s="43" t="s">
        <v>1258</v>
      </c>
      <c r="J12" s="44" t="s">
        <v>1257</v>
      </c>
      <c r="K12" s="43" t="s">
        <v>1273</v>
      </c>
      <c r="L12" s="44" t="s">
        <v>1274</v>
      </c>
      <c r="M12" s="43" t="s">
        <v>377</v>
      </c>
      <c r="N12" s="43">
        <v>299235</v>
      </c>
      <c r="O12" s="43">
        <v>424855</v>
      </c>
    </row>
    <row r="13" spans="1:15" x14ac:dyDescent="0.35">
      <c r="A13" s="41">
        <v>11</v>
      </c>
      <c r="B13" s="42">
        <v>40830</v>
      </c>
      <c r="C13" s="43" t="s">
        <v>1275</v>
      </c>
      <c r="D13" s="51" t="s">
        <v>1276</v>
      </c>
      <c r="E13" s="44" t="s">
        <v>178</v>
      </c>
      <c r="F13" s="44" t="s">
        <v>1255</v>
      </c>
      <c r="G13" s="43" t="s">
        <v>1277</v>
      </c>
      <c r="H13" s="44" t="s">
        <v>1278</v>
      </c>
      <c r="I13" s="43" t="s">
        <v>1279</v>
      </c>
      <c r="J13" s="44" t="s">
        <v>1280</v>
      </c>
      <c r="K13" s="43" t="s">
        <v>103</v>
      </c>
      <c r="L13" s="44"/>
      <c r="M13" s="43">
        <v>23</v>
      </c>
      <c r="N13" s="43">
        <v>293222</v>
      </c>
      <c r="O13" s="43">
        <v>433976</v>
      </c>
    </row>
    <row r="14" spans="1:15" x14ac:dyDescent="0.35">
      <c r="A14" s="41">
        <v>12</v>
      </c>
      <c r="B14" s="42">
        <v>42507</v>
      </c>
      <c r="C14" s="43" t="s">
        <v>1281</v>
      </c>
      <c r="D14" s="51" t="s">
        <v>1282</v>
      </c>
      <c r="E14" s="44" t="s">
        <v>178</v>
      </c>
      <c r="F14" s="44" t="s">
        <v>1255</v>
      </c>
      <c r="G14" s="43" t="s">
        <v>1283</v>
      </c>
      <c r="H14" s="44" t="s">
        <v>1284</v>
      </c>
      <c r="I14" s="43" t="s">
        <v>1285</v>
      </c>
      <c r="J14" s="44" t="s">
        <v>1286</v>
      </c>
      <c r="K14" s="43" t="s">
        <v>103</v>
      </c>
      <c r="L14" s="44"/>
      <c r="M14" s="43">
        <v>27</v>
      </c>
      <c r="N14" s="43">
        <v>287073</v>
      </c>
      <c r="O14" s="43">
        <v>429807</v>
      </c>
    </row>
    <row r="15" spans="1:15" x14ac:dyDescent="0.35">
      <c r="A15" s="41">
        <v>13</v>
      </c>
      <c r="B15" s="42">
        <v>44957</v>
      </c>
      <c r="C15" s="43" t="s">
        <v>1287</v>
      </c>
      <c r="D15" s="51" t="s">
        <v>1288</v>
      </c>
      <c r="E15" s="44" t="s">
        <v>178</v>
      </c>
      <c r="F15" s="44" t="s">
        <v>1289</v>
      </c>
      <c r="G15" s="43" t="s">
        <v>1290</v>
      </c>
      <c r="H15" s="44" t="s">
        <v>1291</v>
      </c>
      <c r="I15" s="43" t="s">
        <v>1292</v>
      </c>
      <c r="J15" s="44" t="s">
        <v>1291</v>
      </c>
      <c r="K15" s="43" t="s">
        <v>673</v>
      </c>
      <c r="L15" s="44" t="s">
        <v>674</v>
      </c>
      <c r="M15" s="43">
        <v>2</v>
      </c>
      <c r="N15" s="43">
        <v>329243</v>
      </c>
      <c r="O15" s="43">
        <v>424737</v>
      </c>
    </row>
    <row r="16" spans="1:15" x14ac:dyDescent="0.35">
      <c r="A16" s="41">
        <v>14</v>
      </c>
      <c r="B16" s="42">
        <v>44316</v>
      </c>
      <c r="C16" s="43" t="s">
        <v>1293</v>
      </c>
      <c r="D16" s="51" t="s">
        <v>1294</v>
      </c>
      <c r="E16" s="44" t="s">
        <v>178</v>
      </c>
      <c r="F16" s="44" t="s">
        <v>1289</v>
      </c>
      <c r="G16" s="43" t="s">
        <v>1290</v>
      </c>
      <c r="H16" s="44" t="s">
        <v>1291</v>
      </c>
      <c r="I16" s="43" t="s">
        <v>1292</v>
      </c>
      <c r="J16" s="44" t="s">
        <v>1291</v>
      </c>
      <c r="K16" s="43" t="s">
        <v>94</v>
      </c>
      <c r="L16" s="44" t="s">
        <v>95</v>
      </c>
      <c r="M16" s="43">
        <v>1</v>
      </c>
      <c r="N16" s="43">
        <v>329792</v>
      </c>
      <c r="O16" s="43">
        <v>424646</v>
      </c>
    </row>
    <row r="17" spans="1:15" x14ac:dyDescent="0.35">
      <c r="A17" s="41">
        <v>15</v>
      </c>
      <c r="B17" s="42">
        <v>52395</v>
      </c>
      <c r="C17" s="43" t="s">
        <v>1295</v>
      </c>
      <c r="D17" s="51" t="s">
        <v>1296</v>
      </c>
      <c r="E17" s="44" t="s">
        <v>178</v>
      </c>
      <c r="F17" s="44" t="s">
        <v>1297</v>
      </c>
      <c r="G17" s="43" t="s">
        <v>1298</v>
      </c>
      <c r="H17" s="44" t="s">
        <v>1299</v>
      </c>
      <c r="I17" s="43" t="s">
        <v>1300</v>
      </c>
      <c r="J17" s="44" t="s">
        <v>1299</v>
      </c>
      <c r="K17" s="43" t="s">
        <v>1301</v>
      </c>
      <c r="L17" s="44" t="s">
        <v>1302</v>
      </c>
      <c r="M17" s="43" t="s">
        <v>1303</v>
      </c>
      <c r="N17" s="43">
        <v>303906</v>
      </c>
      <c r="O17" s="43">
        <v>357703</v>
      </c>
    </row>
    <row r="18" spans="1:15" x14ac:dyDescent="0.35">
      <c r="A18" s="41">
        <v>16</v>
      </c>
      <c r="B18" s="42">
        <v>380307</v>
      </c>
      <c r="C18" s="43" t="s">
        <v>1304</v>
      </c>
      <c r="D18" s="51" t="s">
        <v>1305</v>
      </c>
      <c r="E18" s="44" t="s">
        <v>178</v>
      </c>
      <c r="F18" s="44" t="s">
        <v>1306</v>
      </c>
      <c r="G18" s="43" t="s">
        <v>1307</v>
      </c>
      <c r="H18" s="44" t="s">
        <v>1306</v>
      </c>
      <c r="I18" s="43" t="s">
        <v>1308</v>
      </c>
      <c r="J18" s="44" t="s">
        <v>1306</v>
      </c>
      <c r="K18" s="43" t="s">
        <v>1309</v>
      </c>
      <c r="L18" s="44" t="s">
        <v>1310</v>
      </c>
      <c r="M18" s="43">
        <v>1</v>
      </c>
      <c r="N18" s="43">
        <v>274257</v>
      </c>
      <c r="O18" s="43">
        <v>342024</v>
      </c>
    </row>
    <row r="19" spans="1:15" x14ac:dyDescent="0.35">
      <c r="A19" s="41">
        <v>17</v>
      </c>
      <c r="B19" s="42">
        <v>921732161</v>
      </c>
      <c r="C19" s="43"/>
      <c r="D19" s="51">
        <v>270673</v>
      </c>
      <c r="E19" s="44" t="s">
        <v>178</v>
      </c>
      <c r="F19" s="44" t="s">
        <v>1306</v>
      </c>
      <c r="G19" s="43" t="s">
        <v>1307</v>
      </c>
      <c r="H19" s="44" t="s">
        <v>1306</v>
      </c>
      <c r="I19" s="43" t="s">
        <v>1308</v>
      </c>
      <c r="J19" s="44" t="s">
        <v>1306</v>
      </c>
      <c r="K19" s="43" t="s">
        <v>406</v>
      </c>
      <c r="L19" s="44" t="s">
        <v>407</v>
      </c>
      <c r="M19" s="43">
        <v>20</v>
      </c>
      <c r="N19" s="43">
        <v>272723</v>
      </c>
      <c r="O19" s="43">
        <v>342529</v>
      </c>
    </row>
    <row r="20" spans="1:15" x14ac:dyDescent="0.35">
      <c r="A20" s="41">
        <v>18</v>
      </c>
      <c r="B20" s="42">
        <v>475070417</v>
      </c>
      <c r="C20" s="43"/>
      <c r="D20" s="51">
        <v>262771</v>
      </c>
      <c r="E20" s="44" t="s">
        <v>178</v>
      </c>
      <c r="F20" s="44" t="s">
        <v>1306</v>
      </c>
      <c r="G20" s="43" t="s">
        <v>1307</v>
      </c>
      <c r="H20" s="44" t="s">
        <v>1306</v>
      </c>
      <c r="I20" s="43" t="s">
        <v>1308</v>
      </c>
      <c r="J20" s="44" t="s">
        <v>1306</v>
      </c>
      <c r="K20" s="43" t="s">
        <v>1311</v>
      </c>
      <c r="L20" s="44" t="s">
        <v>1312</v>
      </c>
      <c r="M20" s="43">
        <v>23</v>
      </c>
      <c r="N20" s="43">
        <v>267285</v>
      </c>
      <c r="O20" s="43">
        <v>337589</v>
      </c>
    </row>
    <row r="21" spans="1:15" x14ac:dyDescent="0.35">
      <c r="A21" s="41">
        <v>19</v>
      </c>
      <c r="B21" s="42">
        <v>65159</v>
      </c>
      <c r="C21" s="43" t="s">
        <v>1313</v>
      </c>
      <c r="D21" s="51" t="s">
        <v>1314</v>
      </c>
      <c r="E21" s="44" t="s">
        <v>178</v>
      </c>
      <c r="F21" s="44" t="s">
        <v>1315</v>
      </c>
      <c r="G21" s="43" t="s">
        <v>1316</v>
      </c>
      <c r="H21" s="44" t="s">
        <v>1317</v>
      </c>
      <c r="I21" s="43" t="s">
        <v>1318</v>
      </c>
      <c r="J21" s="44" t="s">
        <v>1317</v>
      </c>
      <c r="K21" s="43" t="s">
        <v>568</v>
      </c>
      <c r="L21" s="44" t="s">
        <v>569</v>
      </c>
      <c r="M21" s="43">
        <v>4</v>
      </c>
      <c r="N21" s="43">
        <v>283854</v>
      </c>
      <c r="O21" s="43">
        <v>339521</v>
      </c>
    </row>
    <row r="22" spans="1:15" x14ac:dyDescent="0.35">
      <c r="A22" s="41">
        <v>20</v>
      </c>
      <c r="B22" s="42">
        <v>66222</v>
      </c>
      <c r="C22" s="43" t="s">
        <v>1319</v>
      </c>
      <c r="D22" s="51" t="s">
        <v>1320</v>
      </c>
      <c r="E22" s="44" t="s">
        <v>178</v>
      </c>
      <c r="F22" s="44" t="s">
        <v>1315</v>
      </c>
      <c r="G22" s="43" t="s">
        <v>1321</v>
      </c>
      <c r="H22" s="44" t="s">
        <v>1322</v>
      </c>
      <c r="I22" s="43" t="s">
        <v>1323</v>
      </c>
      <c r="J22" s="44" t="s">
        <v>1324</v>
      </c>
      <c r="K22" s="43" t="s">
        <v>103</v>
      </c>
      <c r="L22" s="44"/>
      <c r="M22" s="43">
        <v>125</v>
      </c>
      <c r="N22" s="43">
        <v>270379</v>
      </c>
      <c r="O22" s="43">
        <v>351151</v>
      </c>
    </row>
    <row r="23" spans="1:15" x14ac:dyDescent="0.35">
      <c r="A23" s="41">
        <v>21</v>
      </c>
      <c r="B23" s="42">
        <v>252941569</v>
      </c>
      <c r="C23" s="43"/>
      <c r="D23" s="51">
        <v>122029</v>
      </c>
      <c r="E23" s="44" t="s">
        <v>178</v>
      </c>
      <c r="F23" s="44" t="s">
        <v>1315</v>
      </c>
      <c r="G23" s="43" t="s">
        <v>1321</v>
      </c>
      <c r="H23" s="44" t="s">
        <v>1322</v>
      </c>
      <c r="I23" s="43" t="s">
        <v>1325</v>
      </c>
      <c r="J23" s="44" t="s">
        <v>1322</v>
      </c>
      <c r="K23" s="43" t="s">
        <v>1326</v>
      </c>
      <c r="L23" s="44" t="s">
        <v>1327</v>
      </c>
      <c r="M23" s="43" t="s">
        <v>1025</v>
      </c>
      <c r="N23" s="43">
        <v>271370</v>
      </c>
      <c r="O23" s="43">
        <v>346035</v>
      </c>
    </row>
    <row r="24" spans="1:15" x14ac:dyDescent="0.35">
      <c r="A24" s="41">
        <v>22</v>
      </c>
      <c r="B24" s="42">
        <v>669368498</v>
      </c>
      <c r="C24" s="43"/>
      <c r="D24" s="51">
        <v>83607</v>
      </c>
      <c r="E24" s="44" t="s">
        <v>178</v>
      </c>
      <c r="F24" s="44" t="s">
        <v>1315</v>
      </c>
      <c r="G24" s="43" t="s">
        <v>1328</v>
      </c>
      <c r="H24" s="44" t="s">
        <v>1329</v>
      </c>
      <c r="I24" s="43" t="s">
        <v>1330</v>
      </c>
      <c r="J24" s="44" t="s">
        <v>1329</v>
      </c>
      <c r="K24" s="43" t="s">
        <v>94</v>
      </c>
      <c r="L24" s="44" t="s">
        <v>95</v>
      </c>
      <c r="M24" s="43">
        <v>1</v>
      </c>
      <c r="N24" s="43">
        <v>266316</v>
      </c>
      <c r="O24" s="43">
        <v>335758</v>
      </c>
    </row>
    <row r="25" spans="1:15" x14ac:dyDescent="0.35">
      <c r="A25" s="41">
        <v>23</v>
      </c>
      <c r="B25" s="42">
        <v>78467</v>
      </c>
      <c r="C25" s="43" t="s">
        <v>1332</v>
      </c>
      <c r="D25" s="51" t="s">
        <v>1333</v>
      </c>
      <c r="E25" s="44" t="s">
        <v>178</v>
      </c>
      <c r="F25" s="44" t="s">
        <v>1331</v>
      </c>
      <c r="G25" s="43" t="s">
        <v>1334</v>
      </c>
      <c r="H25" s="44" t="s">
        <v>1335</v>
      </c>
      <c r="I25" s="43" t="s">
        <v>1336</v>
      </c>
      <c r="J25" s="44" t="s">
        <v>1337</v>
      </c>
      <c r="K25" s="43" t="s">
        <v>103</v>
      </c>
      <c r="L25" s="44"/>
      <c r="M25" s="43">
        <v>8</v>
      </c>
      <c r="N25" s="43">
        <v>282258</v>
      </c>
      <c r="O25" s="43">
        <v>321595</v>
      </c>
    </row>
    <row r="26" spans="1:15" x14ac:dyDescent="0.35">
      <c r="A26" s="41">
        <v>24</v>
      </c>
      <c r="B26" s="42">
        <v>767835663</v>
      </c>
      <c r="C26" s="43"/>
      <c r="D26" s="51">
        <v>268105</v>
      </c>
      <c r="E26" s="44" t="s">
        <v>178</v>
      </c>
      <c r="F26" s="44" t="s">
        <v>1338</v>
      </c>
      <c r="G26" s="43" t="s">
        <v>1339</v>
      </c>
      <c r="H26" s="44" t="s">
        <v>1340</v>
      </c>
      <c r="I26" s="43" t="s">
        <v>1341</v>
      </c>
      <c r="J26" s="44" t="s">
        <v>1342</v>
      </c>
      <c r="K26" s="43" t="s">
        <v>1343</v>
      </c>
      <c r="L26" s="44"/>
      <c r="M26" s="43">
        <v>53</v>
      </c>
      <c r="N26" s="43">
        <v>292091</v>
      </c>
      <c r="O26" s="43">
        <v>328975</v>
      </c>
    </row>
    <row r="27" spans="1:15" x14ac:dyDescent="0.35">
      <c r="A27" s="41">
        <v>25</v>
      </c>
      <c r="B27" s="42">
        <v>98079</v>
      </c>
      <c r="C27" s="43" t="s">
        <v>1344</v>
      </c>
      <c r="D27" s="51" t="s">
        <v>1345</v>
      </c>
      <c r="E27" s="44" t="s">
        <v>178</v>
      </c>
      <c r="F27" s="44" t="s">
        <v>1338</v>
      </c>
      <c r="G27" s="43" t="s">
        <v>1346</v>
      </c>
      <c r="H27" s="44" t="s">
        <v>1347</v>
      </c>
      <c r="I27" s="43" t="s">
        <v>1348</v>
      </c>
      <c r="J27" s="44" t="s">
        <v>1347</v>
      </c>
      <c r="K27" s="43" t="s">
        <v>111</v>
      </c>
      <c r="L27" s="44" t="s">
        <v>112</v>
      </c>
      <c r="M27" s="43">
        <v>2</v>
      </c>
      <c r="N27" s="43">
        <v>348988</v>
      </c>
      <c r="O27" s="43">
        <v>277272</v>
      </c>
    </row>
    <row r="28" spans="1:15" x14ac:dyDescent="0.35">
      <c r="A28" s="41">
        <v>26</v>
      </c>
      <c r="B28" s="45">
        <v>743002</v>
      </c>
      <c r="C28" s="46"/>
      <c r="D28" s="52" t="s">
        <v>1349</v>
      </c>
      <c r="E28" s="47" t="s">
        <v>178</v>
      </c>
      <c r="F28" s="47" t="s">
        <v>768</v>
      </c>
      <c r="G28" s="46" t="s">
        <v>1350</v>
      </c>
      <c r="H28" s="47" t="s">
        <v>768</v>
      </c>
      <c r="I28" s="46" t="s">
        <v>769</v>
      </c>
      <c r="J28" s="47" t="s">
        <v>768</v>
      </c>
      <c r="K28" s="46" t="s">
        <v>1351</v>
      </c>
      <c r="L28" s="47" t="s">
        <v>1352</v>
      </c>
      <c r="M28" s="46" t="s">
        <v>1353</v>
      </c>
      <c r="N28" s="48">
        <v>302093</v>
      </c>
      <c r="O28" s="46" t="s">
        <v>1354</v>
      </c>
    </row>
    <row r="29" spans="1:15" ht="29" x14ac:dyDescent="0.35">
      <c r="A29" s="41">
        <v>27</v>
      </c>
      <c r="B29" s="42">
        <v>389709</v>
      </c>
      <c r="C29" s="43" t="s">
        <v>766</v>
      </c>
      <c r="D29" s="51" t="s">
        <v>767</v>
      </c>
      <c r="E29" s="44" t="s">
        <v>178</v>
      </c>
      <c r="F29" s="44" t="s">
        <v>768</v>
      </c>
      <c r="G29" s="43" t="s">
        <v>1350</v>
      </c>
      <c r="H29" s="44" t="s">
        <v>768</v>
      </c>
      <c r="I29" s="43" t="s">
        <v>769</v>
      </c>
      <c r="J29" s="44" t="s">
        <v>768</v>
      </c>
      <c r="K29" s="43" t="s">
        <v>770</v>
      </c>
      <c r="L29" s="44" t="s">
        <v>771</v>
      </c>
      <c r="M29" s="43">
        <v>2</v>
      </c>
      <c r="N29" s="43">
        <v>301608</v>
      </c>
      <c r="O29" s="43">
        <v>375085</v>
      </c>
    </row>
    <row r="30" spans="1:15" x14ac:dyDescent="0.35">
      <c r="A30" s="41">
        <v>28</v>
      </c>
      <c r="B30" s="42">
        <v>109830</v>
      </c>
      <c r="C30" s="43" t="s">
        <v>1355</v>
      </c>
      <c r="D30" s="51" t="s">
        <v>1356</v>
      </c>
      <c r="E30" s="44" t="s">
        <v>178</v>
      </c>
      <c r="F30" s="44" t="s">
        <v>1357</v>
      </c>
      <c r="G30" s="43" t="s">
        <v>1358</v>
      </c>
      <c r="H30" s="44" t="s">
        <v>1359</v>
      </c>
      <c r="I30" s="43" t="s">
        <v>1360</v>
      </c>
      <c r="J30" s="44" t="s">
        <v>1359</v>
      </c>
      <c r="K30" s="43" t="s">
        <v>1361</v>
      </c>
      <c r="L30" s="44" t="s">
        <v>1362</v>
      </c>
      <c r="M30" s="43">
        <v>2</v>
      </c>
      <c r="N30" s="43">
        <v>286342</v>
      </c>
      <c r="O30" s="43">
        <v>382817</v>
      </c>
    </row>
    <row r="31" spans="1:15" x14ac:dyDescent="0.35">
      <c r="A31" s="41">
        <v>29</v>
      </c>
      <c r="B31" s="42">
        <v>109657</v>
      </c>
      <c r="C31" s="43" t="s">
        <v>1363</v>
      </c>
      <c r="D31" s="51" t="s">
        <v>1364</v>
      </c>
      <c r="E31" s="44" t="s">
        <v>178</v>
      </c>
      <c r="F31" s="44" t="s">
        <v>1357</v>
      </c>
      <c r="G31" s="43" t="s">
        <v>1358</v>
      </c>
      <c r="H31" s="44" t="s">
        <v>1359</v>
      </c>
      <c r="I31" s="43" t="s">
        <v>1360</v>
      </c>
      <c r="J31" s="44" t="s">
        <v>1359</v>
      </c>
      <c r="K31" s="43" t="s">
        <v>561</v>
      </c>
      <c r="L31" s="44" t="s">
        <v>562</v>
      </c>
      <c r="M31" s="43">
        <v>23</v>
      </c>
      <c r="N31" s="43">
        <v>286582</v>
      </c>
      <c r="O31" s="43">
        <v>382435</v>
      </c>
    </row>
    <row r="32" spans="1:15" x14ac:dyDescent="0.35">
      <c r="A32" s="41">
        <v>30</v>
      </c>
      <c r="B32" s="42">
        <v>109678</v>
      </c>
      <c r="C32" s="43" t="s">
        <v>1365</v>
      </c>
      <c r="D32" s="51" t="s">
        <v>1366</v>
      </c>
      <c r="E32" s="44" t="s">
        <v>178</v>
      </c>
      <c r="F32" s="44" t="s">
        <v>1357</v>
      </c>
      <c r="G32" s="43" t="s">
        <v>1358</v>
      </c>
      <c r="H32" s="44" t="s">
        <v>1359</v>
      </c>
      <c r="I32" s="43" t="s">
        <v>1360</v>
      </c>
      <c r="J32" s="44" t="s">
        <v>1359</v>
      </c>
      <c r="K32" s="43" t="s">
        <v>987</v>
      </c>
      <c r="L32" s="44" t="s">
        <v>988</v>
      </c>
      <c r="M32" s="43">
        <v>4</v>
      </c>
      <c r="N32" s="43">
        <v>286193</v>
      </c>
      <c r="O32" s="43">
        <v>382738</v>
      </c>
    </row>
    <row r="33" spans="1:15" x14ac:dyDescent="0.35">
      <c r="A33" s="41">
        <v>31</v>
      </c>
      <c r="B33" s="42">
        <v>109692</v>
      </c>
      <c r="C33" s="43" t="s">
        <v>1367</v>
      </c>
      <c r="D33" s="51" t="s">
        <v>1368</v>
      </c>
      <c r="E33" s="44" t="s">
        <v>178</v>
      </c>
      <c r="F33" s="44" t="s">
        <v>1357</v>
      </c>
      <c r="G33" s="43" t="s">
        <v>1358</v>
      </c>
      <c r="H33" s="44" t="s">
        <v>1359</v>
      </c>
      <c r="I33" s="43" t="s">
        <v>1360</v>
      </c>
      <c r="J33" s="44" t="s">
        <v>1359</v>
      </c>
      <c r="K33" s="43" t="s">
        <v>380</v>
      </c>
      <c r="L33" s="44" t="s">
        <v>615</v>
      </c>
      <c r="M33" s="43">
        <v>30</v>
      </c>
      <c r="N33" s="43">
        <v>286493</v>
      </c>
      <c r="O33" s="43">
        <v>383317</v>
      </c>
    </row>
    <row r="34" spans="1:15" x14ac:dyDescent="0.35">
      <c r="A34" s="41">
        <v>32</v>
      </c>
      <c r="B34" s="42">
        <v>108628</v>
      </c>
      <c r="C34" s="43" t="s">
        <v>1369</v>
      </c>
      <c r="D34" s="51" t="s">
        <v>1370</v>
      </c>
      <c r="E34" s="44" t="s">
        <v>178</v>
      </c>
      <c r="F34" s="44" t="s">
        <v>1357</v>
      </c>
      <c r="G34" s="43" t="s">
        <v>1358</v>
      </c>
      <c r="H34" s="44" t="s">
        <v>1359</v>
      </c>
      <c r="I34" s="43" t="s">
        <v>1360</v>
      </c>
      <c r="J34" s="44" t="s">
        <v>1359</v>
      </c>
      <c r="K34" s="43" t="s">
        <v>538</v>
      </c>
      <c r="L34" s="44" t="s">
        <v>539</v>
      </c>
      <c r="M34" s="43">
        <v>1</v>
      </c>
      <c r="N34" s="43">
        <v>286017</v>
      </c>
      <c r="O34" s="43">
        <v>383192</v>
      </c>
    </row>
    <row r="35" spans="1:15" x14ac:dyDescent="0.35">
      <c r="A35" s="41">
        <v>33</v>
      </c>
      <c r="B35" s="42">
        <v>109781</v>
      </c>
      <c r="C35" s="43" t="s">
        <v>1371</v>
      </c>
      <c r="D35" s="51" t="s">
        <v>1372</v>
      </c>
      <c r="E35" s="44" t="s">
        <v>178</v>
      </c>
      <c r="F35" s="44" t="s">
        <v>1357</v>
      </c>
      <c r="G35" s="43" t="s">
        <v>1358</v>
      </c>
      <c r="H35" s="44" t="s">
        <v>1359</v>
      </c>
      <c r="I35" s="43" t="s">
        <v>1360</v>
      </c>
      <c r="J35" s="44" t="s">
        <v>1359</v>
      </c>
      <c r="K35" s="43" t="s">
        <v>576</v>
      </c>
      <c r="L35" s="44" t="s">
        <v>577</v>
      </c>
      <c r="M35" s="43">
        <v>1</v>
      </c>
      <c r="N35" s="43">
        <v>285904</v>
      </c>
      <c r="O35" s="43">
        <v>382916</v>
      </c>
    </row>
    <row r="36" spans="1:15" x14ac:dyDescent="0.35">
      <c r="A36" s="41">
        <v>34</v>
      </c>
      <c r="B36" s="42">
        <v>109298</v>
      </c>
      <c r="C36" s="43" t="s">
        <v>1373</v>
      </c>
      <c r="D36" s="51" t="s">
        <v>1374</v>
      </c>
      <c r="E36" s="44" t="s">
        <v>178</v>
      </c>
      <c r="F36" s="44" t="s">
        <v>1357</v>
      </c>
      <c r="G36" s="43" t="s">
        <v>1358</v>
      </c>
      <c r="H36" s="44" t="s">
        <v>1359</v>
      </c>
      <c r="I36" s="43" t="s">
        <v>1360</v>
      </c>
      <c r="J36" s="44" t="s">
        <v>1359</v>
      </c>
      <c r="K36" s="43" t="s">
        <v>658</v>
      </c>
      <c r="L36" s="44" t="s">
        <v>659</v>
      </c>
      <c r="M36" s="43">
        <v>16</v>
      </c>
      <c r="N36" s="43">
        <v>285900</v>
      </c>
      <c r="O36" s="43">
        <v>382432</v>
      </c>
    </row>
    <row r="37" spans="1:15" x14ac:dyDescent="0.35">
      <c r="A37" s="41">
        <v>35</v>
      </c>
      <c r="B37" s="45">
        <v>18176331</v>
      </c>
      <c r="C37" s="46"/>
      <c r="D37" s="52" t="s">
        <v>1375</v>
      </c>
      <c r="E37" s="47" t="s">
        <v>178</v>
      </c>
      <c r="F37" s="47" t="s">
        <v>1357</v>
      </c>
      <c r="G37" s="46" t="s">
        <v>1376</v>
      </c>
      <c r="H37" s="47" t="s">
        <v>1377</v>
      </c>
      <c r="I37" s="46" t="s">
        <v>1378</v>
      </c>
      <c r="J37" s="47" t="s">
        <v>1379</v>
      </c>
      <c r="K37" s="46" t="s">
        <v>380</v>
      </c>
      <c r="L37" s="49"/>
      <c r="M37" s="46" t="s">
        <v>1380</v>
      </c>
      <c r="N37" s="46" t="s">
        <v>1381</v>
      </c>
      <c r="O37" s="46" t="s">
        <v>1382</v>
      </c>
    </row>
    <row r="38" spans="1:15" x14ac:dyDescent="0.35">
      <c r="A38" s="41">
        <v>36</v>
      </c>
      <c r="B38" s="42">
        <v>11312082</v>
      </c>
      <c r="C38" s="43"/>
      <c r="D38" s="51">
        <v>262881</v>
      </c>
      <c r="E38" s="44" t="s">
        <v>178</v>
      </c>
      <c r="F38" s="44" t="s">
        <v>1357</v>
      </c>
      <c r="G38" s="43" t="s">
        <v>1383</v>
      </c>
      <c r="H38" s="44" t="s">
        <v>1384</v>
      </c>
      <c r="I38" s="43" t="s">
        <v>1385</v>
      </c>
      <c r="J38" s="44" t="s">
        <v>1386</v>
      </c>
      <c r="K38" s="43" t="s">
        <v>103</v>
      </c>
      <c r="L38" s="44"/>
      <c r="M38" s="43">
        <v>11</v>
      </c>
      <c r="N38" s="43">
        <v>305326</v>
      </c>
      <c r="O38" s="43">
        <v>372643</v>
      </c>
    </row>
    <row r="39" spans="1:15" x14ac:dyDescent="0.35">
      <c r="A39" s="41">
        <v>37</v>
      </c>
      <c r="B39" s="42">
        <v>463059945</v>
      </c>
      <c r="C39" s="43"/>
      <c r="D39" s="51" t="s">
        <v>1387</v>
      </c>
      <c r="E39" s="44" t="s">
        <v>178</v>
      </c>
      <c r="F39" s="44" t="s">
        <v>179</v>
      </c>
      <c r="G39" s="43" t="s">
        <v>1388</v>
      </c>
      <c r="H39" s="44" t="s">
        <v>774</v>
      </c>
      <c r="I39" s="43" t="s">
        <v>775</v>
      </c>
      <c r="J39" s="44" t="s">
        <v>774</v>
      </c>
      <c r="K39" s="43" t="s">
        <v>1389</v>
      </c>
      <c r="L39" s="44" t="s">
        <v>1390</v>
      </c>
      <c r="M39" s="43">
        <v>6</v>
      </c>
      <c r="N39" s="43">
        <v>305243</v>
      </c>
      <c r="O39" s="43">
        <v>395238</v>
      </c>
    </row>
    <row r="40" spans="1:15" x14ac:dyDescent="0.35">
      <c r="A40" s="41">
        <v>38</v>
      </c>
      <c r="B40" s="42">
        <v>134200</v>
      </c>
      <c r="C40" s="43" t="s">
        <v>778</v>
      </c>
      <c r="D40" s="51" t="s">
        <v>779</v>
      </c>
      <c r="E40" s="44" t="s">
        <v>178</v>
      </c>
      <c r="F40" s="44" t="s">
        <v>179</v>
      </c>
      <c r="G40" s="43" t="s">
        <v>1388</v>
      </c>
      <c r="H40" s="44" t="s">
        <v>774</v>
      </c>
      <c r="I40" s="43" t="s">
        <v>775</v>
      </c>
      <c r="J40" s="44" t="s">
        <v>774</v>
      </c>
      <c r="K40" s="43" t="s">
        <v>780</v>
      </c>
      <c r="L40" s="44" t="s">
        <v>781</v>
      </c>
      <c r="M40" s="43">
        <v>31</v>
      </c>
      <c r="N40" s="43">
        <v>305847</v>
      </c>
      <c r="O40" s="43">
        <v>396127</v>
      </c>
    </row>
    <row r="41" spans="1:15" x14ac:dyDescent="0.35">
      <c r="A41" s="41">
        <v>39</v>
      </c>
      <c r="B41" s="42">
        <v>7873162</v>
      </c>
      <c r="C41" s="43" t="s">
        <v>772</v>
      </c>
      <c r="D41" s="51" t="s">
        <v>773</v>
      </c>
      <c r="E41" s="44" t="s">
        <v>178</v>
      </c>
      <c r="F41" s="44" t="s">
        <v>179</v>
      </c>
      <c r="G41" s="43" t="s">
        <v>1388</v>
      </c>
      <c r="H41" s="44" t="s">
        <v>774</v>
      </c>
      <c r="I41" s="43" t="s">
        <v>775</v>
      </c>
      <c r="J41" s="44" t="s">
        <v>774</v>
      </c>
      <c r="K41" s="43" t="s">
        <v>776</v>
      </c>
      <c r="L41" s="44" t="s">
        <v>777</v>
      </c>
      <c r="M41" s="43">
        <v>93</v>
      </c>
      <c r="N41" s="43">
        <v>303481</v>
      </c>
      <c r="O41" s="43">
        <v>397322</v>
      </c>
    </row>
    <row r="42" spans="1:15" x14ac:dyDescent="0.35">
      <c r="A42" s="41">
        <v>40</v>
      </c>
      <c r="B42" s="42">
        <v>325060354</v>
      </c>
      <c r="C42" s="43"/>
      <c r="D42" s="51">
        <v>119997</v>
      </c>
      <c r="E42" s="44" t="s">
        <v>178</v>
      </c>
      <c r="F42" s="44" t="s">
        <v>179</v>
      </c>
      <c r="G42" s="43" t="s">
        <v>1388</v>
      </c>
      <c r="H42" s="44" t="s">
        <v>774</v>
      </c>
      <c r="I42" s="43" t="s">
        <v>775</v>
      </c>
      <c r="J42" s="44" t="s">
        <v>774</v>
      </c>
      <c r="K42" s="43" t="s">
        <v>1391</v>
      </c>
      <c r="L42" s="44" t="s">
        <v>1392</v>
      </c>
      <c r="M42" s="43">
        <v>3</v>
      </c>
      <c r="N42" s="43">
        <v>306008</v>
      </c>
      <c r="O42" s="43">
        <v>396465</v>
      </c>
    </row>
    <row r="43" spans="1:15" x14ac:dyDescent="0.35">
      <c r="A43" s="41">
        <v>41</v>
      </c>
      <c r="B43" s="42">
        <v>282412627</v>
      </c>
      <c r="C43" s="43"/>
      <c r="D43" s="51" t="s">
        <v>1393</v>
      </c>
      <c r="E43" s="44" t="s">
        <v>178</v>
      </c>
      <c r="F43" s="44" t="s">
        <v>179</v>
      </c>
      <c r="G43" s="43" t="s">
        <v>1388</v>
      </c>
      <c r="H43" s="44" t="s">
        <v>774</v>
      </c>
      <c r="I43" s="43" t="s">
        <v>775</v>
      </c>
      <c r="J43" s="44" t="s">
        <v>774</v>
      </c>
      <c r="K43" s="43" t="s">
        <v>346</v>
      </c>
      <c r="L43" s="44" t="s">
        <v>347</v>
      </c>
      <c r="M43" s="43" t="s">
        <v>1394</v>
      </c>
      <c r="N43" s="43">
        <v>304526</v>
      </c>
      <c r="O43" s="43">
        <v>397946</v>
      </c>
    </row>
    <row r="44" spans="1:15" x14ac:dyDescent="0.35">
      <c r="A44" s="41">
        <v>42</v>
      </c>
      <c r="B44" s="42">
        <v>368427061</v>
      </c>
      <c r="C44" s="43"/>
      <c r="D44" s="51" t="s">
        <v>1393</v>
      </c>
      <c r="E44" s="44" t="s">
        <v>178</v>
      </c>
      <c r="F44" s="44" t="s">
        <v>179</v>
      </c>
      <c r="G44" s="43" t="s">
        <v>1388</v>
      </c>
      <c r="H44" s="44" t="s">
        <v>774</v>
      </c>
      <c r="I44" s="43" t="s">
        <v>775</v>
      </c>
      <c r="J44" s="44" t="s">
        <v>774</v>
      </c>
      <c r="K44" s="43" t="s">
        <v>1395</v>
      </c>
      <c r="L44" s="44" t="s">
        <v>1396</v>
      </c>
      <c r="M44" s="43" t="s">
        <v>1397</v>
      </c>
      <c r="N44" s="43">
        <v>305190</v>
      </c>
      <c r="O44" s="43">
        <v>395868</v>
      </c>
    </row>
    <row r="45" spans="1:15" x14ac:dyDescent="0.35">
      <c r="A45" s="41">
        <v>43</v>
      </c>
      <c r="B45" s="42">
        <v>719913971</v>
      </c>
      <c r="C45" s="43"/>
      <c r="D45" s="51">
        <v>271647</v>
      </c>
      <c r="E45" s="44" t="s">
        <v>178</v>
      </c>
      <c r="F45" s="44" t="s">
        <v>179</v>
      </c>
      <c r="G45" s="43" t="s">
        <v>1388</v>
      </c>
      <c r="H45" s="44" t="s">
        <v>774</v>
      </c>
      <c r="I45" s="43" t="s">
        <v>775</v>
      </c>
      <c r="J45" s="44" t="s">
        <v>774</v>
      </c>
      <c r="K45" s="43" t="s">
        <v>1398</v>
      </c>
      <c r="L45" s="44" t="s">
        <v>1396</v>
      </c>
      <c r="M45" s="43">
        <v>15</v>
      </c>
      <c r="N45" s="43">
        <v>305279</v>
      </c>
      <c r="O45" s="43">
        <v>395838</v>
      </c>
    </row>
    <row r="46" spans="1:15" x14ac:dyDescent="0.35">
      <c r="A46" s="41">
        <v>44</v>
      </c>
      <c r="B46" s="42">
        <v>532918610</v>
      </c>
      <c r="C46" s="43"/>
      <c r="D46" s="51" t="s">
        <v>1393</v>
      </c>
      <c r="E46" s="44" t="s">
        <v>178</v>
      </c>
      <c r="F46" s="44" t="s">
        <v>179</v>
      </c>
      <c r="G46" s="43" t="s">
        <v>1388</v>
      </c>
      <c r="H46" s="44" t="s">
        <v>774</v>
      </c>
      <c r="I46" s="43" t="s">
        <v>775</v>
      </c>
      <c r="J46" s="44" t="s">
        <v>774</v>
      </c>
      <c r="K46" s="43" t="s">
        <v>1395</v>
      </c>
      <c r="L46" s="44" t="s">
        <v>1399</v>
      </c>
      <c r="M46" s="43" t="s">
        <v>1400</v>
      </c>
      <c r="N46" s="43">
        <v>304090</v>
      </c>
      <c r="O46" s="43">
        <v>396861</v>
      </c>
    </row>
    <row r="47" spans="1:15" x14ac:dyDescent="0.35">
      <c r="A47" s="41">
        <v>45</v>
      </c>
      <c r="B47" s="42">
        <v>141974</v>
      </c>
      <c r="C47" s="43" t="s">
        <v>176</v>
      </c>
      <c r="D47" s="51" t="s">
        <v>177</v>
      </c>
      <c r="E47" s="44" t="s">
        <v>178</v>
      </c>
      <c r="F47" s="44" t="s">
        <v>179</v>
      </c>
      <c r="G47" s="43" t="s">
        <v>1401</v>
      </c>
      <c r="H47" s="44" t="s">
        <v>180</v>
      </c>
      <c r="I47" s="43" t="s">
        <v>181</v>
      </c>
      <c r="J47" s="44" t="s">
        <v>182</v>
      </c>
      <c r="K47" s="43" t="s">
        <v>94</v>
      </c>
      <c r="L47" s="44" t="s">
        <v>95</v>
      </c>
      <c r="M47" s="43">
        <v>2</v>
      </c>
      <c r="N47" s="43">
        <v>322923</v>
      </c>
      <c r="O47" s="43">
        <v>411396</v>
      </c>
    </row>
    <row r="48" spans="1:15" x14ac:dyDescent="0.35">
      <c r="A48" s="41">
        <v>46</v>
      </c>
      <c r="B48" s="42">
        <v>143189</v>
      </c>
      <c r="C48" s="43" t="s">
        <v>183</v>
      </c>
      <c r="D48" s="51" t="s">
        <v>184</v>
      </c>
      <c r="E48" s="44" t="s">
        <v>178</v>
      </c>
      <c r="F48" s="44" t="s">
        <v>179</v>
      </c>
      <c r="G48" s="43" t="s">
        <v>1401</v>
      </c>
      <c r="H48" s="44" t="s">
        <v>180</v>
      </c>
      <c r="I48" s="43" t="s">
        <v>185</v>
      </c>
      <c r="J48" s="44" t="s">
        <v>180</v>
      </c>
      <c r="K48" s="43" t="s">
        <v>186</v>
      </c>
      <c r="L48" s="44" t="s">
        <v>187</v>
      </c>
      <c r="M48" s="43">
        <v>3</v>
      </c>
      <c r="N48" s="43">
        <v>309996</v>
      </c>
      <c r="O48" s="43">
        <v>408499</v>
      </c>
    </row>
    <row r="49" spans="1:15" ht="29" x14ac:dyDescent="0.35">
      <c r="A49" s="41">
        <v>47</v>
      </c>
      <c r="B49" s="45">
        <v>12288242</v>
      </c>
      <c r="C49" s="46"/>
      <c r="D49" s="52" t="s">
        <v>1402</v>
      </c>
      <c r="E49" s="47" t="s">
        <v>178</v>
      </c>
      <c r="F49" s="47" t="s">
        <v>1403</v>
      </c>
      <c r="G49" s="46" t="s">
        <v>1404</v>
      </c>
      <c r="H49" s="47" t="s">
        <v>1405</v>
      </c>
      <c r="I49" s="46" t="s">
        <v>1406</v>
      </c>
      <c r="J49" s="47" t="s">
        <v>1405</v>
      </c>
      <c r="K49" s="46" t="s">
        <v>658</v>
      </c>
      <c r="L49" s="47" t="s">
        <v>659</v>
      </c>
      <c r="M49" s="46" t="s">
        <v>1407</v>
      </c>
      <c r="N49" s="46" t="s">
        <v>1408</v>
      </c>
      <c r="O49" s="46" t="s">
        <v>1409</v>
      </c>
    </row>
    <row r="50" spans="1:15" x14ac:dyDescent="0.35">
      <c r="A50" s="41">
        <v>48</v>
      </c>
      <c r="B50" s="42">
        <v>756375955</v>
      </c>
      <c r="C50" s="43"/>
      <c r="D50" s="51">
        <v>92722</v>
      </c>
      <c r="E50" s="44" t="s">
        <v>178</v>
      </c>
      <c r="F50" s="44" t="s">
        <v>1403</v>
      </c>
      <c r="G50" s="43" t="s">
        <v>1410</v>
      </c>
      <c r="H50" s="44" t="s">
        <v>1411</v>
      </c>
      <c r="I50" s="43" t="s">
        <v>1412</v>
      </c>
      <c r="J50" s="44" t="s">
        <v>1411</v>
      </c>
      <c r="K50" s="43" t="s">
        <v>380</v>
      </c>
      <c r="L50" s="44" t="s">
        <v>615</v>
      </c>
      <c r="M50" s="43">
        <v>2</v>
      </c>
      <c r="N50" s="43">
        <v>255162</v>
      </c>
      <c r="O50" s="43">
        <v>355172</v>
      </c>
    </row>
    <row r="51" spans="1:15" ht="43.5" x14ac:dyDescent="0.35">
      <c r="A51" s="41">
        <v>49</v>
      </c>
      <c r="B51" s="42">
        <v>7681298</v>
      </c>
      <c r="C51" s="43" t="s">
        <v>1413</v>
      </c>
      <c r="D51" s="51" t="s">
        <v>1414</v>
      </c>
      <c r="E51" s="44" t="s">
        <v>178</v>
      </c>
      <c r="F51" s="44" t="s">
        <v>1403</v>
      </c>
      <c r="G51" s="43" t="s">
        <v>1415</v>
      </c>
      <c r="H51" s="44" t="s">
        <v>1416</v>
      </c>
      <c r="I51" s="43" t="s">
        <v>1417</v>
      </c>
      <c r="J51" s="44" t="s">
        <v>1416</v>
      </c>
      <c r="K51" s="43" t="s">
        <v>1418</v>
      </c>
      <c r="L51" s="44" t="s">
        <v>1419</v>
      </c>
      <c r="M51" s="43">
        <v>1</v>
      </c>
      <c r="N51" s="43">
        <v>260986</v>
      </c>
      <c r="O51" s="43">
        <v>365661</v>
      </c>
    </row>
    <row r="52" spans="1:15" x14ac:dyDescent="0.35">
      <c r="A52" s="41">
        <v>50</v>
      </c>
      <c r="B52" s="42">
        <v>149186</v>
      </c>
      <c r="C52" s="43" t="s">
        <v>1420</v>
      </c>
      <c r="D52" s="51" t="s">
        <v>1421</v>
      </c>
      <c r="E52" s="44" t="s">
        <v>178</v>
      </c>
      <c r="F52" s="44" t="s">
        <v>1403</v>
      </c>
      <c r="G52" s="43" t="s">
        <v>1415</v>
      </c>
      <c r="H52" s="44" t="s">
        <v>1416</v>
      </c>
      <c r="I52" s="43" t="s">
        <v>1417</v>
      </c>
      <c r="J52" s="44" t="s">
        <v>1416</v>
      </c>
      <c r="K52" s="43" t="s">
        <v>493</v>
      </c>
      <c r="L52" s="44" t="s">
        <v>494</v>
      </c>
      <c r="M52" s="43">
        <v>35</v>
      </c>
      <c r="N52" s="43">
        <v>260222</v>
      </c>
      <c r="O52" s="43">
        <v>366360</v>
      </c>
    </row>
    <row r="53" spans="1:15" x14ac:dyDescent="0.35">
      <c r="A53" s="41">
        <v>51</v>
      </c>
      <c r="B53" s="42">
        <v>171848</v>
      </c>
      <c r="C53" s="43" t="s">
        <v>1422</v>
      </c>
      <c r="D53" s="51" t="s">
        <v>1423</v>
      </c>
      <c r="E53" s="44" t="s">
        <v>178</v>
      </c>
      <c r="F53" s="44" t="s">
        <v>1424</v>
      </c>
      <c r="G53" s="43" t="s">
        <v>1425</v>
      </c>
      <c r="H53" s="44" t="s">
        <v>1426</v>
      </c>
      <c r="I53" s="43" t="s">
        <v>1427</v>
      </c>
      <c r="J53" s="44" t="s">
        <v>1428</v>
      </c>
      <c r="K53" s="43" t="s">
        <v>103</v>
      </c>
      <c r="L53" s="44"/>
      <c r="M53" s="43" t="s">
        <v>594</v>
      </c>
      <c r="N53" s="43">
        <v>381046</v>
      </c>
      <c r="O53" s="43">
        <v>376371</v>
      </c>
    </row>
    <row r="54" spans="1:15" x14ac:dyDescent="0.35">
      <c r="A54" s="41">
        <v>52</v>
      </c>
      <c r="B54" s="42">
        <v>180443</v>
      </c>
      <c r="C54" s="43" t="s">
        <v>1429</v>
      </c>
      <c r="D54" s="51" t="s">
        <v>1430</v>
      </c>
      <c r="E54" s="44" t="s">
        <v>178</v>
      </c>
      <c r="F54" s="44" t="s">
        <v>1424</v>
      </c>
      <c r="G54" s="43" t="s">
        <v>1431</v>
      </c>
      <c r="H54" s="44" t="s">
        <v>1432</v>
      </c>
      <c r="I54" s="43" t="s">
        <v>1433</v>
      </c>
      <c r="J54" s="44" t="s">
        <v>1432</v>
      </c>
      <c r="K54" s="43" t="s">
        <v>142</v>
      </c>
      <c r="L54" s="44" t="s">
        <v>143</v>
      </c>
      <c r="M54" s="43">
        <v>12</v>
      </c>
      <c r="N54" s="43">
        <v>410606</v>
      </c>
      <c r="O54" s="43">
        <v>383328</v>
      </c>
    </row>
    <row r="55" spans="1:15" x14ac:dyDescent="0.35">
      <c r="A55" s="41">
        <v>53</v>
      </c>
      <c r="B55" s="42">
        <v>191990</v>
      </c>
      <c r="C55" s="43" t="s">
        <v>1434</v>
      </c>
      <c r="D55" s="51" t="s">
        <v>1435</v>
      </c>
      <c r="E55" s="44" t="s">
        <v>178</v>
      </c>
      <c r="F55" s="44" t="s">
        <v>1436</v>
      </c>
      <c r="G55" s="43" t="s">
        <v>1437</v>
      </c>
      <c r="H55" s="44" t="s">
        <v>1438</v>
      </c>
      <c r="I55" s="43" t="s">
        <v>1439</v>
      </c>
      <c r="J55" s="44" t="s">
        <v>1438</v>
      </c>
      <c r="K55" s="43" t="s">
        <v>1440</v>
      </c>
      <c r="L55" s="44" t="s">
        <v>1441</v>
      </c>
      <c r="M55" s="43">
        <v>1</v>
      </c>
      <c r="N55" s="43">
        <v>384328</v>
      </c>
      <c r="O55" s="43">
        <v>354262</v>
      </c>
    </row>
    <row r="56" spans="1:15" x14ac:dyDescent="0.35">
      <c r="A56" s="41">
        <v>54</v>
      </c>
      <c r="B56" s="42">
        <v>194484</v>
      </c>
      <c r="C56" s="43" t="s">
        <v>1442</v>
      </c>
      <c r="D56" s="51" t="s">
        <v>1443</v>
      </c>
      <c r="E56" s="44" t="s">
        <v>178</v>
      </c>
      <c r="F56" s="44" t="s">
        <v>1436</v>
      </c>
      <c r="G56" s="43" t="s">
        <v>1437</v>
      </c>
      <c r="H56" s="44" t="s">
        <v>1438</v>
      </c>
      <c r="I56" s="43" t="s">
        <v>1444</v>
      </c>
      <c r="J56" s="44" t="s">
        <v>1445</v>
      </c>
      <c r="K56" s="43" t="s">
        <v>1140</v>
      </c>
      <c r="L56" s="44" t="s">
        <v>1141</v>
      </c>
      <c r="M56" s="43">
        <v>87</v>
      </c>
      <c r="N56" s="43">
        <v>393385</v>
      </c>
      <c r="O56" s="43">
        <v>347048</v>
      </c>
    </row>
    <row r="57" spans="1:15" x14ac:dyDescent="0.35">
      <c r="A57" s="41">
        <v>55</v>
      </c>
      <c r="B57" s="42">
        <v>195151</v>
      </c>
      <c r="C57" s="43" t="s">
        <v>1446</v>
      </c>
      <c r="D57" s="51" t="s">
        <v>1447</v>
      </c>
      <c r="E57" s="44" t="s">
        <v>178</v>
      </c>
      <c r="F57" s="44" t="s">
        <v>1436</v>
      </c>
      <c r="G57" s="43" t="s">
        <v>1448</v>
      </c>
      <c r="H57" s="44" t="s">
        <v>1449</v>
      </c>
      <c r="I57" s="43" t="s">
        <v>1450</v>
      </c>
      <c r="J57" s="44" t="s">
        <v>1451</v>
      </c>
      <c r="K57" s="43" t="s">
        <v>103</v>
      </c>
      <c r="L57" s="44"/>
      <c r="M57" s="43" t="s">
        <v>1452</v>
      </c>
      <c r="N57" s="43">
        <v>381272</v>
      </c>
      <c r="O57" s="43">
        <v>335328</v>
      </c>
    </row>
    <row r="58" spans="1:15" x14ac:dyDescent="0.35">
      <c r="A58" s="41">
        <v>56</v>
      </c>
      <c r="B58" s="42">
        <v>189071</v>
      </c>
      <c r="C58" s="43" t="s">
        <v>1453</v>
      </c>
      <c r="D58" s="51" t="s">
        <v>1454</v>
      </c>
      <c r="E58" s="44" t="s">
        <v>178</v>
      </c>
      <c r="F58" s="44" t="s">
        <v>1436</v>
      </c>
      <c r="G58" s="43" t="s">
        <v>1455</v>
      </c>
      <c r="H58" s="44" t="s">
        <v>1449</v>
      </c>
      <c r="I58" s="43" t="s">
        <v>1456</v>
      </c>
      <c r="J58" s="44" t="s">
        <v>1449</v>
      </c>
      <c r="K58" s="43" t="s">
        <v>1457</v>
      </c>
      <c r="L58" s="44" t="s">
        <v>1458</v>
      </c>
      <c r="M58" s="43">
        <v>10</v>
      </c>
      <c r="N58" s="43">
        <v>380353</v>
      </c>
      <c r="O58" s="43">
        <v>343315</v>
      </c>
    </row>
    <row r="59" spans="1:15" x14ac:dyDescent="0.35">
      <c r="A59" s="41">
        <v>57</v>
      </c>
      <c r="B59" s="42">
        <v>188988</v>
      </c>
      <c r="C59" s="43" t="s">
        <v>1459</v>
      </c>
      <c r="D59" s="51" t="s">
        <v>1460</v>
      </c>
      <c r="E59" s="44" t="s">
        <v>178</v>
      </c>
      <c r="F59" s="44" t="s">
        <v>1436</v>
      </c>
      <c r="G59" s="43" t="s">
        <v>1455</v>
      </c>
      <c r="H59" s="44" t="s">
        <v>1449</v>
      </c>
      <c r="I59" s="43" t="s">
        <v>1456</v>
      </c>
      <c r="J59" s="44" t="s">
        <v>1449</v>
      </c>
      <c r="K59" s="43" t="s">
        <v>1461</v>
      </c>
      <c r="L59" s="44" t="s">
        <v>1462</v>
      </c>
      <c r="M59" s="43">
        <v>12</v>
      </c>
      <c r="N59" s="43">
        <v>380365</v>
      </c>
      <c r="O59" s="43">
        <v>343112</v>
      </c>
    </row>
    <row r="60" spans="1:15" x14ac:dyDescent="0.35">
      <c r="A60" s="41">
        <v>58</v>
      </c>
      <c r="B60" s="45">
        <v>56134145</v>
      </c>
      <c r="C60" s="46"/>
      <c r="D60" s="52" t="s">
        <v>1463</v>
      </c>
      <c r="E60" s="47" t="s">
        <v>178</v>
      </c>
      <c r="F60" s="47" t="s">
        <v>1436</v>
      </c>
      <c r="G60" s="46" t="s">
        <v>1455</v>
      </c>
      <c r="H60" s="47" t="s">
        <v>1449</v>
      </c>
      <c r="I60" s="46" t="s">
        <v>1456</v>
      </c>
      <c r="J60" s="47" t="s">
        <v>1449</v>
      </c>
      <c r="K60" s="46" t="s">
        <v>520</v>
      </c>
      <c r="L60" s="47" t="s">
        <v>521</v>
      </c>
      <c r="M60" s="46" t="s">
        <v>1464</v>
      </c>
      <c r="N60" s="46" t="s">
        <v>1465</v>
      </c>
      <c r="O60" s="46" t="s">
        <v>1466</v>
      </c>
    </row>
    <row r="61" spans="1:15" ht="29" x14ac:dyDescent="0.35">
      <c r="A61" s="41">
        <v>59</v>
      </c>
      <c r="B61" s="42">
        <v>188776</v>
      </c>
      <c r="C61" s="43" t="s">
        <v>1467</v>
      </c>
      <c r="D61" s="51" t="s">
        <v>1468</v>
      </c>
      <c r="E61" s="44" t="s">
        <v>178</v>
      </c>
      <c r="F61" s="44" t="s">
        <v>1436</v>
      </c>
      <c r="G61" s="43" t="s">
        <v>1455</v>
      </c>
      <c r="H61" s="44" t="s">
        <v>1449</v>
      </c>
      <c r="I61" s="43" t="s">
        <v>1456</v>
      </c>
      <c r="J61" s="44" t="s">
        <v>1449</v>
      </c>
      <c r="K61" s="43" t="s">
        <v>520</v>
      </c>
      <c r="L61" s="44" t="s">
        <v>521</v>
      </c>
      <c r="M61" s="43" t="s">
        <v>1469</v>
      </c>
      <c r="N61" s="43">
        <v>380758</v>
      </c>
      <c r="O61" s="43">
        <v>342583</v>
      </c>
    </row>
    <row r="62" spans="1:15" x14ac:dyDescent="0.35">
      <c r="A62" s="41">
        <v>60</v>
      </c>
      <c r="B62" s="42">
        <v>186557</v>
      </c>
      <c r="C62" s="43" t="s">
        <v>1470</v>
      </c>
      <c r="D62" s="51" t="s">
        <v>1471</v>
      </c>
      <c r="E62" s="44" t="s">
        <v>178</v>
      </c>
      <c r="F62" s="44" t="s">
        <v>1436</v>
      </c>
      <c r="G62" s="43" t="s">
        <v>1455</v>
      </c>
      <c r="H62" s="44" t="s">
        <v>1449</v>
      </c>
      <c r="I62" s="43" t="s">
        <v>1456</v>
      </c>
      <c r="J62" s="44" t="s">
        <v>1449</v>
      </c>
      <c r="K62" s="43" t="s">
        <v>1472</v>
      </c>
      <c r="L62" s="44" t="s">
        <v>1473</v>
      </c>
      <c r="M62" s="43">
        <v>11</v>
      </c>
      <c r="N62" s="43">
        <v>378951</v>
      </c>
      <c r="O62" s="43">
        <v>343510</v>
      </c>
    </row>
    <row r="63" spans="1:15" x14ac:dyDescent="0.35">
      <c r="A63" s="41">
        <v>61</v>
      </c>
      <c r="B63" s="42">
        <v>188694</v>
      </c>
      <c r="C63" s="43" t="s">
        <v>1474</v>
      </c>
      <c r="D63" s="51" t="s">
        <v>1475</v>
      </c>
      <c r="E63" s="44" t="s">
        <v>178</v>
      </c>
      <c r="F63" s="44" t="s">
        <v>1436</v>
      </c>
      <c r="G63" s="43" t="s">
        <v>1455</v>
      </c>
      <c r="H63" s="44" t="s">
        <v>1449</v>
      </c>
      <c r="I63" s="43" t="s">
        <v>1456</v>
      </c>
      <c r="J63" s="44" t="s">
        <v>1449</v>
      </c>
      <c r="K63" s="43" t="s">
        <v>1095</v>
      </c>
      <c r="L63" s="44" t="s">
        <v>1096</v>
      </c>
      <c r="M63" s="43">
        <v>8</v>
      </c>
      <c r="N63" s="43">
        <v>380565</v>
      </c>
      <c r="O63" s="43">
        <v>342399</v>
      </c>
    </row>
    <row r="64" spans="1:15" x14ac:dyDescent="0.35">
      <c r="A64" s="41">
        <v>62</v>
      </c>
      <c r="B64" s="42">
        <v>185502</v>
      </c>
      <c r="C64" s="43" t="s">
        <v>1476</v>
      </c>
      <c r="D64" s="51" t="s">
        <v>1477</v>
      </c>
      <c r="E64" s="44" t="s">
        <v>178</v>
      </c>
      <c r="F64" s="44" t="s">
        <v>1436</v>
      </c>
      <c r="G64" s="43" t="s">
        <v>1455</v>
      </c>
      <c r="H64" s="44" t="s">
        <v>1449</v>
      </c>
      <c r="I64" s="43" t="s">
        <v>1456</v>
      </c>
      <c r="J64" s="44" t="s">
        <v>1449</v>
      </c>
      <c r="K64" s="43" t="s">
        <v>359</v>
      </c>
      <c r="L64" s="44" t="s">
        <v>360</v>
      </c>
      <c r="M64" s="43">
        <v>1</v>
      </c>
      <c r="N64" s="43">
        <v>379717</v>
      </c>
      <c r="O64" s="43">
        <v>344241</v>
      </c>
    </row>
    <row r="65" spans="1:15" ht="29" x14ac:dyDescent="0.35">
      <c r="A65" s="41">
        <v>63</v>
      </c>
      <c r="B65" s="42">
        <v>185648</v>
      </c>
      <c r="C65" s="43" t="s">
        <v>1478</v>
      </c>
      <c r="D65" s="51" t="s">
        <v>1479</v>
      </c>
      <c r="E65" s="44" t="s">
        <v>178</v>
      </c>
      <c r="F65" s="44" t="s">
        <v>1436</v>
      </c>
      <c r="G65" s="43" t="s">
        <v>1455</v>
      </c>
      <c r="H65" s="44" t="s">
        <v>1449</v>
      </c>
      <c r="I65" s="43" t="s">
        <v>1456</v>
      </c>
      <c r="J65" s="44" t="s">
        <v>1449</v>
      </c>
      <c r="K65" s="43" t="s">
        <v>1480</v>
      </c>
      <c r="L65" s="44" t="s">
        <v>1481</v>
      </c>
      <c r="M65" s="43">
        <v>31</v>
      </c>
      <c r="N65" s="43">
        <v>379399</v>
      </c>
      <c r="O65" s="43">
        <v>343984</v>
      </c>
    </row>
    <row r="66" spans="1:15" ht="29" x14ac:dyDescent="0.35">
      <c r="A66" s="41">
        <v>64</v>
      </c>
      <c r="B66" s="42">
        <v>185649</v>
      </c>
      <c r="C66" s="43" t="s">
        <v>1482</v>
      </c>
      <c r="D66" s="51" t="s">
        <v>1483</v>
      </c>
      <c r="E66" s="44" t="s">
        <v>178</v>
      </c>
      <c r="F66" s="44" t="s">
        <v>1436</v>
      </c>
      <c r="G66" s="43" t="s">
        <v>1455</v>
      </c>
      <c r="H66" s="44" t="s">
        <v>1449</v>
      </c>
      <c r="I66" s="43" t="s">
        <v>1456</v>
      </c>
      <c r="J66" s="44" t="s">
        <v>1449</v>
      </c>
      <c r="K66" s="43" t="s">
        <v>1480</v>
      </c>
      <c r="L66" s="44" t="s">
        <v>1481</v>
      </c>
      <c r="M66" s="43" t="s">
        <v>1484</v>
      </c>
      <c r="N66" s="43">
        <v>379430</v>
      </c>
      <c r="O66" s="43">
        <v>344070</v>
      </c>
    </row>
    <row r="67" spans="1:15" x14ac:dyDescent="0.35">
      <c r="A67" s="41">
        <v>65</v>
      </c>
      <c r="B67" s="42">
        <v>188747</v>
      </c>
      <c r="C67" s="43" t="s">
        <v>1485</v>
      </c>
      <c r="D67" s="51" t="s">
        <v>1486</v>
      </c>
      <c r="E67" s="44" t="s">
        <v>178</v>
      </c>
      <c r="F67" s="44" t="s">
        <v>1436</v>
      </c>
      <c r="G67" s="43" t="s">
        <v>1455</v>
      </c>
      <c r="H67" s="44" t="s">
        <v>1449</v>
      </c>
      <c r="I67" s="43" t="s">
        <v>1456</v>
      </c>
      <c r="J67" s="44" t="s">
        <v>1449</v>
      </c>
      <c r="K67" s="43" t="s">
        <v>518</v>
      </c>
      <c r="L67" s="44" t="s">
        <v>519</v>
      </c>
      <c r="M67" s="43">
        <v>10</v>
      </c>
      <c r="N67" s="43">
        <v>379757</v>
      </c>
      <c r="O67" s="43">
        <v>344011</v>
      </c>
    </row>
    <row r="68" spans="1:15" x14ac:dyDescent="0.35">
      <c r="A68" s="41">
        <v>66</v>
      </c>
      <c r="B68" s="42">
        <v>188751</v>
      </c>
      <c r="C68" s="43" t="s">
        <v>1487</v>
      </c>
      <c r="D68" s="51" t="s">
        <v>1488</v>
      </c>
      <c r="E68" s="44" t="s">
        <v>178</v>
      </c>
      <c r="F68" s="44" t="s">
        <v>1436</v>
      </c>
      <c r="G68" s="43" t="s">
        <v>1455</v>
      </c>
      <c r="H68" s="44" t="s">
        <v>1449</v>
      </c>
      <c r="I68" s="43" t="s">
        <v>1456</v>
      </c>
      <c r="J68" s="44" t="s">
        <v>1449</v>
      </c>
      <c r="K68" s="43" t="s">
        <v>518</v>
      </c>
      <c r="L68" s="44" t="s">
        <v>519</v>
      </c>
      <c r="M68" s="43">
        <v>3</v>
      </c>
      <c r="N68" s="43">
        <v>379788</v>
      </c>
      <c r="O68" s="43">
        <v>343881</v>
      </c>
    </row>
    <row r="69" spans="1:15" x14ac:dyDescent="0.35">
      <c r="A69" s="41">
        <v>67</v>
      </c>
      <c r="B69" s="42">
        <v>186955</v>
      </c>
      <c r="C69" s="43" t="s">
        <v>1489</v>
      </c>
      <c r="D69" s="51" t="s">
        <v>1490</v>
      </c>
      <c r="E69" s="44" t="s">
        <v>178</v>
      </c>
      <c r="F69" s="44" t="s">
        <v>1436</v>
      </c>
      <c r="G69" s="43" t="s">
        <v>1455</v>
      </c>
      <c r="H69" s="44" t="s">
        <v>1449</v>
      </c>
      <c r="I69" s="43" t="s">
        <v>1456</v>
      </c>
      <c r="J69" s="44" t="s">
        <v>1449</v>
      </c>
      <c r="K69" s="43" t="s">
        <v>1491</v>
      </c>
      <c r="L69" s="44" t="s">
        <v>1492</v>
      </c>
      <c r="M69" s="43" t="s">
        <v>801</v>
      </c>
      <c r="N69" s="43">
        <v>380960</v>
      </c>
      <c r="O69" s="43">
        <v>343091</v>
      </c>
    </row>
    <row r="70" spans="1:15" x14ac:dyDescent="0.35">
      <c r="A70" s="41">
        <v>68</v>
      </c>
      <c r="B70" s="42">
        <v>186781</v>
      </c>
      <c r="C70" s="43" t="s">
        <v>1493</v>
      </c>
      <c r="D70" s="51" t="s">
        <v>1494</v>
      </c>
      <c r="E70" s="44" t="s">
        <v>178</v>
      </c>
      <c r="F70" s="44" t="s">
        <v>1436</v>
      </c>
      <c r="G70" s="43" t="s">
        <v>1455</v>
      </c>
      <c r="H70" s="44" t="s">
        <v>1449</v>
      </c>
      <c r="I70" s="43" t="s">
        <v>1456</v>
      </c>
      <c r="J70" s="44" t="s">
        <v>1449</v>
      </c>
      <c r="K70" s="43" t="s">
        <v>535</v>
      </c>
      <c r="L70" s="44" t="s">
        <v>536</v>
      </c>
      <c r="M70" s="43">
        <v>6</v>
      </c>
      <c r="N70" s="43">
        <v>380634</v>
      </c>
      <c r="O70" s="43">
        <v>343496</v>
      </c>
    </row>
    <row r="71" spans="1:15" ht="29" x14ac:dyDescent="0.35">
      <c r="A71" s="41">
        <v>69</v>
      </c>
      <c r="B71" s="42">
        <v>188626</v>
      </c>
      <c r="C71" s="43" t="s">
        <v>1495</v>
      </c>
      <c r="D71" s="51" t="s">
        <v>1496</v>
      </c>
      <c r="E71" s="44" t="s">
        <v>178</v>
      </c>
      <c r="F71" s="44" t="s">
        <v>1436</v>
      </c>
      <c r="G71" s="43" t="s">
        <v>1455</v>
      </c>
      <c r="H71" s="44" t="s">
        <v>1449</v>
      </c>
      <c r="I71" s="43" t="s">
        <v>1456</v>
      </c>
      <c r="J71" s="44" t="s">
        <v>1449</v>
      </c>
      <c r="K71" s="43" t="s">
        <v>1497</v>
      </c>
      <c r="L71" s="44" t="s">
        <v>1498</v>
      </c>
      <c r="M71" s="43">
        <v>6</v>
      </c>
      <c r="N71" s="43">
        <v>379485</v>
      </c>
      <c r="O71" s="43">
        <v>343485</v>
      </c>
    </row>
    <row r="72" spans="1:15" x14ac:dyDescent="0.35">
      <c r="A72" s="41">
        <v>70</v>
      </c>
      <c r="B72" s="42">
        <v>189113</v>
      </c>
      <c r="C72" s="43" t="s">
        <v>1499</v>
      </c>
      <c r="D72" s="51" t="s">
        <v>1500</v>
      </c>
      <c r="E72" s="44" t="s">
        <v>178</v>
      </c>
      <c r="F72" s="44" t="s">
        <v>1436</v>
      </c>
      <c r="G72" s="43" t="s">
        <v>1455</v>
      </c>
      <c r="H72" s="44" t="s">
        <v>1449</v>
      </c>
      <c r="I72" s="43" t="s">
        <v>1456</v>
      </c>
      <c r="J72" s="44" t="s">
        <v>1449</v>
      </c>
      <c r="K72" s="43" t="s">
        <v>1501</v>
      </c>
      <c r="L72" s="44" t="s">
        <v>1502</v>
      </c>
      <c r="M72" s="43">
        <v>21</v>
      </c>
      <c r="N72" s="43">
        <v>380104</v>
      </c>
      <c r="O72" s="43">
        <v>342965</v>
      </c>
    </row>
    <row r="73" spans="1:15" x14ac:dyDescent="0.35">
      <c r="A73" s="41">
        <v>71</v>
      </c>
      <c r="B73" s="42">
        <v>198275</v>
      </c>
      <c r="C73" s="43" t="s">
        <v>1503</v>
      </c>
      <c r="D73" s="51" t="s">
        <v>1504</v>
      </c>
      <c r="E73" s="44" t="s">
        <v>178</v>
      </c>
      <c r="F73" s="44" t="s">
        <v>1436</v>
      </c>
      <c r="G73" s="43" t="s">
        <v>1448</v>
      </c>
      <c r="H73" s="44" t="s">
        <v>1449</v>
      </c>
      <c r="I73" s="43" t="s">
        <v>1505</v>
      </c>
      <c r="J73" s="44" t="s">
        <v>1506</v>
      </c>
      <c r="K73" s="43" t="s">
        <v>103</v>
      </c>
      <c r="L73" s="44"/>
      <c r="M73" s="43">
        <v>26</v>
      </c>
      <c r="N73" s="43">
        <v>382869</v>
      </c>
      <c r="O73" s="43">
        <v>342215</v>
      </c>
    </row>
    <row r="74" spans="1:15" x14ac:dyDescent="0.35">
      <c r="A74" s="41">
        <v>72</v>
      </c>
      <c r="B74" s="42">
        <v>980894255</v>
      </c>
      <c r="C74" s="43"/>
      <c r="D74" s="51">
        <v>114365</v>
      </c>
      <c r="E74" s="44" t="s">
        <v>178</v>
      </c>
      <c r="F74" s="44" t="s">
        <v>1507</v>
      </c>
      <c r="G74" s="43" t="s">
        <v>1508</v>
      </c>
      <c r="H74" s="44" t="s">
        <v>1509</v>
      </c>
      <c r="I74" s="43" t="s">
        <v>1510</v>
      </c>
      <c r="J74" s="44" t="s">
        <v>1511</v>
      </c>
      <c r="K74" s="43" t="s">
        <v>94</v>
      </c>
      <c r="L74" s="44"/>
      <c r="M74" s="43">
        <v>52</v>
      </c>
      <c r="N74" s="43">
        <v>310190</v>
      </c>
      <c r="O74" s="43">
        <v>370919</v>
      </c>
    </row>
    <row r="75" spans="1:15" ht="29" x14ac:dyDescent="0.35">
      <c r="A75" s="41">
        <v>73</v>
      </c>
      <c r="B75" s="42">
        <v>217722</v>
      </c>
      <c r="C75" s="43" t="s">
        <v>1512</v>
      </c>
      <c r="D75" s="51" t="s">
        <v>1513</v>
      </c>
      <c r="E75" s="44" t="s">
        <v>178</v>
      </c>
      <c r="F75" s="44" t="s">
        <v>1507</v>
      </c>
      <c r="G75" s="43" t="s">
        <v>1514</v>
      </c>
      <c r="H75" s="44" t="s">
        <v>1515</v>
      </c>
      <c r="I75" s="43" t="s">
        <v>1516</v>
      </c>
      <c r="J75" s="44" t="s">
        <v>1517</v>
      </c>
      <c r="K75" s="43" t="s">
        <v>103</v>
      </c>
      <c r="L75" s="44"/>
      <c r="M75" s="43">
        <v>27</v>
      </c>
      <c r="N75" s="43">
        <v>361643</v>
      </c>
      <c r="O75" s="43">
        <v>324880</v>
      </c>
    </row>
    <row r="76" spans="1:15" x14ac:dyDescent="0.35">
      <c r="A76" s="41">
        <v>74</v>
      </c>
      <c r="B76" s="42">
        <v>214943</v>
      </c>
      <c r="C76" s="43" t="s">
        <v>1518</v>
      </c>
      <c r="D76" s="51" t="s">
        <v>1519</v>
      </c>
      <c r="E76" s="44" t="s">
        <v>178</v>
      </c>
      <c r="F76" s="44" t="s">
        <v>1507</v>
      </c>
      <c r="G76" s="43" t="s">
        <v>1514</v>
      </c>
      <c r="H76" s="44" t="s">
        <v>1515</v>
      </c>
      <c r="I76" s="43" t="s">
        <v>1520</v>
      </c>
      <c r="J76" s="44" t="s">
        <v>1515</v>
      </c>
      <c r="K76" s="43" t="s">
        <v>1521</v>
      </c>
      <c r="L76" s="44" t="s">
        <v>1522</v>
      </c>
      <c r="M76" s="43">
        <v>67</v>
      </c>
      <c r="N76" s="43">
        <v>365175</v>
      </c>
      <c r="O76" s="43">
        <v>325313</v>
      </c>
    </row>
    <row r="77" spans="1:15" x14ac:dyDescent="0.35">
      <c r="A77" s="41">
        <v>75</v>
      </c>
      <c r="B77" s="42">
        <v>215187</v>
      </c>
      <c r="C77" s="43" t="s">
        <v>1523</v>
      </c>
      <c r="D77" s="51" t="s">
        <v>1524</v>
      </c>
      <c r="E77" s="44" t="s">
        <v>178</v>
      </c>
      <c r="F77" s="44" t="s">
        <v>1507</v>
      </c>
      <c r="G77" s="43" t="s">
        <v>1514</v>
      </c>
      <c r="H77" s="44" t="s">
        <v>1515</v>
      </c>
      <c r="I77" s="43" t="s">
        <v>1520</v>
      </c>
      <c r="J77" s="44" t="s">
        <v>1515</v>
      </c>
      <c r="K77" s="43" t="s">
        <v>531</v>
      </c>
      <c r="L77" s="44" t="s">
        <v>532</v>
      </c>
      <c r="M77" s="43">
        <v>41</v>
      </c>
      <c r="N77" s="43">
        <v>363533</v>
      </c>
      <c r="O77" s="43">
        <v>326079</v>
      </c>
    </row>
    <row r="78" spans="1:15" x14ac:dyDescent="0.35">
      <c r="A78" s="41">
        <v>76</v>
      </c>
      <c r="B78" s="42">
        <v>26863653</v>
      </c>
      <c r="C78" s="43"/>
      <c r="D78" s="51">
        <v>131630</v>
      </c>
      <c r="E78" s="44" t="s">
        <v>178</v>
      </c>
      <c r="F78" s="44" t="s">
        <v>1507</v>
      </c>
      <c r="G78" s="43" t="s">
        <v>1514</v>
      </c>
      <c r="H78" s="44" t="s">
        <v>1515</v>
      </c>
      <c r="I78" s="43" t="s">
        <v>1520</v>
      </c>
      <c r="J78" s="44" t="s">
        <v>1515</v>
      </c>
      <c r="K78" s="43" t="s">
        <v>1095</v>
      </c>
      <c r="L78" s="44" t="s">
        <v>1096</v>
      </c>
      <c r="M78" s="43" t="s">
        <v>1525</v>
      </c>
      <c r="N78" s="43">
        <v>363461</v>
      </c>
      <c r="O78" s="43">
        <v>325594</v>
      </c>
    </row>
    <row r="79" spans="1:15" x14ac:dyDescent="0.35">
      <c r="A79" s="41">
        <v>77</v>
      </c>
      <c r="B79" s="45">
        <v>56469517</v>
      </c>
      <c r="C79" s="46"/>
      <c r="D79" s="52" t="s">
        <v>1526</v>
      </c>
      <c r="E79" s="47" t="s">
        <v>178</v>
      </c>
      <c r="F79" s="47" t="s">
        <v>1527</v>
      </c>
      <c r="G79" s="46" t="s">
        <v>1528</v>
      </c>
      <c r="H79" s="47" t="s">
        <v>1529</v>
      </c>
      <c r="I79" s="46" t="s">
        <v>1530</v>
      </c>
      <c r="J79" s="47" t="s">
        <v>1529</v>
      </c>
      <c r="K79" s="46" t="s">
        <v>1013</v>
      </c>
      <c r="L79" s="47" t="s">
        <v>1014</v>
      </c>
      <c r="M79" s="46" t="s">
        <v>1531</v>
      </c>
      <c r="N79" s="46" t="s">
        <v>1532</v>
      </c>
      <c r="O79" s="46" t="s">
        <v>1533</v>
      </c>
    </row>
    <row r="80" spans="1:15" x14ac:dyDescent="0.35">
      <c r="A80" s="41">
        <v>78</v>
      </c>
      <c r="B80" s="42">
        <v>275814638</v>
      </c>
      <c r="C80" s="43"/>
      <c r="D80" s="51">
        <v>64793</v>
      </c>
      <c r="E80" s="44" t="s">
        <v>178</v>
      </c>
      <c r="F80" s="44" t="s">
        <v>1534</v>
      </c>
      <c r="G80" s="43" t="s">
        <v>1535</v>
      </c>
      <c r="H80" s="44" t="s">
        <v>1536</v>
      </c>
      <c r="I80" s="43" t="s">
        <v>1537</v>
      </c>
      <c r="J80" s="44" t="s">
        <v>1536</v>
      </c>
      <c r="K80" s="43" t="s">
        <v>1461</v>
      </c>
      <c r="L80" s="44" t="s">
        <v>761</v>
      </c>
      <c r="M80" s="43">
        <v>15</v>
      </c>
      <c r="N80" s="43">
        <v>358113</v>
      </c>
      <c r="O80" s="43">
        <v>391363</v>
      </c>
    </row>
    <row r="81" spans="1:15" x14ac:dyDescent="0.35">
      <c r="A81" s="41">
        <v>79</v>
      </c>
      <c r="B81" s="42">
        <v>262178</v>
      </c>
      <c r="C81" s="43" t="s">
        <v>1538</v>
      </c>
      <c r="D81" s="51" t="s">
        <v>1539</v>
      </c>
      <c r="E81" s="44" t="s">
        <v>178</v>
      </c>
      <c r="F81" s="44" t="s">
        <v>1534</v>
      </c>
      <c r="G81" s="43" t="s">
        <v>1540</v>
      </c>
      <c r="H81" s="44" t="s">
        <v>1536</v>
      </c>
      <c r="I81" s="43" t="s">
        <v>1541</v>
      </c>
      <c r="J81" s="44" t="s">
        <v>1542</v>
      </c>
      <c r="K81" s="43" t="s">
        <v>1301</v>
      </c>
      <c r="L81" s="44" t="s">
        <v>1302</v>
      </c>
      <c r="M81" s="43">
        <v>9</v>
      </c>
      <c r="N81" s="43">
        <v>350433</v>
      </c>
      <c r="O81" s="43">
        <v>393466</v>
      </c>
    </row>
    <row r="82" spans="1:15" x14ac:dyDescent="0.35">
      <c r="A82" s="41">
        <v>80</v>
      </c>
      <c r="B82" s="42">
        <v>271899</v>
      </c>
      <c r="C82" s="43" t="s">
        <v>1543</v>
      </c>
      <c r="D82" s="51" t="s">
        <v>1544</v>
      </c>
      <c r="E82" s="44" t="s">
        <v>178</v>
      </c>
      <c r="F82" s="44" t="s">
        <v>1534</v>
      </c>
      <c r="G82" s="43" t="s">
        <v>1545</v>
      </c>
      <c r="H82" s="44" t="s">
        <v>1546</v>
      </c>
      <c r="I82" s="43" t="s">
        <v>1547</v>
      </c>
      <c r="J82" s="44" t="s">
        <v>1548</v>
      </c>
      <c r="K82" s="43" t="s">
        <v>1549</v>
      </c>
      <c r="L82" s="44" t="s">
        <v>1550</v>
      </c>
      <c r="M82" s="43">
        <v>7</v>
      </c>
      <c r="N82" s="43">
        <v>358233</v>
      </c>
      <c r="O82" s="43">
        <v>374837</v>
      </c>
    </row>
    <row r="83" spans="1:15" x14ac:dyDescent="0.35">
      <c r="A83" s="41">
        <v>81</v>
      </c>
      <c r="B83" s="45">
        <v>88146884</v>
      </c>
      <c r="C83" s="46"/>
      <c r="D83" s="52" t="s">
        <v>1551</v>
      </c>
      <c r="E83" s="47" t="s">
        <v>178</v>
      </c>
      <c r="F83" s="47" t="s">
        <v>1534</v>
      </c>
      <c r="G83" s="46" t="s">
        <v>1552</v>
      </c>
      <c r="H83" s="47" t="s">
        <v>1553</v>
      </c>
      <c r="I83" s="46" t="s">
        <v>1554</v>
      </c>
      <c r="J83" s="47" t="s">
        <v>1553</v>
      </c>
      <c r="K83" s="46" t="s">
        <v>586</v>
      </c>
      <c r="L83" s="47" t="s">
        <v>587</v>
      </c>
      <c r="M83" s="46" t="s">
        <v>1555</v>
      </c>
      <c r="N83" s="46" t="s">
        <v>1556</v>
      </c>
      <c r="O83" s="46" t="s">
        <v>1557</v>
      </c>
    </row>
    <row r="84" spans="1:15" x14ac:dyDescent="0.35">
      <c r="A84" s="41">
        <v>82</v>
      </c>
      <c r="B84" s="42">
        <v>464985</v>
      </c>
      <c r="C84" s="43" t="s">
        <v>1558</v>
      </c>
      <c r="D84" s="51" t="s">
        <v>1559</v>
      </c>
      <c r="E84" s="44" t="s">
        <v>178</v>
      </c>
      <c r="F84" s="44" t="s">
        <v>1560</v>
      </c>
      <c r="G84" s="43" t="s">
        <v>1561</v>
      </c>
      <c r="H84" s="44" t="s">
        <v>1560</v>
      </c>
      <c r="I84" s="43" t="s">
        <v>1562</v>
      </c>
      <c r="J84" s="44" t="s">
        <v>1560</v>
      </c>
      <c r="K84" s="43" t="s">
        <v>1563</v>
      </c>
      <c r="L84" s="44" t="s">
        <v>1564</v>
      </c>
      <c r="M84" s="43">
        <v>34</v>
      </c>
      <c r="N84" s="43">
        <v>308513</v>
      </c>
      <c r="O84" s="43">
        <v>325984</v>
      </c>
    </row>
    <row r="85" spans="1:15" x14ac:dyDescent="0.35">
      <c r="A85" s="41">
        <v>83</v>
      </c>
      <c r="B85" s="42">
        <v>464991</v>
      </c>
      <c r="C85" s="43" t="s">
        <v>1565</v>
      </c>
      <c r="D85" s="51" t="s">
        <v>1566</v>
      </c>
      <c r="E85" s="44" t="s">
        <v>178</v>
      </c>
      <c r="F85" s="44" t="s">
        <v>1560</v>
      </c>
      <c r="G85" s="43" t="s">
        <v>1561</v>
      </c>
      <c r="H85" s="44" t="s">
        <v>1560</v>
      </c>
      <c r="I85" s="43" t="s">
        <v>1562</v>
      </c>
      <c r="J85" s="44" t="s">
        <v>1560</v>
      </c>
      <c r="K85" s="43" t="s">
        <v>1563</v>
      </c>
      <c r="L85" s="44" t="s">
        <v>1564</v>
      </c>
      <c r="M85" s="43">
        <v>43</v>
      </c>
      <c r="N85" s="43">
        <v>308510</v>
      </c>
      <c r="O85" s="43">
        <v>325880</v>
      </c>
    </row>
    <row r="86" spans="1:15" ht="29" x14ac:dyDescent="0.35">
      <c r="A86" s="41">
        <v>84</v>
      </c>
      <c r="B86" s="42">
        <v>464993</v>
      </c>
      <c r="C86" s="43" t="s">
        <v>1567</v>
      </c>
      <c r="D86" s="51" t="s">
        <v>1568</v>
      </c>
      <c r="E86" s="44" t="s">
        <v>178</v>
      </c>
      <c r="F86" s="44" t="s">
        <v>1560</v>
      </c>
      <c r="G86" s="43" t="s">
        <v>1561</v>
      </c>
      <c r="H86" s="44" t="s">
        <v>1560</v>
      </c>
      <c r="I86" s="43" t="s">
        <v>1562</v>
      </c>
      <c r="J86" s="44" t="s">
        <v>1560</v>
      </c>
      <c r="K86" s="43" t="s">
        <v>1563</v>
      </c>
      <c r="L86" s="44" t="s">
        <v>1564</v>
      </c>
      <c r="M86" s="43">
        <v>5</v>
      </c>
      <c r="N86" s="43">
        <v>308160</v>
      </c>
      <c r="O86" s="43">
        <v>326155</v>
      </c>
    </row>
    <row r="87" spans="1:15" x14ac:dyDescent="0.35">
      <c r="A87" s="41">
        <v>85</v>
      </c>
      <c r="B87" s="42">
        <v>459358</v>
      </c>
      <c r="C87" s="43" t="s">
        <v>1569</v>
      </c>
      <c r="D87" s="51" t="s">
        <v>1570</v>
      </c>
      <c r="E87" s="44" t="s">
        <v>178</v>
      </c>
      <c r="F87" s="44" t="s">
        <v>1560</v>
      </c>
      <c r="G87" s="43" t="s">
        <v>1561</v>
      </c>
      <c r="H87" s="44" t="s">
        <v>1560</v>
      </c>
      <c r="I87" s="43" t="s">
        <v>1562</v>
      </c>
      <c r="J87" s="44" t="s">
        <v>1560</v>
      </c>
      <c r="K87" s="43" t="s">
        <v>1571</v>
      </c>
      <c r="L87" s="44" t="s">
        <v>1572</v>
      </c>
      <c r="M87" s="43">
        <v>1</v>
      </c>
      <c r="N87" s="43">
        <v>305226</v>
      </c>
      <c r="O87" s="43">
        <v>325207</v>
      </c>
    </row>
    <row r="88" spans="1:15" x14ac:dyDescent="0.35">
      <c r="A88" s="41">
        <v>86</v>
      </c>
      <c r="B88" s="42">
        <v>459555</v>
      </c>
      <c r="C88" s="43" t="s">
        <v>1573</v>
      </c>
      <c r="D88" s="51" t="s">
        <v>1574</v>
      </c>
      <c r="E88" s="44" t="s">
        <v>178</v>
      </c>
      <c r="F88" s="44" t="s">
        <v>1560</v>
      </c>
      <c r="G88" s="43" t="s">
        <v>1561</v>
      </c>
      <c r="H88" s="44" t="s">
        <v>1560</v>
      </c>
      <c r="I88" s="43" t="s">
        <v>1562</v>
      </c>
      <c r="J88" s="44" t="s">
        <v>1560</v>
      </c>
      <c r="K88" s="43" t="s">
        <v>309</v>
      </c>
      <c r="L88" s="44" t="s">
        <v>310</v>
      </c>
      <c r="M88" s="43">
        <v>105</v>
      </c>
      <c r="N88" s="43">
        <v>306055</v>
      </c>
      <c r="O88" s="43">
        <v>325563</v>
      </c>
    </row>
    <row r="89" spans="1:15" x14ac:dyDescent="0.35">
      <c r="A89" s="41">
        <v>87</v>
      </c>
      <c r="B89" s="42">
        <v>463890</v>
      </c>
      <c r="C89" s="43" t="s">
        <v>1575</v>
      </c>
      <c r="D89" s="51" t="s">
        <v>1576</v>
      </c>
      <c r="E89" s="44" t="s">
        <v>178</v>
      </c>
      <c r="F89" s="44" t="s">
        <v>1560</v>
      </c>
      <c r="G89" s="43" t="s">
        <v>1561</v>
      </c>
      <c r="H89" s="44" t="s">
        <v>1560</v>
      </c>
      <c r="I89" s="43" t="s">
        <v>1562</v>
      </c>
      <c r="J89" s="44" t="s">
        <v>1560</v>
      </c>
      <c r="K89" s="43" t="s">
        <v>383</v>
      </c>
      <c r="L89" s="44" t="s">
        <v>384</v>
      </c>
      <c r="M89" s="43">
        <v>75</v>
      </c>
      <c r="N89" s="43">
        <v>309496</v>
      </c>
      <c r="O89" s="43">
        <v>327007</v>
      </c>
    </row>
    <row r="90" spans="1:15" x14ac:dyDescent="0.35">
      <c r="A90" s="41">
        <v>88</v>
      </c>
      <c r="B90" s="42">
        <v>464040</v>
      </c>
      <c r="C90" s="43" t="s">
        <v>1577</v>
      </c>
      <c r="D90" s="51" t="s">
        <v>1578</v>
      </c>
      <c r="E90" s="44" t="s">
        <v>178</v>
      </c>
      <c r="F90" s="44" t="s">
        <v>1560</v>
      </c>
      <c r="G90" s="43" t="s">
        <v>1561</v>
      </c>
      <c r="H90" s="44" t="s">
        <v>1560</v>
      </c>
      <c r="I90" s="43" t="s">
        <v>1562</v>
      </c>
      <c r="J90" s="44" t="s">
        <v>1560</v>
      </c>
      <c r="K90" s="43" t="s">
        <v>526</v>
      </c>
      <c r="L90" s="44" t="s">
        <v>527</v>
      </c>
      <c r="M90" s="43" t="s">
        <v>1579</v>
      </c>
      <c r="N90" s="43">
        <v>308603</v>
      </c>
      <c r="O90" s="43">
        <v>325503</v>
      </c>
    </row>
    <row r="91" spans="1:15" x14ac:dyDescent="0.35">
      <c r="A91" s="41">
        <v>89</v>
      </c>
      <c r="B91" s="42">
        <v>460479</v>
      </c>
      <c r="C91" s="43" t="s">
        <v>1580</v>
      </c>
      <c r="D91" s="51" t="s">
        <v>1581</v>
      </c>
      <c r="E91" s="44" t="s">
        <v>178</v>
      </c>
      <c r="F91" s="44" t="s">
        <v>1560</v>
      </c>
      <c r="G91" s="43" t="s">
        <v>1561</v>
      </c>
      <c r="H91" s="44" t="s">
        <v>1560</v>
      </c>
      <c r="I91" s="43" t="s">
        <v>1562</v>
      </c>
      <c r="J91" s="44" t="s">
        <v>1560</v>
      </c>
      <c r="K91" s="43" t="s">
        <v>526</v>
      </c>
      <c r="L91" s="44" t="s">
        <v>527</v>
      </c>
      <c r="M91" s="43">
        <v>24</v>
      </c>
      <c r="N91" s="43">
        <v>308524</v>
      </c>
      <c r="O91" s="43">
        <v>325411</v>
      </c>
    </row>
    <row r="92" spans="1:15" x14ac:dyDescent="0.35">
      <c r="A92" s="41">
        <v>90</v>
      </c>
      <c r="B92" s="42">
        <v>464643</v>
      </c>
      <c r="C92" s="43" t="s">
        <v>1582</v>
      </c>
      <c r="D92" s="51" t="s">
        <v>1583</v>
      </c>
      <c r="E92" s="44" t="s">
        <v>178</v>
      </c>
      <c r="F92" s="44" t="s">
        <v>1560</v>
      </c>
      <c r="G92" s="43" t="s">
        <v>1561</v>
      </c>
      <c r="H92" s="44" t="s">
        <v>1560</v>
      </c>
      <c r="I92" s="43" t="s">
        <v>1562</v>
      </c>
      <c r="J92" s="44" t="s">
        <v>1560</v>
      </c>
      <c r="K92" s="43" t="s">
        <v>799</v>
      </c>
      <c r="L92" s="44" t="s">
        <v>800</v>
      </c>
      <c r="M92" s="43">
        <v>3</v>
      </c>
      <c r="N92" s="43">
        <v>309481</v>
      </c>
      <c r="O92" s="43">
        <v>325712</v>
      </c>
    </row>
    <row r="93" spans="1:15" x14ac:dyDescent="0.35">
      <c r="A93" s="41">
        <v>91</v>
      </c>
      <c r="B93" s="42">
        <v>463336</v>
      </c>
      <c r="C93" s="43" t="s">
        <v>1584</v>
      </c>
      <c r="D93" s="51" t="s">
        <v>1585</v>
      </c>
      <c r="E93" s="44" t="s">
        <v>178</v>
      </c>
      <c r="F93" s="44" t="s">
        <v>1560</v>
      </c>
      <c r="G93" s="43" t="s">
        <v>1561</v>
      </c>
      <c r="H93" s="44" t="s">
        <v>1560</v>
      </c>
      <c r="I93" s="43" t="s">
        <v>1562</v>
      </c>
      <c r="J93" s="44" t="s">
        <v>1560</v>
      </c>
      <c r="K93" s="43" t="s">
        <v>505</v>
      </c>
      <c r="L93" s="44" t="s">
        <v>506</v>
      </c>
      <c r="M93" s="43" t="s">
        <v>1586</v>
      </c>
      <c r="N93" s="43">
        <v>308740</v>
      </c>
      <c r="O93" s="43">
        <v>327787</v>
      </c>
    </row>
    <row r="94" spans="1:15" x14ac:dyDescent="0.35">
      <c r="A94" s="41">
        <v>92</v>
      </c>
      <c r="B94" s="42">
        <v>460273</v>
      </c>
      <c r="C94" s="43" t="s">
        <v>1587</v>
      </c>
      <c r="D94" s="51" t="s">
        <v>1588</v>
      </c>
      <c r="E94" s="44" t="s">
        <v>178</v>
      </c>
      <c r="F94" s="44" t="s">
        <v>1560</v>
      </c>
      <c r="G94" s="43" t="s">
        <v>1561</v>
      </c>
      <c r="H94" s="44" t="s">
        <v>1560</v>
      </c>
      <c r="I94" s="43" t="s">
        <v>1562</v>
      </c>
      <c r="J94" s="44" t="s">
        <v>1560</v>
      </c>
      <c r="K94" s="43" t="s">
        <v>1589</v>
      </c>
      <c r="L94" s="44" t="s">
        <v>1590</v>
      </c>
      <c r="M94" s="43">
        <v>12</v>
      </c>
      <c r="N94" s="43">
        <v>308252</v>
      </c>
      <c r="O94" s="43">
        <v>325621</v>
      </c>
    </row>
    <row r="95" spans="1:15" x14ac:dyDescent="0.35">
      <c r="A95" s="41">
        <v>93</v>
      </c>
      <c r="B95" s="42">
        <v>459252</v>
      </c>
      <c r="C95" s="43" t="s">
        <v>1591</v>
      </c>
      <c r="D95" s="51" t="s">
        <v>1592</v>
      </c>
      <c r="E95" s="44" t="s">
        <v>178</v>
      </c>
      <c r="F95" s="44" t="s">
        <v>1560</v>
      </c>
      <c r="G95" s="43" t="s">
        <v>1561</v>
      </c>
      <c r="H95" s="44" t="s">
        <v>1560</v>
      </c>
      <c r="I95" s="43" t="s">
        <v>1562</v>
      </c>
      <c r="J95" s="44" t="s">
        <v>1560</v>
      </c>
      <c r="K95" s="43" t="s">
        <v>622</v>
      </c>
      <c r="L95" s="44" t="s">
        <v>623</v>
      </c>
      <c r="M95" s="43">
        <v>50</v>
      </c>
      <c r="N95" s="43">
        <v>306387</v>
      </c>
      <c r="O95" s="43">
        <v>327429</v>
      </c>
    </row>
    <row r="96" spans="1:15" x14ac:dyDescent="0.35">
      <c r="A96" s="41">
        <v>94</v>
      </c>
      <c r="B96" s="42">
        <v>455138</v>
      </c>
      <c r="C96" s="43" t="s">
        <v>1593</v>
      </c>
      <c r="D96" s="51" t="s">
        <v>1594</v>
      </c>
      <c r="E96" s="44" t="s">
        <v>178</v>
      </c>
      <c r="F96" s="44" t="s">
        <v>1560</v>
      </c>
      <c r="G96" s="43" t="s">
        <v>1561</v>
      </c>
      <c r="H96" s="44" t="s">
        <v>1560</v>
      </c>
      <c r="I96" s="43" t="s">
        <v>1562</v>
      </c>
      <c r="J96" s="44" t="s">
        <v>1560</v>
      </c>
      <c r="K96" s="43" t="s">
        <v>1009</v>
      </c>
      <c r="L96" s="44" t="s">
        <v>1010</v>
      </c>
      <c r="M96" s="43">
        <v>71</v>
      </c>
      <c r="N96" s="43">
        <v>308035</v>
      </c>
      <c r="O96" s="43">
        <v>332106</v>
      </c>
    </row>
    <row r="97" spans="1:15" x14ac:dyDescent="0.35">
      <c r="A97" s="41">
        <v>95</v>
      </c>
      <c r="B97" s="42">
        <v>459521</v>
      </c>
      <c r="C97" s="43" t="s">
        <v>1595</v>
      </c>
      <c r="D97" s="51" t="s">
        <v>1596</v>
      </c>
      <c r="E97" s="44" t="s">
        <v>178</v>
      </c>
      <c r="F97" s="44" t="s">
        <v>1560</v>
      </c>
      <c r="G97" s="43" t="s">
        <v>1561</v>
      </c>
      <c r="H97" s="44" t="s">
        <v>1560</v>
      </c>
      <c r="I97" s="43" t="s">
        <v>1562</v>
      </c>
      <c r="J97" s="44" t="s">
        <v>1560</v>
      </c>
      <c r="K97" s="43" t="s">
        <v>1597</v>
      </c>
      <c r="L97" s="44" t="s">
        <v>1598</v>
      </c>
      <c r="M97" s="43">
        <v>4</v>
      </c>
      <c r="N97" s="43">
        <v>305517</v>
      </c>
      <c r="O97" s="43">
        <v>325034</v>
      </c>
    </row>
    <row r="98" spans="1:15" x14ac:dyDescent="0.35">
      <c r="A98" s="41">
        <v>96</v>
      </c>
      <c r="B98" s="42">
        <v>464340</v>
      </c>
      <c r="C98" s="43" t="s">
        <v>1599</v>
      </c>
      <c r="D98" s="51" t="s">
        <v>1600</v>
      </c>
      <c r="E98" s="44" t="s">
        <v>178</v>
      </c>
      <c r="F98" s="44" t="s">
        <v>1560</v>
      </c>
      <c r="G98" s="43" t="s">
        <v>1561</v>
      </c>
      <c r="H98" s="44" t="s">
        <v>1560</v>
      </c>
      <c r="I98" s="43" t="s">
        <v>1562</v>
      </c>
      <c r="J98" s="44" t="s">
        <v>1560</v>
      </c>
      <c r="K98" s="43" t="s">
        <v>528</v>
      </c>
      <c r="L98" s="44" t="s">
        <v>529</v>
      </c>
      <c r="M98" s="43">
        <v>17</v>
      </c>
      <c r="N98" s="43">
        <v>309095</v>
      </c>
      <c r="O98" s="43">
        <v>326274</v>
      </c>
    </row>
    <row r="99" spans="1:15" x14ac:dyDescent="0.35">
      <c r="A99" s="41">
        <v>97</v>
      </c>
      <c r="B99" s="42">
        <v>464016</v>
      </c>
      <c r="C99" s="43" t="s">
        <v>1601</v>
      </c>
      <c r="D99" s="51" t="s">
        <v>1602</v>
      </c>
      <c r="E99" s="44" t="s">
        <v>178</v>
      </c>
      <c r="F99" s="44" t="s">
        <v>1560</v>
      </c>
      <c r="G99" s="43" t="s">
        <v>1561</v>
      </c>
      <c r="H99" s="44" t="s">
        <v>1560</v>
      </c>
      <c r="I99" s="43" t="s">
        <v>1562</v>
      </c>
      <c r="J99" s="44" t="s">
        <v>1560</v>
      </c>
      <c r="K99" s="43" t="s">
        <v>522</v>
      </c>
      <c r="L99" s="44" t="s">
        <v>523</v>
      </c>
      <c r="M99" s="43">
        <v>22</v>
      </c>
      <c r="N99" s="43">
        <v>309005</v>
      </c>
      <c r="O99" s="43">
        <v>330667</v>
      </c>
    </row>
    <row r="100" spans="1:15" x14ac:dyDescent="0.35">
      <c r="A100" s="41">
        <v>98</v>
      </c>
      <c r="B100" s="42">
        <v>10081743</v>
      </c>
      <c r="C100" s="43"/>
      <c r="D100" s="51">
        <v>132173</v>
      </c>
      <c r="E100" s="44" t="s">
        <v>178</v>
      </c>
      <c r="F100" s="44" t="s">
        <v>1560</v>
      </c>
      <c r="G100" s="43" t="s">
        <v>1561</v>
      </c>
      <c r="H100" s="44" t="s">
        <v>1560</v>
      </c>
      <c r="I100" s="43" t="s">
        <v>1562</v>
      </c>
      <c r="J100" s="44" t="s">
        <v>1560</v>
      </c>
      <c r="K100" s="43" t="s">
        <v>294</v>
      </c>
      <c r="L100" s="44" t="s">
        <v>295</v>
      </c>
      <c r="M100" s="43">
        <v>7</v>
      </c>
      <c r="N100" s="43">
        <v>308243</v>
      </c>
      <c r="O100" s="43">
        <v>325908</v>
      </c>
    </row>
    <row r="101" spans="1:15" x14ac:dyDescent="0.35">
      <c r="A101" s="41">
        <v>99</v>
      </c>
      <c r="B101" s="42">
        <v>461755</v>
      </c>
      <c r="C101" s="43" t="s">
        <v>1603</v>
      </c>
      <c r="D101" s="51" t="s">
        <v>1604</v>
      </c>
      <c r="E101" s="44" t="s">
        <v>178</v>
      </c>
      <c r="F101" s="44" t="s">
        <v>1560</v>
      </c>
      <c r="G101" s="43" t="s">
        <v>1561</v>
      </c>
      <c r="H101" s="44" t="s">
        <v>1560</v>
      </c>
      <c r="I101" s="43" t="s">
        <v>1562</v>
      </c>
      <c r="J101" s="44" t="s">
        <v>1560</v>
      </c>
      <c r="K101" s="43" t="s">
        <v>1605</v>
      </c>
      <c r="L101" s="44" t="s">
        <v>1606</v>
      </c>
      <c r="M101" s="43">
        <v>29</v>
      </c>
      <c r="N101" s="43">
        <v>312028</v>
      </c>
      <c r="O101" s="43">
        <v>324694</v>
      </c>
    </row>
    <row r="102" spans="1:15" x14ac:dyDescent="0.35">
      <c r="A102" s="41">
        <v>100</v>
      </c>
      <c r="B102" s="42">
        <v>456464</v>
      </c>
      <c r="C102" s="43" t="s">
        <v>1607</v>
      </c>
      <c r="D102" s="51" t="s">
        <v>1608</v>
      </c>
      <c r="E102" s="44" t="s">
        <v>178</v>
      </c>
      <c r="F102" s="44" t="s">
        <v>1560</v>
      </c>
      <c r="G102" s="43" t="s">
        <v>1561</v>
      </c>
      <c r="H102" s="44" t="s">
        <v>1560</v>
      </c>
      <c r="I102" s="43" t="s">
        <v>1562</v>
      </c>
      <c r="J102" s="44" t="s">
        <v>1560</v>
      </c>
      <c r="K102" s="43" t="s">
        <v>1609</v>
      </c>
      <c r="L102" s="44" t="s">
        <v>1610</v>
      </c>
      <c r="M102" s="43">
        <v>39</v>
      </c>
      <c r="N102" s="43">
        <v>309092</v>
      </c>
      <c r="O102" s="43">
        <v>330502</v>
      </c>
    </row>
    <row r="103" spans="1:15" x14ac:dyDescent="0.35">
      <c r="A103" s="41">
        <v>101</v>
      </c>
      <c r="B103" s="42">
        <v>456238</v>
      </c>
      <c r="C103" s="43" t="s">
        <v>1611</v>
      </c>
      <c r="D103" s="51" t="s">
        <v>1612</v>
      </c>
      <c r="E103" s="44" t="s">
        <v>178</v>
      </c>
      <c r="F103" s="44" t="s">
        <v>1560</v>
      </c>
      <c r="G103" s="43" t="s">
        <v>1561</v>
      </c>
      <c r="H103" s="44" t="s">
        <v>1560</v>
      </c>
      <c r="I103" s="43" t="s">
        <v>1562</v>
      </c>
      <c r="J103" s="44" t="s">
        <v>1560</v>
      </c>
      <c r="K103" s="43" t="s">
        <v>785</v>
      </c>
      <c r="L103" s="44" t="s">
        <v>786</v>
      </c>
      <c r="M103" s="43">
        <v>1</v>
      </c>
      <c r="N103" s="43">
        <v>308271</v>
      </c>
      <c r="O103" s="43">
        <v>330564</v>
      </c>
    </row>
    <row r="104" spans="1:15" x14ac:dyDescent="0.35">
      <c r="A104" s="41">
        <v>102</v>
      </c>
      <c r="B104" s="42">
        <v>464770</v>
      </c>
      <c r="C104" s="43" t="s">
        <v>1613</v>
      </c>
      <c r="D104" s="51" t="s">
        <v>1614</v>
      </c>
      <c r="E104" s="44" t="s">
        <v>178</v>
      </c>
      <c r="F104" s="44" t="s">
        <v>1560</v>
      </c>
      <c r="G104" s="43" t="s">
        <v>1561</v>
      </c>
      <c r="H104" s="44" t="s">
        <v>1560</v>
      </c>
      <c r="I104" s="43" t="s">
        <v>1562</v>
      </c>
      <c r="J104" s="44" t="s">
        <v>1560</v>
      </c>
      <c r="K104" s="43" t="s">
        <v>1615</v>
      </c>
      <c r="L104" s="44" t="s">
        <v>1616</v>
      </c>
      <c r="M104" s="43">
        <v>13</v>
      </c>
      <c r="N104" s="43">
        <v>306775</v>
      </c>
      <c r="O104" s="43">
        <v>328684</v>
      </c>
    </row>
    <row r="105" spans="1:15" x14ac:dyDescent="0.35">
      <c r="A105" s="41">
        <v>103</v>
      </c>
      <c r="B105" s="42">
        <v>456274</v>
      </c>
      <c r="C105" s="43" t="s">
        <v>1617</v>
      </c>
      <c r="D105" s="51" t="s">
        <v>1618</v>
      </c>
      <c r="E105" s="44" t="s">
        <v>178</v>
      </c>
      <c r="F105" s="44" t="s">
        <v>1560</v>
      </c>
      <c r="G105" s="43" t="s">
        <v>1561</v>
      </c>
      <c r="H105" s="44" t="s">
        <v>1560</v>
      </c>
      <c r="I105" s="43" t="s">
        <v>1562</v>
      </c>
      <c r="J105" s="44" t="s">
        <v>1560</v>
      </c>
      <c r="K105" s="43" t="s">
        <v>1619</v>
      </c>
      <c r="L105" s="44" t="s">
        <v>1620</v>
      </c>
      <c r="M105" s="43">
        <v>39</v>
      </c>
      <c r="N105" s="43">
        <v>308411</v>
      </c>
      <c r="O105" s="43">
        <v>330206</v>
      </c>
    </row>
    <row r="106" spans="1:15" x14ac:dyDescent="0.35">
      <c r="A106" s="41">
        <v>104</v>
      </c>
      <c r="B106" s="42">
        <v>464336</v>
      </c>
      <c r="C106" s="43" t="s">
        <v>1621</v>
      </c>
      <c r="D106" s="51" t="s">
        <v>1622</v>
      </c>
      <c r="E106" s="44" t="s">
        <v>178</v>
      </c>
      <c r="F106" s="44" t="s">
        <v>1560</v>
      </c>
      <c r="G106" s="43" t="s">
        <v>1561</v>
      </c>
      <c r="H106" s="44" t="s">
        <v>1560</v>
      </c>
      <c r="I106" s="43" t="s">
        <v>1562</v>
      </c>
      <c r="J106" s="44" t="s">
        <v>1560</v>
      </c>
      <c r="K106" s="43" t="s">
        <v>1623</v>
      </c>
      <c r="L106" s="44" t="s">
        <v>1624</v>
      </c>
      <c r="M106" s="43">
        <v>29</v>
      </c>
      <c r="N106" s="43">
        <v>312049</v>
      </c>
      <c r="O106" s="43">
        <v>325483</v>
      </c>
    </row>
    <row r="107" spans="1:15" x14ac:dyDescent="0.35">
      <c r="A107" s="41">
        <v>105</v>
      </c>
      <c r="B107" s="42">
        <v>464374</v>
      </c>
      <c r="C107" s="43" t="s">
        <v>1625</v>
      </c>
      <c r="D107" s="51" t="s">
        <v>1626</v>
      </c>
      <c r="E107" s="44" t="s">
        <v>178</v>
      </c>
      <c r="F107" s="44" t="s">
        <v>1560</v>
      </c>
      <c r="G107" s="43" t="s">
        <v>1561</v>
      </c>
      <c r="H107" s="44" t="s">
        <v>1560</v>
      </c>
      <c r="I107" s="43" t="s">
        <v>1562</v>
      </c>
      <c r="J107" s="44" t="s">
        <v>1560</v>
      </c>
      <c r="K107" s="43" t="s">
        <v>1627</v>
      </c>
      <c r="L107" s="44" t="s">
        <v>1628</v>
      </c>
      <c r="M107" s="43">
        <v>24</v>
      </c>
      <c r="N107" s="43">
        <v>308892</v>
      </c>
      <c r="O107" s="43">
        <v>329855</v>
      </c>
    </row>
    <row r="108" spans="1:15" x14ac:dyDescent="0.35">
      <c r="A108" s="41">
        <v>106</v>
      </c>
      <c r="B108" s="42">
        <v>462924</v>
      </c>
      <c r="C108" s="43" t="s">
        <v>1629</v>
      </c>
      <c r="D108" s="51" t="s">
        <v>1630</v>
      </c>
      <c r="E108" s="44" t="s">
        <v>178</v>
      </c>
      <c r="F108" s="44" t="s">
        <v>1560</v>
      </c>
      <c r="G108" s="43" t="s">
        <v>1561</v>
      </c>
      <c r="H108" s="44" t="s">
        <v>1560</v>
      </c>
      <c r="I108" s="43" t="s">
        <v>1562</v>
      </c>
      <c r="J108" s="44" t="s">
        <v>1560</v>
      </c>
      <c r="K108" s="43" t="s">
        <v>225</v>
      </c>
      <c r="L108" s="44" t="s">
        <v>226</v>
      </c>
      <c r="M108" s="43">
        <v>8</v>
      </c>
      <c r="N108" s="43">
        <v>309148</v>
      </c>
      <c r="O108" s="43">
        <v>323395</v>
      </c>
    </row>
    <row r="109" spans="1:15" ht="29" x14ac:dyDescent="0.35">
      <c r="A109" s="41">
        <v>107</v>
      </c>
      <c r="B109" s="42">
        <v>460015</v>
      </c>
      <c r="C109" s="43" t="s">
        <v>1631</v>
      </c>
      <c r="D109" s="51" t="s">
        <v>1632</v>
      </c>
      <c r="E109" s="44" t="s">
        <v>178</v>
      </c>
      <c r="F109" s="44" t="s">
        <v>1560</v>
      </c>
      <c r="G109" s="43" t="s">
        <v>1561</v>
      </c>
      <c r="H109" s="44" t="s">
        <v>1560</v>
      </c>
      <c r="I109" s="43" t="s">
        <v>1562</v>
      </c>
      <c r="J109" s="44" t="s">
        <v>1560</v>
      </c>
      <c r="K109" s="43" t="s">
        <v>586</v>
      </c>
      <c r="L109" s="44" t="s">
        <v>587</v>
      </c>
      <c r="M109" s="43">
        <v>4</v>
      </c>
      <c r="N109" s="43">
        <v>308116</v>
      </c>
      <c r="O109" s="43">
        <v>326625</v>
      </c>
    </row>
    <row r="110" spans="1:15" x14ac:dyDescent="0.35">
      <c r="A110" s="41">
        <v>108</v>
      </c>
      <c r="B110" s="42">
        <v>461672</v>
      </c>
      <c r="C110" s="43" t="s">
        <v>1633</v>
      </c>
      <c r="D110" s="51" t="s">
        <v>1634</v>
      </c>
      <c r="E110" s="44" t="s">
        <v>178</v>
      </c>
      <c r="F110" s="44" t="s">
        <v>1560</v>
      </c>
      <c r="G110" s="43" t="s">
        <v>1561</v>
      </c>
      <c r="H110" s="44" t="s">
        <v>1560</v>
      </c>
      <c r="I110" s="43" t="s">
        <v>1562</v>
      </c>
      <c r="J110" s="44" t="s">
        <v>1560</v>
      </c>
      <c r="K110" s="43" t="s">
        <v>1635</v>
      </c>
      <c r="L110" s="44" t="s">
        <v>1636</v>
      </c>
      <c r="M110" s="43">
        <v>20</v>
      </c>
      <c r="N110" s="43">
        <v>311769</v>
      </c>
      <c r="O110" s="43">
        <v>326315</v>
      </c>
    </row>
    <row r="111" spans="1:15" x14ac:dyDescent="0.35">
      <c r="A111" s="41">
        <v>109</v>
      </c>
      <c r="B111" s="42">
        <v>463468</v>
      </c>
      <c r="C111" s="43" t="s">
        <v>1637</v>
      </c>
      <c r="D111" s="51" t="s">
        <v>1638</v>
      </c>
      <c r="E111" s="44" t="s">
        <v>178</v>
      </c>
      <c r="F111" s="44" t="s">
        <v>1560</v>
      </c>
      <c r="G111" s="43" t="s">
        <v>1561</v>
      </c>
      <c r="H111" s="44" t="s">
        <v>1560</v>
      </c>
      <c r="I111" s="43" t="s">
        <v>1562</v>
      </c>
      <c r="J111" s="44" t="s">
        <v>1560</v>
      </c>
      <c r="K111" s="43" t="s">
        <v>1639</v>
      </c>
      <c r="L111" s="44" t="s">
        <v>1640</v>
      </c>
      <c r="M111" s="43">
        <v>13</v>
      </c>
      <c r="N111" s="43">
        <v>308238</v>
      </c>
      <c r="O111" s="43">
        <v>328155</v>
      </c>
    </row>
    <row r="112" spans="1:15" x14ac:dyDescent="0.35">
      <c r="A112" s="41">
        <v>110</v>
      </c>
      <c r="B112" s="42">
        <v>457651</v>
      </c>
      <c r="C112" s="43" t="s">
        <v>1641</v>
      </c>
      <c r="D112" s="51" t="s">
        <v>1642</v>
      </c>
      <c r="E112" s="44" t="s">
        <v>178</v>
      </c>
      <c r="F112" s="44" t="s">
        <v>1560</v>
      </c>
      <c r="G112" s="43" t="s">
        <v>1561</v>
      </c>
      <c r="H112" s="44" t="s">
        <v>1560</v>
      </c>
      <c r="I112" s="43" t="s">
        <v>1562</v>
      </c>
      <c r="J112" s="44" t="s">
        <v>1560</v>
      </c>
      <c r="K112" s="43" t="s">
        <v>1643</v>
      </c>
      <c r="L112" s="44" t="s">
        <v>1644</v>
      </c>
      <c r="M112" s="43">
        <v>55</v>
      </c>
      <c r="N112" s="43">
        <v>310641</v>
      </c>
      <c r="O112" s="43">
        <v>329025</v>
      </c>
    </row>
    <row r="113" spans="1:15" x14ac:dyDescent="0.35">
      <c r="A113" s="41">
        <v>111</v>
      </c>
      <c r="B113" s="42">
        <v>279643</v>
      </c>
      <c r="C113" s="43" t="s">
        <v>1645</v>
      </c>
      <c r="D113" s="51" t="s">
        <v>1646</v>
      </c>
      <c r="E113" s="44" t="s">
        <v>178</v>
      </c>
      <c r="F113" s="44" t="s">
        <v>1192</v>
      </c>
      <c r="G113" s="43" t="s">
        <v>1647</v>
      </c>
      <c r="H113" s="44" t="s">
        <v>1648</v>
      </c>
      <c r="I113" s="43" t="s">
        <v>1649</v>
      </c>
      <c r="J113" s="44" t="s">
        <v>1648</v>
      </c>
      <c r="K113" s="43" t="s">
        <v>564</v>
      </c>
      <c r="L113" s="44" t="s">
        <v>565</v>
      </c>
      <c r="M113" s="43">
        <v>7</v>
      </c>
      <c r="N113" s="43">
        <v>304455</v>
      </c>
      <c r="O113" s="43">
        <v>323764</v>
      </c>
    </row>
    <row r="114" spans="1:15" x14ac:dyDescent="0.35">
      <c r="A114" s="41">
        <v>112</v>
      </c>
      <c r="B114" s="42">
        <v>279714</v>
      </c>
      <c r="C114" s="43" t="s">
        <v>1650</v>
      </c>
      <c r="D114" s="51" t="s">
        <v>1651</v>
      </c>
      <c r="E114" s="44" t="s">
        <v>178</v>
      </c>
      <c r="F114" s="44" t="s">
        <v>1192</v>
      </c>
      <c r="G114" s="43" t="s">
        <v>1647</v>
      </c>
      <c r="H114" s="44" t="s">
        <v>1648</v>
      </c>
      <c r="I114" s="43" t="s">
        <v>1649</v>
      </c>
      <c r="J114" s="44" t="s">
        <v>1648</v>
      </c>
      <c r="K114" s="43" t="s">
        <v>393</v>
      </c>
      <c r="L114" s="44" t="s">
        <v>394</v>
      </c>
      <c r="M114" s="43">
        <v>5</v>
      </c>
      <c r="N114" s="43">
        <v>300503</v>
      </c>
      <c r="O114" s="43">
        <v>325801</v>
      </c>
    </row>
    <row r="115" spans="1:15" x14ac:dyDescent="0.35">
      <c r="A115" s="41">
        <v>113</v>
      </c>
      <c r="B115" s="42">
        <v>279719</v>
      </c>
      <c r="C115" s="43" t="s">
        <v>1652</v>
      </c>
      <c r="D115" s="51" t="s">
        <v>1653</v>
      </c>
      <c r="E115" s="44" t="s">
        <v>178</v>
      </c>
      <c r="F115" s="44" t="s">
        <v>1192</v>
      </c>
      <c r="G115" s="43" t="s">
        <v>1647</v>
      </c>
      <c r="H115" s="44" t="s">
        <v>1648</v>
      </c>
      <c r="I115" s="43" t="s">
        <v>1649</v>
      </c>
      <c r="J115" s="44" t="s">
        <v>1648</v>
      </c>
      <c r="K115" s="43" t="s">
        <v>94</v>
      </c>
      <c r="L115" s="44" t="s">
        <v>95</v>
      </c>
      <c r="M115" s="43">
        <v>4</v>
      </c>
      <c r="N115" s="43">
        <v>303013</v>
      </c>
      <c r="O115" s="43">
        <v>324573</v>
      </c>
    </row>
    <row r="116" spans="1:15" x14ac:dyDescent="0.35">
      <c r="A116" s="41">
        <v>114</v>
      </c>
      <c r="B116" s="42">
        <v>286627</v>
      </c>
      <c r="C116" s="43" t="s">
        <v>1190</v>
      </c>
      <c r="D116" s="51" t="s">
        <v>1191</v>
      </c>
      <c r="E116" s="44" t="s">
        <v>178</v>
      </c>
      <c r="F116" s="44" t="s">
        <v>1192</v>
      </c>
      <c r="G116" s="43" t="s">
        <v>1654</v>
      </c>
      <c r="H116" s="44" t="s">
        <v>1193</v>
      </c>
      <c r="I116" s="43" t="s">
        <v>1194</v>
      </c>
      <c r="J116" s="44" t="s">
        <v>1193</v>
      </c>
      <c r="K116" s="43" t="s">
        <v>1195</v>
      </c>
      <c r="L116" s="44" t="s">
        <v>1196</v>
      </c>
      <c r="M116" s="43">
        <v>8</v>
      </c>
      <c r="N116" s="43">
        <v>319314</v>
      </c>
      <c r="O116" s="43">
        <v>318233</v>
      </c>
    </row>
    <row r="117" spans="1:15" x14ac:dyDescent="0.35">
      <c r="A117" s="41">
        <v>115</v>
      </c>
      <c r="B117" s="45">
        <v>843697</v>
      </c>
      <c r="C117" s="46"/>
      <c r="D117" s="52" t="s">
        <v>1655</v>
      </c>
      <c r="E117" s="47" t="s">
        <v>178</v>
      </c>
      <c r="F117" s="47" t="s">
        <v>1085</v>
      </c>
      <c r="G117" s="46" t="s">
        <v>1656</v>
      </c>
      <c r="H117" s="47" t="s">
        <v>1085</v>
      </c>
      <c r="I117" s="46" t="s">
        <v>1086</v>
      </c>
      <c r="J117" s="47" t="s">
        <v>1085</v>
      </c>
      <c r="K117" s="46" t="s">
        <v>810</v>
      </c>
      <c r="L117" s="47" t="s">
        <v>811</v>
      </c>
      <c r="M117" s="46" t="s">
        <v>1657</v>
      </c>
      <c r="N117" s="46" t="s">
        <v>1658</v>
      </c>
      <c r="O117" s="46" t="s">
        <v>1659</v>
      </c>
    </row>
    <row r="118" spans="1:15" x14ac:dyDescent="0.35">
      <c r="A118" s="41">
        <v>116</v>
      </c>
      <c r="B118" s="45">
        <v>15299015</v>
      </c>
      <c r="C118" s="46"/>
      <c r="D118" s="52" t="s">
        <v>1660</v>
      </c>
      <c r="E118" s="47" t="s">
        <v>178</v>
      </c>
      <c r="F118" s="47" t="s">
        <v>1085</v>
      </c>
      <c r="G118" s="46" t="s">
        <v>1656</v>
      </c>
      <c r="H118" s="47" t="s">
        <v>1085</v>
      </c>
      <c r="I118" s="46" t="s">
        <v>1086</v>
      </c>
      <c r="J118" s="47" t="s">
        <v>1085</v>
      </c>
      <c r="K118" s="46" t="s">
        <v>1661</v>
      </c>
      <c r="L118" s="47" t="s">
        <v>1662</v>
      </c>
      <c r="M118" s="46" t="s">
        <v>1663</v>
      </c>
      <c r="N118" s="46" t="s">
        <v>1664</v>
      </c>
      <c r="O118" s="46" t="s">
        <v>1665</v>
      </c>
    </row>
    <row r="119" spans="1:15" x14ac:dyDescent="0.35">
      <c r="A119" s="41">
        <v>117</v>
      </c>
      <c r="B119" s="45">
        <v>306786</v>
      </c>
      <c r="C119" s="46"/>
      <c r="D119" s="52" t="s">
        <v>1666</v>
      </c>
      <c r="E119" s="47" t="s">
        <v>178</v>
      </c>
      <c r="F119" s="47" t="s">
        <v>1085</v>
      </c>
      <c r="G119" s="46" t="s">
        <v>1656</v>
      </c>
      <c r="H119" s="47" t="s">
        <v>1085</v>
      </c>
      <c r="I119" s="46" t="s">
        <v>1086</v>
      </c>
      <c r="J119" s="47" t="s">
        <v>1085</v>
      </c>
      <c r="K119" s="46" t="s">
        <v>1667</v>
      </c>
      <c r="L119" s="47" t="s">
        <v>1668</v>
      </c>
      <c r="M119" s="46" t="s">
        <v>1669</v>
      </c>
      <c r="N119" s="46" t="s">
        <v>1670</v>
      </c>
      <c r="O119" s="46" t="s">
        <v>1671</v>
      </c>
    </row>
    <row r="120" spans="1:15" x14ac:dyDescent="0.35">
      <c r="A120" s="41">
        <v>118</v>
      </c>
      <c r="B120" s="42">
        <v>414692</v>
      </c>
      <c r="C120" s="43" t="s">
        <v>1108</v>
      </c>
      <c r="D120" s="51" t="s">
        <v>1109</v>
      </c>
      <c r="E120" s="44" t="s">
        <v>178</v>
      </c>
      <c r="F120" s="44" t="s">
        <v>1085</v>
      </c>
      <c r="G120" s="43" t="s">
        <v>1656</v>
      </c>
      <c r="H120" s="44" t="s">
        <v>1085</v>
      </c>
      <c r="I120" s="43" t="s">
        <v>1086</v>
      </c>
      <c r="J120" s="44" t="s">
        <v>1085</v>
      </c>
      <c r="K120" s="43" t="s">
        <v>660</v>
      </c>
      <c r="L120" s="44" t="s">
        <v>661</v>
      </c>
      <c r="M120" s="43">
        <v>8</v>
      </c>
      <c r="N120" s="43">
        <v>366235</v>
      </c>
      <c r="O120" s="43">
        <v>358103</v>
      </c>
    </row>
    <row r="121" spans="1:15" x14ac:dyDescent="0.35">
      <c r="A121" s="41">
        <v>119</v>
      </c>
      <c r="B121" s="42">
        <v>900582941</v>
      </c>
      <c r="C121" s="43"/>
      <c r="D121" s="51">
        <v>30445</v>
      </c>
      <c r="E121" s="44" t="s">
        <v>178</v>
      </c>
      <c r="F121" s="44" t="s">
        <v>1672</v>
      </c>
      <c r="G121" s="43" t="s">
        <v>1673</v>
      </c>
      <c r="H121" s="44" t="s">
        <v>1674</v>
      </c>
      <c r="I121" s="43" t="s">
        <v>1675</v>
      </c>
      <c r="J121" s="44" t="s">
        <v>1674</v>
      </c>
      <c r="K121" s="43" t="s">
        <v>1676</v>
      </c>
      <c r="L121" s="44" t="s">
        <v>1677</v>
      </c>
      <c r="M121" s="43">
        <v>3</v>
      </c>
      <c r="N121" s="43">
        <v>342866</v>
      </c>
      <c r="O121" s="43">
        <v>354431</v>
      </c>
    </row>
    <row r="122" spans="1:15" x14ac:dyDescent="0.35">
      <c r="A122" s="41">
        <v>120</v>
      </c>
      <c r="B122" s="42">
        <v>333099</v>
      </c>
      <c r="C122" s="43" t="s">
        <v>1678</v>
      </c>
      <c r="D122" s="51" t="s">
        <v>1679</v>
      </c>
      <c r="E122" s="44" t="s">
        <v>178</v>
      </c>
      <c r="F122" s="44" t="s">
        <v>1672</v>
      </c>
      <c r="G122" s="43" t="s">
        <v>1680</v>
      </c>
      <c r="H122" s="44" t="s">
        <v>1681</v>
      </c>
      <c r="I122" s="43" t="s">
        <v>1682</v>
      </c>
      <c r="J122" s="44" t="s">
        <v>1683</v>
      </c>
      <c r="K122" s="43" t="s">
        <v>94</v>
      </c>
      <c r="L122" s="44" t="s">
        <v>95</v>
      </c>
      <c r="M122" s="43">
        <v>5</v>
      </c>
      <c r="N122" s="43">
        <v>364027</v>
      </c>
      <c r="O122" s="43">
        <v>343846</v>
      </c>
    </row>
    <row r="123" spans="1:15" x14ac:dyDescent="0.35">
      <c r="A123" s="41">
        <v>121</v>
      </c>
      <c r="B123" s="42">
        <v>333791</v>
      </c>
      <c r="C123" s="43" t="s">
        <v>1684</v>
      </c>
      <c r="D123" s="51" t="s">
        <v>1685</v>
      </c>
      <c r="E123" s="44" t="s">
        <v>178</v>
      </c>
      <c r="F123" s="44" t="s">
        <v>1672</v>
      </c>
      <c r="G123" s="43" t="s">
        <v>1680</v>
      </c>
      <c r="H123" s="44" t="s">
        <v>1681</v>
      </c>
      <c r="I123" s="43" t="s">
        <v>1686</v>
      </c>
      <c r="J123" s="44" t="s">
        <v>1687</v>
      </c>
      <c r="K123" s="43" t="s">
        <v>564</v>
      </c>
      <c r="L123" s="44" t="s">
        <v>565</v>
      </c>
      <c r="M123" s="43">
        <v>29</v>
      </c>
      <c r="N123" s="43">
        <v>358492</v>
      </c>
      <c r="O123" s="43">
        <v>346511</v>
      </c>
    </row>
    <row r="124" spans="1:15" x14ac:dyDescent="0.35">
      <c r="A124" s="41">
        <v>122</v>
      </c>
      <c r="B124" s="42">
        <v>9831553</v>
      </c>
      <c r="C124" s="43"/>
      <c r="D124" s="51">
        <v>264404</v>
      </c>
      <c r="E124" s="44" t="s">
        <v>178</v>
      </c>
      <c r="F124" s="44" t="s">
        <v>1688</v>
      </c>
      <c r="G124" s="43" t="s">
        <v>1689</v>
      </c>
      <c r="H124" s="44" t="s">
        <v>1690</v>
      </c>
      <c r="I124" s="43" t="s">
        <v>1691</v>
      </c>
      <c r="J124" s="44" t="s">
        <v>1690</v>
      </c>
      <c r="K124" s="43" t="s">
        <v>1461</v>
      </c>
      <c r="L124" s="44" t="s">
        <v>1462</v>
      </c>
      <c r="M124" s="43">
        <v>24</v>
      </c>
      <c r="N124" s="43">
        <v>345194</v>
      </c>
      <c r="O124" s="43">
        <v>304753</v>
      </c>
    </row>
    <row r="125" spans="1:15" x14ac:dyDescent="0.35">
      <c r="A125" s="41">
        <v>123</v>
      </c>
      <c r="B125" s="45">
        <v>86341746</v>
      </c>
      <c r="C125" s="46"/>
      <c r="D125" s="52" t="s">
        <v>540</v>
      </c>
      <c r="E125" s="47" t="s">
        <v>178</v>
      </c>
      <c r="F125" s="47" t="s">
        <v>1688</v>
      </c>
      <c r="G125" s="46" t="s">
        <v>1692</v>
      </c>
      <c r="H125" s="47" t="s">
        <v>1690</v>
      </c>
      <c r="I125" s="46" t="s">
        <v>1691</v>
      </c>
      <c r="J125" s="47" t="s">
        <v>1690</v>
      </c>
      <c r="K125" s="46" t="s">
        <v>590</v>
      </c>
      <c r="L125" s="47" t="s">
        <v>591</v>
      </c>
      <c r="M125" s="46" t="s">
        <v>1555</v>
      </c>
      <c r="N125" s="46" t="s">
        <v>1693</v>
      </c>
      <c r="O125" s="46" t="s">
        <v>1694</v>
      </c>
    </row>
    <row r="126" spans="1:15" x14ac:dyDescent="0.35">
      <c r="A126" s="41">
        <v>124</v>
      </c>
      <c r="B126" s="42">
        <v>366554</v>
      </c>
      <c r="C126" s="43" t="s">
        <v>1695</v>
      </c>
      <c r="D126" s="51" t="s">
        <v>1696</v>
      </c>
      <c r="E126" s="44" t="s">
        <v>178</v>
      </c>
      <c r="F126" s="44" t="s">
        <v>1697</v>
      </c>
      <c r="G126" s="43" t="s">
        <v>1698</v>
      </c>
      <c r="H126" s="44" t="s">
        <v>1699</v>
      </c>
      <c r="I126" s="43" t="s">
        <v>1700</v>
      </c>
      <c r="J126" s="44" t="s">
        <v>1701</v>
      </c>
      <c r="K126" s="43" t="s">
        <v>103</v>
      </c>
      <c r="L126" s="44"/>
      <c r="M126" s="43">
        <v>67</v>
      </c>
      <c r="N126" s="43">
        <v>274758</v>
      </c>
      <c r="O126" s="43">
        <v>369355</v>
      </c>
    </row>
    <row r="127" spans="1:15" x14ac:dyDescent="0.35">
      <c r="A127" s="41">
        <v>125</v>
      </c>
      <c r="B127" s="42">
        <v>367079</v>
      </c>
      <c r="C127" s="43" t="s">
        <v>1702</v>
      </c>
      <c r="D127" s="51" t="s">
        <v>1703</v>
      </c>
      <c r="E127" s="44" t="s">
        <v>178</v>
      </c>
      <c r="F127" s="44" t="s">
        <v>1697</v>
      </c>
      <c r="G127" s="43" t="s">
        <v>1698</v>
      </c>
      <c r="H127" s="44" t="s">
        <v>1699</v>
      </c>
      <c r="I127" s="43" t="s">
        <v>1704</v>
      </c>
      <c r="J127" s="44" t="s">
        <v>1705</v>
      </c>
      <c r="K127" s="43" t="s">
        <v>103</v>
      </c>
      <c r="L127" s="44"/>
      <c r="M127" s="43">
        <v>46</v>
      </c>
      <c r="N127" s="43">
        <v>271482</v>
      </c>
      <c r="O127" s="43">
        <v>371302</v>
      </c>
    </row>
    <row r="128" spans="1:15" ht="29" x14ac:dyDescent="0.35">
      <c r="A128" s="41">
        <v>126</v>
      </c>
      <c r="B128" s="42">
        <v>364127</v>
      </c>
      <c r="C128" s="43" t="s">
        <v>1706</v>
      </c>
      <c r="D128" s="51" t="s">
        <v>1707</v>
      </c>
      <c r="E128" s="44" t="s">
        <v>178</v>
      </c>
      <c r="F128" s="44" t="s">
        <v>1697</v>
      </c>
      <c r="G128" s="43" t="s">
        <v>1708</v>
      </c>
      <c r="H128" s="44" t="s">
        <v>1709</v>
      </c>
      <c r="I128" s="43" t="s">
        <v>1710</v>
      </c>
      <c r="J128" s="44" t="s">
        <v>1709</v>
      </c>
      <c r="K128" s="43" t="s">
        <v>1711</v>
      </c>
      <c r="L128" s="44" t="s">
        <v>1712</v>
      </c>
      <c r="M128" s="43">
        <v>1</v>
      </c>
      <c r="N128" s="43">
        <v>284247</v>
      </c>
      <c r="O128" s="43">
        <v>345331</v>
      </c>
    </row>
    <row r="129" spans="1:15" x14ac:dyDescent="0.35">
      <c r="A129" s="41">
        <v>127</v>
      </c>
      <c r="B129" s="42">
        <v>364910</v>
      </c>
      <c r="C129" s="43" t="s">
        <v>1714</v>
      </c>
      <c r="D129" s="51" t="s">
        <v>1715</v>
      </c>
      <c r="E129" s="44" t="s">
        <v>178</v>
      </c>
      <c r="F129" s="44" t="s">
        <v>1697</v>
      </c>
      <c r="G129" s="43" t="s">
        <v>1716</v>
      </c>
      <c r="H129" s="44" t="s">
        <v>1713</v>
      </c>
      <c r="I129" s="43" t="s">
        <v>1717</v>
      </c>
      <c r="J129" s="44" t="s">
        <v>1713</v>
      </c>
      <c r="K129" s="43" t="s">
        <v>1718</v>
      </c>
      <c r="L129" s="44" t="s">
        <v>1719</v>
      </c>
      <c r="M129" s="43">
        <v>4</v>
      </c>
      <c r="N129" s="43">
        <v>284021</v>
      </c>
      <c r="O129" s="43">
        <v>366681</v>
      </c>
    </row>
    <row r="130" spans="1:15" ht="29" x14ac:dyDescent="0.35">
      <c r="A130" s="41">
        <v>128</v>
      </c>
      <c r="B130" s="42">
        <v>366008</v>
      </c>
      <c r="C130" s="43" t="s">
        <v>1720</v>
      </c>
      <c r="D130" s="51" t="s">
        <v>1721</v>
      </c>
      <c r="E130" s="44" t="s">
        <v>178</v>
      </c>
      <c r="F130" s="44" t="s">
        <v>1697</v>
      </c>
      <c r="G130" s="43" t="s">
        <v>1716</v>
      </c>
      <c r="H130" s="44" t="s">
        <v>1713</v>
      </c>
      <c r="I130" s="43" t="s">
        <v>1717</v>
      </c>
      <c r="J130" s="44" t="s">
        <v>1713</v>
      </c>
      <c r="K130" s="43" t="s">
        <v>393</v>
      </c>
      <c r="L130" s="44" t="s">
        <v>394</v>
      </c>
      <c r="M130" s="43">
        <v>2</v>
      </c>
      <c r="N130" s="43">
        <v>284326</v>
      </c>
      <c r="O130" s="43">
        <v>366113</v>
      </c>
    </row>
    <row r="131" spans="1:15" x14ac:dyDescent="0.35">
      <c r="A131" s="41">
        <v>129</v>
      </c>
      <c r="B131" s="42">
        <v>365711</v>
      </c>
      <c r="C131" s="43" t="s">
        <v>1722</v>
      </c>
      <c r="D131" s="51" t="s">
        <v>1723</v>
      </c>
      <c r="E131" s="44" t="s">
        <v>178</v>
      </c>
      <c r="F131" s="44" t="s">
        <v>1697</v>
      </c>
      <c r="G131" s="43" t="s">
        <v>1716</v>
      </c>
      <c r="H131" s="44" t="s">
        <v>1713</v>
      </c>
      <c r="I131" s="43" t="s">
        <v>1717</v>
      </c>
      <c r="J131" s="44" t="s">
        <v>1713</v>
      </c>
      <c r="K131" s="43" t="s">
        <v>1724</v>
      </c>
      <c r="L131" s="44" t="s">
        <v>1725</v>
      </c>
      <c r="M131" s="43">
        <v>41</v>
      </c>
      <c r="N131" s="43">
        <v>283479</v>
      </c>
      <c r="O131" s="43">
        <v>365465</v>
      </c>
    </row>
    <row r="132" spans="1:15" ht="29" x14ac:dyDescent="0.35">
      <c r="A132" s="41">
        <v>130</v>
      </c>
      <c r="B132" s="42">
        <v>364840</v>
      </c>
      <c r="C132" s="43" t="s">
        <v>1726</v>
      </c>
      <c r="D132" s="51" t="s">
        <v>1727</v>
      </c>
      <c r="E132" s="44" t="s">
        <v>178</v>
      </c>
      <c r="F132" s="44" t="s">
        <v>1697</v>
      </c>
      <c r="G132" s="43" t="s">
        <v>1716</v>
      </c>
      <c r="H132" s="44" t="s">
        <v>1713</v>
      </c>
      <c r="I132" s="43" t="s">
        <v>1717</v>
      </c>
      <c r="J132" s="44" t="s">
        <v>1713</v>
      </c>
      <c r="K132" s="43" t="s">
        <v>658</v>
      </c>
      <c r="L132" s="44" t="s">
        <v>659</v>
      </c>
      <c r="M132" s="43">
        <v>50</v>
      </c>
      <c r="N132" s="43">
        <v>283306</v>
      </c>
      <c r="O132" s="43">
        <v>365571</v>
      </c>
    </row>
    <row r="133" spans="1:15" x14ac:dyDescent="0.35">
      <c r="A133" s="41">
        <v>131</v>
      </c>
      <c r="B133" s="42">
        <v>465085</v>
      </c>
      <c r="C133" s="43" t="s">
        <v>1728</v>
      </c>
      <c r="D133" s="51" t="s">
        <v>1729</v>
      </c>
      <c r="E133" s="44" t="s">
        <v>356</v>
      </c>
      <c r="F133" s="44" t="s">
        <v>1730</v>
      </c>
      <c r="G133" s="43" t="s">
        <v>1731</v>
      </c>
      <c r="H133" s="44" t="s">
        <v>1732</v>
      </c>
      <c r="I133" s="43" t="s">
        <v>1733</v>
      </c>
      <c r="J133" s="44" t="s">
        <v>1732</v>
      </c>
      <c r="K133" s="43" t="s">
        <v>666</v>
      </c>
      <c r="L133" s="44" t="s">
        <v>667</v>
      </c>
      <c r="M133" s="43">
        <v>24</v>
      </c>
      <c r="N133" s="43">
        <v>479025</v>
      </c>
      <c r="O133" s="43">
        <v>556699</v>
      </c>
    </row>
    <row r="134" spans="1:15" x14ac:dyDescent="0.35">
      <c r="A134" s="41">
        <v>132</v>
      </c>
      <c r="B134" s="42">
        <v>481858</v>
      </c>
      <c r="C134" s="43" t="s">
        <v>1734</v>
      </c>
      <c r="D134" s="51" t="s">
        <v>1735</v>
      </c>
      <c r="E134" s="44" t="s">
        <v>356</v>
      </c>
      <c r="F134" s="44" t="s">
        <v>1736</v>
      </c>
      <c r="G134" s="43" t="s">
        <v>1737</v>
      </c>
      <c r="H134" s="44" t="s">
        <v>1738</v>
      </c>
      <c r="I134" s="43" t="s">
        <v>1739</v>
      </c>
      <c r="J134" s="44" t="s">
        <v>1738</v>
      </c>
      <c r="K134" s="43" t="s">
        <v>520</v>
      </c>
      <c r="L134" s="44" t="s">
        <v>521</v>
      </c>
      <c r="M134" s="43">
        <v>4</v>
      </c>
      <c r="N134" s="43">
        <v>526612</v>
      </c>
      <c r="O134" s="43">
        <v>598653</v>
      </c>
    </row>
    <row r="135" spans="1:15" ht="29" x14ac:dyDescent="0.35">
      <c r="A135" s="41">
        <v>133</v>
      </c>
      <c r="B135" s="42">
        <v>484153</v>
      </c>
      <c r="C135" s="43" t="s">
        <v>1740</v>
      </c>
      <c r="D135" s="51" t="s">
        <v>1741</v>
      </c>
      <c r="E135" s="44" t="s">
        <v>356</v>
      </c>
      <c r="F135" s="44" t="s">
        <v>1736</v>
      </c>
      <c r="G135" s="43" t="s">
        <v>1737</v>
      </c>
      <c r="H135" s="44" t="s">
        <v>1738</v>
      </c>
      <c r="I135" s="43" t="s">
        <v>1739</v>
      </c>
      <c r="J135" s="44" t="s">
        <v>1738</v>
      </c>
      <c r="K135" s="43" t="s">
        <v>1742</v>
      </c>
      <c r="L135" s="44" t="s">
        <v>1743</v>
      </c>
      <c r="M135" s="43">
        <v>2</v>
      </c>
      <c r="N135" s="43">
        <v>527828</v>
      </c>
      <c r="O135" s="43">
        <v>598410</v>
      </c>
    </row>
    <row r="136" spans="1:15" x14ac:dyDescent="0.35">
      <c r="A136" s="41">
        <v>134</v>
      </c>
      <c r="B136" s="42">
        <v>483704</v>
      </c>
      <c r="C136" s="43" t="s">
        <v>1744</v>
      </c>
      <c r="D136" s="51" t="s">
        <v>1745</v>
      </c>
      <c r="E136" s="44" t="s">
        <v>356</v>
      </c>
      <c r="F136" s="44" t="s">
        <v>1736</v>
      </c>
      <c r="G136" s="43" t="s">
        <v>1737</v>
      </c>
      <c r="H136" s="44" t="s">
        <v>1738</v>
      </c>
      <c r="I136" s="43" t="s">
        <v>1739</v>
      </c>
      <c r="J136" s="44" t="s">
        <v>1738</v>
      </c>
      <c r="K136" s="43" t="s">
        <v>1746</v>
      </c>
      <c r="L136" s="44" t="s">
        <v>1747</v>
      </c>
      <c r="M136" s="43">
        <v>29</v>
      </c>
      <c r="N136" s="43">
        <v>527130</v>
      </c>
      <c r="O136" s="43">
        <v>600625</v>
      </c>
    </row>
    <row r="137" spans="1:15" x14ac:dyDescent="0.35">
      <c r="A137" s="41">
        <v>135</v>
      </c>
      <c r="B137" s="42">
        <v>480277</v>
      </c>
      <c r="C137" s="43" t="s">
        <v>1748</v>
      </c>
      <c r="D137" s="51" t="s">
        <v>1749</v>
      </c>
      <c r="E137" s="44" t="s">
        <v>356</v>
      </c>
      <c r="F137" s="44" t="s">
        <v>1736</v>
      </c>
      <c r="G137" s="43" t="s">
        <v>1737</v>
      </c>
      <c r="H137" s="44" t="s">
        <v>1738</v>
      </c>
      <c r="I137" s="43" t="s">
        <v>1739</v>
      </c>
      <c r="J137" s="44" t="s">
        <v>1738</v>
      </c>
      <c r="K137" s="43" t="s">
        <v>1718</v>
      </c>
      <c r="L137" s="44" t="s">
        <v>1719</v>
      </c>
      <c r="M137" s="43">
        <v>62</v>
      </c>
      <c r="N137" s="43">
        <v>527298</v>
      </c>
      <c r="O137" s="43">
        <v>601144</v>
      </c>
    </row>
    <row r="138" spans="1:15" x14ac:dyDescent="0.35">
      <c r="A138" s="41">
        <v>136</v>
      </c>
      <c r="B138" s="42">
        <v>482525</v>
      </c>
      <c r="C138" s="43" t="s">
        <v>1750</v>
      </c>
      <c r="D138" s="51" t="s">
        <v>1751</v>
      </c>
      <c r="E138" s="44" t="s">
        <v>356</v>
      </c>
      <c r="F138" s="44" t="s">
        <v>1736</v>
      </c>
      <c r="G138" s="43" t="s">
        <v>1737</v>
      </c>
      <c r="H138" s="44" t="s">
        <v>1738</v>
      </c>
      <c r="I138" s="43" t="s">
        <v>1739</v>
      </c>
      <c r="J138" s="44" t="s">
        <v>1738</v>
      </c>
      <c r="K138" s="43" t="s">
        <v>1752</v>
      </c>
      <c r="L138" s="44" t="s">
        <v>1753</v>
      </c>
      <c r="M138" s="43">
        <v>14</v>
      </c>
      <c r="N138" s="43">
        <v>526992</v>
      </c>
      <c r="O138" s="43">
        <v>598411</v>
      </c>
    </row>
    <row r="139" spans="1:15" x14ac:dyDescent="0.35">
      <c r="A139" s="41">
        <v>137</v>
      </c>
      <c r="B139" s="42">
        <v>482228</v>
      </c>
      <c r="C139" s="43" t="s">
        <v>1754</v>
      </c>
      <c r="D139" s="51" t="s">
        <v>1755</v>
      </c>
      <c r="E139" s="44" t="s">
        <v>356</v>
      </c>
      <c r="F139" s="44" t="s">
        <v>1736</v>
      </c>
      <c r="G139" s="43" t="s">
        <v>1737</v>
      </c>
      <c r="H139" s="44" t="s">
        <v>1738</v>
      </c>
      <c r="I139" s="43" t="s">
        <v>1739</v>
      </c>
      <c r="J139" s="44" t="s">
        <v>1738</v>
      </c>
      <c r="K139" s="43" t="s">
        <v>1756</v>
      </c>
      <c r="L139" s="44" t="s">
        <v>1757</v>
      </c>
      <c r="M139" s="43">
        <v>5</v>
      </c>
      <c r="N139" s="43">
        <v>527642</v>
      </c>
      <c r="O139" s="43">
        <v>598162</v>
      </c>
    </row>
    <row r="140" spans="1:15" x14ac:dyDescent="0.35">
      <c r="A140" s="41">
        <v>138</v>
      </c>
      <c r="B140" s="42">
        <v>483816</v>
      </c>
      <c r="C140" s="43" t="s">
        <v>1758</v>
      </c>
      <c r="D140" s="51" t="s">
        <v>1759</v>
      </c>
      <c r="E140" s="44" t="s">
        <v>356</v>
      </c>
      <c r="F140" s="44" t="s">
        <v>1736</v>
      </c>
      <c r="G140" s="43" t="s">
        <v>1737</v>
      </c>
      <c r="H140" s="44" t="s">
        <v>1738</v>
      </c>
      <c r="I140" s="43" t="s">
        <v>1739</v>
      </c>
      <c r="J140" s="44" t="s">
        <v>1738</v>
      </c>
      <c r="K140" s="43" t="s">
        <v>132</v>
      </c>
      <c r="L140" s="44" t="s">
        <v>133</v>
      </c>
      <c r="M140" s="43">
        <v>34</v>
      </c>
      <c r="N140" s="43">
        <v>526679</v>
      </c>
      <c r="O140" s="43">
        <v>597511</v>
      </c>
    </row>
    <row r="141" spans="1:15" x14ac:dyDescent="0.35">
      <c r="A141" s="41">
        <v>139</v>
      </c>
      <c r="B141" s="42">
        <v>484086</v>
      </c>
      <c r="C141" s="43" t="s">
        <v>1760</v>
      </c>
      <c r="D141" s="51" t="s">
        <v>1761</v>
      </c>
      <c r="E141" s="44" t="s">
        <v>356</v>
      </c>
      <c r="F141" s="44" t="s">
        <v>1736</v>
      </c>
      <c r="G141" s="43" t="s">
        <v>1737</v>
      </c>
      <c r="H141" s="44" t="s">
        <v>1738</v>
      </c>
      <c r="I141" s="43" t="s">
        <v>1739</v>
      </c>
      <c r="J141" s="44" t="s">
        <v>1738</v>
      </c>
      <c r="K141" s="43" t="s">
        <v>1762</v>
      </c>
      <c r="L141" s="44" t="s">
        <v>1763</v>
      </c>
      <c r="M141" s="43">
        <v>6</v>
      </c>
      <c r="N141" s="43">
        <v>526503</v>
      </c>
      <c r="O141" s="43">
        <v>599602</v>
      </c>
    </row>
    <row r="142" spans="1:15" x14ac:dyDescent="0.35">
      <c r="A142" s="41">
        <v>140</v>
      </c>
      <c r="B142" s="42">
        <v>501807</v>
      </c>
      <c r="C142" s="43" t="s">
        <v>1764</v>
      </c>
      <c r="D142" s="51" t="s">
        <v>1765</v>
      </c>
      <c r="E142" s="44" t="s">
        <v>356</v>
      </c>
      <c r="F142" s="44" t="s">
        <v>1766</v>
      </c>
      <c r="G142" s="43" t="s">
        <v>1767</v>
      </c>
      <c r="H142" s="44" t="s">
        <v>1768</v>
      </c>
      <c r="I142" s="43" t="s">
        <v>1769</v>
      </c>
      <c r="J142" s="44" t="s">
        <v>1770</v>
      </c>
      <c r="K142" s="43" t="s">
        <v>906</v>
      </c>
      <c r="L142" s="44" t="s">
        <v>907</v>
      </c>
      <c r="M142" s="43">
        <v>2</v>
      </c>
      <c r="N142" s="43">
        <v>422269</v>
      </c>
      <c r="O142" s="43">
        <v>584656</v>
      </c>
    </row>
    <row r="143" spans="1:15" x14ac:dyDescent="0.35">
      <c r="A143" s="41">
        <v>141</v>
      </c>
      <c r="B143" s="42">
        <v>516170</v>
      </c>
      <c r="C143" s="43" t="s">
        <v>1771</v>
      </c>
      <c r="D143" s="51" t="s">
        <v>1772</v>
      </c>
      <c r="E143" s="44" t="s">
        <v>356</v>
      </c>
      <c r="F143" s="44" t="s">
        <v>1766</v>
      </c>
      <c r="G143" s="43" t="s">
        <v>1773</v>
      </c>
      <c r="H143" s="44" t="s">
        <v>1774</v>
      </c>
      <c r="I143" s="43" t="s">
        <v>1775</v>
      </c>
      <c r="J143" s="44" t="s">
        <v>1776</v>
      </c>
      <c r="K143" s="43" t="s">
        <v>103</v>
      </c>
      <c r="L143" s="44"/>
      <c r="M143" s="43">
        <v>16</v>
      </c>
      <c r="N143" s="43">
        <v>416030</v>
      </c>
      <c r="O143" s="43">
        <v>612029</v>
      </c>
    </row>
    <row r="144" spans="1:15" x14ac:dyDescent="0.35">
      <c r="A144" s="41">
        <v>142</v>
      </c>
      <c r="B144" s="42">
        <v>517140</v>
      </c>
      <c r="C144" s="43" t="s">
        <v>1777</v>
      </c>
      <c r="D144" s="51" t="s">
        <v>1778</v>
      </c>
      <c r="E144" s="44" t="s">
        <v>356</v>
      </c>
      <c r="F144" s="44" t="s">
        <v>1766</v>
      </c>
      <c r="G144" s="43" t="s">
        <v>1773</v>
      </c>
      <c r="H144" s="44" t="s">
        <v>1774</v>
      </c>
      <c r="I144" s="43" t="s">
        <v>1779</v>
      </c>
      <c r="J144" s="44" t="s">
        <v>1780</v>
      </c>
      <c r="K144" s="43" t="s">
        <v>103</v>
      </c>
      <c r="L144" s="44"/>
      <c r="M144" s="43">
        <v>35</v>
      </c>
      <c r="N144" s="43">
        <v>418788</v>
      </c>
      <c r="O144" s="43">
        <v>605427</v>
      </c>
    </row>
    <row r="145" spans="1:15" x14ac:dyDescent="0.35">
      <c r="A145" s="41">
        <v>143</v>
      </c>
      <c r="B145" s="42">
        <v>517410</v>
      </c>
      <c r="C145" s="43" t="s">
        <v>1781</v>
      </c>
      <c r="D145" s="51" t="s">
        <v>1782</v>
      </c>
      <c r="E145" s="44" t="s">
        <v>356</v>
      </c>
      <c r="F145" s="44" t="s">
        <v>1766</v>
      </c>
      <c r="G145" s="43" t="s">
        <v>1773</v>
      </c>
      <c r="H145" s="44" t="s">
        <v>1774</v>
      </c>
      <c r="I145" s="43" t="s">
        <v>1783</v>
      </c>
      <c r="J145" s="44" t="s">
        <v>1784</v>
      </c>
      <c r="K145" s="43" t="s">
        <v>103</v>
      </c>
      <c r="L145" s="44"/>
      <c r="M145" s="43">
        <v>33</v>
      </c>
      <c r="N145" s="43">
        <v>422679</v>
      </c>
      <c r="O145" s="43">
        <v>600632</v>
      </c>
    </row>
    <row r="146" spans="1:15" x14ac:dyDescent="0.35">
      <c r="A146" s="41">
        <v>144</v>
      </c>
      <c r="B146" s="42">
        <v>518149</v>
      </c>
      <c r="C146" s="43" t="s">
        <v>1785</v>
      </c>
      <c r="D146" s="51" t="s">
        <v>1786</v>
      </c>
      <c r="E146" s="44" t="s">
        <v>356</v>
      </c>
      <c r="F146" s="44" t="s">
        <v>1766</v>
      </c>
      <c r="G146" s="43" t="s">
        <v>1787</v>
      </c>
      <c r="H146" s="44" t="s">
        <v>1788</v>
      </c>
      <c r="I146" s="43" t="s">
        <v>1789</v>
      </c>
      <c r="J146" s="44" t="s">
        <v>1790</v>
      </c>
      <c r="K146" s="43" t="s">
        <v>1791</v>
      </c>
      <c r="L146" s="44" t="s">
        <v>1792</v>
      </c>
      <c r="M146" s="43">
        <v>31</v>
      </c>
      <c r="N146" s="43">
        <v>433859</v>
      </c>
      <c r="O146" s="43">
        <v>573926</v>
      </c>
    </row>
    <row r="147" spans="1:15" x14ac:dyDescent="0.35">
      <c r="A147" s="41">
        <v>145</v>
      </c>
      <c r="B147" s="42">
        <v>522531</v>
      </c>
      <c r="C147" s="43" t="s">
        <v>1793</v>
      </c>
      <c r="D147" s="51" t="s">
        <v>1794</v>
      </c>
      <c r="E147" s="44" t="s">
        <v>356</v>
      </c>
      <c r="F147" s="44" t="s">
        <v>1766</v>
      </c>
      <c r="G147" s="43" t="s">
        <v>1795</v>
      </c>
      <c r="H147" s="44" t="s">
        <v>1796</v>
      </c>
      <c r="I147" s="43" t="s">
        <v>1797</v>
      </c>
      <c r="J147" s="44" t="s">
        <v>1798</v>
      </c>
      <c r="K147" s="43" t="s">
        <v>94</v>
      </c>
      <c r="L147" s="44" t="s">
        <v>95</v>
      </c>
      <c r="M147" s="43">
        <v>7</v>
      </c>
      <c r="N147" s="43">
        <v>435909</v>
      </c>
      <c r="O147" s="43">
        <v>594887</v>
      </c>
    </row>
    <row r="148" spans="1:15" x14ac:dyDescent="0.35">
      <c r="A148" s="41">
        <v>146</v>
      </c>
      <c r="B148" s="42">
        <v>529334</v>
      </c>
      <c r="C148" s="43" t="s">
        <v>1799</v>
      </c>
      <c r="D148" s="51" t="s">
        <v>1800</v>
      </c>
      <c r="E148" s="44" t="s">
        <v>356</v>
      </c>
      <c r="F148" s="44" t="s">
        <v>1766</v>
      </c>
      <c r="G148" s="43" t="s">
        <v>1801</v>
      </c>
      <c r="H148" s="44" t="s">
        <v>1802</v>
      </c>
      <c r="I148" s="43" t="s">
        <v>1803</v>
      </c>
      <c r="J148" s="44" t="s">
        <v>1804</v>
      </c>
      <c r="K148" s="43" t="s">
        <v>103</v>
      </c>
      <c r="L148" s="44"/>
      <c r="M148" s="43" t="s">
        <v>1805</v>
      </c>
      <c r="N148" s="43">
        <v>414021</v>
      </c>
      <c r="O148" s="43">
        <v>595641</v>
      </c>
    </row>
    <row r="149" spans="1:15" x14ac:dyDescent="0.35">
      <c r="A149" s="41">
        <v>147</v>
      </c>
      <c r="B149" s="42">
        <v>529377</v>
      </c>
      <c r="C149" s="43" t="s">
        <v>1806</v>
      </c>
      <c r="D149" s="51" t="s">
        <v>1807</v>
      </c>
      <c r="E149" s="44" t="s">
        <v>356</v>
      </c>
      <c r="F149" s="44" t="s">
        <v>1766</v>
      </c>
      <c r="G149" s="43" t="s">
        <v>1801</v>
      </c>
      <c r="H149" s="44" t="s">
        <v>1802</v>
      </c>
      <c r="I149" s="43" t="s">
        <v>1808</v>
      </c>
      <c r="J149" s="44" t="s">
        <v>1802</v>
      </c>
      <c r="K149" s="43" t="s">
        <v>720</v>
      </c>
      <c r="L149" s="44" t="s">
        <v>721</v>
      </c>
      <c r="M149" s="43">
        <v>8</v>
      </c>
      <c r="N149" s="43">
        <v>420074</v>
      </c>
      <c r="O149" s="43">
        <v>593831</v>
      </c>
    </row>
    <row r="150" spans="1:15" x14ac:dyDescent="0.35">
      <c r="A150" s="41">
        <v>148</v>
      </c>
      <c r="B150" s="42">
        <v>529600</v>
      </c>
      <c r="C150" s="43" t="s">
        <v>1809</v>
      </c>
      <c r="D150" s="51" t="s">
        <v>1810</v>
      </c>
      <c r="E150" s="44" t="s">
        <v>356</v>
      </c>
      <c r="F150" s="44" t="s">
        <v>1766</v>
      </c>
      <c r="G150" s="43" t="s">
        <v>1801</v>
      </c>
      <c r="H150" s="44" t="s">
        <v>1802</v>
      </c>
      <c r="I150" s="43" t="s">
        <v>1811</v>
      </c>
      <c r="J150" s="44" t="s">
        <v>1812</v>
      </c>
      <c r="K150" s="43" t="s">
        <v>103</v>
      </c>
      <c r="L150" s="44"/>
      <c r="M150" s="43">
        <v>1</v>
      </c>
      <c r="N150" s="43">
        <v>418493</v>
      </c>
      <c r="O150" s="43">
        <v>589588</v>
      </c>
    </row>
    <row r="151" spans="1:15" x14ac:dyDescent="0.35">
      <c r="A151" s="41">
        <v>149</v>
      </c>
      <c r="B151" s="42">
        <v>7937940</v>
      </c>
      <c r="C151" s="43" t="s">
        <v>1813</v>
      </c>
      <c r="D151" s="51" t="s">
        <v>1814</v>
      </c>
      <c r="E151" s="44" t="s">
        <v>356</v>
      </c>
      <c r="F151" s="44" t="s">
        <v>1766</v>
      </c>
      <c r="G151" s="43" t="s">
        <v>1801</v>
      </c>
      <c r="H151" s="44" t="s">
        <v>1802</v>
      </c>
      <c r="I151" s="43" t="s">
        <v>1815</v>
      </c>
      <c r="J151" s="44" t="s">
        <v>1816</v>
      </c>
      <c r="K151" s="43" t="s">
        <v>103</v>
      </c>
      <c r="L151" s="44"/>
      <c r="M151" s="43">
        <v>2</v>
      </c>
      <c r="N151" s="43">
        <v>417858</v>
      </c>
      <c r="O151" s="43">
        <v>597828</v>
      </c>
    </row>
    <row r="152" spans="1:15" x14ac:dyDescent="0.35">
      <c r="A152" s="41">
        <v>150</v>
      </c>
      <c r="B152" s="42">
        <v>529924</v>
      </c>
      <c r="C152" s="43" t="s">
        <v>1817</v>
      </c>
      <c r="D152" s="51" t="s">
        <v>1818</v>
      </c>
      <c r="E152" s="44" t="s">
        <v>356</v>
      </c>
      <c r="F152" s="44" t="s">
        <v>1766</v>
      </c>
      <c r="G152" s="43" t="s">
        <v>1801</v>
      </c>
      <c r="H152" s="44" t="s">
        <v>1802</v>
      </c>
      <c r="I152" s="43" t="s">
        <v>1819</v>
      </c>
      <c r="J152" s="44" t="s">
        <v>1820</v>
      </c>
      <c r="K152" s="43" t="s">
        <v>103</v>
      </c>
      <c r="L152" s="44"/>
      <c r="M152" s="43" t="s">
        <v>1525</v>
      </c>
      <c r="N152" s="43">
        <v>422736</v>
      </c>
      <c r="O152" s="43">
        <v>594342</v>
      </c>
    </row>
    <row r="153" spans="1:15" x14ac:dyDescent="0.35">
      <c r="A153" s="41">
        <v>151</v>
      </c>
      <c r="B153" s="42">
        <v>9334597</v>
      </c>
      <c r="C153" s="43"/>
      <c r="D153" s="51">
        <v>132243</v>
      </c>
      <c r="E153" s="44" t="s">
        <v>356</v>
      </c>
      <c r="F153" s="44" t="s">
        <v>357</v>
      </c>
      <c r="G153" s="43" t="s">
        <v>1821</v>
      </c>
      <c r="H153" s="44" t="s">
        <v>357</v>
      </c>
      <c r="I153" s="43" t="s">
        <v>358</v>
      </c>
      <c r="J153" s="44" t="s">
        <v>357</v>
      </c>
      <c r="K153" s="43" t="s">
        <v>1822</v>
      </c>
      <c r="L153" s="44" t="s">
        <v>1823</v>
      </c>
      <c r="M153" s="43">
        <v>23</v>
      </c>
      <c r="N153" s="43">
        <v>433223</v>
      </c>
      <c r="O153" s="43">
        <v>585375</v>
      </c>
    </row>
    <row r="154" spans="1:15" x14ac:dyDescent="0.35">
      <c r="A154" s="41">
        <v>152</v>
      </c>
      <c r="B154" s="42">
        <v>102736900</v>
      </c>
      <c r="C154" s="43"/>
      <c r="D154" s="51">
        <v>123854</v>
      </c>
      <c r="E154" s="44" t="s">
        <v>356</v>
      </c>
      <c r="F154" s="44" t="s">
        <v>357</v>
      </c>
      <c r="G154" s="43" t="s">
        <v>1821</v>
      </c>
      <c r="H154" s="44" t="s">
        <v>357</v>
      </c>
      <c r="I154" s="43" t="s">
        <v>358</v>
      </c>
      <c r="J154" s="44" t="s">
        <v>357</v>
      </c>
      <c r="K154" s="43" t="s">
        <v>1824</v>
      </c>
      <c r="L154" s="44" t="s">
        <v>1825</v>
      </c>
      <c r="M154" s="43" t="s">
        <v>1826</v>
      </c>
      <c r="N154" s="43">
        <v>432374</v>
      </c>
      <c r="O154" s="43">
        <v>584758</v>
      </c>
    </row>
    <row r="155" spans="1:15" x14ac:dyDescent="0.35">
      <c r="A155" s="41">
        <v>153</v>
      </c>
      <c r="B155" s="42">
        <v>214728471</v>
      </c>
      <c r="C155" s="43"/>
      <c r="D155" s="51">
        <v>266723</v>
      </c>
      <c r="E155" s="44" t="s">
        <v>356</v>
      </c>
      <c r="F155" s="44" t="s">
        <v>357</v>
      </c>
      <c r="G155" s="43" t="s">
        <v>1821</v>
      </c>
      <c r="H155" s="44" t="s">
        <v>357</v>
      </c>
      <c r="I155" s="43" t="s">
        <v>358</v>
      </c>
      <c r="J155" s="44" t="s">
        <v>357</v>
      </c>
      <c r="K155" s="43" t="s">
        <v>1827</v>
      </c>
      <c r="L155" s="44" t="s">
        <v>1828</v>
      </c>
      <c r="M155" s="43">
        <v>6</v>
      </c>
      <c r="N155" s="43">
        <v>433890</v>
      </c>
      <c r="O155" s="43">
        <v>584575</v>
      </c>
    </row>
    <row r="156" spans="1:15" x14ac:dyDescent="0.35">
      <c r="A156" s="41">
        <v>154</v>
      </c>
      <c r="B156" s="42">
        <v>8633673</v>
      </c>
      <c r="C156" s="43" t="s">
        <v>387</v>
      </c>
      <c r="D156" s="51" t="s">
        <v>388</v>
      </c>
      <c r="E156" s="44" t="s">
        <v>356</v>
      </c>
      <c r="F156" s="44" t="s">
        <v>357</v>
      </c>
      <c r="G156" s="43" t="s">
        <v>1821</v>
      </c>
      <c r="H156" s="44" t="s">
        <v>357</v>
      </c>
      <c r="I156" s="43" t="s">
        <v>358</v>
      </c>
      <c r="J156" s="44" t="s">
        <v>357</v>
      </c>
      <c r="K156" s="43" t="s">
        <v>389</v>
      </c>
      <c r="L156" s="44" t="s">
        <v>390</v>
      </c>
      <c r="M156" s="43">
        <v>4</v>
      </c>
      <c r="N156" s="43">
        <v>429168</v>
      </c>
      <c r="O156" s="43">
        <v>585603</v>
      </c>
    </row>
    <row r="157" spans="1:15" x14ac:dyDescent="0.35">
      <c r="A157" s="41">
        <v>155</v>
      </c>
      <c r="B157" s="42">
        <v>7901202</v>
      </c>
      <c r="C157" s="43" t="s">
        <v>402</v>
      </c>
      <c r="D157" s="51" t="s">
        <v>403</v>
      </c>
      <c r="E157" s="44" t="s">
        <v>356</v>
      </c>
      <c r="F157" s="44" t="s">
        <v>357</v>
      </c>
      <c r="G157" s="43" t="s">
        <v>1821</v>
      </c>
      <c r="H157" s="44" t="s">
        <v>357</v>
      </c>
      <c r="I157" s="43" t="s">
        <v>358</v>
      </c>
      <c r="J157" s="44" t="s">
        <v>357</v>
      </c>
      <c r="K157" s="43" t="s">
        <v>404</v>
      </c>
      <c r="L157" s="44" t="s">
        <v>405</v>
      </c>
      <c r="M157" s="43">
        <v>12</v>
      </c>
      <c r="N157" s="43">
        <v>433333</v>
      </c>
      <c r="O157" s="43">
        <v>584006</v>
      </c>
    </row>
    <row r="158" spans="1:15" x14ac:dyDescent="0.35">
      <c r="A158" s="41">
        <v>156</v>
      </c>
      <c r="B158" s="45">
        <v>20448510</v>
      </c>
      <c r="C158" s="46"/>
      <c r="D158" s="52" t="s">
        <v>1829</v>
      </c>
      <c r="E158" s="47" t="s">
        <v>356</v>
      </c>
      <c r="F158" s="47" t="s">
        <v>1830</v>
      </c>
      <c r="G158" s="46" t="s">
        <v>1831</v>
      </c>
      <c r="H158" s="47" t="s">
        <v>1832</v>
      </c>
      <c r="I158" s="46" t="s">
        <v>1833</v>
      </c>
      <c r="J158" s="47" t="s">
        <v>1832</v>
      </c>
      <c r="K158" s="46" t="s">
        <v>338</v>
      </c>
      <c r="L158" s="47" t="s">
        <v>339</v>
      </c>
      <c r="M158" s="46" t="s">
        <v>1834</v>
      </c>
      <c r="N158" s="46" t="s">
        <v>1835</v>
      </c>
      <c r="O158" s="46" t="s">
        <v>1836</v>
      </c>
    </row>
    <row r="159" spans="1:15" ht="29" x14ac:dyDescent="0.35">
      <c r="A159" s="41">
        <v>157</v>
      </c>
      <c r="B159" s="42">
        <v>541087</v>
      </c>
      <c r="C159" s="43" t="s">
        <v>1837</v>
      </c>
      <c r="D159" s="51" t="s">
        <v>1838</v>
      </c>
      <c r="E159" s="44" t="s">
        <v>356</v>
      </c>
      <c r="F159" s="44" t="s">
        <v>1830</v>
      </c>
      <c r="G159" s="43" t="s">
        <v>1839</v>
      </c>
      <c r="H159" s="44" t="s">
        <v>1840</v>
      </c>
      <c r="I159" s="43" t="s">
        <v>1841</v>
      </c>
      <c r="J159" s="44" t="s">
        <v>1840</v>
      </c>
      <c r="K159" s="43" t="s">
        <v>144</v>
      </c>
      <c r="L159" s="44" t="s">
        <v>145</v>
      </c>
      <c r="M159" s="43">
        <v>31</v>
      </c>
      <c r="N159" s="43">
        <v>458966</v>
      </c>
      <c r="O159" s="43">
        <v>594085</v>
      </c>
    </row>
    <row r="160" spans="1:15" x14ac:dyDescent="0.35">
      <c r="A160" s="41">
        <v>158</v>
      </c>
      <c r="B160" s="42">
        <v>10480396</v>
      </c>
      <c r="C160" s="43"/>
      <c r="D160" s="51">
        <v>131175</v>
      </c>
      <c r="E160" s="44" t="s">
        <v>356</v>
      </c>
      <c r="F160" s="44" t="s">
        <v>1842</v>
      </c>
      <c r="G160" s="43" t="s">
        <v>1843</v>
      </c>
      <c r="H160" s="44" t="s">
        <v>1842</v>
      </c>
      <c r="I160" s="43" t="s">
        <v>1844</v>
      </c>
      <c r="J160" s="44" t="s">
        <v>1842</v>
      </c>
      <c r="K160" s="43" t="s">
        <v>1845</v>
      </c>
      <c r="L160" s="44" t="s">
        <v>1846</v>
      </c>
      <c r="M160" s="43">
        <v>121</v>
      </c>
      <c r="N160" s="43">
        <v>483018</v>
      </c>
      <c r="O160" s="43">
        <v>622825</v>
      </c>
    </row>
    <row r="161" spans="1:15" x14ac:dyDescent="0.35">
      <c r="A161" s="41">
        <v>159</v>
      </c>
      <c r="B161" s="42">
        <v>452718543</v>
      </c>
      <c r="C161" s="43"/>
      <c r="D161" s="51">
        <v>272295</v>
      </c>
      <c r="E161" s="44" t="s">
        <v>356</v>
      </c>
      <c r="F161" s="44" t="s">
        <v>1842</v>
      </c>
      <c r="G161" s="43" t="s">
        <v>1843</v>
      </c>
      <c r="H161" s="44" t="s">
        <v>1842</v>
      </c>
      <c r="I161" s="43" t="s">
        <v>1844</v>
      </c>
      <c r="J161" s="44" t="s">
        <v>1842</v>
      </c>
      <c r="K161" s="43" t="s">
        <v>1845</v>
      </c>
      <c r="L161" s="44" t="s">
        <v>1846</v>
      </c>
      <c r="M161" s="43">
        <v>99</v>
      </c>
      <c r="N161" s="43">
        <v>483115</v>
      </c>
      <c r="O161" s="43">
        <v>623195</v>
      </c>
    </row>
    <row r="162" spans="1:15" x14ac:dyDescent="0.35">
      <c r="A162" s="41">
        <v>160</v>
      </c>
      <c r="B162" s="42">
        <v>912795397</v>
      </c>
      <c r="C162" s="43"/>
      <c r="D162" s="51">
        <v>24965</v>
      </c>
      <c r="E162" s="44" t="s">
        <v>356</v>
      </c>
      <c r="F162" s="44" t="s">
        <v>1842</v>
      </c>
      <c r="G162" s="43" t="s">
        <v>1843</v>
      </c>
      <c r="H162" s="44" t="s">
        <v>1842</v>
      </c>
      <c r="I162" s="43" t="s">
        <v>1844</v>
      </c>
      <c r="J162" s="44" t="s">
        <v>1842</v>
      </c>
      <c r="K162" s="43" t="s">
        <v>888</v>
      </c>
      <c r="L162" s="44" t="s">
        <v>889</v>
      </c>
      <c r="M162" s="43">
        <v>22</v>
      </c>
      <c r="N162" s="43">
        <v>483664</v>
      </c>
      <c r="O162" s="43">
        <v>625213</v>
      </c>
    </row>
    <row r="163" spans="1:15" x14ac:dyDescent="0.35">
      <c r="A163" s="41">
        <v>161</v>
      </c>
      <c r="B163" s="42">
        <v>566512</v>
      </c>
      <c r="C163" s="43" t="s">
        <v>1847</v>
      </c>
      <c r="D163" s="51" t="s">
        <v>1848</v>
      </c>
      <c r="E163" s="44" t="s">
        <v>356</v>
      </c>
      <c r="F163" s="44" t="s">
        <v>1849</v>
      </c>
      <c r="G163" s="43" t="s">
        <v>1850</v>
      </c>
      <c r="H163" s="44" t="s">
        <v>1851</v>
      </c>
      <c r="I163" s="43" t="s">
        <v>1852</v>
      </c>
      <c r="J163" s="44" t="s">
        <v>1851</v>
      </c>
      <c r="K163" s="43" t="s">
        <v>1791</v>
      </c>
      <c r="L163" s="44" t="s">
        <v>1792</v>
      </c>
      <c r="M163" s="43">
        <v>5</v>
      </c>
      <c r="N163" s="43">
        <v>459829</v>
      </c>
      <c r="O163" s="43">
        <v>558997</v>
      </c>
    </row>
    <row r="164" spans="1:15" x14ac:dyDescent="0.35">
      <c r="A164" s="41">
        <v>162</v>
      </c>
      <c r="B164" s="42">
        <v>564899</v>
      </c>
      <c r="C164" s="43" t="s">
        <v>1853</v>
      </c>
      <c r="D164" s="51" t="s">
        <v>1854</v>
      </c>
      <c r="E164" s="44" t="s">
        <v>356</v>
      </c>
      <c r="F164" s="44" t="s">
        <v>1849</v>
      </c>
      <c r="G164" s="43" t="s">
        <v>1855</v>
      </c>
      <c r="H164" s="44" t="s">
        <v>1856</v>
      </c>
      <c r="I164" s="43" t="s">
        <v>1857</v>
      </c>
      <c r="J164" s="44" t="s">
        <v>1856</v>
      </c>
      <c r="K164" s="43" t="s">
        <v>1858</v>
      </c>
      <c r="L164" s="44" t="s">
        <v>1859</v>
      </c>
      <c r="M164" s="43">
        <v>33</v>
      </c>
      <c r="N164" s="43">
        <v>449273</v>
      </c>
      <c r="O164" s="43">
        <v>548117</v>
      </c>
    </row>
    <row r="165" spans="1:15" x14ac:dyDescent="0.35">
      <c r="A165" s="41">
        <v>163</v>
      </c>
      <c r="B165" s="42">
        <v>559662</v>
      </c>
      <c r="C165" s="43" t="s">
        <v>1860</v>
      </c>
      <c r="D165" s="51" t="s">
        <v>1861</v>
      </c>
      <c r="E165" s="44" t="s">
        <v>356</v>
      </c>
      <c r="F165" s="44" t="s">
        <v>1849</v>
      </c>
      <c r="G165" s="43" t="s">
        <v>1855</v>
      </c>
      <c r="H165" s="44" t="s">
        <v>1856</v>
      </c>
      <c r="I165" s="43" t="s">
        <v>1857</v>
      </c>
      <c r="J165" s="44" t="s">
        <v>1856</v>
      </c>
      <c r="K165" s="43" t="s">
        <v>1862</v>
      </c>
      <c r="L165" s="44" t="s">
        <v>1863</v>
      </c>
      <c r="M165" s="43">
        <v>9</v>
      </c>
      <c r="N165" s="43">
        <v>450371</v>
      </c>
      <c r="O165" s="43">
        <v>548519</v>
      </c>
    </row>
    <row r="166" spans="1:15" x14ac:dyDescent="0.35">
      <c r="A166" s="41">
        <v>164</v>
      </c>
      <c r="B166" s="42">
        <v>561612</v>
      </c>
      <c r="C166" s="43" t="s">
        <v>1864</v>
      </c>
      <c r="D166" s="51" t="s">
        <v>1865</v>
      </c>
      <c r="E166" s="44" t="s">
        <v>356</v>
      </c>
      <c r="F166" s="44" t="s">
        <v>1849</v>
      </c>
      <c r="G166" s="43" t="s">
        <v>1855</v>
      </c>
      <c r="H166" s="44" t="s">
        <v>1856</v>
      </c>
      <c r="I166" s="43" t="s">
        <v>1857</v>
      </c>
      <c r="J166" s="44" t="s">
        <v>1856</v>
      </c>
      <c r="K166" s="43" t="s">
        <v>511</v>
      </c>
      <c r="L166" s="44" t="s">
        <v>512</v>
      </c>
      <c r="M166" s="43">
        <v>8</v>
      </c>
      <c r="N166" s="43">
        <v>450978</v>
      </c>
      <c r="O166" s="43">
        <v>547566</v>
      </c>
    </row>
    <row r="167" spans="1:15" x14ac:dyDescent="0.35">
      <c r="A167" s="41">
        <v>165</v>
      </c>
      <c r="B167" s="42">
        <v>564465</v>
      </c>
      <c r="C167" s="43" t="s">
        <v>1866</v>
      </c>
      <c r="D167" s="51" t="s">
        <v>1867</v>
      </c>
      <c r="E167" s="44" t="s">
        <v>356</v>
      </c>
      <c r="F167" s="44" t="s">
        <v>1849</v>
      </c>
      <c r="G167" s="43" t="s">
        <v>1855</v>
      </c>
      <c r="H167" s="44" t="s">
        <v>1856</v>
      </c>
      <c r="I167" s="43" t="s">
        <v>1857</v>
      </c>
      <c r="J167" s="44" t="s">
        <v>1856</v>
      </c>
      <c r="K167" s="43" t="s">
        <v>673</v>
      </c>
      <c r="L167" s="44" t="s">
        <v>674</v>
      </c>
      <c r="M167" s="43">
        <v>15</v>
      </c>
      <c r="N167" s="43">
        <v>449210</v>
      </c>
      <c r="O167" s="43">
        <v>548164</v>
      </c>
    </row>
    <row r="168" spans="1:15" x14ac:dyDescent="0.35">
      <c r="A168" s="41">
        <v>166</v>
      </c>
      <c r="B168" s="42">
        <v>869076558</v>
      </c>
      <c r="C168" s="43"/>
      <c r="D168" s="51">
        <v>132316</v>
      </c>
      <c r="E168" s="44" t="s">
        <v>356</v>
      </c>
      <c r="F168" s="44" t="s">
        <v>1849</v>
      </c>
      <c r="G168" s="43" t="s">
        <v>1855</v>
      </c>
      <c r="H168" s="44" t="s">
        <v>1856</v>
      </c>
      <c r="I168" s="43" t="s">
        <v>1857</v>
      </c>
      <c r="J168" s="44" t="s">
        <v>1856</v>
      </c>
      <c r="K168" s="43" t="s">
        <v>1868</v>
      </c>
      <c r="L168" s="44" t="s">
        <v>1869</v>
      </c>
      <c r="M168" s="43">
        <v>23</v>
      </c>
      <c r="N168" s="43">
        <v>450385</v>
      </c>
      <c r="O168" s="43">
        <v>548383</v>
      </c>
    </row>
    <row r="169" spans="1:15" x14ac:dyDescent="0.35">
      <c r="A169" s="41">
        <v>167</v>
      </c>
      <c r="B169" s="42">
        <v>560736</v>
      </c>
      <c r="C169" s="43" t="s">
        <v>1870</v>
      </c>
      <c r="D169" s="51" t="s">
        <v>1871</v>
      </c>
      <c r="E169" s="44" t="s">
        <v>356</v>
      </c>
      <c r="F169" s="44" t="s">
        <v>1849</v>
      </c>
      <c r="G169" s="43" t="s">
        <v>1855</v>
      </c>
      <c r="H169" s="44" t="s">
        <v>1856</v>
      </c>
      <c r="I169" s="43" t="s">
        <v>1857</v>
      </c>
      <c r="J169" s="44" t="s">
        <v>1856</v>
      </c>
      <c r="K169" s="43" t="s">
        <v>1872</v>
      </c>
      <c r="L169" s="44" t="s">
        <v>1873</v>
      </c>
      <c r="M169" s="43">
        <v>34</v>
      </c>
      <c r="N169" s="43">
        <v>449567</v>
      </c>
      <c r="O169" s="43">
        <v>548286</v>
      </c>
    </row>
    <row r="170" spans="1:15" x14ac:dyDescent="0.35">
      <c r="A170" s="41">
        <v>168</v>
      </c>
      <c r="B170" s="42">
        <v>564450</v>
      </c>
      <c r="C170" s="43" t="s">
        <v>1874</v>
      </c>
      <c r="D170" s="51" t="s">
        <v>1875</v>
      </c>
      <c r="E170" s="44" t="s">
        <v>356</v>
      </c>
      <c r="F170" s="44" t="s">
        <v>1849</v>
      </c>
      <c r="G170" s="43" t="s">
        <v>1855</v>
      </c>
      <c r="H170" s="44" t="s">
        <v>1856</v>
      </c>
      <c r="I170" s="43" t="s">
        <v>1857</v>
      </c>
      <c r="J170" s="44" t="s">
        <v>1856</v>
      </c>
      <c r="K170" s="43" t="s">
        <v>1876</v>
      </c>
      <c r="L170" s="44" t="s">
        <v>1877</v>
      </c>
      <c r="M170" s="43">
        <v>7</v>
      </c>
      <c r="N170" s="43">
        <v>449144</v>
      </c>
      <c r="O170" s="43">
        <v>546097</v>
      </c>
    </row>
    <row r="171" spans="1:15" ht="58" x14ac:dyDescent="0.35">
      <c r="A171" s="41">
        <v>169</v>
      </c>
      <c r="B171" s="42">
        <v>8463360</v>
      </c>
      <c r="C171" s="43" t="s">
        <v>1878</v>
      </c>
      <c r="D171" s="51" t="s">
        <v>1879</v>
      </c>
      <c r="E171" s="44" t="s">
        <v>356</v>
      </c>
      <c r="F171" s="44" t="s">
        <v>1849</v>
      </c>
      <c r="G171" s="43" t="s">
        <v>1855</v>
      </c>
      <c r="H171" s="44" t="s">
        <v>1856</v>
      </c>
      <c r="I171" s="43" t="s">
        <v>1857</v>
      </c>
      <c r="J171" s="44" t="s">
        <v>1856</v>
      </c>
      <c r="K171" s="43" t="s">
        <v>1880</v>
      </c>
      <c r="L171" s="44" t="s">
        <v>1881</v>
      </c>
      <c r="M171" s="43">
        <v>7</v>
      </c>
      <c r="N171" s="43">
        <v>449287</v>
      </c>
      <c r="O171" s="43">
        <v>549633</v>
      </c>
    </row>
    <row r="172" spans="1:15" x14ac:dyDescent="0.35">
      <c r="A172" s="41">
        <v>170</v>
      </c>
      <c r="B172" s="45">
        <v>41414078</v>
      </c>
      <c r="C172" s="46"/>
      <c r="D172" s="52" t="s">
        <v>1861</v>
      </c>
      <c r="E172" s="47" t="s">
        <v>356</v>
      </c>
      <c r="F172" s="47" t="s">
        <v>1849</v>
      </c>
      <c r="G172" s="46" t="s">
        <v>1855</v>
      </c>
      <c r="H172" s="47" t="s">
        <v>1856</v>
      </c>
      <c r="I172" s="46" t="s">
        <v>1857</v>
      </c>
      <c r="J172" s="47" t="s">
        <v>1856</v>
      </c>
      <c r="K172" s="46" t="s">
        <v>400</v>
      </c>
      <c r="L172" s="47" t="s">
        <v>401</v>
      </c>
      <c r="M172" s="46" t="s">
        <v>1882</v>
      </c>
      <c r="N172" s="46" t="s">
        <v>1883</v>
      </c>
      <c r="O172" s="46" t="s">
        <v>1884</v>
      </c>
    </row>
    <row r="173" spans="1:15" x14ac:dyDescent="0.35">
      <c r="A173" s="41">
        <v>171</v>
      </c>
      <c r="B173" s="42">
        <v>565021</v>
      </c>
      <c r="C173" s="43" t="s">
        <v>1885</v>
      </c>
      <c r="D173" s="51" t="s">
        <v>1886</v>
      </c>
      <c r="E173" s="44" t="s">
        <v>356</v>
      </c>
      <c r="F173" s="44" t="s">
        <v>1849</v>
      </c>
      <c r="G173" s="43" t="s">
        <v>1855</v>
      </c>
      <c r="H173" s="44" t="s">
        <v>1856</v>
      </c>
      <c r="I173" s="43" t="s">
        <v>1857</v>
      </c>
      <c r="J173" s="44" t="s">
        <v>1856</v>
      </c>
      <c r="K173" s="43" t="s">
        <v>400</v>
      </c>
      <c r="L173" s="44" t="s">
        <v>401</v>
      </c>
      <c r="M173" s="43" t="s">
        <v>1887</v>
      </c>
      <c r="N173" s="43">
        <v>450495</v>
      </c>
      <c r="O173" s="43">
        <v>548553</v>
      </c>
    </row>
    <row r="174" spans="1:15" x14ac:dyDescent="0.35">
      <c r="A174" s="41">
        <v>172</v>
      </c>
      <c r="B174" s="42">
        <v>562469</v>
      </c>
      <c r="C174" s="43" t="s">
        <v>1888</v>
      </c>
      <c r="D174" s="51" t="s">
        <v>1889</v>
      </c>
      <c r="E174" s="44" t="s">
        <v>356</v>
      </c>
      <c r="F174" s="44" t="s">
        <v>1849</v>
      </c>
      <c r="G174" s="43" t="s">
        <v>1855</v>
      </c>
      <c r="H174" s="44" t="s">
        <v>1856</v>
      </c>
      <c r="I174" s="43" t="s">
        <v>1857</v>
      </c>
      <c r="J174" s="44" t="s">
        <v>1856</v>
      </c>
      <c r="K174" s="43" t="s">
        <v>658</v>
      </c>
      <c r="L174" s="44" t="s">
        <v>659</v>
      </c>
      <c r="M174" s="43">
        <v>20</v>
      </c>
      <c r="N174" s="43">
        <v>448758</v>
      </c>
      <c r="O174" s="43">
        <v>546632</v>
      </c>
    </row>
    <row r="175" spans="1:15" x14ac:dyDescent="0.35">
      <c r="A175" s="41">
        <v>173</v>
      </c>
      <c r="B175" s="42">
        <v>565152</v>
      </c>
      <c r="C175" s="43" t="s">
        <v>1890</v>
      </c>
      <c r="D175" s="51" t="s">
        <v>1891</v>
      </c>
      <c r="E175" s="44" t="s">
        <v>356</v>
      </c>
      <c r="F175" s="44" t="s">
        <v>1849</v>
      </c>
      <c r="G175" s="43" t="s">
        <v>1855</v>
      </c>
      <c r="H175" s="44" t="s">
        <v>1856</v>
      </c>
      <c r="I175" s="43" t="s">
        <v>1857</v>
      </c>
      <c r="J175" s="44" t="s">
        <v>1856</v>
      </c>
      <c r="K175" s="43" t="s">
        <v>1892</v>
      </c>
      <c r="L175" s="44" t="s">
        <v>1893</v>
      </c>
      <c r="M175" s="43">
        <v>16</v>
      </c>
      <c r="N175" s="43">
        <v>451469</v>
      </c>
      <c r="O175" s="43">
        <v>548584</v>
      </c>
    </row>
    <row r="176" spans="1:15" x14ac:dyDescent="0.35">
      <c r="A176" s="41">
        <v>174</v>
      </c>
      <c r="B176" s="42">
        <v>570698</v>
      </c>
      <c r="C176" s="43" t="s">
        <v>1894</v>
      </c>
      <c r="D176" s="51" t="s">
        <v>1895</v>
      </c>
      <c r="E176" s="44" t="s">
        <v>356</v>
      </c>
      <c r="F176" s="44" t="s">
        <v>1849</v>
      </c>
      <c r="G176" s="43" t="s">
        <v>1896</v>
      </c>
      <c r="H176" s="44" t="s">
        <v>1856</v>
      </c>
      <c r="I176" s="43" t="s">
        <v>1897</v>
      </c>
      <c r="J176" s="44" t="s">
        <v>1898</v>
      </c>
      <c r="K176" s="43" t="s">
        <v>103</v>
      </c>
      <c r="L176" s="44"/>
      <c r="M176" s="43">
        <v>12</v>
      </c>
      <c r="N176" s="43">
        <v>447442</v>
      </c>
      <c r="O176" s="43">
        <v>551652</v>
      </c>
    </row>
    <row r="177" spans="1:15" x14ac:dyDescent="0.35">
      <c r="A177" s="41">
        <v>175</v>
      </c>
      <c r="B177" s="45">
        <v>29688970</v>
      </c>
      <c r="C177" s="46"/>
      <c r="D177" s="52" t="s">
        <v>1899</v>
      </c>
      <c r="E177" s="47" t="s">
        <v>356</v>
      </c>
      <c r="F177" s="47" t="s">
        <v>1849</v>
      </c>
      <c r="G177" s="46" t="s">
        <v>1900</v>
      </c>
      <c r="H177" s="47" t="s">
        <v>1901</v>
      </c>
      <c r="I177" s="46" t="s">
        <v>1902</v>
      </c>
      <c r="J177" s="47" t="s">
        <v>1901</v>
      </c>
      <c r="K177" s="46" t="s">
        <v>94</v>
      </c>
      <c r="L177" s="47" t="s">
        <v>95</v>
      </c>
      <c r="M177" s="46" t="s">
        <v>1903</v>
      </c>
      <c r="N177" s="46" t="s">
        <v>1904</v>
      </c>
      <c r="O177" s="46" t="s">
        <v>1905</v>
      </c>
    </row>
    <row r="178" spans="1:15" x14ac:dyDescent="0.35">
      <c r="A178" s="41">
        <v>176</v>
      </c>
      <c r="B178" s="42">
        <v>572504</v>
      </c>
      <c r="C178" s="43" t="s">
        <v>1906</v>
      </c>
      <c r="D178" s="51" t="s">
        <v>1907</v>
      </c>
      <c r="E178" s="44" t="s">
        <v>356</v>
      </c>
      <c r="F178" s="44" t="s">
        <v>1849</v>
      </c>
      <c r="G178" s="43" t="s">
        <v>1908</v>
      </c>
      <c r="H178" s="44" t="s">
        <v>1901</v>
      </c>
      <c r="I178" s="43" t="s">
        <v>1909</v>
      </c>
      <c r="J178" s="44" t="s">
        <v>1910</v>
      </c>
      <c r="K178" s="43" t="s">
        <v>103</v>
      </c>
      <c r="L178" s="44"/>
      <c r="M178" s="43">
        <v>10</v>
      </c>
      <c r="N178" s="43">
        <v>443679</v>
      </c>
      <c r="O178" s="43">
        <v>540155</v>
      </c>
    </row>
    <row r="179" spans="1:15" x14ac:dyDescent="0.35">
      <c r="A179" s="41">
        <v>177</v>
      </c>
      <c r="B179" s="42">
        <v>575527</v>
      </c>
      <c r="C179" s="43" t="s">
        <v>1911</v>
      </c>
      <c r="D179" s="51" t="s">
        <v>1912</v>
      </c>
      <c r="E179" s="44" t="s">
        <v>356</v>
      </c>
      <c r="F179" s="44" t="s">
        <v>1849</v>
      </c>
      <c r="G179" s="43" t="s">
        <v>1913</v>
      </c>
      <c r="H179" s="44" t="s">
        <v>1914</v>
      </c>
      <c r="I179" s="43" t="s">
        <v>1915</v>
      </c>
      <c r="J179" s="44" t="s">
        <v>1916</v>
      </c>
      <c r="K179" s="43" t="s">
        <v>103</v>
      </c>
      <c r="L179" s="44"/>
      <c r="M179" s="43">
        <v>77</v>
      </c>
      <c r="N179" s="43">
        <v>450347</v>
      </c>
      <c r="O179" s="43">
        <v>535556</v>
      </c>
    </row>
    <row r="180" spans="1:15" x14ac:dyDescent="0.35">
      <c r="A180" s="41">
        <v>178</v>
      </c>
      <c r="B180" s="42">
        <v>576807</v>
      </c>
      <c r="C180" s="43" t="s">
        <v>1917</v>
      </c>
      <c r="D180" s="51" t="s">
        <v>1918</v>
      </c>
      <c r="E180" s="44" t="s">
        <v>356</v>
      </c>
      <c r="F180" s="44" t="s">
        <v>1849</v>
      </c>
      <c r="G180" s="43" t="s">
        <v>1919</v>
      </c>
      <c r="H180" s="44" t="s">
        <v>1920</v>
      </c>
      <c r="I180" s="43" t="s">
        <v>1921</v>
      </c>
      <c r="J180" s="44" t="s">
        <v>1922</v>
      </c>
      <c r="K180" s="43" t="s">
        <v>103</v>
      </c>
      <c r="L180" s="44"/>
      <c r="M180" s="43">
        <v>14</v>
      </c>
      <c r="N180" s="43">
        <v>443136</v>
      </c>
      <c r="O180" s="43">
        <v>548146</v>
      </c>
    </row>
    <row r="181" spans="1:15" x14ac:dyDescent="0.35">
      <c r="A181" s="41">
        <v>179</v>
      </c>
      <c r="B181" s="42">
        <v>576058</v>
      </c>
      <c r="C181" s="43" t="s">
        <v>1923</v>
      </c>
      <c r="D181" s="51" t="s">
        <v>1924</v>
      </c>
      <c r="E181" s="44" t="s">
        <v>356</v>
      </c>
      <c r="F181" s="44" t="s">
        <v>1849</v>
      </c>
      <c r="G181" s="43" t="s">
        <v>1919</v>
      </c>
      <c r="H181" s="44" t="s">
        <v>1920</v>
      </c>
      <c r="I181" s="43" t="s">
        <v>1925</v>
      </c>
      <c r="J181" s="44" t="s">
        <v>1920</v>
      </c>
      <c r="K181" s="43" t="s">
        <v>94</v>
      </c>
      <c r="L181" s="44" t="s">
        <v>95</v>
      </c>
      <c r="M181" s="43">
        <v>44</v>
      </c>
      <c r="N181" s="43">
        <v>438529</v>
      </c>
      <c r="O181" s="43">
        <v>549584</v>
      </c>
    </row>
    <row r="182" spans="1:15" x14ac:dyDescent="0.35">
      <c r="A182" s="41">
        <v>180</v>
      </c>
      <c r="B182" s="42">
        <v>584526</v>
      </c>
      <c r="C182" s="43" t="s">
        <v>1926</v>
      </c>
      <c r="D182" s="51" t="s">
        <v>1927</v>
      </c>
      <c r="E182" s="44" t="s">
        <v>356</v>
      </c>
      <c r="F182" s="44" t="s">
        <v>1928</v>
      </c>
      <c r="G182" s="43" t="s">
        <v>1929</v>
      </c>
      <c r="H182" s="44" t="s">
        <v>1930</v>
      </c>
      <c r="I182" s="43" t="s">
        <v>1931</v>
      </c>
      <c r="J182" s="44" t="s">
        <v>1932</v>
      </c>
      <c r="K182" s="43" t="s">
        <v>103</v>
      </c>
      <c r="L182" s="44"/>
      <c r="M182" s="43">
        <v>78</v>
      </c>
      <c r="N182" s="43">
        <v>517432</v>
      </c>
      <c r="O182" s="43">
        <v>567859</v>
      </c>
    </row>
    <row r="183" spans="1:15" x14ac:dyDescent="0.35">
      <c r="A183" s="41">
        <v>181</v>
      </c>
      <c r="B183" s="45">
        <v>46610597</v>
      </c>
      <c r="C183" s="46"/>
      <c r="D183" s="52" t="s">
        <v>1933</v>
      </c>
      <c r="E183" s="47" t="s">
        <v>356</v>
      </c>
      <c r="F183" s="47" t="s">
        <v>1928</v>
      </c>
      <c r="G183" s="46" t="s">
        <v>1934</v>
      </c>
      <c r="H183" s="47" t="s">
        <v>1935</v>
      </c>
      <c r="I183" s="46" t="s">
        <v>1936</v>
      </c>
      <c r="J183" s="47" t="s">
        <v>1935</v>
      </c>
      <c r="K183" s="46" t="s">
        <v>1937</v>
      </c>
      <c r="L183" s="47" t="s">
        <v>1938</v>
      </c>
      <c r="M183" s="46" t="s">
        <v>1903</v>
      </c>
      <c r="N183" s="46" t="s">
        <v>1939</v>
      </c>
      <c r="O183" s="46" t="s">
        <v>1940</v>
      </c>
    </row>
    <row r="184" spans="1:15" x14ac:dyDescent="0.35">
      <c r="A184" s="41">
        <v>182</v>
      </c>
      <c r="B184" s="42">
        <v>695201172</v>
      </c>
      <c r="C184" s="43"/>
      <c r="D184" s="51">
        <v>270869</v>
      </c>
      <c r="E184" s="44" t="s">
        <v>356</v>
      </c>
      <c r="F184" s="44" t="s">
        <v>1928</v>
      </c>
      <c r="G184" s="43" t="s">
        <v>1941</v>
      </c>
      <c r="H184" s="44" t="s">
        <v>1942</v>
      </c>
      <c r="I184" s="43" t="s">
        <v>1943</v>
      </c>
      <c r="J184" s="44" t="s">
        <v>1944</v>
      </c>
      <c r="K184" s="43" t="s">
        <v>142</v>
      </c>
      <c r="L184" s="44"/>
      <c r="M184" s="43">
        <v>41</v>
      </c>
      <c r="N184" s="43">
        <v>559975</v>
      </c>
      <c r="O184" s="43">
        <v>523523</v>
      </c>
    </row>
    <row r="185" spans="1:15" x14ac:dyDescent="0.35">
      <c r="A185" s="41">
        <v>183</v>
      </c>
      <c r="B185" s="42">
        <v>596861</v>
      </c>
      <c r="C185" s="43" t="s">
        <v>1945</v>
      </c>
      <c r="D185" s="51" t="s">
        <v>1946</v>
      </c>
      <c r="E185" s="44" t="s">
        <v>356</v>
      </c>
      <c r="F185" s="44" t="s">
        <v>1947</v>
      </c>
      <c r="G185" s="43" t="s">
        <v>1948</v>
      </c>
      <c r="H185" s="44" t="s">
        <v>1949</v>
      </c>
      <c r="I185" s="43" t="s">
        <v>1950</v>
      </c>
      <c r="J185" s="44" t="s">
        <v>1949</v>
      </c>
      <c r="K185" s="43" t="s">
        <v>94</v>
      </c>
      <c r="L185" s="44" t="s">
        <v>95</v>
      </c>
      <c r="M185" s="43">
        <v>15</v>
      </c>
      <c r="N185" s="43">
        <v>428442</v>
      </c>
      <c r="O185" s="43">
        <v>542535</v>
      </c>
    </row>
    <row r="186" spans="1:15" ht="29" x14ac:dyDescent="0.35">
      <c r="A186" s="41">
        <v>184</v>
      </c>
      <c r="B186" s="42">
        <v>597151</v>
      </c>
      <c r="C186" s="43" t="s">
        <v>1951</v>
      </c>
      <c r="D186" s="51" t="s">
        <v>1952</v>
      </c>
      <c r="E186" s="44" t="s">
        <v>356</v>
      </c>
      <c r="F186" s="44" t="s">
        <v>1947</v>
      </c>
      <c r="G186" s="43" t="s">
        <v>1948</v>
      </c>
      <c r="H186" s="44" t="s">
        <v>1949</v>
      </c>
      <c r="I186" s="43" t="s">
        <v>1953</v>
      </c>
      <c r="J186" s="44" t="s">
        <v>1954</v>
      </c>
      <c r="K186" s="43" t="s">
        <v>103</v>
      </c>
      <c r="L186" s="44"/>
      <c r="M186" s="43">
        <v>38</v>
      </c>
      <c r="N186" s="43">
        <v>425407</v>
      </c>
      <c r="O186" s="43">
        <v>541073</v>
      </c>
    </row>
    <row r="187" spans="1:15" x14ac:dyDescent="0.35">
      <c r="A187" s="41">
        <v>185</v>
      </c>
      <c r="B187" s="42">
        <v>601659</v>
      </c>
      <c r="C187" s="43" t="s">
        <v>1955</v>
      </c>
      <c r="D187" s="51" t="s">
        <v>1956</v>
      </c>
      <c r="E187" s="44" t="s">
        <v>356</v>
      </c>
      <c r="F187" s="44" t="s">
        <v>1947</v>
      </c>
      <c r="G187" s="43" t="s">
        <v>1957</v>
      </c>
      <c r="H187" s="44" t="s">
        <v>1958</v>
      </c>
      <c r="I187" s="43" t="s">
        <v>1959</v>
      </c>
      <c r="J187" s="44" t="s">
        <v>1960</v>
      </c>
      <c r="K187" s="43" t="s">
        <v>103</v>
      </c>
      <c r="L187" s="44"/>
      <c r="M187" s="43">
        <v>45</v>
      </c>
      <c r="N187" s="43">
        <v>434963</v>
      </c>
      <c r="O187" s="43">
        <v>528633</v>
      </c>
    </row>
    <row r="188" spans="1:15" x14ac:dyDescent="0.35">
      <c r="A188" s="41">
        <v>186</v>
      </c>
      <c r="B188" s="42">
        <v>601858</v>
      </c>
      <c r="C188" s="43" t="s">
        <v>1961</v>
      </c>
      <c r="D188" s="51" t="s">
        <v>1962</v>
      </c>
      <c r="E188" s="44" t="s">
        <v>356</v>
      </c>
      <c r="F188" s="44" t="s">
        <v>1947</v>
      </c>
      <c r="G188" s="43" t="s">
        <v>1957</v>
      </c>
      <c r="H188" s="44" t="s">
        <v>1958</v>
      </c>
      <c r="I188" s="43" t="s">
        <v>1963</v>
      </c>
      <c r="J188" s="44" t="s">
        <v>1964</v>
      </c>
      <c r="K188" s="43" t="s">
        <v>103</v>
      </c>
      <c r="L188" s="44"/>
      <c r="M188" s="43">
        <v>72</v>
      </c>
      <c r="N188" s="43">
        <v>434137</v>
      </c>
      <c r="O188" s="43">
        <v>526622</v>
      </c>
    </row>
    <row r="189" spans="1:15" ht="29" x14ac:dyDescent="0.35">
      <c r="A189" s="41">
        <v>187</v>
      </c>
      <c r="B189" s="42">
        <v>599666</v>
      </c>
      <c r="C189" s="43" t="s">
        <v>1965</v>
      </c>
      <c r="D189" s="51" t="s">
        <v>1966</v>
      </c>
      <c r="E189" s="44" t="s">
        <v>356</v>
      </c>
      <c r="F189" s="44" t="s">
        <v>1947</v>
      </c>
      <c r="G189" s="43" t="s">
        <v>1957</v>
      </c>
      <c r="H189" s="44" t="s">
        <v>1958</v>
      </c>
      <c r="I189" s="43" t="s">
        <v>1967</v>
      </c>
      <c r="J189" s="44" t="s">
        <v>1958</v>
      </c>
      <c r="K189" s="43" t="s">
        <v>338</v>
      </c>
      <c r="L189" s="44" t="s">
        <v>339</v>
      </c>
      <c r="M189" s="43">
        <v>9</v>
      </c>
      <c r="N189" s="43">
        <v>428834</v>
      </c>
      <c r="O189" s="43">
        <v>533058</v>
      </c>
    </row>
    <row r="190" spans="1:15" x14ac:dyDescent="0.35">
      <c r="A190" s="41">
        <v>188</v>
      </c>
      <c r="B190" s="45">
        <v>40967936</v>
      </c>
      <c r="C190" s="46"/>
      <c r="D190" s="52" t="s">
        <v>1968</v>
      </c>
      <c r="E190" s="47" t="s">
        <v>356</v>
      </c>
      <c r="F190" s="47" t="s">
        <v>1947</v>
      </c>
      <c r="G190" s="46" t="s">
        <v>1969</v>
      </c>
      <c r="H190" s="47" t="s">
        <v>1958</v>
      </c>
      <c r="I190" s="46" t="s">
        <v>1967</v>
      </c>
      <c r="J190" s="47" t="s">
        <v>1958</v>
      </c>
      <c r="K190" s="46" t="s">
        <v>1153</v>
      </c>
      <c r="L190" s="47" t="s">
        <v>1154</v>
      </c>
      <c r="M190" s="46" t="s">
        <v>1903</v>
      </c>
      <c r="N190" s="46" t="s">
        <v>1970</v>
      </c>
      <c r="O190" s="46" t="s">
        <v>1971</v>
      </c>
    </row>
    <row r="191" spans="1:15" x14ac:dyDescent="0.35">
      <c r="A191" s="41">
        <v>189</v>
      </c>
      <c r="B191" s="42">
        <v>602314</v>
      </c>
      <c r="C191" s="43" t="s">
        <v>1972</v>
      </c>
      <c r="D191" s="51" t="s">
        <v>1106</v>
      </c>
      <c r="E191" s="44" t="s">
        <v>356</v>
      </c>
      <c r="F191" s="44" t="s">
        <v>1947</v>
      </c>
      <c r="G191" s="43" t="s">
        <v>1957</v>
      </c>
      <c r="H191" s="44" t="s">
        <v>1958</v>
      </c>
      <c r="I191" s="43" t="s">
        <v>1973</v>
      </c>
      <c r="J191" s="44" t="s">
        <v>1974</v>
      </c>
      <c r="K191" s="43" t="s">
        <v>103</v>
      </c>
      <c r="L191" s="44"/>
      <c r="M191" s="43">
        <v>55</v>
      </c>
      <c r="N191" s="43">
        <v>424184</v>
      </c>
      <c r="O191" s="43">
        <v>533055</v>
      </c>
    </row>
    <row r="192" spans="1:15" x14ac:dyDescent="0.35">
      <c r="A192" s="41">
        <v>190</v>
      </c>
      <c r="B192" s="42">
        <v>603229</v>
      </c>
      <c r="C192" s="43" t="s">
        <v>1975</v>
      </c>
      <c r="D192" s="51" t="s">
        <v>1976</v>
      </c>
      <c r="E192" s="44" t="s">
        <v>356</v>
      </c>
      <c r="F192" s="44" t="s">
        <v>1947</v>
      </c>
      <c r="G192" s="43" t="s">
        <v>1957</v>
      </c>
      <c r="H192" s="44" t="s">
        <v>1958</v>
      </c>
      <c r="I192" s="43" t="s">
        <v>1977</v>
      </c>
      <c r="J192" s="44" t="s">
        <v>1978</v>
      </c>
      <c r="K192" s="43" t="s">
        <v>103</v>
      </c>
      <c r="L192" s="44"/>
      <c r="M192" s="43">
        <v>7</v>
      </c>
      <c r="N192" s="43">
        <v>430068</v>
      </c>
      <c r="O192" s="43">
        <v>537605</v>
      </c>
    </row>
    <row r="193" spans="1:15" x14ac:dyDescent="0.35">
      <c r="A193" s="41">
        <v>191</v>
      </c>
      <c r="B193" s="42">
        <v>603403</v>
      </c>
      <c r="C193" s="43" t="s">
        <v>1979</v>
      </c>
      <c r="D193" s="51" t="s">
        <v>1980</v>
      </c>
      <c r="E193" s="44" t="s">
        <v>356</v>
      </c>
      <c r="F193" s="44" t="s">
        <v>1947</v>
      </c>
      <c r="G193" s="43" t="s">
        <v>1957</v>
      </c>
      <c r="H193" s="44" t="s">
        <v>1958</v>
      </c>
      <c r="I193" s="43" t="s">
        <v>1981</v>
      </c>
      <c r="J193" s="44" t="s">
        <v>1982</v>
      </c>
      <c r="K193" s="43" t="s">
        <v>103</v>
      </c>
      <c r="L193" s="44"/>
      <c r="M193" s="43">
        <v>29</v>
      </c>
      <c r="N193" s="43">
        <v>427920</v>
      </c>
      <c r="O193" s="43">
        <v>527644</v>
      </c>
    </row>
    <row r="194" spans="1:15" x14ac:dyDescent="0.35">
      <c r="A194" s="41">
        <v>192</v>
      </c>
      <c r="B194" s="42">
        <v>603897</v>
      </c>
      <c r="C194" s="43" t="s">
        <v>1983</v>
      </c>
      <c r="D194" s="51" t="s">
        <v>1984</v>
      </c>
      <c r="E194" s="44" t="s">
        <v>356</v>
      </c>
      <c r="F194" s="44" t="s">
        <v>1947</v>
      </c>
      <c r="G194" s="43" t="s">
        <v>1985</v>
      </c>
      <c r="H194" s="44" t="s">
        <v>1986</v>
      </c>
      <c r="I194" s="43" t="s">
        <v>1987</v>
      </c>
      <c r="J194" s="44" t="s">
        <v>1986</v>
      </c>
      <c r="K194" s="43" t="s">
        <v>1988</v>
      </c>
      <c r="L194" s="44" t="s">
        <v>1989</v>
      </c>
      <c r="M194" s="43">
        <v>2</v>
      </c>
      <c r="N194" s="43">
        <v>443432</v>
      </c>
      <c r="O194" s="43">
        <v>529456</v>
      </c>
    </row>
    <row r="195" spans="1:15" ht="29" x14ac:dyDescent="0.35">
      <c r="A195" s="41">
        <v>193</v>
      </c>
      <c r="B195" s="42">
        <v>603909</v>
      </c>
      <c r="C195" s="43" t="s">
        <v>1990</v>
      </c>
      <c r="D195" s="51" t="s">
        <v>1991</v>
      </c>
      <c r="E195" s="44" t="s">
        <v>356</v>
      </c>
      <c r="F195" s="44" t="s">
        <v>1947</v>
      </c>
      <c r="G195" s="43" t="s">
        <v>1985</v>
      </c>
      <c r="H195" s="44" t="s">
        <v>1986</v>
      </c>
      <c r="I195" s="43" t="s">
        <v>1987</v>
      </c>
      <c r="J195" s="44" t="s">
        <v>1986</v>
      </c>
      <c r="K195" s="43" t="s">
        <v>380</v>
      </c>
      <c r="L195" s="44" t="s">
        <v>615</v>
      </c>
      <c r="M195" s="43">
        <v>15</v>
      </c>
      <c r="N195" s="43">
        <v>443878</v>
      </c>
      <c r="O195" s="43">
        <v>530022</v>
      </c>
    </row>
    <row r="196" spans="1:15" x14ac:dyDescent="0.35">
      <c r="A196" s="41">
        <v>194</v>
      </c>
      <c r="B196" s="42">
        <v>693364243</v>
      </c>
      <c r="C196" s="43"/>
      <c r="D196" s="51">
        <v>263026</v>
      </c>
      <c r="E196" s="44" t="s">
        <v>356</v>
      </c>
      <c r="F196" s="44" t="s">
        <v>1947</v>
      </c>
      <c r="G196" s="43" t="s">
        <v>1985</v>
      </c>
      <c r="H196" s="44" t="s">
        <v>1986</v>
      </c>
      <c r="I196" s="43" t="s">
        <v>1987</v>
      </c>
      <c r="J196" s="44" t="s">
        <v>1986</v>
      </c>
      <c r="K196" s="43" t="s">
        <v>1992</v>
      </c>
      <c r="L196" s="44" t="s">
        <v>1993</v>
      </c>
      <c r="M196" s="43">
        <v>2</v>
      </c>
      <c r="N196" s="43">
        <v>444445</v>
      </c>
      <c r="O196" s="43">
        <v>529247</v>
      </c>
    </row>
    <row r="197" spans="1:15" x14ac:dyDescent="0.35">
      <c r="A197" s="41">
        <v>195</v>
      </c>
      <c r="B197" s="42">
        <v>606735</v>
      </c>
      <c r="C197" s="43" t="s">
        <v>1994</v>
      </c>
      <c r="D197" s="51" t="s">
        <v>1995</v>
      </c>
      <c r="E197" s="44" t="s">
        <v>356</v>
      </c>
      <c r="F197" s="44" t="s">
        <v>1996</v>
      </c>
      <c r="G197" s="43" t="s">
        <v>1997</v>
      </c>
      <c r="H197" s="44" t="s">
        <v>1998</v>
      </c>
      <c r="I197" s="43" t="s">
        <v>1999</v>
      </c>
      <c r="J197" s="44" t="s">
        <v>2000</v>
      </c>
      <c r="K197" s="43" t="s">
        <v>103</v>
      </c>
      <c r="L197" s="44"/>
      <c r="M197" s="43">
        <v>22</v>
      </c>
      <c r="N197" s="43">
        <v>387905</v>
      </c>
      <c r="O197" s="43">
        <v>571658</v>
      </c>
    </row>
    <row r="198" spans="1:15" ht="29" x14ac:dyDescent="0.35">
      <c r="A198" s="41">
        <v>196</v>
      </c>
      <c r="B198" s="42">
        <v>606038</v>
      </c>
      <c r="C198" s="43" t="s">
        <v>2001</v>
      </c>
      <c r="D198" s="51" t="s">
        <v>2002</v>
      </c>
      <c r="E198" s="44" t="s">
        <v>356</v>
      </c>
      <c r="F198" s="44" t="s">
        <v>1996</v>
      </c>
      <c r="G198" s="43" t="s">
        <v>1997</v>
      </c>
      <c r="H198" s="44" t="s">
        <v>1998</v>
      </c>
      <c r="I198" s="43" t="s">
        <v>2003</v>
      </c>
      <c r="J198" s="44" t="s">
        <v>1998</v>
      </c>
      <c r="K198" s="43" t="s">
        <v>2004</v>
      </c>
      <c r="L198" s="44" t="s">
        <v>2005</v>
      </c>
      <c r="M198" s="43">
        <v>3</v>
      </c>
      <c r="N198" s="43">
        <v>398704</v>
      </c>
      <c r="O198" s="43">
        <v>570790</v>
      </c>
    </row>
    <row r="199" spans="1:15" ht="29" x14ac:dyDescent="0.35">
      <c r="A199" s="41">
        <v>197</v>
      </c>
      <c r="B199" s="42">
        <v>606198</v>
      </c>
      <c r="C199" s="43" t="s">
        <v>2006</v>
      </c>
      <c r="D199" s="51" t="s">
        <v>2007</v>
      </c>
      <c r="E199" s="44" t="s">
        <v>356</v>
      </c>
      <c r="F199" s="44" t="s">
        <v>1996</v>
      </c>
      <c r="G199" s="43" t="s">
        <v>1997</v>
      </c>
      <c r="H199" s="44" t="s">
        <v>1998</v>
      </c>
      <c r="I199" s="43" t="s">
        <v>2003</v>
      </c>
      <c r="J199" s="44" t="s">
        <v>1998</v>
      </c>
      <c r="K199" s="43" t="s">
        <v>2008</v>
      </c>
      <c r="L199" s="44" t="s">
        <v>2009</v>
      </c>
      <c r="M199" s="43">
        <v>1</v>
      </c>
      <c r="N199" s="43">
        <v>398610</v>
      </c>
      <c r="O199" s="43">
        <v>570763</v>
      </c>
    </row>
    <row r="200" spans="1:15" x14ac:dyDescent="0.35">
      <c r="A200" s="41">
        <v>198</v>
      </c>
      <c r="B200" s="42">
        <v>607360</v>
      </c>
      <c r="C200" s="43" t="s">
        <v>2010</v>
      </c>
      <c r="D200" s="51" t="s">
        <v>2011</v>
      </c>
      <c r="E200" s="44" t="s">
        <v>356</v>
      </c>
      <c r="F200" s="44" t="s">
        <v>1996</v>
      </c>
      <c r="G200" s="43" t="s">
        <v>1997</v>
      </c>
      <c r="H200" s="44" t="s">
        <v>1998</v>
      </c>
      <c r="I200" s="43" t="s">
        <v>2012</v>
      </c>
      <c r="J200" s="44" t="s">
        <v>2013</v>
      </c>
      <c r="K200" s="43" t="s">
        <v>103</v>
      </c>
      <c r="L200" s="44"/>
      <c r="M200" s="43">
        <v>16</v>
      </c>
      <c r="N200" s="43">
        <v>389807</v>
      </c>
      <c r="O200" s="43">
        <v>577668</v>
      </c>
    </row>
    <row r="201" spans="1:15" x14ac:dyDescent="0.35">
      <c r="A201" s="41">
        <v>199</v>
      </c>
      <c r="B201" s="42">
        <v>607866</v>
      </c>
      <c r="C201" s="43" t="s">
        <v>2014</v>
      </c>
      <c r="D201" s="51" t="s">
        <v>2015</v>
      </c>
      <c r="E201" s="44" t="s">
        <v>356</v>
      </c>
      <c r="F201" s="44" t="s">
        <v>1996</v>
      </c>
      <c r="G201" s="43" t="s">
        <v>1997</v>
      </c>
      <c r="H201" s="44" t="s">
        <v>1998</v>
      </c>
      <c r="I201" s="43" t="s">
        <v>2016</v>
      </c>
      <c r="J201" s="44" t="s">
        <v>2017</v>
      </c>
      <c r="K201" s="43" t="s">
        <v>103</v>
      </c>
      <c r="L201" s="44"/>
      <c r="M201" s="43">
        <v>14</v>
      </c>
      <c r="N201" s="43">
        <v>401241</v>
      </c>
      <c r="O201" s="43">
        <v>574702</v>
      </c>
    </row>
    <row r="202" spans="1:15" x14ac:dyDescent="0.35">
      <c r="A202" s="41">
        <v>200</v>
      </c>
      <c r="B202" s="42">
        <v>608051</v>
      </c>
      <c r="C202" s="43" t="s">
        <v>2018</v>
      </c>
      <c r="D202" s="51" t="s">
        <v>2019</v>
      </c>
      <c r="E202" s="44" t="s">
        <v>356</v>
      </c>
      <c r="F202" s="44" t="s">
        <v>1996</v>
      </c>
      <c r="G202" s="43" t="s">
        <v>1997</v>
      </c>
      <c r="H202" s="44" t="s">
        <v>1998</v>
      </c>
      <c r="I202" s="43" t="s">
        <v>2020</v>
      </c>
      <c r="J202" s="44" t="s">
        <v>2021</v>
      </c>
      <c r="K202" s="43" t="s">
        <v>103</v>
      </c>
      <c r="L202" s="44"/>
      <c r="M202" s="43">
        <v>51</v>
      </c>
      <c r="N202" s="43">
        <v>401167</v>
      </c>
      <c r="O202" s="43">
        <v>579760</v>
      </c>
    </row>
    <row r="203" spans="1:15" x14ac:dyDescent="0.35">
      <c r="A203" s="41">
        <v>201</v>
      </c>
      <c r="B203" s="42">
        <v>610987</v>
      </c>
      <c r="C203" s="43" t="s">
        <v>2022</v>
      </c>
      <c r="D203" s="51" t="s">
        <v>2023</v>
      </c>
      <c r="E203" s="44" t="s">
        <v>356</v>
      </c>
      <c r="F203" s="44" t="s">
        <v>1996</v>
      </c>
      <c r="G203" s="43" t="s">
        <v>2024</v>
      </c>
      <c r="H203" s="44" t="s">
        <v>2025</v>
      </c>
      <c r="I203" s="43" t="s">
        <v>2026</v>
      </c>
      <c r="J203" s="44" t="s">
        <v>2025</v>
      </c>
      <c r="K203" s="43" t="s">
        <v>720</v>
      </c>
      <c r="L203" s="44" t="s">
        <v>721</v>
      </c>
      <c r="M203" s="43">
        <v>24</v>
      </c>
      <c r="N203" s="43">
        <v>406812</v>
      </c>
      <c r="O203" s="43">
        <v>586872</v>
      </c>
    </row>
    <row r="204" spans="1:15" ht="29" x14ac:dyDescent="0.35">
      <c r="A204" s="41">
        <v>202</v>
      </c>
      <c r="B204" s="42">
        <v>611514</v>
      </c>
      <c r="C204" s="43" t="s">
        <v>2027</v>
      </c>
      <c r="D204" s="51" t="s">
        <v>2028</v>
      </c>
      <c r="E204" s="44" t="s">
        <v>356</v>
      </c>
      <c r="F204" s="44" t="s">
        <v>1996</v>
      </c>
      <c r="G204" s="43" t="s">
        <v>2024</v>
      </c>
      <c r="H204" s="44" t="s">
        <v>2025</v>
      </c>
      <c r="I204" s="43" t="s">
        <v>2026</v>
      </c>
      <c r="J204" s="44" t="s">
        <v>2025</v>
      </c>
      <c r="K204" s="43" t="s">
        <v>2029</v>
      </c>
      <c r="L204" s="44" t="s">
        <v>2030</v>
      </c>
      <c r="M204" s="43">
        <v>4</v>
      </c>
      <c r="N204" s="43">
        <v>406371</v>
      </c>
      <c r="O204" s="43">
        <v>586641</v>
      </c>
    </row>
    <row r="205" spans="1:15" x14ac:dyDescent="0.35">
      <c r="A205" s="41">
        <v>203</v>
      </c>
      <c r="B205" s="42">
        <v>612035</v>
      </c>
      <c r="C205" s="43" t="s">
        <v>2031</v>
      </c>
      <c r="D205" s="51" t="s">
        <v>2032</v>
      </c>
      <c r="E205" s="44" t="s">
        <v>356</v>
      </c>
      <c r="F205" s="44" t="s">
        <v>1996</v>
      </c>
      <c r="G205" s="43" t="s">
        <v>2024</v>
      </c>
      <c r="H205" s="44" t="s">
        <v>2025</v>
      </c>
      <c r="I205" s="43" t="s">
        <v>2026</v>
      </c>
      <c r="J205" s="44" t="s">
        <v>2025</v>
      </c>
      <c r="K205" s="43" t="s">
        <v>2033</v>
      </c>
      <c r="L205" s="44" t="s">
        <v>2034</v>
      </c>
      <c r="M205" s="43">
        <v>3</v>
      </c>
      <c r="N205" s="43">
        <v>406258</v>
      </c>
      <c r="O205" s="43">
        <v>586787</v>
      </c>
    </row>
    <row r="206" spans="1:15" ht="29" x14ac:dyDescent="0.35">
      <c r="A206" s="41">
        <v>204</v>
      </c>
      <c r="B206" s="42">
        <v>610848</v>
      </c>
      <c r="C206" s="43" t="s">
        <v>2035</v>
      </c>
      <c r="D206" s="51" t="s">
        <v>2036</v>
      </c>
      <c r="E206" s="44" t="s">
        <v>356</v>
      </c>
      <c r="F206" s="44" t="s">
        <v>1996</v>
      </c>
      <c r="G206" s="43" t="s">
        <v>2024</v>
      </c>
      <c r="H206" s="44" t="s">
        <v>2025</v>
      </c>
      <c r="I206" s="43" t="s">
        <v>2026</v>
      </c>
      <c r="J206" s="44" t="s">
        <v>2025</v>
      </c>
      <c r="K206" s="43" t="s">
        <v>2037</v>
      </c>
      <c r="L206" s="44" t="s">
        <v>2038</v>
      </c>
      <c r="M206" s="43">
        <v>18</v>
      </c>
      <c r="N206" s="43">
        <v>405540</v>
      </c>
      <c r="O206" s="43">
        <v>586994</v>
      </c>
    </row>
    <row r="207" spans="1:15" x14ac:dyDescent="0.35">
      <c r="A207" s="41">
        <v>205</v>
      </c>
      <c r="B207" s="42">
        <v>612727</v>
      </c>
      <c r="C207" s="43" t="s">
        <v>2039</v>
      </c>
      <c r="D207" s="51" t="s">
        <v>2040</v>
      </c>
      <c r="E207" s="44" t="s">
        <v>356</v>
      </c>
      <c r="F207" s="44" t="s">
        <v>1996</v>
      </c>
      <c r="G207" s="43" t="s">
        <v>2024</v>
      </c>
      <c r="H207" s="44" t="s">
        <v>2025</v>
      </c>
      <c r="I207" s="43" t="s">
        <v>2041</v>
      </c>
      <c r="J207" s="44" t="s">
        <v>2042</v>
      </c>
      <c r="K207" s="43" t="s">
        <v>103</v>
      </c>
      <c r="L207" s="44"/>
      <c r="M207" s="43">
        <v>22</v>
      </c>
      <c r="N207" s="43">
        <v>402934</v>
      </c>
      <c r="O207" s="43">
        <v>588831</v>
      </c>
    </row>
    <row r="208" spans="1:15" x14ac:dyDescent="0.35">
      <c r="A208" s="41">
        <v>206</v>
      </c>
      <c r="B208" s="42">
        <v>613943</v>
      </c>
      <c r="C208" s="43" t="s">
        <v>2043</v>
      </c>
      <c r="D208" s="51" t="s">
        <v>2044</v>
      </c>
      <c r="E208" s="44" t="s">
        <v>356</v>
      </c>
      <c r="F208" s="44" t="s">
        <v>1996</v>
      </c>
      <c r="G208" s="43" t="s">
        <v>2024</v>
      </c>
      <c r="H208" s="44" t="s">
        <v>2025</v>
      </c>
      <c r="I208" s="43" t="s">
        <v>2045</v>
      </c>
      <c r="J208" s="44" t="s">
        <v>2046</v>
      </c>
      <c r="K208" s="43" t="s">
        <v>1791</v>
      </c>
      <c r="L208" s="44" t="s">
        <v>1792</v>
      </c>
      <c r="M208" s="43">
        <v>25</v>
      </c>
      <c r="N208" s="43">
        <v>408587</v>
      </c>
      <c r="O208" s="43">
        <v>589007</v>
      </c>
    </row>
    <row r="209" spans="1:15" x14ac:dyDescent="0.35">
      <c r="A209" s="41">
        <v>207</v>
      </c>
      <c r="B209" s="42">
        <v>614531</v>
      </c>
      <c r="C209" s="43" t="s">
        <v>2047</v>
      </c>
      <c r="D209" s="51" t="s">
        <v>2048</v>
      </c>
      <c r="E209" s="44" t="s">
        <v>356</v>
      </c>
      <c r="F209" s="44" t="s">
        <v>1996</v>
      </c>
      <c r="G209" s="43" t="s">
        <v>2049</v>
      </c>
      <c r="H209" s="44" t="s">
        <v>2050</v>
      </c>
      <c r="I209" s="43" t="s">
        <v>2051</v>
      </c>
      <c r="J209" s="44" t="s">
        <v>2052</v>
      </c>
      <c r="K209" s="43" t="s">
        <v>103</v>
      </c>
      <c r="L209" s="44"/>
      <c r="M209" s="43">
        <v>30</v>
      </c>
      <c r="N209" s="43">
        <v>399422</v>
      </c>
      <c r="O209" s="43">
        <v>585897</v>
      </c>
    </row>
    <row r="210" spans="1:15" x14ac:dyDescent="0.35">
      <c r="A210" s="41">
        <v>208</v>
      </c>
      <c r="B210" s="42">
        <v>621852</v>
      </c>
      <c r="C210" s="43" t="s">
        <v>2053</v>
      </c>
      <c r="D210" s="51" t="s">
        <v>2054</v>
      </c>
      <c r="E210" s="44" t="s">
        <v>356</v>
      </c>
      <c r="F210" s="44" t="s">
        <v>2055</v>
      </c>
      <c r="G210" s="43" t="s">
        <v>2056</v>
      </c>
      <c r="H210" s="44" t="s">
        <v>2057</v>
      </c>
      <c r="I210" s="43" t="s">
        <v>2058</v>
      </c>
      <c r="J210" s="44" t="s">
        <v>2057</v>
      </c>
      <c r="K210" s="43" t="s">
        <v>94</v>
      </c>
      <c r="L210" s="44" t="s">
        <v>95</v>
      </c>
      <c r="M210" s="43">
        <v>28</v>
      </c>
      <c r="N210" s="43">
        <v>468273</v>
      </c>
      <c r="O210" s="43">
        <v>528244</v>
      </c>
    </row>
    <row r="211" spans="1:15" x14ac:dyDescent="0.35">
      <c r="A211" s="41">
        <v>209</v>
      </c>
      <c r="B211" s="42">
        <v>13466986</v>
      </c>
      <c r="C211" s="43"/>
      <c r="D211" s="51">
        <v>132086</v>
      </c>
      <c r="E211" s="44" t="s">
        <v>356</v>
      </c>
      <c r="F211" s="44" t="s">
        <v>2059</v>
      </c>
      <c r="G211" s="43" t="s">
        <v>2060</v>
      </c>
      <c r="H211" s="44" t="s">
        <v>2061</v>
      </c>
      <c r="I211" s="43" t="s">
        <v>2062</v>
      </c>
      <c r="J211" s="44" t="s">
        <v>2063</v>
      </c>
      <c r="K211" s="43" t="s">
        <v>103</v>
      </c>
      <c r="L211" s="44"/>
      <c r="M211" s="43">
        <v>2</v>
      </c>
      <c r="N211" s="43">
        <v>529394</v>
      </c>
      <c r="O211" s="43">
        <v>575772</v>
      </c>
    </row>
    <row r="212" spans="1:15" x14ac:dyDescent="0.35">
      <c r="A212" s="41">
        <v>210</v>
      </c>
      <c r="B212" s="42">
        <v>638202</v>
      </c>
      <c r="C212" s="43" t="s">
        <v>2064</v>
      </c>
      <c r="D212" s="51" t="s">
        <v>2065</v>
      </c>
      <c r="E212" s="44" t="s">
        <v>356</v>
      </c>
      <c r="F212" s="44" t="s">
        <v>2059</v>
      </c>
      <c r="G212" s="43" t="s">
        <v>2060</v>
      </c>
      <c r="H212" s="44" t="s">
        <v>2061</v>
      </c>
      <c r="I212" s="43" t="s">
        <v>2066</v>
      </c>
      <c r="J212" s="44" t="s">
        <v>2067</v>
      </c>
      <c r="K212" s="43" t="s">
        <v>103</v>
      </c>
      <c r="L212" s="44"/>
      <c r="M212" s="43">
        <v>23</v>
      </c>
      <c r="N212" s="43">
        <v>534723</v>
      </c>
      <c r="O212" s="43">
        <v>580369</v>
      </c>
    </row>
    <row r="213" spans="1:15" x14ac:dyDescent="0.35">
      <c r="A213" s="41">
        <v>211</v>
      </c>
      <c r="B213" s="42">
        <v>640644</v>
      </c>
      <c r="C213" s="43" t="s">
        <v>2068</v>
      </c>
      <c r="D213" s="51" t="s">
        <v>2069</v>
      </c>
      <c r="E213" s="44" t="s">
        <v>356</v>
      </c>
      <c r="F213" s="44" t="s">
        <v>2059</v>
      </c>
      <c r="G213" s="43" t="s">
        <v>2070</v>
      </c>
      <c r="H213" s="44" t="s">
        <v>2071</v>
      </c>
      <c r="I213" s="43" t="s">
        <v>2072</v>
      </c>
      <c r="J213" s="44" t="s">
        <v>2073</v>
      </c>
      <c r="K213" s="43" t="s">
        <v>103</v>
      </c>
      <c r="L213" s="44"/>
      <c r="M213" s="43">
        <v>37</v>
      </c>
      <c r="N213" s="43">
        <v>514776</v>
      </c>
      <c r="O213" s="43">
        <v>586257</v>
      </c>
    </row>
    <row r="214" spans="1:15" x14ac:dyDescent="0.35">
      <c r="A214" s="41">
        <v>212</v>
      </c>
      <c r="B214" s="42">
        <v>641214</v>
      </c>
      <c r="C214" s="43" t="s">
        <v>2074</v>
      </c>
      <c r="D214" s="51" t="s">
        <v>2075</v>
      </c>
      <c r="E214" s="44" t="s">
        <v>356</v>
      </c>
      <c r="F214" s="44" t="s">
        <v>2076</v>
      </c>
      <c r="G214" s="43" t="s">
        <v>2077</v>
      </c>
      <c r="H214" s="44" t="s">
        <v>2078</v>
      </c>
      <c r="I214" s="43" t="s">
        <v>2079</v>
      </c>
      <c r="J214" s="44" t="s">
        <v>2078</v>
      </c>
      <c r="K214" s="43" t="s">
        <v>94</v>
      </c>
      <c r="L214" s="44" t="s">
        <v>95</v>
      </c>
      <c r="M214" s="43">
        <v>3</v>
      </c>
      <c r="N214" s="43">
        <v>402217</v>
      </c>
      <c r="O214" s="43">
        <v>631050</v>
      </c>
    </row>
    <row r="215" spans="1:15" x14ac:dyDescent="0.35">
      <c r="A215" s="41">
        <v>213</v>
      </c>
      <c r="B215" s="42">
        <v>642403</v>
      </c>
      <c r="C215" s="43" t="s">
        <v>2080</v>
      </c>
      <c r="D215" s="51" t="s">
        <v>2081</v>
      </c>
      <c r="E215" s="44" t="s">
        <v>356</v>
      </c>
      <c r="F215" s="44" t="s">
        <v>2076</v>
      </c>
      <c r="G215" s="43" t="s">
        <v>2077</v>
      </c>
      <c r="H215" s="44" t="s">
        <v>2078</v>
      </c>
      <c r="I215" s="43" t="s">
        <v>2082</v>
      </c>
      <c r="J215" s="44" t="s">
        <v>2083</v>
      </c>
      <c r="K215" s="43" t="s">
        <v>2084</v>
      </c>
      <c r="L215" s="44" t="s">
        <v>2085</v>
      </c>
      <c r="M215" s="43">
        <v>1</v>
      </c>
      <c r="N215" s="43">
        <v>399509</v>
      </c>
      <c r="O215" s="43">
        <v>638368</v>
      </c>
    </row>
    <row r="216" spans="1:15" x14ac:dyDescent="0.35">
      <c r="A216" s="41">
        <v>214</v>
      </c>
      <c r="B216" s="42">
        <v>643948</v>
      </c>
      <c r="C216" s="43" t="s">
        <v>2086</v>
      </c>
      <c r="D216" s="51" t="s">
        <v>2087</v>
      </c>
      <c r="E216" s="44" t="s">
        <v>356</v>
      </c>
      <c r="F216" s="44" t="s">
        <v>2076</v>
      </c>
      <c r="G216" s="43" t="s">
        <v>2088</v>
      </c>
      <c r="H216" s="44" t="s">
        <v>2089</v>
      </c>
      <c r="I216" s="43" t="s">
        <v>2090</v>
      </c>
      <c r="J216" s="44" t="s">
        <v>2089</v>
      </c>
      <c r="K216" s="43" t="s">
        <v>2091</v>
      </c>
      <c r="L216" s="44" t="s">
        <v>2092</v>
      </c>
      <c r="M216" s="43">
        <v>42</v>
      </c>
      <c r="N216" s="43">
        <v>402965</v>
      </c>
      <c r="O216" s="43">
        <v>621948</v>
      </c>
    </row>
    <row r="217" spans="1:15" x14ac:dyDescent="0.35">
      <c r="A217" s="41">
        <v>215</v>
      </c>
      <c r="B217" s="42">
        <v>648260</v>
      </c>
      <c r="C217" s="43" t="s">
        <v>2093</v>
      </c>
      <c r="D217" s="51" t="s">
        <v>2094</v>
      </c>
      <c r="E217" s="44" t="s">
        <v>356</v>
      </c>
      <c r="F217" s="44" t="s">
        <v>2076</v>
      </c>
      <c r="G217" s="43" t="s">
        <v>2095</v>
      </c>
      <c r="H217" s="44" t="s">
        <v>2096</v>
      </c>
      <c r="I217" s="43" t="s">
        <v>2097</v>
      </c>
      <c r="J217" s="44" t="s">
        <v>2098</v>
      </c>
      <c r="K217" s="43" t="s">
        <v>94</v>
      </c>
      <c r="L217" s="44" t="s">
        <v>95</v>
      </c>
      <c r="M217" s="43">
        <v>1</v>
      </c>
      <c r="N217" s="43">
        <v>388560</v>
      </c>
      <c r="O217" s="43">
        <v>612980</v>
      </c>
    </row>
    <row r="218" spans="1:15" x14ac:dyDescent="0.35">
      <c r="A218" s="41">
        <v>216</v>
      </c>
      <c r="B218" s="42">
        <v>653820</v>
      </c>
      <c r="C218" s="43" t="s">
        <v>2099</v>
      </c>
      <c r="D218" s="51" t="s">
        <v>2100</v>
      </c>
      <c r="E218" s="44" t="s">
        <v>356</v>
      </c>
      <c r="F218" s="44" t="s">
        <v>2101</v>
      </c>
      <c r="G218" s="43" t="s">
        <v>2102</v>
      </c>
      <c r="H218" s="44" t="s">
        <v>2103</v>
      </c>
      <c r="I218" s="43" t="s">
        <v>2104</v>
      </c>
      <c r="J218" s="44" t="s">
        <v>2105</v>
      </c>
      <c r="K218" s="43" t="s">
        <v>1225</v>
      </c>
      <c r="L218" s="44" t="s">
        <v>1226</v>
      </c>
      <c r="M218" s="43" t="s">
        <v>377</v>
      </c>
      <c r="N218" s="43">
        <v>463574</v>
      </c>
      <c r="O218" s="43">
        <v>625129</v>
      </c>
    </row>
    <row r="219" spans="1:15" x14ac:dyDescent="0.35">
      <c r="A219" s="41">
        <v>217</v>
      </c>
      <c r="B219" s="42">
        <v>655336</v>
      </c>
      <c r="C219" s="43" t="s">
        <v>2106</v>
      </c>
      <c r="D219" s="51" t="s">
        <v>2107</v>
      </c>
      <c r="E219" s="44" t="s">
        <v>356</v>
      </c>
      <c r="F219" s="44" t="s">
        <v>2101</v>
      </c>
      <c r="G219" s="43" t="s">
        <v>2108</v>
      </c>
      <c r="H219" s="44" t="s">
        <v>2109</v>
      </c>
      <c r="I219" s="43" t="s">
        <v>2110</v>
      </c>
      <c r="J219" s="44" t="s">
        <v>2111</v>
      </c>
      <c r="K219" s="43" t="s">
        <v>103</v>
      </c>
      <c r="L219" s="44"/>
      <c r="M219" s="43">
        <v>10</v>
      </c>
      <c r="N219" s="43">
        <v>448549</v>
      </c>
      <c r="O219" s="43">
        <v>624528</v>
      </c>
    </row>
    <row r="220" spans="1:15" x14ac:dyDescent="0.35">
      <c r="A220" s="41">
        <v>218</v>
      </c>
      <c r="B220" s="45">
        <v>98580790</v>
      </c>
      <c r="C220" s="46"/>
      <c r="D220" s="52" t="s">
        <v>2112</v>
      </c>
      <c r="E220" s="47" t="s">
        <v>356</v>
      </c>
      <c r="F220" s="47" t="s">
        <v>2101</v>
      </c>
      <c r="G220" s="46" t="s">
        <v>2113</v>
      </c>
      <c r="H220" s="47" t="s">
        <v>2114</v>
      </c>
      <c r="I220" s="46" t="s">
        <v>2115</v>
      </c>
      <c r="J220" s="47" t="s">
        <v>2114</v>
      </c>
      <c r="K220" s="46" t="s">
        <v>2116</v>
      </c>
      <c r="L220" s="47" t="s">
        <v>2117</v>
      </c>
      <c r="M220" s="46" t="s">
        <v>2118</v>
      </c>
      <c r="N220" s="46">
        <v>456010.01</v>
      </c>
      <c r="O220" s="46" t="s">
        <v>2119</v>
      </c>
    </row>
    <row r="221" spans="1:15" x14ac:dyDescent="0.35">
      <c r="A221" s="41">
        <v>219</v>
      </c>
      <c r="B221" s="42">
        <v>659419</v>
      </c>
      <c r="C221" s="43" t="s">
        <v>2120</v>
      </c>
      <c r="D221" s="51" t="s">
        <v>2121</v>
      </c>
      <c r="E221" s="44" t="s">
        <v>356</v>
      </c>
      <c r="F221" s="44" t="s">
        <v>2101</v>
      </c>
      <c r="G221" s="43" t="s">
        <v>2122</v>
      </c>
      <c r="H221" s="44" t="s">
        <v>2123</v>
      </c>
      <c r="I221" s="43" t="s">
        <v>2124</v>
      </c>
      <c r="J221" s="44" t="s">
        <v>2125</v>
      </c>
      <c r="K221" s="43" t="s">
        <v>94</v>
      </c>
      <c r="L221" s="44" t="s">
        <v>95</v>
      </c>
      <c r="M221" s="43">
        <v>1</v>
      </c>
      <c r="N221" s="43">
        <v>442023</v>
      </c>
      <c r="O221" s="43">
        <v>610896</v>
      </c>
    </row>
    <row r="222" spans="1:15" ht="29" x14ac:dyDescent="0.35">
      <c r="A222" s="41">
        <v>220</v>
      </c>
      <c r="B222" s="45">
        <v>12858764</v>
      </c>
      <c r="C222" s="46"/>
      <c r="D222" s="52" t="s">
        <v>2126</v>
      </c>
      <c r="E222" s="47" t="s">
        <v>356</v>
      </c>
      <c r="F222" s="47" t="s">
        <v>2101</v>
      </c>
      <c r="G222" s="46" t="s">
        <v>2127</v>
      </c>
      <c r="H222" s="47" t="s">
        <v>2128</v>
      </c>
      <c r="I222" s="46" t="s">
        <v>2129</v>
      </c>
      <c r="J222" s="47" t="s">
        <v>2128</v>
      </c>
      <c r="K222" s="46" t="s">
        <v>658</v>
      </c>
      <c r="L222" s="47" t="s">
        <v>659</v>
      </c>
      <c r="M222" s="46" t="s">
        <v>2130</v>
      </c>
      <c r="N222" s="46">
        <v>463319.97</v>
      </c>
      <c r="O222" s="46">
        <v>616209.98</v>
      </c>
    </row>
    <row r="223" spans="1:15" x14ac:dyDescent="0.35">
      <c r="A223" s="41">
        <v>221</v>
      </c>
      <c r="B223" s="45">
        <v>93619569</v>
      </c>
      <c r="C223" s="46"/>
      <c r="D223" s="52" t="s">
        <v>2131</v>
      </c>
      <c r="E223" s="47" t="s">
        <v>356</v>
      </c>
      <c r="F223" s="47" t="s">
        <v>1074</v>
      </c>
      <c r="G223" s="46" t="s">
        <v>2132</v>
      </c>
      <c r="H223" s="47" t="s">
        <v>1074</v>
      </c>
      <c r="I223" s="46" t="s">
        <v>1075</v>
      </c>
      <c r="J223" s="47" t="s">
        <v>1074</v>
      </c>
      <c r="K223" s="46" t="s">
        <v>507</v>
      </c>
      <c r="L223" s="47" t="s">
        <v>508</v>
      </c>
      <c r="M223" s="46" t="s">
        <v>2133</v>
      </c>
      <c r="N223" s="46">
        <v>474697.01</v>
      </c>
      <c r="O223" s="46">
        <v>575005.97</v>
      </c>
    </row>
    <row r="224" spans="1:15" x14ac:dyDescent="0.35">
      <c r="A224" s="41">
        <v>222</v>
      </c>
      <c r="B224" s="42">
        <v>801654</v>
      </c>
      <c r="C224" s="43" t="s">
        <v>2134</v>
      </c>
      <c r="D224" s="51" t="s">
        <v>2135</v>
      </c>
      <c r="E224" s="44" t="s">
        <v>356</v>
      </c>
      <c r="F224" s="44" t="s">
        <v>1074</v>
      </c>
      <c r="G224" s="43" t="s">
        <v>2132</v>
      </c>
      <c r="H224" s="44" t="s">
        <v>1074</v>
      </c>
      <c r="I224" s="43" t="s">
        <v>1075</v>
      </c>
      <c r="J224" s="44" t="s">
        <v>1074</v>
      </c>
      <c r="K224" s="43" t="s">
        <v>2136</v>
      </c>
      <c r="L224" s="44" t="s">
        <v>2137</v>
      </c>
      <c r="M224" s="43">
        <v>4</v>
      </c>
      <c r="N224" s="43">
        <v>473926</v>
      </c>
      <c r="O224" s="43">
        <v>572096</v>
      </c>
    </row>
    <row r="225" spans="1:15" x14ac:dyDescent="0.35">
      <c r="A225" s="41">
        <v>223</v>
      </c>
      <c r="B225" s="42">
        <v>452499430</v>
      </c>
      <c r="C225" s="43"/>
      <c r="D225" s="51">
        <v>272124</v>
      </c>
      <c r="E225" s="44" t="s">
        <v>356</v>
      </c>
      <c r="F225" s="44" t="s">
        <v>1074</v>
      </c>
      <c r="G225" s="43" t="s">
        <v>2132</v>
      </c>
      <c r="H225" s="44" t="s">
        <v>1074</v>
      </c>
      <c r="I225" s="43" t="s">
        <v>1075</v>
      </c>
      <c r="J225" s="44" t="s">
        <v>1074</v>
      </c>
      <c r="K225" s="43" t="s">
        <v>2136</v>
      </c>
      <c r="L225" s="44" t="s">
        <v>2137</v>
      </c>
      <c r="M225" s="43">
        <v>10</v>
      </c>
      <c r="N225" s="43">
        <v>473822</v>
      </c>
      <c r="O225" s="43">
        <v>571981</v>
      </c>
    </row>
    <row r="226" spans="1:15" x14ac:dyDescent="0.35">
      <c r="A226" s="41">
        <v>224</v>
      </c>
      <c r="B226" s="42">
        <v>242096570</v>
      </c>
      <c r="C226" s="43"/>
      <c r="D226" s="51" t="s">
        <v>2138</v>
      </c>
      <c r="E226" s="44" t="s">
        <v>356</v>
      </c>
      <c r="F226" s="44" t="s">
        <v>1074</v>
      </c>
      <c r="G226" s="43" t="s">
        <v>2132</v>
      </c>
      <c r="H226" s="44" t="s">
        <v>1074</v>
      </c>
      <c r="I226" s="43" t="s">
        <v>1075</v>
      </c>
      <c r="J226" s="44" t="s">
        <v>1074</v>
      </c>
      <c r="K226" s="43" t="s">
        <v>2139</v>
      </c>
      <c r="L226" s="44" t="s">
        <v>2140</v>
      </c>
      <c r="M226" s="43">
        <v>88</v>
      </c>
      <c r="N226" s="43">
        <v>470896</v>
      </c>
      <c r="O226" s="43">
        <v>572398</v>
      </c>
    </row>
    <row r="227" spans="1:15" x14ac:dyDescent="0.35">
      <c r="A227" s="41">
        <v>225</v>
      </c>
      <c r="B227" s="42">
        <v>803113</v>
      </c>
      <c r="C227" s="43" t="s">
        <v>2141</v>
      </c>
      <c r="D227" s="51" t="s">
        <v>2142</v>
      </c>
      <c r="E227" s="44" t="s">
        <v>356</v>
      </c>
      <c r="F227" s="44" t="s">
        <v>1074</v>
      </c>
      <c r="G227" s="43" t="s">
        <v>2132</v>
      </c>
      <c r="H227" s="44" t="s">
        <v>1074</v>
      </c>
      <c r="I227" s="43" t="s">
        <v>1075</v>
      </c>
      <c r="J227" s="44" t="s">
        <v>1074</v>
      </c>
      <c r="K227" s="43" t="s">
        <v>290</v>
      </c>
      <c r="L227" s="44" t="s">
        <v>291</v>
      </c>
      <c r="M227" s="43" t="s">
        <v>2143</v>
      </c>
      <c r="N227" s="43">
        <v>473622</v>
      </c>
      <c r="O227" s="43">
        <v>572759</v>
      </c>
    </row>
    <row r="228" spans="1:15" x14ac:dyDescent="0.35">
      <c r="A228" s="41">
        <v>226</v>
      </c>
      <c r="B228" s="42">
        <v>452817311</v>
      </c>
      <c r="C228" s="43"/>
      <c r="D228" s="51">
        <v>268619</v>
      </c>
      <c r="E228" s="44" t="s">
        <v>356</v>
      </c>
      <c r="F228" s="44" t="s">
        <v>1074</v>
      </c>
      <c r="G228" s="43" t="s">
        <v>2132</v>
      </c>
      <c r="H228" s="44" t="s">
        <v>1074</v>
      </c>
      <c r="I228" s="43" t="s">
        <v>1075</v>
      </c>
      <c r="J228" s="44" t="s">
        <v>1074</v>
      </c>
      <c r="K228" s="43" t="s">
        <v>225</v>
      </c>
      <c r="L228" s="44" t="s">
        <v>226</v>
      </c>
      <c r="M228" s="43" t="s">
        <v>2144</v>
      </c>
      <c r="N228" s="43">
        <v>472902</v>
      </c>
      <c r="O228" s="43">
        <v>569905</v>
      </c>
    </row>
    <row r="229" spans="1:15" x14ac:dyDescent="0.35">
      <c r="A229" s="41">
        <v>227</v>
      </c>
      <c r="B229" s="42">
        <v>804483</v>
      </c>
      <c r="C229" s="43" t="s">
        <v>2145</v>
      </c>
      <c r="D229" s="51" t="s">
        <v>2146</v>
      </c>
      <c r="E229" s="44" t="s">
        <v>356</v>
      </c>
      <c r="F229" s="44" t="s">
        <v>1074</v>
      </c>
      <c r="G229" s="43" t="s">
        <v>2132</v>
      </c>
      <c r="H229" s="44" t="s">
        <v>1074</v>
      </c>
      <c r="I229" s="43" t="s">
        <v>1075</v>
      </c>
      <c r="J229" s="44" t="s">
        <v>1074</v>
      </c>
      <c r="K229" s="43" t="s">
        <v>1102</v>
      </c>
      <c r="L229" s="44" t="s">
        <v>1103</v>
      </c>
      <c r="M229" s="43">
        <v>4</v>
      </c>
      <c r="N229" s="43">
        <v>473812</v>
      </c>
      <c r="O229" s="43">
        <v>571917</v>
      </c>
    </row>
    <row r="230" spans="1:15" x14ac:dyDescent="0.35">
      <c r="A230" s="41">
        <v>228</v>
      </c>
      <c r="B230" s="42">
        <v>804965</v>
      </c>
      <c r="C230" s="43" t="s">
        <v>2147</v>
      </c>
      <c r="D230" s="51" t="s">
        <v>2148</v>
      </c>
      <c r="E230" s="44" t="s">
        <v>356</v>
      </c>
      <c r="F230" s="44" t="s">
        <v>1074</v>
      </c>
      <c r="G230" s="43" t="s">
        <v>2132</v>
      </c>
      <c r="H230" s="44" t="s">
        <v>1074</v>
      </c>
      <c r="I230" s="43" t="s">
        <v>1075</v>
      </c>
      <c r="J230" s="44" t="s">
        <v>1074</v>
      </c>
      <c r="K230" s="43" t="s">
        <v>2149</v>
      </c>
      <c r="L230" s="44" t="s">
        <v>2150</v>
      </c>
      <c r="M230" s="43">
        <v>57</v>
      </c>
      <c r="N230" s="43">
        <v>472044</v>
      </c>
      <c r="O230" s="43">
        <v>571569</v>
      </c>
    </row>
    <row r="231" spans="1:15" x14ac:dyDescent="0.35">
      <c r="A231" s="41">
        <v>229</v>
      </c>
      <c r="B231" s="42">
        <v>808066</v>
      </c>
      <c r="C231" s="43" t="s">
        <v>2151</v>
      </c>
      <c r="D231" s="51" t="s">
        <v>2152</v>
      </c>
      <c r="E231" s="44" t="s">
        <v>356</v>
      </c>
      <c r="F231" s="44" t="s">
        <v>1074</v>
      </c>
      <c r="G231" s="43" t="s">
        <v>2132</v>
      </c>
      <c r="H231" s="44" t="s">
        <v>1074</v>
      </c>
      <c r="I231" s="43" t="s">
        <v>1075</v>
      </c>
      <c r="J231" s="44" t="s">
        <v>1074</v>
      </c>
      <c r="K231" s="43" t="s">
        <v>1076</v>
      </c>
      <c r="L231" s="44" t="s">
        <v>1077</v>
      </c>
      <c r="M231" s="43">
        <v>70</v>
      </c>
      <c r="N231" s="43">
        <v>473004</v>
      </c>
      <c r="O231" s="43">
        <v>572909</v>
      </c>
    </row>
    <row r="232" spans="1:15" x14ac:dyDescent="0.35">
      <c r="A232" s="41">
        <v>230</v>
      </c>
      <c r="B232" s="42">
        <v>10320683</v>
      </c>
      <c r="C232" s="43"/>
      <c r="D232" s="51">
        <v>267586</v>
      </c>
      <c r="E232" s="44" t="s">
        <v>356</v>
      </c>
      <c r="F232" s="44" t="s">
        <v>1074</v>
      </c>
      <c r="G232" s="43" t="s">
        <v>2132</v>
      </c>
      <c r="H232" s="44" t="s">
        <v>1074</v>
      </c>
      <c r="I232" s="43" t="s">
        <v>1075</v>
      </c>
      <c r="J232" s="44" t="s">
        <v>1074</v>
      </c>
      <c r="K232" s="43" t="s">
        <v>1076</v>
      </c>
      <c r="L232" s="44" t="s">
        <v>1077</v>
      </c>
      <c r="M232" s="43">
        <v>17</v>
      </c>
      <c r="N232" s="43">
        <v>473271</v>
      </c>
      <c r="O232" s="43">
        <v>572355</v>
      </c>
    </row>
    <row r="233" spans="1:15" x14ac:dyDescent="0.35">
      <c r="A233" s="41">
        <v>231</v>
      </c>
      <c r="B233" s="42">
        <v>786798</v>
      </c>
      <c r="C233" s="43" t="s">
        <v>2153</v>
      </c>
      <c r="D233" s="51" t="s">
        <v>2154</v>
      </c>
      <c r="E233" s="44" t="s">
        <v>356</v>
      </c>
      <c r="F233" s="44" t="s">
        <v>1074</v>
      </c>
      <c r="G233" s="43" t="s">
        <v>2132</v>
      </c>
      <c r="H233" s="44" t="s">
        <v>1074</v>
      </c>
      <c r="I233" s="43" t="s">
        <v>1075</v>
      </c>
      <c r="J233" s="44" t="s">
        <v>1074</v>
      </c>
      <c r="K233" s="43" t="s">
        <v>2155</v>
      </c>
      <c r="L233" s="44" t="s">
        <v>2156</v>
      </c>
      <c r="M233" s="43">
        <v>1</v>
      </c>
      <c r="N233" s="43">
        <v>472683</v>
      </c>
      <c r="O233" s="43">
        <v>575202</v>
      </c>
    </row>
    <row r="234" spans="1:15" x14ac:dyDescent="0.35">
      <c r="A234" s="41">
        <v>232</v>
      </c>
      <c r="B234" s="42">
        <v>8235233</v>
      </c>
      <c r="C234" s="43" t="s">
        <v>1080</v>
      </c>
      <c r="D234" s="51" t="s">
        <v>1081</v>
      </c>
      <c r="E234" s="44" t="s">
        <v>356</v>
      </c>
      <c r="F234" s="44" t="s">
        <v>1074</v>
      </c>
      <c r="G234" s="43" t="s">
        <v>2132</v>
      </c>
      <c r="H234" s="44" t="s">
        <v>1074</v>
      </c>
      <c r="I234" s="43" t="s">
        <v>1075</v>
      </c>
      <c r="J234" s="44" t="s">
        <v>1074</v>
      </c>
      <c r="K234" s="43" t="s">
        <v>1082</v>
      </c>
      <c r="L234" s="44" t="s">
        <v>1083</v>
      </c>
      <c r="M234" s="43" t="s">
        <v>1084</v>
      </c>
      <c r="N234" s="43">
        <v>476234</v>
      </c>
      <c r="O234" s="43">
        <v>573081</v>
      </c>
    </row>
    <row r="235" spans="1:15" ht="29" x14ac:dyDescent="0.35">
      <c r="A235" s="41">
        <v>233</v>
      </c>
      <c r="B235" s="45">
        <v>89952044</v>
      </c>
      <c r="C235" s="46"/>
      <c r="D235" s="52" t="s">
        <v>2157</v>
      </c>
      <c r="E235" s="47" t="s">
        <v>356</v>
      </c>
      <c r="F235" s="47" t="s">
        <v>1074</v>
      </c>
      <c r="G235" s="46" t="s">
        <v>2132</v>
      </c>
      <c r="H235" s="47" t="s">
        <v>1074</v>
      </c>
      <c r="I235" s="46" t="s">
        <v>1075</v>
      </c>
      <c r="J235" s="47" t="s">
        <v>1074</v>
      </c>
      <c r="K235" s="46" t="s">
        <v>456</v>
      </c>
      <c r="L235" s="47" t="s">
        <v>457</v>
      </c>
      <c r="M235" s="46" t="s">
        <v>1531</v>
      </c>
      <c r="N235" s="46" t="s">
        <v>2158</v>
      </c>
      <c r="O235" s="46">
        <v>573741.98</v>
      </c>
    </row>
    <row r="236" spans="1:15" ht="29" x14ac:dyDescent="0.35">
      <c r="A236" s="41">
        <v>234</v>
      </c>
      <c r="B236" s="42">
        <v>807140</v>
      </c>
      <c r="C236" s="43" t="s">
        <v>2159</v>
      </c>
      <c r="D236" s="51" t="s">
        <v>2160</v>
      </c>
      <c r="E236" s="44" t="s">
        <v>356</v>
      </c>
      <c r="F236" s="44" t="s">
        <v>1074</v>
      </c>
      <c r="G236" s="43" t="s">
        <v>2132</v>
      </c>
      <c r="H236" s="44" t="s">
        <v>1074</v>
      </c>
      <c r="I236" s="43" t="s">
        <v>1075</v>
      </c>
      <c r="J236" s="44" t="s">
        <v>1074</v>
      </c>
      <c r="K236" s="43" t="s">
        <v>456</v>
      </c>
      <c r="L236" s="44" t="s">
        <v>457</v>
      </c>
      <c r="M236" s="43">
        <v>15</v>
      </c>
      <c r="N236" s="43">
        <v>472403</v>
      </c>
      <c r="O236" s="43">
        <v>573802</v>
      </c>
    </row>
    <row r="237" spans="1:15" x14ac:dyDescent="0.35">
      <c r="A237" s="41">
        <v>235</v>
      </c>
      <c r="B237" s="42">
        <v>672065</v>
      </c>
      <c r="C237" s="43" t="s">
        <v>2161</v>
      </c>
      <c r="D237" s="51" t="s">
        <v>2162</v>
      </c>
      <c r="E237" s="44" t="s">
        <v>356</v>
      </c>
      <c r="F237" s="44" t="s">
        <v>2163</v>
      </c>
      <c r="G237" s="43" t="s">
        <v>2164</v>
      </c>
      <c r="H237" s="44" t="s">
        <v>2165</v>
      </c>
      <c r="I237" s="43" t="s">
        <v>2166</v>
      </c>
      <c r="J237" s="44" t="s">
        <v>2167</v>
      </c>
      <c r="K237" s="43" t="s">
        <v>103</v>
      </c>
      <c r="L237" s="44"/>
      <c r="M237" s="43">
        <v>4</v>
      </c>
      <c r="N237" s="43">
        <v>478585</v>
      </c>
      <c r="O237" s="43">
        <v>586064</v>
      </c>
    </row>
    <row r="238" spans="1:15" ht="29" x14ac:dyDescent="0.35">
      <c r="A238" s="41">
        <v>236</v>
      </c>
      <c r="B238" s="42">
        <v>7721530</v>
      </c>
      <c r="C238" s="43" t="s">
        <v>2168</v>
      </c>
      <c r="D238" s="51" t="s">
        <v>2169</v>
      </c>
      <c r="E238" s="44" t="s">
        <v>356</v>
      </c>
      <c r="F238" s="44" t="s">
        <v>2163</v>
      </c>
      <c r="G238" s="43" t="s">
        <v>2170</v>
      </c>
      <c r="H238" s="44" t="s">
        <v>2171</v>
      </c>
      <c r="I238" s="43" t="s">
        <v>2172</v>
      </c>
      <c r="J238" s="44" t="s">
        <v>2171</v>
      </c>
      <c r="K238" s="43" t="s">
        <v>2033</v>
      </c>
      <c r="L238" s="44" t="s">
        <v>2034</v>
      </c>
      <c r="M238" s="43">
        <v>1</v>
      </c>
      <c r="N238" s="43">
        <v>495661</v>
      </c>
      <c r="O238" s="43">
        <v>564494</v>
      </c>
    </row>
    <row r="239" spans="1:15" ht="29" x14ac:dyDescent="0.35">
      <c r="A239" s="41">
        <v>237</v>
      </c>
      <c r="B239" s="42">
        <v>677908</v>
      </c>
      <c r="C239" s="43" t="s">
        <v>2173</v>
      </c>
      <c r="D239" s="51" t="s">
        <v>2174</v>
      </c>
      <c r="E239" s="44" t="s">
        <v>356</v>
      </c>
      <c r="F239" s="44" t="s">
        <v>2163</v>
      </c>
      <c r="G239" s="43" t="s">
        <v>2175</v>
      </c>
      <c r="H239" s="44" t="s">
        <v>2176</v>
      </c>
      <c r="I239" s="43" t="s">
        <v>2177</v>
      </c>
      <c r="J239" s="44" t="s">
        <v>2178</v>
      </c>
      <c r="K239" s="43" t="s">
        <v>186</v>
      </c>
      <c r="L239" s="44" t="s">
        <v>187</v>
      </c>
      <c r="M239" s="43">
        <v>23</v>
      </c>
      <c r="N239" s="43">
        <v>484621</v>
      </c>
      <c r="O239" s="43">
        <v>573101</v>
      </c>
    </row>
    <row r="240" spans="1:15" x14ac:dyDescent="0.35">
      <c r="A240" s="41">
        <v>238</v>
      </c>
      <c r="B240" s="42">
        <v>684283</v>
      </c>
      <c r="C240" s="43" t="s">
        <v>2179</v>
      </c>
      <c r="D240" s="51" t="s">
        <v>2180</v>
      </c>
      <c r="E240" s="44" t="s">
        <v>356</v>
      </c>
      <c r="F240" s="44" t="s">
        <v>2163</v>
      </c>
      <c r="G240" s="43" t="s">
        <v>2181</v>
      </c>
      <c r="H240" s="44" t="s">
        <v>2182</v>
      </c>
      <c r="I240" s="43" t="s">
        <v>2183</v>
      </c>
      <c r="J240" s="44" t="s">
        <v>2184</v>
      </c>
      <c r="K240" s="43" t="s">
        <v>94</v>
      </c>
      <c r="L240" s="44" t="s">
        <v>95</v>
      </c>
      <c r="M240" s="43">
        <v>38</v>
      </c>
      <c r="N240" s="43">
        <v>486729</v>
      </c>
      <c r="O240" s="43">
        <v>573391</v>
      </c>
    </row>
    <row r="241" spans="1:15" x14ac:dyDescent="0.35">
      <c r="A241" s="41">
        <v>239</v>
      </c>
      <c r="B241" s="42">
        <v>792255565</v>
      </c>
      <c r="C241" s="43"/>
      <c r="D241" s="51">
        <v>61806</v>
      </c>
      <c r="E241" s="44" t="s">
        <v>356</v>
      </c>
      <c r="F241" s="44" t="s">
        <v>1133</v>
      </c>
      <c r="G241" s="43" t="s">
        <v>2185</v>
      </c>
      <c r="H241" s="44" t="s">
        <v>2186</v>
      </c>
      <c r="I241" s="43" t="s">
        <v>2187</v>
      </c>
      <c r="J241" s="44" t="s">
        <v>2186</v>
      </c>
      <c r="K241" s="43" t="s">
        <v>94</v>
      </c>
      <c r="L241" s="44" t="s">
        <v>95</v>
      </c>
      <c r="M241" s="43" t="s">
        <v>2188</v>
      </c>
      <c r="N241" s="43">
        <v>434992</v>
      </c>
      <c r="O241" s="43">
        <v>634395</v>
      </c>
    </row>
    <row r="242" spans="1:15" x14ac:dyDescent="0.35">
      <c r="A242" s="41">
        <v>240</v>
      </c>
      <c r="B242" s="42">
        <v>700535</v>
      </c>
      <c r="C242" s="43" t="s">
        <v>1131</v>
      </c>
      <c r="D242" s="51" t="s">
        <v>1132</v>
      </c>
      <c r="E242" s="44" t="s">
        <v>356</v>
      </c>
      <c r="F242" s="44" t="s">
        <v>1133</v>
      </c>
      <c r="G242" s="43" t="s">
        <v>2189</v>
      </c>
      <c r="H242" s="44" t="s">
        <v>1134</v>
      </c>
      <c r="I242" s="43" t="s">
        <v>1135</v>
      </c>
      <c r="J242" s="44" t="s">
        <v>1134</v>
      </c>
      <c r="K242" s="43" t="s">
        <v>658</v>
      </c>
      <c r="L242" s="44" t="s">
        <v>659</v>
      </c>
      <c r="M242" s="43">
        <v>16</v>
      </c>
      <c r="N242" s="43">
        <v>435032</v>
      </c>
      <c r="O242" s="43">
        <v>622843</v>
      </c>
    </row>
    <row r="243" spans="1:15" x14ac:dyDescent="0.35">
      <c r="A243" s="41">
        <v>241</v>
      </c>
      <c r="B243" s="42">
        <v>700971</v>
      </c>
      <c r="C243" s="43" t="s">
        <v>1136</v>
      </c>
      <c r="D243" s="51" t="s">
        <v>1137</v>
      </c>
      <c r="E243" s="44" t="s">
        <v>356</v>
      </c>
      <c r="F243" s="44" t="s">
        <v>1133</v>
      </c>
      <c r="G243" s="43" t="s">
        <v>2189</v>
      </c>
      <c r="H243" s="44" t="s">
        <v>1134</v>
      </c>
      <c r="I243" s="43" t="s">
        <v>1138</v>
      </c>
      <c r="J243" s="44" t="s">
        <v>1139</v>
      </c>
      <c r="K243" s="43" t="s">
        <v>1140</v>
      </c>
      <c r="L243" s="44" t="s">
        <v>1141</v>
      </c>
      <c r="M243" s="43">
        <v>15</v>
      </c>
      <c r="N243" s="43">
        <v>434198</v>
      </c>
      <c r="O243" s="43">
        <v>616973</v>
      </c>
    </row>
    <row r="244" spans="1:15" x14ac:dyDescent="0.35">
      <c r="A244" s="41">
        <v>242</v>
      </c>
      <c r="B244" s="42">
        <v>817724</v>
      </c>
      <c r="C244" s="43" t="s">
        <v>2190</v>
      </c>
      <c r="D244" s="51" t="s">
        <v>2191</v>
      </c>
      <c r="E244" s="44" t="s">
        <v>356</v>
      </c>
      <c r="F244" s="44" t="s">
        <v>2192</v>
      </c>
      <c r="G244" s="43" t="s">
        <v>2193</v>
      </c>
      <c r="H244" s="44" t="s">
        <v>2192</v>
      </c>
      <c r="I244" s="43" t="s">
        <v>2194</v>
      </c>
      <c r="J244" s="44" t="s">
        <v>2192</v>
      </c>
      <c r="K244" s="43" t="s">
        <v>658</v>
      </c>
      <c r="L244" s="44" t="s">
        <v>2195</v>
      </c>
      <c r="M244" s="43">
        <v>26</v>
      </c>
      <c r="N244" s="43">
        <v>504416</v>
      </c>
      <c r="O244" s="43">
        <v>532599</v>
      </c>
    </row>
    <row r="245" spans="1:15" x14ac:dyDescent="0.35">
      <c r="A245" s="41">
        <v>243</v>
      </c>
      <c r="B245" s="45">
        <v>907367</v>
      </c>
      <c r="C245" s="46"/>
      <c r="D245" s="52" t="s">
        <v>2196</v>
      </c>
      <c r="E245" s="47" t="s">
        <v>356</v>
      </c>
      <c r="F245" s="47" t="s">
        <v>2192</v>
      </c>
      <c r="G245" s="46" t="s">
        <v>2193</v>
      </c>
      <c r="H245" s="47" t="s">
        <v>2192</v>
      </c>
      <c r="I245" s="46" t="s">
        <v>2194</v>
      </c>
      <c r="J245" s="47" t="s">
        <v>2192</v>
      </c>
      <c r="K245" s="46" t="s">
        <v>2197</v>
      </c>
      <c r="L245" s="47" t="s">
        <v>2198</v>
      </c>
      <c r="M245" s="46" t="s">
        <v>530</v>
      </c>
      <c r="N245" s="46" t="s">
        <v>2199</v>
      </c>
      <c r="O245" s="46">
        <v>532347.01</v>
      </c>
    </row>
    <row r="246" spans="1:15" x14ac:dyDescent="0.35">
      <c r="A246" s="41">
        <v>244</v>
      </c>
      <c r="B246" s="42">
        <v>9633035</v>
      </c>
      <c r="C246" s="43" t="s">
        <v>2200</v>
      </c>
      <c r="D246" s="51" t="s">
        <v>2201</v>
      </c>
      <c r="E246" s="44" t="s">
        <v>356</v>
      </c>
      <c r="F246" s="44" t="s">
        <v>2192</v>
      </c>
      <c r="G246" s="43" t="s">
        <v>2193</v>
      </c>
      <c r="H246" s="44" t="s">
        <v>2192</v>
      </c>
      <c r="I246" s="43" t="s">
        <v>2194</v>
      </c>
      <c r="J246" s="44" t="s">
        <v>2192</v>
      </c>
      <c r="K246" s="43" t="s">
        <v>566</v>
      </c>
      <c r="L246" s="44" t="s">
        <v>567</v>
      </c>
      <c r="M246" s="43" t="s">
        <v>2202</v>
      </c>
      <c r="N246" s="43">
        <v>503889</v>
      </c>
      <c r="O246" s="43">
        <v>533012</v>
      </c>
    </row>
    <row r="247" spans="1:15" x14ac:dyDescent="0.35">
      <c r="A247" s="41">
        <v>245</v>
      </c>
      <c r="B247" s="42">
        <v>8526804</v>
      </c>
      <c r="C247" s="43" t="s">
        <v>2203</v>
      </c>
      <c r="D247" s="51" t="s">
        <v>2204</v>
      </c>
      <c r="E247" s="44" t="s">
        <v>356</v>
      </c>
      <c r="F247" s="44" t="s">
        <v>2205</v>
      </c>
      <c r="G247" s="43" t="s">
        <v>2206</v>
      </c>
      <c r="H247" s="44" t="s">
        <v>2207</v>
      </c>
      <c r="I247" s="43" t="s">
        <v>2208</v>
      </c>
      <c r="J247" s="44" t="s">
        <v>2207</v>
      </c>
      <c r="K247" s="43" t="s">
        <v>2209</v>
      </c>
      <c r="L247" s="44" t="s">
        <v>676</v>
      </c>
      <c r="M247" s="43">
        <v>21</v>
      </c>
      <c r="N247" s="43">
        <v>493858</v>
      </c>
      <c r="O247" s="43">
        <v>526869</v>
      </c>
    </row>
    <row r="248" spans="1:15" x14ac:dyDescent="0.35">
      <c r="A248" s="41">
        <v>246</v>
      </c>
      <c r="B248" s="45">
        <v>65409816</v>
      </c>
      <c r="C248" s="46"/>
      <c r="D248" s="52" t="s">
        <v>2210</v>
      </c>
      <c r="E248" s="47" t="s">
        <v>356</v>
      </c>
      <c r="F248" s="47" t="s">
        <v>2205</v>
      </c>
      <c r="G248" s="46" t="s">
        <v>2211</v>
      </c>
      <c r="H248" s="47" t="s">
        <v>2212</v>
      </c>
      <c r="I248" s="46" t="s">
        <v>2213</v>
      </c>
      <c r="J248" s="47" t="s">
        <v>2212</v>
      </c>
      <c r="K248" s="46" t="s">
        <v>673</v>
      </c>
      <c r="L248" s="47" t="s">
        <v>674</v>
      </c>
      <c r="M248" s="46" t="s">
        <v>2214</v>
      </c>
      <c r="N248" s="46">
        <v>509355.01</v>
      </c>
      <c r="O248" s="46">
        <v>518786.99</v>
      </c>
    </row>
    <row r="249" spans="1:15" x14ac:dyDescent="0.35">
      <c r="A249" s="41">
        <v>247</v>
      </c>
      <c r="B249" s="42">
        <v>17399660</v>
      </c>
      <c r="C249" s="43"/>
      <c r="D249" s="51">
        <v>267302</v>
      </c>
      <c r="E249" s="44" t="s">
        <v>356</v>
      </c>
      <c r="F249" s="44" t="s">
        <v>2205</v>
      </c>
      <c r="G249" s="43" t="s">
        <v>2215</v>
      </c>
      <c r="H249" s="44" t="s">
        <v>2212</v>
      </c>
      <c r="I249" s="43" t="s">
        <v>2216</v>
      </c>
      <c r="J249" s="44" t="s">
        <v>2217</v>
      </c>
      <c r="K249" s="43" t="s">
        <v>103</v>
      </c>
      <c r="L249" s="44"/>
      <c r="M249" s="43">
        <v>17</v>
      </c>
      <c r="N249" s="43">
        <v>512707</v>
      </c>
      <c r="O249" s="43">
        <v>514300</v>
      </c>
    </row>
    <row r="250" spans="1:15" x14ac:dyDescent="0.35">
      <c r="A250" s="41">
        <v>248</v>
      </c>
      <c r="B250" s="42">
        <v>9633400</v>
      </c>
      <c r="C250" s="43" t="s">
        <v>2218</v>
      </c>
      <c r="D250" s="51" t="s">
        <v>2219</v>
      </c>
      <c r="E250" s="44" t="s">
        <v>356</v>
      </c>
      <c r="F250" s="44" t="s">
        <v>2205</v>
      </c>
      <c r="G250" s="43" t="s">
        <v>2220</v>
      </c>
      <c r="H250" s="44" t="s">
        <v>2192</v>
      </c>
      <c r="I250" s="43" t="s">
        <v>2221</v>
      </c>
      <c r="J250" s="44" t="s">
        <v>2222</v>
      </c>
      <c r="K250" s="43" t="s">
        <v>103</v>
      </c>
      <c r="L250" s="44" t="s">
        <v>104</v>
      </c>
      <c r="M250" s="43" t="s">
        <v>370</v>
      </c>
      <c r="N250" s="43">
        <v>512442</v>
      </c>
      <c r="O250" s="43">
        <v>529416</v>
      </c>
    </row>
    <row r="251" spans="1:15" x14ac:dyDescent="0.35">
      <c r="A251" s="41">
        <v>249</v>
      </c>
      <c r="B251" s="42">
        <v>739579</v>
      </c>
      <c r="C251" s="43" t="s">
        <v>2223</v>
      </c>
      <c r="D251" s="51" t="s">
        <v>2224</v>
      </c>
      <c r="E251" s="44" t="s">
        <v>356</v>
      </c>
      <c r="F251" s="44" t="s">
        <v>2225</v>
      </c>
      <c r="G251" s="43" t="s">
        <v>2226</v>
      </c>
      <c r="H251" s="44" t="s">
        <v>2227</v>
      </c>
      <c r="I251" s="43" t="s">
        <v>2228</v>
      </c>
      <c r="J251" s="44" t="s">
        <v>2229</v>
      </c>
      <c r="K251" s="43" t="s">
        <v>103</v>
      </c>
      <c r="L251" s="44"/>
      <c r="M251" s="43">
        <v>72</v>
      </c>
      <c r="N251" s="43">
        <v>432910</v>
      </c>
      <c r="O251" s="43">
        <v>558658</v>
      </c>
    </row>
    <row r="252" spans="1:15" ht="29" x14ac:dyDescent="0.35">
      <c r="A252" s="41">
        <v>250</v>
      </c>
      <c r="B252" s="42">
        <v>739761</v>
      </c>
      <c r="C252" s="43" t="s">
        <v>2230</v>
      </c>
      <c r="D252" s="51" t="s">
        <v>2231</v>
      </c>
      <c r="E252" s="44" t="s">
        <v>356</v>
      </c>
      <c r="F252" s="44" t="s">
        <v>2225</v>
      </c>
      <c r="G252" s="43" t="s">
        <v>2226</v>
      </c>
      <c r="H252" s="44" t="s">
        <v>2227</v>
      </c>
      <c r="I252" s="43" t="s">
        <v>2232</v>
      </c>
      <c r="J252" s="44" t="s">
        <v>2233</v>
      </c>
      <c r="K252" s="43" t="s">
        <v>2234</v>
      </c>
      <c r="L252" s="44" t="s">
        <v>2235</v>
      </c>
      <c r="M252" s="43">
        <v>10</v>
      </c>
      <c r="N252" s="43">
        <v>435098</v>
      </c>
      <c r="O252" s="43">
        <v>550550</v>
      </c>
    </row>
    <row r="253" spans="1:15" x14ac:dyDescent="0.35">
      <c r="A253" s="41">
        <v>251</v>
      </c>
      <c r="B253" s="42">
        <v>744010</v>
      </c>
      <c r="C253" s="43" t="s">
        <v>2236</v>
      </c>
      <c r="D253" s="51" t="s">
        <v>2237</v>
      </c>
      <c r="E253" s="44" t="s">
        <v>356</v>
      </c>
      <c r="F253" s="44" t="s">
        <v>2225</v>
      </c>
      <c r="G253" s="43" t="s">
        <v>2238</v>
      </c>
      <c r="H253" s="44" t="s">
        <v>2239</v>
      </c>
      <c r="I253" s="43" t="s">
        <v>2240</v>
      </c>
      <c r="J253" s="44" t="s">
        <v>2239</v>
      </c>
      <c r="K253" s="43" t="s">
        <v>2241</v>
      </c>
      <c r="L253" s="44" t="s">
        <v>2242</v>
      </c>
      <c r="M253" s="43">
        <v>2</v>
      </c>
      <c r="N253" s="43">
        <v>427180</v>
      </c>
      <c r="O253" s="43">
        <v>565889</v>
      </c>
    </row>
    <row r="254" spans="1:15" x14ac:dyDescent="0.35">
      <c r="A254" s="41">
        <v>252</v>
      </c>
      <c r="B254" s="45">
        <v>49563896</v>
      </c>
      <c r="C254" s="46"/>
      <c r="D254" s="52" t="s">
        <v>2243</v>
      </c>
      <c r="E254" s="47" t="s">
        <v>356</v>
      </c>
      <c r="F254" s="47" t="s">
        <v>2225</v>
      </c>
      <c r="G254" s="46" t="s">
        <v>2244</v>
      </c>
      <c r="H254" s="47" t="s">
        <v>2239</v>
      </c>
      <c r="I254" s="46" t="s">
        <v>2240</v>
      </c>
      <c r="J254" s="47" t="s">
        <v>2239</v>
      </c>
      <c r="K254" s="46" t="s">
        <v>225</v>
      </c>
      <c r="L254" s="47" t="s">
        <v>226</v>
      </c>
      <c r="M254" s="46" t="s">
        <v>2245</v>
      </c>
      <c r="N254" s="46">
        <v>427086.03</v>
      </c>
      <c r="O254" s="46" t="s">
        <v>2246</v>
      </c>
    </row>
    <row r="255" spans="1:15" x14ac:dyDescent="0.35">
      <c r="A255" s="41">
        <v>253</v>
      </c>
      <c r="B255" s="42">
        <v>744034</v>
      </c>
      <c r="C255" s="43" t="s">
        <v>2247</v>
      </c>
      <c r="D255" s="51" t="s">
        <v>2248</v>
      </c>
      <c r="E255" s="44" t="s">
        <v>356</v>
      </c>
      <c r="F255" s="44" t="s">
        <v>2225</v>
      </c>
      <c r="G255" s="43" t="s">
        <v>2238</v>
      </c>
      <c r="H255" s="44" t="s">
        <v>2239</v>
      </c>
      <c r="I255" s="43" t="s">
        <v>2240</v>
      </c>
      <c r="J255" s="44" t="s">
        <v>2239</v>
      </c>
      <c r="K255" s="43" t="s">
        <v>225</v>
      </c>
      <c r="L255" s="44" t="s">
        <v>226</v>
      </c>
      <c r="M255" s="43">
        <v>10</v>
      </c>
      <c r="N255" s="43">
        <v>427130</v>
      </c>
      <c r="O255" s="43">
        <v>565526</v>
      </c>
    </row>
    <row r="256" spans="1:15" x14ac:dyDescent="0.35">
      <c r="A256" s="41">
        <v>254</v>
      </c>
      <c r="B256" s="42">
        <v>744543</v>
      </c>
      <c r="C256" s="43" t="s">
        <v>2249</v>
      </c>
      <c r="D256" s="51" t="s">
        <v>2250</v>
      </c>
      <c r="E256" s="44" t="s">
        <v>356</v>
      </c>
      <c r="F256" s="44" t="s">
        <v>2225</v>
      </c>
      <c r="G256" s="43" t="s">
        <v>2238</v>
      </c>
      <c r="H256" s="44" t="s">
        <v>2239</v>
      </c>
      <c r="I256" s="43" t="s">
        <v>2251</v>
      </c>
      <c r="J256" s="44" t="s">
        <v>2252</v>
      </c>
      <c r="K256" s="43" t="s">
        <v>103</v>
      </c>
      <c r="L256" s="44"/>
      <c r="M256" s="43">
        <v>56</v>
      </c>
      <c r="N256" s="43">
        <v>429659</v>
      </c>
      <c r="O256" s="43">
        <v>569097</v>
      </c>
    </row>
    <row r="257" spans="1:15" x14ac:dyDescent="0.35">
      <c r="A257" s="41">
        <v>255</v>
      </c>
      <c r="B257" s="42">
        <v>744923</v>
      </c>
      <c r="C257" s="43" t="s">
        <v>2253</v>
      </c>
      <c r="D257" s="51" t="s">
        <v>2254</v>
      </c>
      <c r="E257" s="44" t="s">
        <v>356</v>
      </c>
      <c r="F257" s="44" t="s">
        <v>2225</v>
      </c>
      <c r="G257" s="43" t="s">
        <v>2238</v>
      </c>
      <c r="H257" s="44" t="s">
        <v>2239</v>
      </c>
      <c r="I257" s="43" t="s">
        <v>2255</v>
      </c>
      <c r="J257" s="44" t="s">
        <v>2256</v>
      </c>
      <c r="K257" s="43" t="s">
        <v>103</v>
      </c>
      <c r="L257" s="44"/>
      <c r="M257" s="43">
        <v>40</v>
      </c>
      <c r="N257" s="43">
        <v>430165</v>
      </c>
      <c r="O257" s="43">
        <v>563348</v>
      </c>
    </row>
    <row r="258" spans="1:15" x14ac:dyDescent="0.35">
      <c r="A258" s="41">
        <v>256</v>
      </c>
      <c r="B258" s="42">
        <v>824356</v>
      </c>
      <c r="C258" s="43" t="s">
        <v>2258</v>
      </c>
      <c r="D258" s="51" t="s">
        <v>2259</v>
      </c>
      <c r="E258" s="44" t="s">
        <v>105</v>
      </c>
      <c r="F258" s="44" t="s">
        <v>325</v>
      </c>
      <c r="G258" s="43" t="s">
        <v>2257</v>
      </c>
      <c r="H258" s="44" t="s">
        <v>1198</v>
      </c>
      <c r="I258" s="43" t="s">
        <v>2260</v>
      </c>
      <c r="J258" s="44" t="s">
        <v>2261</v>
      </c>
      <c r="K258" s="43" t="s">
        <v>103</v>
      </c>
      <c r="L258" s="44" t="s">
        <v>104</v>
      </c>
      <c r="M258" s="43">
        <v>33</v>
      </c>
      <c r="N258" s="43">
        <v>782883</v>
      </c>
      <c r="O258" s="43">
        <v>478281</v>
      </c>
    </row>
    <row r="259" spans="1:15" x14ac:dyDescent="0.35">
      <c r="A259" s="41">
        <v>257</v>
      </c>
      <c r="B259" s="42">
        <v>826306</v>
      </c>
      <c r="C259" s="43" t="s">
        <v>2262</v>
      </c>
      <c r="D259" s="51" t="s">
        <v>2263</v>
      </c>
      <c r="E259" s="44" t="s">
        <v>105</v>
      </c>
      <c r="F259" s="44" t="s">
        <v>325</v>
      </c>
      <c r="G259" s="43" t="s">
        <v>2257</v>
      </c>
      <c r="H259" s="44" t="s">
        <v>1198</v>
      </c>
      <c r="I259" s="43" t="s">
        <v>2264</v>
      </c>
      <c r="J259" s="44" t="s">
        <v>2265</v>
      </c>
      <c r="K259" s="43" t="s">
        <v>103</v>
      </c>
      <c r="L259" s="44" t="s">
        <v>104</v>
      </c>
      <c r="M259" s="43">
        <v>47</v>
      </c>
      <c r="N259" s="43">
        <v>775319</v>
      </c>
      <c r="O259" s="43">
        <v>474822</v>
      </c>
    </row>
    <row r="260" spans="1:15" x14ac:dyDescent="0.35">
      <c r="A260" s="41">
        <v>258</v>
      </c>
      <c r="B260" s="42">
        <v>827172</v>
      </c>
      <c r="C260" s="43" t="s">
        <v>2266</v>
      </c>
      <c r="D260" s="51" t="s">
        <v>791</v>
      </c>
      <c r="E260" s="44" t="s">
        <v>105</v>
      </c>
      <c r="F260" s="44" t="s">
        <v>325</v>
      </c>
      <c r="G260" s="43" t="s">
        <v>2257</v>
      </c>
      <c r="H260" s="44" t="s">
        <v>1198</v>
      </c>
      <c r="I260" s="43" t="s">
        <v>2267</v>
      </c>
      <c r="J260" s="44" t="s">
        <v>2268</v>
      </c>
      <c r="K260" s="43" t="s">
        <v>94</v>
      </c>
      <c r="L260" s="44" t="s">
        <v>95</v>
      </c>
      <c r="M260" s="43">
        <v>34</v>
      </c>
      <c r="N260" s="43">
        <v>769724</v>
      </c>
      <c r="O260" s="43">
        <v>474823</v>
      </c>
    </row>
    <row r="261" spans="1:15" x14ac:dyDescent="0.35">
      <c r="A261" s="41">
        <v>259</v>
      </c>
      <c r="B261" s="42">
        <v>827174</v>
      </c>
      <c r="C261" s="43" t="s">
        <v>2269</v>
      </c>
      <c r="D261" s="51" t="s">
        <v>2270</v>
      </c>
      <c r="E261" s="44" t="s">
        <v>105</v>
      </c>
      <c r="F261" s="44" t="s">
        <v>325</v>
      </c>
      <c r="G261" s="43" t="s">
        <v>2257</v>
      </c>
      <c r="H261" s="44" t="s">
        <v>1198</v>
      </c>
      <c r="I261" s="43" t="s">
        <v>2267</v>
      </c>
      <c r="J261" s="44" t="s">
        <v>2268</v>
      </c>
      <c r="K261" s="43" t="s">
        <v>94</v>
      </c>
      <c r="L261" s="44" t="s">
        <v>95</v>
      </c>
      <c r="M261" s="43" t="s">
        <v>2271</v>
      </c>
      <c r="N261" s="43">
        <v>769608</v>
      </c>
      <c r="O261" s="43">
        <v>474806</v>
      </c>
    </row>
    <row r="262" spans="1:15" x14ac:dyDescent="0.35">
      <c r="A262" s="41">
        <v>260</v>
      </c>
      <c r="B262" s="42">
        <v>831253</v>
      </c>
      <c r="C262" s="43" t="s">
        <v>2275</v>
      </c>
      <c r="D262" s="51" t="s">
        <v>2276</v>
      </c>
      <c r="E262" s="44" t="s">
        <v>105</v>
      </c>
      <c r="F262" s="44" t="s">
        <v>325</v>
      </c>
      <c r="G262" s="43" t="s">
        <v>2272</v>
      </c>
      <c r="H262" s="44" t="s">
        <v>2273</v>
      </c>
      <c r="I262" s="43" t="s">
        <v>2274</v>
      </c>
      <c r="J262" s="44" t="s">
        <v>2273</v>
      </c>
      <c r="K262" s="43" t="s">
        <v>2277</v>
      </c>
      <c r="L262" s="44" t="s">
        <v>2278</v>
      </c>
      <c r="M262" s="43">
        <v>1</v>
      </c>
      <c r="N262" s="43">
        <v>787354</v>
      </c>
      <c r="O262" s="43">
        <v>489574</v>
      </c>
    </row>
    <row r="263" spans="1:15" x14ac:dyDescent="0.35">
      <c r="A263" s="41">
        <v>261</v>
      </c>
      <c r="B263" s="42">
        <v>8743555</v>
      </c>
      <c r="C263" s="43" t="s">
        <v>2279</v>
      </c>
      <c r="D263" s="51" t="s">
        <v>2280</v>
      </c>
      <c r="E263" s="44" t="s">
        <v>105</v>
      </c>
      <c r="F263" s="44" t="s">
        <v>325</v>
      </c>
      <c r="G263" s="43" t="s">
        <v>2281</v>
      </c>
      <c r="H263" s="44" t="s">
        <v>2282</v>
      </c>
      <c r="I263" s="43" t="s">
        <v>2283</v>
      </c>
      <c r="J263" s="44" t="s">
        <v>2282</v>
      </c>
      <c r="K263" s="43" t="s">
        <v>132</v>
      </c>
      <c r="L263" s="44" t="s">
        <v>133</v>
      </c>
      <c r="M263" s="43">
        <v>2</v>
      </c>
      <c r="N263" s="43">
        <v>779352</v>
      </c>
      <c r="O263" s="43">
        <v>490505</v>
      </c>
    </row>
    <row r="264" spans="1:15" x14ac:dyDescent="0.35">
      <c r="A264" s="41">
        <v>262</v>
      </c>
      <c r="B264" s="45">
        <v>25762989</v>
      </c>
      <c r="C264" s="46"/>
      <c r="D264" s="52" t="s">
        <v>2284</v>
      </c>
      <c r="E264" s="47" t="s">
        <v>105</v>
      </c>
      <c r="F264" s="47" t="s">
        <v>325</v>
      </c>
      <c r="G264" s="46" t="s">
        <v>2285</v>
      </c>
      <c r="H264" s="47" t="s">
        <v>2286</v>
      </c>
      <c r="I264" s="46" t="s">
        <v>2287</v>
      </c>
      <c r="J264" s="47" t="s">
        <v>2286</v>
      </c>
      <c r="K264" s="46" t="s">
        <v>2288</v>
      </c>
      <c r="L264" s="47" t="s">
        <v>2289</v>
      </c>
      <c r="M264" s="46" t="s">
        <v>2290</v>
      </c>
      <c r="N264" s="46">
        <v>775593.97</v>
      </c>
      <c r="O264" s="46">
        <v>481486.99</v>
      </c>
    </row>
    <row r="265" spans="1:15" x14ac:dyDescent="0.35">
      <c r="A265" s="41">
        <v>263</v>
      </c>
      <c r="B265" s="45">
        <v>10695359</v>
      </c>
      <c r="C265" s="46"/>
      <c r="D265" s="52" t="s">
        <v>2284</v>
      </c>
      <c r="E265" s="47" t="s">
        <v>105</v>
      </c>
      <c r="F265" s="47" t="s">
        <v>325</v>
      </c>
      <c r="G265" s="46" t="s">
        <v>2285</v>
      </c>
      <c r="H265" s="47" t="s">
        <v>2286</v>
      </c>
      <c r="I265" s="46" t="s">
        <v>2287</v>
      </c>
      <c r="J265" s="47" t="s">
        <v>2286</v>
      </c>
      <c r="K265" s="46" t="s">
        <v>2288</v>
      </c>
      <c r="L265" s="47" t="s">
        <v>2289</v>
      </c>
      <c r="M265" s="46" t="s">
        <v>2291</v>
      </c>
      <c r="N265" s="46">
        <v>775660.02</v>
      </c>
      <c r="O265" s="46">
        <v>481502.03</v>
      </c>
    </row>
    <row r="266" spans="1:15" x14ac:dyDescent="0.35">
      <c r="A266" s="41">
        <v>264</v>
      </c>
      <c r="B266" s="42">
        <v>821045</v>
      </c>
      <c r="C266" s="43" t="s">
        <v>2292</v>
      </c>
      <c r="D266" s="51" t="s">
        <v>2293</v>
      </c>
      <c r="E266" s="44" t="s">
        <v>105</v>
      </c>
      <c r="F266" s="44" t="s">
        <v>325</v>
      </c>
      <c r="G266" s="43" t="s">
        <v>2294</v>
      </c>
      <c r="H266" s="44" t="s">
        <v>326</v>
      </c>
      <c r="I266" s="43" t="s">
        <v>327</v>
      </c>
      <c r="J266" s="44" t="s">
        <v>326</v>
      </c>
      <c r="K266" s="43" t="s">
        <v>328</v>
      </c>
      <c r="L266" s="44" t="s">
        <v>329</v>
      </c>
      <c r="M266" s="43">
        <v>57</v>
      </c>
      <c r="N266" s="43">
        <v>759237</v>
      </c>
      <c r="O266" s="43">
        <v>464082</v>
      </c>
    </row>
    <row r="267" spans="1:15" x14ac:dyDescent="0.35">
      <c r="A267" s="41">
        <v>265</v>
      </c>
      <c r="B267" s="42">
        <v>821051</v>
      </c>
      <c r="C267" s="43" t="s">
        <v>323</v>
      </c>
      <c r="D267" s="51" t="s">
        <v>324</v>
      </c>
      <c r="E267" s="44" t="s">
        <v>105</v>
      </c>
      <c r="F267" s="44" t="s">
        <v>325</v>
      </c>
      <c r="G267" s="43" t="s">
        <v>2294</v>
      </c>
      <c r="H267" s="44" t="s">
        <v>326</v>
      </c>
      <c r="I267" s="43" t="s">
        <v>327</v>
      </c>
      <c r="J267" s="44" t="s">
        <v>326</v>
      </c>
      <c r="K267" s="43" t="s">
        <v>328</v>
      </c>
      <c r="L267" s="44" t="s">
        <v>329</v>
      </c>
      <c r="M267" s="43">
        <v>67</v>
      </c>
      <c r="N267" s="43">
        <v>758838</v>
      </c>
      <c r="O267" s="43">
        <v>463889</v>
      </c>
    </row>
    <row r="268" spans="1:15" x14ac:dyDescent="0.35">
      <c r="A268" s="41">
        <v>266</v>
      </c>
      <c r="B268" s="42">
        <v>7676472</v>
      </c>
      <c r="C268" s="43" t="s">
        <v>2295</v>
      </c>
      <c r="D268" s="51" t="s">
        <v>2296</v>
      </c>
      <c r="E268" s="44" t="s">
        <v>105</v>
      </c>
      <c r="F268" s="44" t="s">
        <v>325</v>
      </c>
      <c r="G268" s="43" t="s">
        <v>2297</v>
      </c>
      <c r="H268" s="44" t="s">
        <v>2298</v>
      </c>
      <c r="I268" s="43" t="s">
        <v>2299</v>
      </c>
      <c r="J268" s="44" t="s">
        <v>2298</v>
      </c>
      <c r="K268" s="43" t="s">
        <v>103</v>
      </c>
      <c r="L268" s="44" t="s">
        <v>104</v>
      </c>
      <c r="M268" s="43" t="s">
        <v>2300</v>
      </c>
      <c r="N268" s="43">
        <v>793593</v>
      </c>
      <c r="O268" s="43">
        <v>481453</v>
      </c>
    </row>
    <row r="269" spans="1:15" ht="29" x14ac:dyDescent="0.35">
      <c r="A269" s="41">
        <v>267</v>
      </c>
      <c r="B269" s="42">
        <v>851427</v>
      </c>
      <c r="C269" s="43" t="s">
        <v>2301</v>
      </c>
      <c r="D269" s="51" t="s">
        <v>2302</v>
      </c>
      <c r="E269" s="44" t="s">
        <v>105</v>
      </c>
      <c r="F269" s="44" t="s">
        <v>325</v>
      </c>
      <c r="G269" s="43" t="s">
        <v>2303</v>
      </c>
      <c r="H269" s="44" t="s">
        <v>2304</v>
      </c>
      <c r="I269" s="43" t="s">
        <v>2305</v>
      </c>
      <c r="J269" s="44" t="s">
        <v>2306</v>
      </c>
      <c r="K269" s="43" t="s">
        <v>2307</v>
      </c>
      <c r="L269" s="44" t="s">
        <v>2308</v>
      </c>
      <c r="M269" s="43">
        <v>16</v>
      </c>
      <c r="N269" s="43">
        <v>810819</v>
      </c>
      <c r="O269" s="43">
        <v>471892</v>
      </c>
    </row>
    <row r="270" spans="1:15" x14ac:dyDescent="0.35">
      <c r="A270" s="41">
        <v>268</v>
      </c>
      <c r="B270" s="45">
        <v>86287657</v>
      </c>
      <c r="C270" s="46"/>
      <c r="D270" s="52" t="s">
        <v>2309</v>
      </c>
      <c r="E270" s="47" t="s">
        <v>105</v>
      </c>
      <c r="F270" s="47" t="s">
        <v>325</v>
      </c>
      <c r="G270" s="46" t="s">
        <v>2310</v>
      </c>
      <c r="H270" s="47" t="s">
        <v>2311</v>
      </c>
      <c r="I270" s="46" t="s">
        <v>2312</v>
      </c>
      <c r="J270" s="47" t="s">
        <v>2313</v>
      </c>
      <c r="K270" s="46" t="s">
        <v>760</v>
      </c>
      <c r="L270" s="47" t="s">
        <v>761</v>
      </c>
      <c r="M270" s="46" t="s">
        <v>2314</v>
      </c>
      <c r="N270" s="46">
        <v>788459.03</v>
      </c>
      <c r="O270" s="46">
        <v>440214.99</v>
      </c>
    </row>
    <row r="271" spans="1:15" x14ac:dyDescent="0.35">
      <c r="A271" s="41">
        <v>269</v>
      </c>
      <c r="B271" s="42">
        <v>7736395</v>
      </c>
      <c r="C271" s="43" t="s">
        <v>2315</v>
      </c>
      <c r="D271" s="51" t="s">
        <v>2316</v>
      </c>
      <c r="E271" s="44" t="s">
        <v>105</v>
      </c>
      <c r="F271" s="44" t="s">
        <v>325</v>
      </c>
      <c r="G271" s="43" t="s">
        <v>2310</v>
      </c>
      <c r="H271" s="44" t="s">
        <v>2311</v>
      </c>
      <c r="I271" s="43" t="s">
        <v>2317</v>
      </c>
      <c r="J271" s="44" t="s">
        <v>2318</v>
      </c>
      <c r="K271" s="43" t="s">
        <v>103</v>
      </c>
      <c r="L271" s="44"/>
      <c r="M271" s="43">
        <v>100</v>
      </c>
      <c r="N271" s="43">
        <v>782790</v>
      </c>
      <c r="O271" s="43">
        <v>442532</v>
      </c>
    </row>
    <row r="272" spans="1:15" x14ac:dyDescent="0.35">
      <c r="A272" s="41">
        <v>270</v>
      </c>
      <c r="B272" s="42">
        <v>855510</v>
      </c>
      <c r="C272" s="43" t="s">
        <v>2319</v>
      </c>
      <c r="D272" s="51" t="s">
        <v>2320</v>
      </c>
      <c r="E272" s="44" t="s">
        <v>105</v>
      </c>
      <c r="F272" s="44" t="s">
        <v>325</v>
      </c>
      <c r="G272" s="43" t="s">
        <v>2310</v>
      </c>
      <c r="H272" s="44" t="s">
        <v>2311</v>
      </c>
      <c r="I272" s="43" t="s">
        <v>2321</v>
      </c>
      <c r="J272" s="44" t="s">
        <v>2311</v>
      </c>
      <c r="K272" s="43" t="s">
        <v>452</v>
      </c>
      <c r="L272" s="44" t="s">
        <v>453</v>
      </c>
      <c r="M272" s="43">
        <v>19</v>
      </c>
      <c r="N272" s="43">
        <v>789933</v>
      </c>
      <c r="O272" s="43">
        <v>444328</v>
      </c>
    </row>
    <row r="273" spans="1:15" x14ac:dyDescent="0.35">
      <c r="A273" s="41">
        <v>271</v>
      </c>
      <c r="B273" s="42">
        <v>9633030</v>
      </c>
      <c r="C273" s="43" t="s">
        <v>2322</v>
      </c>
      <c r="D273" s="51" t="s">
        <v>2323</v>
      </c>
      <c r="E273" s="44" t="s">
        <v>105</v>
      </c>
      <c r="F273" s="44" t="s">
        <v>1198</v>
      </c>
      <c r="G273" s="43" t="s">
        <v>2324</v>
      </c>
      <c r="H273" s="44" t="s">
        <v>1198</v>
      </c>
      <c r="I273" s="43" t="s">
        <v>1199</v>
      </c>
      <c r="J273" s="44" t="s">
        <v>1198</v>
      </c>
      <c r="K273" s="43" t="s">
        <v>791</v>
      </c>
      <c r="L273" s="44" t="s">
        <v>792</v>
      </c>
      <c r="M273" s="43">
        <v>39</v>
      </c>
      <c r="N273" s="43">
        <v>782600</v>
      </c>
      <c r="O273" s="43">
        <v>470876</v>
      </c>
    </row>
    <row r="274" spans="1:15" x14ac:dyDescent="0.35">
      <c r="A274" s="41">
        <v>272</v>
      </c>
      <c r="B274" s="42">
        <v>511043025</v>
      </c>
      <c r="C274" s="43"/>
      <c r="D274" s="51">
        <v>131712</v>
      </c>
      <c r="E274" s="44" t="s">
        <v>105</v>
      </c>
      <c r="F274" s="44" t="s">
        <v>1198</v>
      </c>
      <c r="G274" s="43" t="s">
        <v>2324</v>
      </c>
      <c r="H274" s="44" t="s">
        <v>1198</v>
      </c>
      <c r="I274" s="43" t="s">
        <v>1199</v>
      </c>
      <c r="J274" s="44" t="s">
        <v>1198</v>
      </c>
      <c r="K274" s="43" t="s">
        <v>590</v>
      </c>
      <c r="L274" s="44" t="s">
        <v>591</v>
      </c>
      <c r="M274" s="43">
        <v>6</v>
      </c>
      <c r="N274" s="43">
        <v>782841</v>
      </c>
      <c r="O274" s="43">
        <v>472268</v>
      </c>
    </row>
    <row r="275" spans="1:15" x14ac:dyDescent="0.35">
      <c r="A275" s="41">
        <v>273</v>
      </c>
      <c r="B275" s="42">
        <v>1346534</v>
      </c>
      <c r="C275" s="43" t="s">
        <v>2325</v>
      </c>
      <c r="D275" s="51" t="s">
        <v>2326</v>
      </c>
      <c r="E275" s="44" t="s">
        <v>105</v>
      </c>
      <c r="F275" s="44" t="s">
        <v>1198</v>
      </c>
      <c r="G275" s="43" t="s">
        <v>2324</v>
      </c>
      <c r="H275" s="44" t="s">
        <v>1198</v>
      </c>
      <c r="I275" s="43" t="s">
        <v>1199</v>
      </c>
      <c r="J275" s="44" t="s">
        <v>1198</v>
      </c>
      <c r="K275" s="43" t="s">
        <v>670</v>
      </c>
      <c r="L275" s="44" t="s">
        <v>677</v>
      </c>
      <c r="M275" s="43">
        <v>22</v>
      </c>
      <c r="N275" s="43">
        <v>780950</v>
      </c>
      <c r="O275" s="43">
        <v>471129</v>
      </c>
    </row>
    <row r="276" spans="1:15" x14ac:dyDescent="0.35">
      <c r="A276" s="41">
        <v>274</v>
      </c>
      <c r="B276" s="42">
        <v>1347729</v>
      </c>
      <c r="C276" s="43" t="s">
        <v>2328</v>
      </c>
      <c r="D276" s="51" t="s">
        <v>2329</v>
      </c>
      <c r="E276" s="44" t="s">
        <v>105</v>
      </c>
      <c r="F276" s="44" t="s">
        <v>1198</v>
      </c>
      <c r="G276" s="43" t="s">
        <v>2324</v>
      </c>
      <c r="H276" s="44" t="s">
        <v>1198</v>
      </c>
      <c r="I276" s="43" t="s">
        <v>1199</v>
      </c>
      <c r="J276" s="44" t="s">
        <v>1198</v>
      </c>
      <c r="K276" s="43" t="s">
        <v>452</v>
      </c>
      <c r="L276" s="44" t="s">
        <v>453</v>
      </c>
      <c r="M276" s="43" t="s">
        <v>2330</v>
      </c>
      <c r="N276" s="43">
        <v>782064</v>
      </c>
      <c r="O276" s="43">
        <v>470791</v>
      </c>
    </row>
    <row r="277" spans="1:15" x14ac:dyDescent="0.35">
      <c r="A277" s="41">
        <v>275</v>
      </c>
      <c r="B277" s="42">
        <v>862786</v>
      </c>
      <c r="C277" s="43" t="s">
        <v>2331</v>
      </c>
      <c r="D277" s="51" t="s">
        <v>2332</v>
      </c>
      <c r="E277" s="44" t="s">
        <v>105</v>
      </c>
      <c r="F277" s="44" t="s">
        <v>2333</v>
      </c>
      <c r="G277" s="43" t="s">
        <v>1376</v>
      </c>
      <c r="H277" s="44" t="s">
        <v>2334</v>
      </c>
      <c r="I277" s="43" t="s">
        <v>1378</v>
      </c>
      <c r="J277" s="44" t="s">
        <v>2334</v>
      </c>
      <c r="K277" s="43" t="s">
        <v>520</v>
      </c>
      <c r="L277" s="44" t="s">
        <v>521</v>
      </c>
      <c r="M277" s="43">
        <v>3</v>
      </c>
      <c r="N277" s="43">
        <v>763753</v>
      </c>
      <c r="O277" s="43">
        <v>303856</v>
      </c>
    </row>
    <row r="278" spans="1:15" x14ac:dyDescent="0.35">
      <c r="A278" s="41">
        <v>276</v>
      </c>
      <c r="B278" s="42">
        <v>863520</v>
      </c>
      <c r="C278" s="43" t="s">
        <v>2335</v>
      </c>
      <c r="D278" s="51" t="s">
        <v>2336</v>
      </c>
      <c r="E278" s="44" t="s">
        <v>105</v>
      </c>
      <c r="F278" s="44" t="s">
        <v>2333</v>
      </c>
      <c r="G278" s="43" t="s">
        <v>1376</v>
      </c>
      <c r="H278" s="44" t="s">
        <v>2334</v>
      </c>
      <c r="I278" s="43" t="s">
        <v>1378</v>
      </c>
      <c r="J278" s="44" t="s">
        <v>2334</v>
      </c>
      <c r="K278" s="43" t="s">
        <v>531</v>
      </c>
      <c r="L278" s="44" t="s">
        <v>532</v>
      </c>
      <c r="M278" s="43">
        <v>6</v>
      </c>
      <c r="N278" s="43">
        <v>762951</v>
      </c>
      <c r="O278" s="43">
        <v>302126</v>
      </c>
    </row>
    <row r="279" spans="1:15" ht="29" x14ac:dyDescent="0.35">
      <c r="A279" s="41">
        <v>277</v>
      </c>
      <c r="B279" s="42">
        <v>860672</v>
      </c>
      <c r="C279" s="43" t="s">
        <v>2337</v>
      </c>
      <c r="D279" s="51" t="s">
        <v>2338</v>
      </c>
      <c r="E279" s="44" t="s">
        <v>105</v>
      </c>
      <c r="F279" s="44" t="s">
        <v>2333</v>
      </c>
      <c r="G279" s="43" t="s">
        <v>1376</v>
      </c>
      <c r="H279" s="44" t="s">
        <v>2334</v>
      </c>
      <c r="I279" s="43" t="s">
        <v>1378</v>
      </c>
      <c r="J279" s="44" t="s">
        <v>2334</v>
      </c>
      <c r="K279" s="43" t="s">
        <v>111</v>
      </c>
      <c r="L279" s="44" t="s">
        <v>112</v>
      </c>
      <c r="M279" s="43">
        <v>3</v>
      </c>
      <c r="N279" s="43">
        <v>762236</v>
      </c>
      <c r="O279" s="43">
        <v>302679</v>
      </c>
    </row>
    <row r="280" spans="1:15" ht="29" x14ac:dyDescent="0.35">
      <c r="A280" s="41">
        <v>278</v>
      </c>
      <c r="B280" s="42">
        <v>862542</v>
      </c>
      <c r="C280" s="43" t="s">
        <v>2339</v>
      </c>
      <c r="D280" s="51" t="s">
        <v>2340</v>
      </c>
      <c r="E280" s="44" t="s">
        <v>105</v>
      </c>
      <c r="F280" s="44" t="s">
        <v>2333</v>
      </c>
      <c r="G280" s="43" t="s">
        <v>1376</v>
      </c>
      <c r="H280" s="44" t="s">
        <v>2334</v>
      </c>
      <c r="I280" s="43" t="s">
        <v>1378</v>
      </c>
      <c r="J280" s="44" t="s">
        <v>2334</v>
      </c>
      <c r="K280" s="43" t="s">
        <v>380</v>
      </c>
      <c r="L280" s="44" t="s">
        <v>615</v>
      </c>
      <c r="M280" s="43">
        <v>41</v>
      </c>
      <c r="N280" s="43">
        <v>763560</v>
      </c>
      <c r="O280" s="43">
        <v>303330</v>
      </c>
    </row>
    <row r="281" spans="1:15" x14ac:dyDescent="0.35">
      <c r="A281" s="41">
        <v>279</v>
      </c>
      <c r="B281" s="42">
        <v>862564</v>
      </c>
      <c r="C281" s="43" t="s">
        <v>2341</v>
      </c>
      <c r="D281" s="51" t="s">
        <v>2342</v>
      </c>
      <c r="E281" s="44" t="s">
        <v>105</v>
      </c>
      <c r="F281" s="44" t="s">
        <v>2333</v>
      </c>
      <c r="G281" s="43" t="s">
        <v>1376</v>
      </c>
      <c r="H281" s="44" t="s">
        <v>2334</v>
      </c>
      <c r="I281" s="43" t="s">
        <v>1378</v>
      </c>
      <c r="J281" s="44" t="s">
        <v>2334</v>
      </c>
      <c r="K281" s="43" t="s">
        <v>380</v>
      </c>
      <c r="L281" s="44" t="s">
        <v>615</v>
      </c>
      <c r="M281" s="43">
        <v>98</v>
      </c>
      <c r="N281" s="43">
        <v>763248</v>
      </c>
      <c r="O281" s="43">
        <v>302454</v>
      </c>
    </row>
    <row r="282" spans="1:15" x14ac:dyDescent="0.35">
      <c r="A282" s="41">
        <v>280</v>
      </c>
      <c r="B282" s="45">
        <v>94775970</v>
      </c>
      <c r="C282" s="46"/>
      <c r="D282" s="52" t="s">
        <v>2332</v>
      </c>
      <c r="E282" s="47" t="s">
        <v>105</v>
      </c>
      <c r="F282" s="47" t="s">
        <v>2333</v>
      </c>
      <c r="G282" s="46" t="s">
        <v>1376</v>
      </c>
      <c r="H282" s="47" t="s">
        <v>2334</v>
      </c>
      <c r="I282" s="46" t="s">
        <v>1378</v>
      </c>
      <c r="J282" s="47" t="s">
        <v>2334</v>
      </c>
      <c r="K282" s="46" t="s">
        <v>1120</v>
      </c>
      <c r="L282" s="47" t="s">
        <v>1121</v>
      </c>
      <c r="M282" s="46" t="s">
        <v>1555</v>
      </c>
      <c r="N282" s="46">
        <v>763749.97</v>
      </c>
      <c r="O282" s="46">
        <v>303958.02</v>
      </c>
    </row>
    <row r="283" spans="1:15" x14ac:dyDescent="0.35">
      <c r="A283" s="41">
        <v>281</v>
      </c>
      <c r="B283" s="42">
        <v>865921</v>
      </c>
      <c r="C283" s="43" t="s">
        <v>2343</v>
      </c>
      <c r="D283" s="51" t="s">
        <v>2344</v>
      </c>
      <c r="E283" s="44" t="s">
        <v>105</v>
      </c>
      <c r="F283" s="44" t="s">
        <v>2333</v>
      </c>
      <c r="G283" s="43" t="s">
        <v>2345</v>
      </c>
      <c r="H283" s="44" t="s">
        <v>2334</v>
      </c>
      <c r="I283" s="43" t="s">
        <v>2346</v>
      </c>
      <c r="J283" s="44" t="s">
        <v>2347</v>
      </c>
      <c r="K283" s="43" t="s">
        <v>103</v>
      </c>
      <c r="L283" s="44" t="s">
        <v>104</v>
      </c>
      <c r="M283" s="43">
        <v>1</v>
      </c>
      <c r="N283" s="43">
        <v>762572</v>
      </c>
      <c r="O283" s="43">
        <v>298641</v>
      </c>
    </row>
    <row r="284" spans="1:15" x14ac:dyDescent="0.35">
      <c r="A284" s="41">
        <v>282</v>
      </c>
      <c r="B284" s="42">
        <v>866618</v>
      </c>
      <c r="C284" s="43" t="s">
        <v>2348</v>
      </c>
      <c r="D284" s="51" t="s">
        <v>2349</v>
      </c>
      <c r="E284" s="44" t="s">
        <v>105</v>
      </c>
      <c r="F284" s="44" t="s">
        <v>2333</v>
      </c>
      <c r="G284" s="43" t="s">
        <v>2345</v>
      </c>
      <c r="H284" s="44" t="s">
        <v>2334</v>
      </c>
      <c r="I284" s="43" t="s">
        <v>2350</v>
      </c>
      <c r="J284" s="44" t="s">
        <v>2351</v>
      </c>
      <c r="K284" s="43" t="s">
        <v>103</v>
      </c>
      <c r="L284" s="44" t="s">
        <v>104</v>
      </c>
      <c r="M284" s="43" t="s">
        <v>2352</v>
      </c>
      <c r="N284" s="43">
        <v>769352</v>
      </c>
      <c r="O284" s="43">
        <v>308655</v>
      </c>
    </row>
    <row r="285" spans="1:15" x14ac:dyDescent="0.35">
      <c r="A285" s="41">
        <v>283</v>
      </c>
      <c r="B285" s="42">
        <v>866870</v>
      </c>
      <c r="C285" s="43" t="s">
        <v>2353</v>
      </c>
      <c r="D285" s="51" t="s">
        <v>2354</v>
      </c>
      <c r="E285" s="44" t="s">
        <v>105</v>
      </c>
      <c r="F285" s="44" t="s">
        <v>2333</v>
      </c>
      <c r="G285" s="43" t="s">
        <v>2345</v>
      </c>
      <c r="H285" s="44" t="s">
        <v>2334</v>
      </c>
      <c r="I285" s="43" t="s">
        <v>2355</v>
      </c>
      <c r="J285" s="44" t="s">
        <v>2356</v>
      </c>
      <c r="K285" s="43" t="s">
        <v>103</v>
      </c>
      <c r="L285" s="44" t="s">
        <v>104</v>
      </c>
      <c r="M285" s="43" t="s">
        <v>196</v>
      </c>
      <c r="N285" s="43">
        <v>763686</v>
      </c>
      <c r="O285" s="43">
        <v>299860</v>
      </c>
    </row>
    <row r="286" spans="1:15" x14ac:dyDescent="0.35">
      <c r="A286" s="41">
        <v>284</v>
      </c>
      <c r="B286" s="42">
        <v>8854417</v>
      </c>
      <c r="C286" s="43" t="s">
        <v>2357</v>
      </c>
      <c r="D286" s="51" t="s">
        <v>2358</v>
      </c>
      <c r="E286" s="44" t="s">
        <v>105</v>
      </c>
      <c r="F286" s="44" t="s">
        <v>2333</v>
      </c>
      <c r="G286" s="43" t="s">
        <v>2345</v>
      </c>
      <c r="H286" s="44" t="s">
        <v>2334</v>
      </c>
      <c r="I286" s="43" t="s">
        <v>2359</v>
      </c>
      <c r="J286" s="44" t="s">
        <v>2360</v>
      </c>
      <c r="K286" s="43" t="s">
        <v>103</v>
      </c>
      <c r="L286" s="44" t="s">
        <v>104</v>
      </c>
      <c r="M286" s="43">
        <v>118</v>
      </c>
      <c r="N286" s="43">
        <v>759594</v>
      </c>
      <c r="O286" s="43">
        <v>311198</v>
      </c>
    </row>
    <row r="287" spans="1:15" x14ac:dyDescent="0.35">
      <c r="A287" s="41">
        <v>285</v>
      </c>
      <c r="B287" s="42">
        <v>869025</v>
      </c>
      <c r="C287" s="43" t="s">
        <v>2361</v>
      </c>
      <c r="D287" s="51" t="s">
        <v>2362</v>
      </c>
      <c r="E287" s="44" t="s">
        <v>105</v>
      </c>
      <c r="F287" s="44" t="s">
        <v>2333</v>
      </c>
      <c r="G287" s="43" t="s">
        <v>2363</v>
      </c>
      <c r="H287" s="44" t="s">
        <v>2364</v>
      </c>
      <c r="I287" s="43" t="s">
        <v>2365</v>
      </c>
      <c r="J287" s="44" t="s">
        <v>2364</v>
      </c>
      <c r="K287" s="43" t="s">
        <v>103</v>
      </c>
      <c r="L287" s="44"/>
      <c r="M287" s="43" t="s">
        <v>2366</v>
      </c>
      <c r="N287" s="43">
        <v>758448</v>
      </c>
      <c r="O287" s="43">
        <v>289445</v>
      </c>
    </row>
    <row r="288" spans="1:15" x14ac:dyDescent="0.35">
      <c r="A288" s="41">
        <v>286</v>
      </c>
      <c r="B288" s="42">
        <v>881049</v>
      </c>
      <c r="C288" s="43" t="s">
        <v>2367</v>
      </c>
      <c r="D288" s="51" t="s">
        <v>2368</v>
      </c>
      <c r="E288" s="44" t="s">
        <v>105</v>
      </c>
      <c r="F288" s="44" t="s">
        <v>2333</v>
      </c>
      <c r="G288" s="43" t="s">
        <v>2369</v>
      </c>
      <c r="H288" s="44" t="s">
        <v>2370</v>
      </c>
      <c r="I288" s="43" t="s">
        <v>2371</v>
      </c>
      <c r="J288" s="44" t="s">
        <v>2372</v>
      </c>
      <c r="K288" s="43" t="s">
        <v>103</v>
      </c>
      <c r="L288" s="44"/>
      <c r="M288" s="43" t="s">
        <v>285</v>
      </c>
      <c r="N288" s="43">
        <v>747633</v>
      </c>
      <c r="O288" s="43">
        <v>289365</v>
      </c>
    </row>
    <row r="289" spans="1:15" x14ac:dyDescent="0.35">
      <c r="A289" s="41">
        <v>287</v>
      </c>
      <c r="B289" s="42">
        <v>881605</v>
      </c>
      <c r="C289" s="43" t="s">
        <v>2373</v>
      </c>
      <c r="D289" s="51" t="s">
        <v>2374</v>
      </c>
      <c r="E289" s="44" t="s">
        <v>105</v>
      </c>
      <c r="F289" s="44" t="s">
        <v>2333</v>
      </c>
      <c r="G289" s="43" t="s">
        <v>2369</v>
      </c>
      <c r="H289" s="44" t="s">
        <v>2370</v>
      </c>
      <c r="I289" s="43" t="s">
        <v>2375</v>
      </c>
      <c r="J289" s="44" t="s">
        <v>2370</v>
      </c>
      <c r="K289" s="43" t="s">
        <v>103</v>
      </c>
      <c r="L289" s="44"/>
      <c r="M289" s="43">
        <v>193</v>
      </c>
      <c r="N289" s="43">
        <v>752813</v>
      </c>
      <c r="O289" s="43">
        <v>285842</v>
      </c>
    </row>
    <row r="290" spans="1:15" x14ac:dyDescent="0.35">
      <c r="A290" s="41">
        <v>288</v>
      </c>
      <c r="B290" s="42">
        <v>882051</v>
      </c>
      <c r="C290" s="43" t="s">
        <v>2376</v>
      </c>
      <c r="D290" s="51" t="s">
        <v>2377</v>
      </c>
      <c r="E290" s="44" t="s">
        <v>105</v>
      </c>
      <c r="F290" s="44" t="s">
        <v>2333</v>
      </c>
      <c r="G290" s="43" t="s">
        <v>2369</v>
      </c>
      <c r="H290" s="44" t="s">
        <v>2370</v>
      </c>
      <c r="I290" s="43" t="s">
        <v>2378</v>
      </c>
      <c r="J290" s="44" t="s">
        <v>2379</v>
      </c>
      <c r="K290" s="43" t="s">
        <v>103</v>
      </c>
      <c r="L290" s="44"/>
      <c r="M290" s="43" t="s">
        <v>1025</v>
      </c>
      <c r="N290" s="43">
        <v>751437</v>
      </c>
      <c r="O290" s="43">
        <v>283481</v>
      </c>
    </row>
    <row r="291" spans="1:15" x14ac:dyDescent="0.35">
      <c r="A291" s="41">
        <v>289</v>
      </c>
      <c r="B291" s="42">
        <v>884421</v>
      </c>
      <c r="C291" s="43" t="s">
        <v>2380</v>
      </c>
      <c r="D291" s="51" t="s">
        <v>2381</v>
      </c>
      <c r="E291" s="44" t="s">
        <v>105</v>
      </c>
      <c r="F291" s="44" t="s">
        <v>2333</v>
      </c>
      <c r="G291" s="43" t="s">
        <v>2382</v>
      </c>
      <c r="H291" s="44" t="s">
        <v>2383</v>
      </c>
      <c r="I291" s="43" t="s">
        <v>2384</v>
      </c>
      <c r="J291" s="44" t="s">
        <v>2385</v>
      </c>
      <c r="K291" s="43" t="s">
        <v>103</v>
      </c>
      <c r="L291" s="44" t="s">
        <v>104</v>
      </c>
      <c r="M291" s="43">
        <v>171</v>
      </c>
      <c r="N291" s="43">
        <v>771196</v>
      </c>
      <c r="O291" s="43">
        <v>280665</v>
      </c>
    </row>
    <row r="292" spans="1:15" x14ac:dyDescent="0.35">
      <c r="A292" s="41">
        <v>290</v>
      </c>
      <c r="B292" s="42">
        <v>1350615</v>
      </c>
      <c r="C292" s="43" t="s">
        <v>2386</v>
      </c>
      <c r="D292" s="51" t="s">
        <v>2387</v>
      </c>
      <c r="E292" s="44" t="s">
        <v>105</v>
      </c>
      <c r="F292" s="44" t="s">
        <v>1143</v>
      </c>
      <c r="G292" s="43" t="s">
        <v>2388</v>
      </c>
      <c r="H292" s="44" t="s">
        <v>1143</v>
      </c>
      <c r="I292" s="43" t="s">
        <v>2389</v>
      </c>
      <c r="J292" s="44" t="s">
        <v>1143</v>
      </c>
      <c r="K292" s="43" t="s">
        <v>1023</v>
      </c>
      <c r="L292" s="44" t="s">
        <v>1024</v>
      </c>
      <c r="M292" s="43">
        <v>14</v>
      </c>
      <c r="N292" s="43">
        <v>811549</v>
      </c>
      <c r="O292" s="43">
        <v>373419</v>
      </c>
    </row>
    <row r="293" spans="1:15" x14ac:dyDescent="0.35">
      <c r="A293" s="41">
        <v>291</v>
      </c>
      <c r="B293" s="45">
        <v>76048671</v>
      </c>
      <c r="C293" s="46"/>
      <c r="D293" s="52" t="s">
        <v>2390</v>
      </c>
      <c r="E293" s="47" t="s">
        <v>105</v>
      </c>
      <c r="F293" s="47" t="s">
        <v>1143</v>
      </c>
      <c r="G293" s="46" t="s">
        <v>2388</v>
      </c>
      <c r="H293" s="47" t="s">
        <v>1143</v>
      </c>
      <c r="I293" s="46" t="s">
        <v>2389</v>
      </c>
      <c r="J293" s="47" t="s">
        <v>1143</v>
      </c>
      <c r="K293" s="46" t="s">
        <v>1762</v>
      </c>
      <c r="L293" s="47" t="s">
        <v>1763</v>
      </c>
      <c r="M293" s="46" t="s">
        <v>1903</v>
      </c>
      <c r="N293" s="46">
        <v>814136.99</v>
      </c>
      <c r="O293" s="46" t="s">
        <v>2391</v>
      </c>
    </row>
    <row r="294" spans="1:15" x14ac:dyDescent="0.35">
      <c r="A294" s="41">
        <v>292</v>
      </c>
      <c r="B294" s="42">
        <v>898780</v>
      </c>
      <c r="C294" s="43" t="s">
        <v>2392</v>
      </c>
      <c r="D294" s="51" t="s">
        <v>2393</v>
      </c>
      <c r="E294" s="44" t="s">
        <v>105</v>
      </c>
      <c r="F294" s="44" t="s">
        <v>1142</v>
      </c>
      <c r="G294" s="43" t="s">
        <v>2394</v>
      </c>
      <c r="H294" s="44" t="s">
        <v>2395</v>
      </c>
      <c r="I294" s="43" t="s">
        <v>2396</v>
      </c>
      <c r="J294" s="44" t="s">
        <v>2395</v>
      </c>
      <c r="K294" s="43" t="s">
        <v>2397</v>
      </c>
      <c r="L294" s="44" t="s">
        <v>2398</v>
      </c>
      <c r="M294" s="43">
        <v>49</v>
      </c>
      <c r="N294" s="43">
        <v>836120</v>
      </c>
      <c r="O294" s="43">
        <v>376021</v>
      </c>
    </row>
    <row r="295" spans="1:15" x14ac:dyDescent="0.35">
      <c r="A295" s="41">
        <v>293</v>
      </c>
      <c r="B295" s="42">
        <v>8233880</v>
      </c>
      <c r="C295" s="43" t="s">
        <v>2399</v>
      </c>
      <c r="D295" s="51" t="s">
        <v>2400</v>
      </c>
      <c r="E295" s="44" t="s">
        <v>105</v>
      </c>
      <c r="F295" s="44" t="s">
        <v>1142</v>
      </c>
      <c r="G295" s="43" t="s">
        <v>2394</v>
      </c>
      <c r="H295" s="44" t="s">
        <v>2395</v>
      </c>
      <c r="I295" s="43" t="s">
        <v>2396</v>
      </c>
      <c r="J295" s="44" t="s">
        <v>2395</v>
      </c>
      <c r="K295" s="43" t="s">
        <v>103</v>
      </c>
      <c r="L295" s="44"/>
      <c r="M295" s="43">
        <v>1</v>
      </c>
      <c r="N295" s="43">
        <v>834795</v>
      </c>
      <c r="O295" s="43">
        <v>378398</v>
      </c>
    </row>
    <row r="296" spans="1:15" x14ac:dyDescent="0.35">
      <c r="A296" s="41">
        <v>294</v>
      </c>
      <c r="B296" s="42">
        <v>921237</v>
      </c>
      <c r="C296" s="43" t="s">
        <v>2401</v>
      </c>
      <c r="D296" s="51" t="s">
        <v>2402</v>
      </c>
      <c r="E296" s="44" t="s">
        <v>105</v>
      </c>
      <c r="F296" s="44" t="s">
        <v>1142</v>
      </c>
      <c r="G296" s="43" t="s">
        <v>2403</v>
      </c>
      <c r="H296" s="44" t="s">
        <v>2404</v>
      </c>
      <c r="I296" s="43" t="s">
        <v>2405</v>
      </c>
      <c r="J296" s="44" t="s">
        <v>2404</v>
      </c>
      <c r="K296" s="43" t="s">
        <v>2406</v>
      </c>
      <c r="L296" s="44" t="s">
        <v>2407</v>
      </c>
      <c r="M296" s="43" t="s">
        <v>2408</v>
      </c>
      <c r="N296" s="43">
        <v>799558</v>
      </c>
      <c r="O296" s="43">
        <v>367243</v>
      </c>
    </row>
    <row r="297" spans="1:15" x14ac:dyDescent="0.35">
      <c r="A297" s="41">
        <v>295</v>
      </c>
      <c r="B297" s="42">
        <v>912477</v>
      </c>
      <c r="C297" s="43" t="s">
        <v>2409</v>
      </c>
      <c r="D297" s="51" t="s">
        <v>2410</v>
      </c>
      <c r="E297" s="44" t="s">
        <v>105</v>
      </c>
      <c r="F297" s="44" t="s">
        <v>1142</v>
      </c>
      <c r="G297" s="43" t="s">
        <v>2411</v>
      </c>
      <c r="H297" s="44" t="s">
        <v>2412</v>
      </c>
      <c r="I297" s="43" t="s">
        <v>2413</v>
      </c>
      <c r="J297" s="44" t="s">
        <v>2412</v>
      </c>
      <c r="K297" s="43" t="s">
        <v>2414</v>
      </c>
      <c r="L297" s="44" t="s">
        <v>2415</v>
      </c>
      <c r="M297" s="43">
        <v>1</v>
      </c>
      <c r="N297" s="43">
        <v>790544</v>
      </c>
      <c r="O297" s="43">
        <v>378400</v>
      </c>
    </row>
    <row r="298" spans="1:15" x14ac:dyDescent="0.35">
      <c r="A298" s="41">
        <v>296</v>
      </c>
      <c r="B298" s="42">
        <v>916504</v>
      </c>
      <c r="C298" s="43" t="s">
        <v>2416</v>
      </c>
      <c r="D298" s="51" t="s">
        <v>2417</v>
      </c>
      <c r="E298" s="44" t="s">
        <v>105</v>
      </c>
      <c r="F298" s="44" t="s">
        <v>1142</v>
      </c>
      <c r="G298" s="43" t="s">
        <v>2418</v>
      </c>
      <c r="H298" s="44" t="s">
        <v>2419</v>
      </c>
      <c r="I298" s="43" t="s">
        <v>2420</v>
      </c>
      <c r="J298" s="44" t="s">
        <v>2421</v>
      </c>
      <c r="K298" s="43" t="s">
        <v>794</v>
      </c>
      <c r="L298" s="44" t="s">
        <v>795</v>
      </c>
      <c r="M298" s="43">
        <v>8</v>
      </c>
      <c r="N298" s="43">
        <v>800086</v>
      </c>
      <c r="O298" s="43">
        <v>386474</v>
      </c>
    </row>
    <row r="299" spans="1:15" ht="29" x14ac:dyDescent="0.35">
      <c r="A299" s="41">
        <v>297</v>
      </c>
      <c r="B299" s="42">
        <v>925891</v>
      </c>
      <c r="C299" s="43" t="s">
        <v>2422</v>
      </c>
      <c r="D299" s="51" t="s">
        <v>2423</v>
      </c>
      <c r="E299" s="44" t="s">
        <v>105</v>
      </c>
      <c r="F299" s="44" t="s">
        <v>1117</v>
      </c>
      <c r="G299" s="43" t="s">
        <v>2424</v>
      </c>
      <c r="H299" s="44" t="s">
        <v>1118</v>
      </c>
      <c r="I299" s="43" t="s">
        <v>1119</v>
      </c>
      <c r="J299" s="44" t="s">
        <v>1118</v>
      </c>
      <c r="K299" s="43" t="s">
        <v>568</v>
      </c>
      <c r="L299" s="44" t="s">
        <v>569</v>
      </c>
      <c r="M299" s="43">
        <v>9</v>
      </c>
      <c r="N299" s="43">
        <v>844454</v>
      </c>
      <c r="O299" s="43">
        <v>338111</v>
      </c>
    </row>
    <row r="300" spans="1:15" x14ac:dyDescent="0.35">
      <c r="A300" s="41">
        <v>298</v>
      </c>
      <c r="B300" s="42">
        <v>926473</v>
      </c>
      <c r="C300" s="43" t="s">
        <v>1115</v>
      </c>
      <c r="D300" s="51" t="s">
        <v>1116</v>
      </c>
      <c r="E300" s="44" t="s">
        <v>105</v>
      </c>
      <c r="F300" s="44" t="s">
        <v>1117</v>
      </c>
      <c r="G300" s="43" t="s">
        <v>2424</v>
      </c>
      <c r="H300" s="44" t="s">
        <v>1118</v>
      </c>
      <c r="I300" s="43" t="s">
        <v>1119</v>
      </c>
      <c r="J300" s="44" t="s">
        <v>1118</v>
      </c>
      <c r="K300" s="43" t="s">
        <v>1120</v>
      </c>
      <c r="L300" s="44" t="s">
        <v>1121</v>
      </c>
      <c r="M300" s="43">
        <v>16</v>
      </c>
      <c r="N300" s="43">
        <v>844449</v>
      </c>
      <c r="O300" s="43">
        <v>337262</v>
      </c>
    </row>
    <row r="301" spans="1:15" ht="29" x14ac:dyDescent="0.35">
      <c r="A301" s="41">
        <v>299</v>
      </c>
      <c r="B301" s="42">
        <v>923435</v>
      </c>
      <c r="C301" s="43" t="s">
        <v>1122</v>
      </c>
      <c r="D301" s="51" t="s">
        <v>1123</v>
      </c>
      <c r="E301" s="44" t="s">
        <v>105</v>
      </c>
      <c r="F301" s="44" t="s">
        <v>1117</v>
      </c>
      <c r="G301" s="43" t="s">
        <v>2424</v>
      </c>
      <c r="H301" s="44" t="s">
        <v>1118</v>
      </c>
      <c r="I301" s="43" t="s">
        <v>1119</v>
      </c>
      <c r="J301" s="44" t="s">
        <v>1118</v>
      </c>
      <c r="K301" s="43" t="s">
        <v>1120</v>
      </c>
      <c r="L301" s="44" t="s">
        <v>1121</v>
      </c>
      <c r="M301" s="43" t="s">
        <v>560</v>
      </c>
      <c r="N301" s="43">
        <v>844498</v>
      </c>
      <c r="O301" s="43">
        <v>337181</v>
      </c>
    </row>
    <row r="302" spans="1:15" x14ac:dyDescent="0.35">
      <c r="A302" s="41">
        <v>300</v>
      </c>
      <c r="B302" s="42">
        <v>961860</v>
      </c>
      <c r="C302" s="43" t="s">
        <v>2425</v>
      </c>
      <c r="D302" s="51" t="s">
        <v>2426</v>
      </c>
      <c r="E302" s="44" t="s">
        <v>105</v>
      </c>
      <c r="F302" s="44" t="s">
        <v>106</v>
      </c>
      <c r="G302" s="43" t="s">
        <v>2427</v>
      </c>
      <c r="H302" s="44" t="s">
        <v>2428</v>
      </c>
      <c r="I302" s="43" t="s">
        <v>2429</v>
      </c>
      <c r="J302" s="44" t="s">
        <v>2428</v>
      </c>
      <c r="K302" s="43" t="s">
        <v>103</v>
      </c>
      <c r="L302" s="44" t="s">
        <v>104</v>
      </c>
      <c r="M302" s="43">
        <v>130</v>
      </c>
      <c r="N302" s="43">
        <v>777738</v>
      </c>
      <c r="O302" s="43">
        <v>366368</v>
      </c>
    </row>
    <row r="303" spans="1:15" ht="29" x14ac:dyDescent="0.35">
      <c r="A303" s="41">
        <v>301</v>
      </c>
      <c r="B303" s="45">
        <v>17586750</v>
      </c>
      <c r="C303" s="46"/>
      <c r="D303" s="52" t="s">
        <v>2430</v>
      </c>
      <c r="E303" s="47" t="s">
        <v>105</v>
      </c>
      <c r="F303" s="47" t="s">
        <v>106</v>
      </c>
      <c r="G303" s="46" t="s">
        <v>2431</v>
      </c>
      <c r="H303" s="47" t="s">
        <v>2432</v>
      </c>
      <c r="I303" s="46" t="s">
        <v>2433</v>
      </c>
      <c r="J303" s="47" t="s">
        <v>2432</v>
      </c>
      <c r="K303" s="46" t="s">
        <v>1311</v>
      </c>
      <c r="L303" s="47" t="s">
        <v>1312</v>
      </c>
      <c r="M303" s="46" t="s">
        <v>1555</v>
      </c>
      <c r="N303" s="46">
        <v>792508.99</v>
      </c>
      <c r="O303" s="46">
        <v>354575.96</v>
      </c>
    </row>
    <row r="304" spans="1:15" x14ac:dyDescent="0.35">
      <c r="A304" s="41">
        <v>302</v>
      </c>
      <c r="B304" s="42">
        <v>977236</v>
      </c>
      <c r="C304" s="43" t="s">
        <v>2434</v>
      </c>
      <c r="D304" s="51" t="s">
        <v>2435</v>
      </c>
      <c r="E304" s="44" t="s">
        <v>105</v>
      </c>
      <c r="F304" s="44" t="s">
        <v>106</v>
      </c>
      <c r="G304" s="43" t="s">
        <v>2436</v>
      </c>
      <c r="H304" s="44" t="s">
        <v>107</v>
      </c>
      <c r="I304" s="43" t="s">
        <v>108</v>
      </c>
      <c r="J304" s="44" t="s">
        <v>107</v>
      </c>
      <c r="K304" s="43" t="s">
        <v>103</v>
      </c>
      <c r="L304" s="44" t="s">
        <v>104</v>
      </c>
      <c r="M304" s="43">
        <v>257</v>
      </c>
      <c r="N304" s="43">
        <v>801454</v>
      </c>
      <c r="O304" s="43">
        <v>356928</v>
      </c>
    </row>
    <row r="305" spans="1:15" x14ac:dyDescent="0.35">
      <c r="A305" s="41">
        <v>303</v>
      </c>
      <c r="B305" s="42">
        <v>990438</v>
      </c>
      <c r="C305" s="43" t="s">
        <v>2437</v>
      </c>
      <c r="D305" s="51" t="s">
        <v>2438</v>
      </c>
      <c r="E305" s="44" t="s">
        <v>105</v>
      </c>
      <c r="F305" s="44" t="s">
        <v>807</v>
      </c>
      <c r="G305" s="43" t="s">
        <v>2439</v>
      </c>
      <c r="H305" s="44" t="s">
        <v>2440</v>
      </c>
      <c r="I305" s="43" t="s">
        <v>2441</v>
      </c>
      <c r="J305" s="44" t="s">
        <v>2442</v>
      </c>
      <c r="K305" s="43" t="s">
        <v>103</v>
      </c>
      <c r="L305" s="44" t="s">
        <v>104</v>
      </c>
      <c r="M305" s="43">
        <v>182</v>
      </c>
      <c r="N305" s="43">
        <v>716489</v>
      </c>
      <c r="O305" s="43">
        <v>348116</v>
      </c>
    </row>
    <row r="306" spans="1:15" ht="29" x14ac:dyDescent="0.35">
      <c r="A306" s="41">
        <v>304</v>
      </c>
      <c r="B306" s="42">
        <v>984709</v>
      </c>
      <c r="C306" s="43" t="s">
        <v>2443</v>
      </c>
      <c r="D306" s="51" t="s">
        <v>2444</v>
      </c>
      <c r="E306" s="44" t="s">
        <v>105</v>
      </c>
      <c r="F306" s="44" t="s">
        <v>807</v>
      </c>
      <c r="G306" s="43" t="s">
        <v>2445</v>
      </c>
      <c r="H306" s="44" t="s">
        <v>808</v>
      </c>
      <c r="I306" s="43" t="s">
        <v>809</v>
      </c>
      <c r="J306" s="44" t="s">
        <v>808</v>
      </c>
      <c r="K306" s="43" t="s">
        <v>328</v>
      </c>
      <c r="L306" s="44" t="s">
        <v>329</v>
      </c>
      <c r="M306" s="43">
        <v>116</v>
      </c>
      <c r="N306" s="43">
        <v>727657</v>
      </c>
      <c r="O306" s="43">
        <v>345111</v>
      </c>
    </row>
    <row r="307" spans="1:15" x14ac:dyDescent="0.35">
      <c r="A307" s="41">
        <v>305</v>
      </c>
      <c r="B307" s="42">
        <v>994994</v>
      </c>
      <c r="C307" s="43" t="s">
        <v>2446</v>
      </c>
      <c r="D307" s="51" t="s">
        <v>2447</v>
      </c>
      <c r="E307" s="44" t="s">
        <v>105</v>
      </c>
      <c r="F307" s="44" t="s">
        <v>807</v>
      </c>
      <c r="G307" s="43" t="s">
        <v>2448</v>
      </c>
      <c r="H307" s="44" t="s">
        <v>808</v>
      </c>
      <c r="I307" s="43" t="s">
        <v>2449</v>
      </c>
      <c r="J307" s="44" t="s">
        <v>2450</v>
      </c>
      <c r="K307" s="43" t="s">
        <v>103</v>
      </c>
      <c r="L307" s="44" t="s">
        <v>104</v>
      </c>
      <c r="M307" s="43">
        <v>7</v>
      </c>
      <c r="N307" s="43">
        <v>731688</v>
      </c>
      <c r="O307" s="43">
        <v>340973</v>
      </c>
    </row>
    <row r="308" spans="1:15" x14ac:dyDescent="0.35">
      <c r="A308" s="41">
        <v>306</v>
      </c>
      <c r="B308" s="42">
        <v>9633177</v>
      </c>
      <c r="C308" s="43" t="s">
        <v>2451</v>
      </c>
      <c r="D308" s="51" t="s">
        <v>2452</v>
      </c>
      <c r="E308" s="44" t="s">
        <v>105</v>
      </c>
      <c r="F308" s="44" t="s">
        <v>807</v>
      </c>
      <c r="G308" s="43" t="s">
        <v>2453</v>
      </c>
      <c r="H308" s="44" t="s">
        <v>2454</v>
      </c>
      <c r="I308" s="43" t="s">
        <v>2455</v>
      </c>
      <c r="J308" s="44" t="s">
        <v>2456</v>
      </c>
      <c r="K308" s="43" t="s">
        <v>103</v>
      </c>
      <c r="L308" s="44"/>
      <c r="M308" s="43">
        <v>26</v>
      </c>
      <c r="N308" s="43">
        <v>734642</v>
      </c>
      <c r="O308" s="43">
        <v>333606</v>
      </c>
    </row>
    <row r="309" spans="1:15" x14ac:dyDescent="0.35">
      <c r="A309" s="41">
        <v>307</v>
      </c>
      <c r="B309" s="42">
        <v>998549</v>
      </c>
      <c r="C309" s="43" t="s">
        <v>2457</v>
      </c>
      <c r="D309" s="51" t="s">
        <v>2458</v>
      </c>
      <c r="E309" s="44" t="s">
        <v>105</v>
      </c>
      <c r="F309" s="44" t="s">
        <v>807</v>
      </c>
      <c r="G309" s="43" t="s">
        <v>2453</v>
      </c>
      <c r="H309" s="44" t="s">
        <v>2454</v>
      </c>
      <c r="I309" s="43" t="s">
        <v>2459</v>
      </c>
      <c r="J309" s="44" t="s">
        <v>2460</v>
      </c>
      <c r="K309" s="43" t="s">
        <v>103</v>
      </c>
      <c r="L309" s="44"/>
      <c r="M309" s="43">
        <v>102</v>
      </c>
      <c r="N309" s="43">
        <v>735386</v>
      </c>
      <c r="O309" s="43">
        <v>331671</v>
      </c>
    </row>
    <row r="310" spans="1:15" x14ac:dyDescent="0.35">
      <c r="A310" s="41">
        <v>308</v>
      </c>
      <c r="B310" s="42">
        <v>999355</v>
      </c>
      <c r="C310" s="43" t="s">
        <v>2461</v>
      </c>
      <c r="D310" s="51" t="s">
        <v>2462</v>
      </c>
      <c r="E310" s="44" t="s">
        <v>105</v>
      </c>
      <c r="F310" s="44" t="s">
        <v>807</v>
      </c>
      <c r="G310" s="43" t="s">
        <v>2463</v>
      </c>
      <c r="H310" s="44" t="s">
        <v>2464</v>
      </c>
      <c r="I310" s="43" t="s">
        <v>2465</v>
      </c>
      <c r="J310" s="44" t="s">
        <v>2466</v>
      </c>
      <c r="K310" s="43" t="s">
        <v>103</v>
      </c>
      <c r="L310" s="44" t="s">
        <v>104</v>
      </c>
      <c r="M310" s="43">
        <v>95</v>
      </c>
      <c r="N310" s="43">
        <v>719163</v>
      </c>
      <c r="O310" s="43">
        <v>340705</v>
      </c>
    </row>
    <row r="311" spans="1:15" x14ac:dyDescent="0.35">
      <c r="A311" s="41">
        <v>309</v>
      </c>
      <c r="B311" s="42">
        <v>7740137</v>
      </c>
      <c r="C311" s="43" t="s">
        <v>2467</v>
      </c>
      <c r="D311" s="51" t="s">
        <v>2468</v>
      </c>
      <c r="E311" s="44" t="s">
        <v>105</v>
      </c>
      <c r="F311" s="44" t="s">
        <v>807</v>
      </c>
      <c r="G311" s="43" t="s">
        <v>2463</v>
      </c>
      <c r="H311" s="44" t="s">
        <v>2464</v>
      </c>
      <c r="I311" s="43" t="s">
        <v>2469</v>
      </c>
      <c r="J311" s="44" t="s">
        <v>2470</v>
      </c>
      <c r="K311" s="43" t="s">
        <v>103</v>
      </c>
      <c r="L311" s="44" t="s">
        <v>104</v>
      </c>
      <c r="M311" s="43">
        <v>79</v>
      </c>
      <c r="N311" s="43">
        <v>724036</v>
      </c>
      <c r="O311" s="43">
        <v>335215</v>
      </c>
    </row>
    <row r="312" spans="1:15" x14ac:dyDescent="0.35">
      <c r="A312" s="41">
        <v>310</v>
      </c>
      <c r="B312" s="42">
        <v>1013925</v>
      </c>
      <c r="C312" s="43" t="s">
        <v>2471</v>
      </c>
      <c r="D312" s="51" t="s">
        <v>2472</v>
      </c>
      <c r="E312" s="44" t="s">
        <v>105</v>
      </c>
      <c r="F312" s="44" t="s">
        <v>2473</v>
      </c>
      <c r="G312" s="43" t="s">
        <v>2474</v>
      </c>
      <c r="H312" s="44" t="s">
        <v>2475</v>
      </c>
      <c r="I312" s="43" t="s">
        <v>2476</v>
      </c>
      <c r="J312" s="44" t="s">
        <v>2475</v>
      </c>
      <c r="K312" s="43" t="s">
        <v>2477</v>
      </c>
      <c r="L312" s="44" t="s">
        <v>2478</v>
      </c>
      <c r="M312" s="43">
        <v>23</v>
      </c>
      <c r="N312" s="43">
        <v>742738</v>
      </c>
      <c r="O312" s="43">
        <v>416067</v>
      </c>
    </row>
    <row r="313" spans="1:15" x14ac:dyDescent="0.35">
      <c r="A313" s="41">
        <v>311</v>
      </c>
      <c r="B313" s="42">
        <v>1020071</v>
      </c>
      <c r="C313" s="43" t="s">
        <v>2479</v>
      </c>
      <c r="D313" s="51" t="s">
        <v>2480</v>
      </c>
      <c r="E313" s="44" t="s">
        <v>105</v>
      </c>
      <c r="F313" s="44" t="s">
        <v>2473</v>
      </c>
      <c r="G313" s="43" t="s">
        <v>2481</v>
      </c>
      <c r="H313" s="44" t="s">
        <v>2482</v>
      </c>
      <c r="I313" s="43" t="s">
        <v>2483</v>
      </c>
      <c r="J313" s="44" t="s">
        <v>2482</v>
      </c>
      <c r="K313" s="43" t="s">
        <v>2484</v>
      </c>
      <c r="L313" s="44" t="s">
        <v>2485</v>
      </c>
      <c r="M313" s="43">
        <v>11</v>
      </c>
      <c r="N313" s="43">
        <v>737767</v>
      </c>
      <c r="O313" s="43">
        <v>425163</v>
      </c>
    </row>
    <row r="314" spans="1:15" ht="29" x14ac:dyDescent="0.35">
      <c r="A314" s="41">
        <v>312</v>
      </c>
      <c r="B314" s="42">
        <v>1010859</v>
      </c>
      <c r="C314" s="43" t="s">
        <v>2486</v>
      </c>
      <c r="D314" s="51" t="s">
        <v>2487</v>
      </c>
      <c r="E314" s="44" t="s">
        <v>105</v>
      </c>
      <c r="F314" s="44" t="s">
        <v>2473</v>
      </c>
      <c r="G314" s="43" t="s">
        <v>2488</v>
      </c>
      <c r="H314" s="44" t="s">
        <v>2489</v>
      </c>
      <c r="I314" s="43" t="s">
        <v>2490</v>
      </c>
      <c r="J314" s="44" t="s">
        <v>2489</v>
      </c>
      <c r="K314" s="43" t="s">
        <v>328</v>
      </c>
      <c r="L314" s="44" t="s">
        <v>329</v>
      </c>
      <c r="M314" s="43">
        <v>68</v>
      </c>
      <c r="N314" s="43">
        <v>750743</v>
      </c>
      <c r="O314" s="43">
        <v>404615</v>
      </c>
    </row>
    <row r="315" spans="1:15" x14ac:dyDescent="0.35">
      <c r="A315" s="41">
        <v>313</v>
      </c>
      <c r="B315" s="42">
        <v>1022870</v>
      </c>
      <c r="C315" s="43" t="s">
        <v>2491</v>
      </c>
      <c r="D315" s="51" t="s">
        <v>1079</v>
      </c>
      <c r="E315" s="44" t="s">
        <v>105</v>
      </c>
      <c r="F315" s="44" t="s">
        <v>2473</v>
      </c>
      <c r="G315" s="43" t="s">
        <v>2492</v>
      </c>
      <c r="H315" s="44" t="s">
        <v>2489</v>
      </c>
      <c r="I315" s="43" t="s">
        <v>2493</v>
      </c>
      <c r="J315" s="44" t="s">
        <v>2494</v>
      </c>
      <c r="K315" s="43" t="s">
        <v>103</v>
      </c>
      <c r="L315" s="44" t="s">
        <v>104</v>
      </c>
      <c r="M315" s="43">
        <v>60</v>
      </c>
      <c r="N315" s="43">
        <v>746243</v>
      </c>
      <c r="O315" s="43">
        <v>403412</v>
      </c>
    </row>
    <row r="316" spans="1:15" ht="29" x14ac:dyDescent="0.35">
      <c r="A316" s="41">
        <v>314</v>
      </c>
      <c r="B316" s="42">
        <v>1026289</v>
      </c>
      <c r="C316" s="43" t="s">
        <v>2495</v>
      </c>
      <c r="D316" s="51" t="s">
        <v>2496</v>
      </c>
      <c r="E316" s="44" t="s">
        <v>105</v>
      </c>
      <c r="F316" s="44" t="s">
        <v>2473</v>
      </c>
      <c r="G316" s="43" t="s">
        <v>2497</v>
      </c>
      <c r="H316" s="44" t="s">
        <v>2498</v>
      </c>
      <c r="I316" s="43" t="s">
        <v>2499</v>
      </c>
      <c r="J316" s="44" t="s">
        <v>2498</v>
      </c>
      <c r="K316" s="43" t="s">
        <v>2500</v>
      </c>
      <c r="L316" s="44" t="s">
        <v>2501</v>
      </c>
      <c r="M316" s="43" t="s">
        <v>2502</v>
      </c>
      <c r="N316" s="43">
        <v>729333</v>
      </c>
      <c r="O316" s="43">
        <v>411304</v>
      </c>
    </row>
    <row r="317" spans="1:15" x14ac:dyDescent="0.35">
      <c r="A317" s="41">
        <v>315</v>
      </c>
      <c r="B317" s="42">
        <v>1036101</v>
      </c>
      <c r="C317" s="43" t="s">
        <v>2503</v>
      </c>
      <c r="D317" s="51" t="s">
        <v>2504</v>
      </c>
      <c r="E317" s="44" t="s">
        <v>105</v>
      </c>
      <c r="F317" s="44" t="s">
        <v>2473</v>
      </c>
      <c r="G317" s="43" t="s">
        <v>2505</v>
      </c>
      <c r="H317" s="44" t="s">
        <v>2506</v>
      </c>
      <c r="I317" s="43" t="s">
        <v>2507</v>
      </c>
      <c r="J317" s="44" t="s">
        <v>2508</v>
      </c>
      <c r="K317" s="43" t="s">
        <v>103</v>
      </c>
      <c r="L317" s="44"/>
      <c r="M317" s="43">
        <v>43</v>
      </c>
      <c r="N317" s="43">
        <v>773715</v>
      </c>
      <c r="O317" s="43">
        <v>407915</v>
      </c>
    </row>
    <row r="318" spans="1:15" ht="29" x14ac:dyDescent="0.35">
      <c r="A318" s="41">
        <v>316</v>
      </c>
      <c r="B318" s="45">
        <v>63798769</v>
      </c>
      <c r="C318" s="46"/>
      <c r="D318" s="52" t="s">
        <v>2509</v>
      </c>
      <c r="E318" s="47" t="s">
        <v>105</v>
      </c>
      <c r="F318" s="47" t="s">
        <v>2510</v>
      </c>
      <c r="G318" s="46" t="s">
        <v>2511</v>
      </c>
      <c r="H318" s="47" t="s">
        <v>2512</v>
      </c>
      <c r="I318" s="46" t="s">
        <v>2513</v>
      </c>
      <c r="J318" s="47" t="s">
        <v>2512</v>
      </c>
      <c r="K318" s="46" t="s">
        <v>2514</v>
      </c>
      <c r="L318" s="47" t="s">
        <v>2515</v>
      </c>
      <c r="M318" s="46" t="s">
        <v>2516</v>
      </c>
      <c r="N318" s="46">
        <v>730008.98</v>
      </c>
      <c r="O318" s="46">
        <v>372688.03</v>
      </c>
    </row>
    <row r="319" spans="1:15" ht="29" x14ac:dyDescent="0.35">
      <c r="A319" s="41">
        <v>317</v>
      </c>
      <c r="B319" s="42">
        <v>1036656</v>
      </c>
      <c r="C319" s="43" t="s">
        <v>2517</v>
      </c>
      <c r="D319" s="51" t="s">
        <v>2518</v>
      </c>
      <c r="E319" s="44" t="s">
        <v>105</v>
      </c>
      <c r="F319" s="44" t="s">
        <v>2510</v>
      </c>
      <c r="G319" s="43" t="s">
        <v>2519</v>
      </c>
      <c r="H319" s="44" t="s">
        <v>2512</v>
      </c>
      <c r="I319" s="43" t="s">
        <v>2513</v>
      </c>
      <c r="J319" s="44" t="s">
        <v>2512</v>
      </c>
      <c r="K319" s="43" t="s">
        <v>2514</v>
      </c>
      <c r="L319" s="44" t="s">
        <v>2515</v>
      </c>
      <c r="M319" s="43">
        <v>62</v>
      </c>
      <c r="N319" s="43">
        <v>729711</v>
      </c>
      <c r="O319" s="43">
        <v>372540</v>
      </c>
    </row>
    <row r="320" spans="1:15" x14ac:dyDescent="0.35">
      <c r="A320" s="41">
        <v>318</v>
      </c>
      <c r="B320" s="42">
        <v>1050564</v>
      </c>
      <c r="C320" s="43" t="s">
        <v>2520</v>
      </c>
      <c r="D320" s="51" t="s">
        <v>2521</v>
      </c>
      <c r="E320" s="44" t="s">
        <v>105</v>
      </c>
      <c r="F320" s="44" t="s">
        <v>2510</v>
      </c>
      <c r="G320" s="43" t="s">
        <v>2522</v>
      </c>
      <c r="H320" s="44" t="s">
        <v>2523</v>
      </c>
      <c r="I320" s="43" t="s">
        <v>2524</v>
      </c>
      <c r="J320" s="44" t="s">
        <v>2525</v>
      </c>
      <c r="K320" s="43" t="s">
        <v>103</v>
      </c>
      <c r="L320" s="44" t="s">
        <v>104</v>
      </c>
      <c r="M320" s="43">
        <v>78</v>
      </c>
      <c r="N320" s="43">
        <v>755562</v>
      </c>
      <c r="O320" s="43">
        <v>376882</v>
      </c>
    </row>
    <row r="321" spans="1:15" x14ac:dyDescent="0.35">
      <c r="A321" s="41">
        <v>319</v>
      </c>
      <c r="B321" s="42">
        <v>1051691</v>
      </c>
      <c r="C321" s="43" t="s">
        <v>2526</v>
      </c>
      <c r="D321" s="51" t="s">
        <v>2527</v>
      </c>
      <c r="E321" s="44" t="s">
        <v>105</v>
      </c>
      <c r="F321" s="44" t="s">
        <v>2510</v>
      </c>
      <c r="G321" s="43" t="s">
        <v>2522</v>
      </c>
      <c r="H321" s="44" t="s">
        <v>2523</v>
      </c>
      <c r="I321" s="43" t="s">
        <v>2528</v>
      </c>
      <c r="J321" s="44" t="s">
        <v>2529</v>
      </c>
      <c r="K321" s="43" t="s">
        <v>103</v>
      </c>
      <c r="L321" s="44" t="s">
        <v>104</v>
      </c>
      <c r="M321" s="43">
        <v>165</v>
      </c>
      <c r="N321" s="43">
        <v>745649</v>
      </c>
      <c r="O321" s="43">
        <v>369444</v>
      </c>
    </row>
    <row r="322" spans="1:15" x14ac:dyDescent="0.35">
      <c r="A322" s="41">
        <v>320</v>
      </c>
      <c r="B322" s="42">
        <v>1052960</v>
      </c>
      <c r="C322" s="43" t="s">
        <v>2530</v>
      </c>
      <c r="D322" s="51" t="s">
        <v>2531</v>
      </c>
      <c r="E322" s="44" t="s">
        <v>105</v>
      </c>
      <c r="F322" s="44" t="s">
        <v>2510</v>
      </c>
      <c r="G322" s="43" t="s">
        <v>2532</v>
      </c>
      <c r="H322" s="44" t="s">
        <v>2533</v>
      </c>
      <c r="I322" s="43" t="s">
        <v>2534</v>
      </c>
      <c r="J322" s="44" t="s">
        <v>2535</v>
      </c>
      <c r="K322" s="43" t="s">
        <v>103</v>
      </c>
      <c r="L322" s="44"/>
      <c r="M322" s="43">
        <v>130</v>
      </c>
      <c r="N322" s="43">
        <v>751811</v>
      </c>
      <c r="O322" s="43">
        <v>368018</v>
      </c>
    </row>
    <row r="323" spans="1:15" x14ac:dyDescent="0.35">
      <c r="A323" s="41">
        <v>321</v>
      </c>
      <c r="B323" s="42">
        <v>1053668</v>
      </c>
      <c r="C323" s="43" t="s">
        <v>2536</v>
      </c>
      <c r="D323" s="51" t="s">
        <v>2537</v>
      </c>
      <c r="E323" s="44" t="s">
        <v>105</v>
      </c>
      <c r="F323" s="44" t="s">
        <v>2510</v>
      </c>
      <c r="G323" s="43" t="s">
        <v>2532</v>
      </c>
      <c r="H323" s="44" t="s">
        <v>2533</v>
      </c>
      <c r="I323" s="43" t="s">
        <v>2538</v>
      </c>
      <c r="J323" s="44" t="s">
        <v>2539</v>
      </c>
      <c r="K323" s="43" t="s">
        <v>103</v>
      </c>
      <c r="L323" s="44"/>
      <c r="M323" s="43">
        <v>45</v>
      </c>
      <c r="N323" s="43">
        <v>751267</v>
      </c>
      <c r="O323" s="43">
        <v>363661</v>
      </c>
    </row>
    <row r="324" spans="1:15" x14ac:dyDescent="0.35">
      <c r="A324" s="41">
        <v>322</v>
      </c>
      <c r="B324" s="42">
        <v>1057920</v>
      </c>
      <c r="C324" s="43" t="s">
        <v>2540</v>
      </c>
      <c r="D324" s="51" t="s">
        <v>2541</v>
      </c>
      <c r="E324" s="44" t="s">
        <v>105</v>
      </c>
      <c r="F324" s="44" t="s">
        <v>2510</v>
      </c>
      <c r="G324" s="43" t="s">
        <v>2542</v>
      </c>
      <c r="H324" s="44" t="s">
        <v>2543</v>
      </c>
      <c r="I324" s="43" t="s">
        <v>2544</v>
      </c>
      <c r="J324" s="44" t="s">
        <v>2545</v>
      </c>
      <c r="K324" s="43" t="s">
        <v>2546</v>
      </c>
      <c r="L324" s="44" t="s">
        <v>2547</v>
      </c>
      <c r="M324" s="43">
        <v>43</v>
      </c>
      <c r="N324" s="43">
        <v>739491</v>
      </c>
      <c r="O324" s="43">
        <v>387412</v>
      </c>
    </row>
    <row r="325" spans="1:15" x14ac:dyDescent="0.35">
      <c r="A325" s="41">
        <v>323</v>
      </c>
      <c r="B325" s="42">
        <v>1059350</v>
      </c>
      <c r="C325" s="43" t="s">
        <v>2548</v>
      </c>
      <c r="D325" s="51" t="s">
        <v>2549</v>
      </c>
      <c r="E325" s="44" t="s">
        <v>105</v>
      </c>
      <c r="F325" s="44" t="s">
        <v>2510</v>
      </c>
      <c r="G325" s="43" t="s">
        <v>2542</v>
      </c>
      <c r="H325" s="44" t="s">
        <v>2543</v>
      </c>
      <c r="I325" s="43" t="s">
        <v>2550</v>
      </c>
      <c r="J325" s="44" t="s">
        <v>2551</v>
      </c>
      <c r="K325" s="43" t="s">
        <v>103</v>
      </c>
      <c r="L325" s="44" t="s">
        <v>104</v>
      </c>
      <c r="M325" s="43">
        <v>50</v>
      </c>
      <c r="N325" s="43">
        <v>742580</v>
      </c>
      <c r="O325" s="43">
        <v>388047</v>
      </c>
    </row>
    <row r="326" spans="1:15" x14ac:dyDescent="0.35">
      <c r="A326" s="41">
        <v>324</v>
      </c>
      <c r="B326" s="42">
        <v>1078929</v>
      </c>
      <c r="C326" s="43" t="s">
        <v>2552</v>
      </c>
      <c r="D326" s="51" t="s">
        <v>2553</v>
      </c>
      <c r="E326" s="44" t="s">
        <v>105</v>
      </c>
      <c r="F326" s="44" t="s">
        <v>2510</v>
      </c>
      <c r="G326" s="43" t="s">
        <v>2554</v>
      </c>
      <c r="H326" s="44" t="s">
        <v>2555</v>
      </c>
      <c r="I326" s="43" t="s">
        <v>2556</v>
      </c>
      <c r="J326" s="44" t="s">
        <v>2557</v>
      </c>
      <c r="K326" s="43" t="s">
        <v>103</v>
      </c>
      <c r="L326" s="44" t="s">
        <v>104</v>
      </c>
      <c r="M326" s="43">
        <v>89</v>
      </c>
      <c r="N326" s="43">
        <v>742883</v>
      </c>
      <c r="O326" s="43">
        <v>362560</v>
      </c>
    </row>
    <row r="327" spans="1:15" x14ac:dyDescent="0.35">
      <c r="A327" s="41">
        <v>325</v>
      </c>
      <c r="B327" s="42">
        <v>1078025</v>
      </c>
      <c r="C327" s="43" t="s">
        <v>2558</v>
      </c>
      <c r="D327" s="51" t="s">
        <v>2559</v>
      </c>
      <c r="E327" s="44" t="s">
        <v>105</v>
      </c>
      <c r="F327" s="44" t="s">
        <v>2510</v>
      </c>
      <c r="G327" s="43" t="s">
        <v>2554</v>
      </c>
      <c r="H327" s="44" t="s">
        <v>2555</v>
      </c>
      <c r="I327" s="43" t="s">
        <v>2560</v>
      </c>
      <c r="J327" s="44" t="s">
        <v>2561</v>
      </c>
      <c r="K327" s="43" t="s">
        <v>103</v>
      </c>
      <c r="L327" s="44" t="s">
        <v>104</v>
      </c>
      <c r="M327" s="43">
        <v>165</v>
      </c>
      <c r="N327" s="43">
        <v>744310</v>
      </c>
      <c r="O327" s="43">
        <v>367874</v>
      </c>
    </row>
    <row r="328" spans="1:15" ht="29" x14ac:dyDescent="0.35">
      <c r="A328" s="41">
        <v>326</v>
      </c>
      <c r="B328" s="42">
        <v>1078644</v>
      </c>
      <c r="C328" s="43" t="s">
        <v>2562</v>
      </c>
      <c r="D328" s="51" t="s">
        <v>2563</v>
      </c>
      <c r="E328" s="44" t="s">
        <v>105</v>
      </c>
      <c r="F328" s="44" t="s">
        <v>2510</v>
      </c>
      <c r="G328" s="43" t="s">
        <v>2554</v>
      </c>
      <c r="H328" s="44" t="s">
        <v>2555</v>
      </c>
      <c r="I328" s="43" t="s">
        <v>2564</v>
      </c>
      <c r="J328" s="44" t="s">
        <v>2565</v>
      </c>
      <c r="K328" s="43" t="s">
        <v>103</v>
      </c>
      <c r="L328" s="44" t="s">
        <v>104</v>
      </c>
      <c r="M328" s="43">
        <v>183</v>
      </c>
      <c r="N328" s="43">
        <v>743449</v>
      </c>
      <c r="O328" s="43">
        <v>363750</v>
      </c>
    </row>
    <row r="329" spans="1:15" x14ac:dyDescent="0.35">
      <c r="A329" s="41">
        <v>327</v>
      </c>
      <c r="B329" s="42">
        <v>303348489</v>
      </c>
      <c r="C329" s="43"/>
      <c r="D329" s="51" t="s">
        <v>2567</v>
      </c>
      <c r="E329" s="44" t="s">
        <v>105</v>
      </c>
      <c r="F329" s="44" t="s">
        <v>2510</v>
      </c>
      <c r="G329" s="43" t="s">
        <v>2568</v>
      </c>
      <c r="H329" s="44" t="s">
        <v>2569</v>
      </c>
      <c r="I329" s="43" t="s">
        <v>2570</v>
      </c>
      <c r="J329" s="44" t="s">
        <v>2569</v>
      </c>
      <c r="K329" s="43" t="s">
        <v>94</v>
      </c>
      <c r="L329" s="44" t="s">
        <v>95</v>
      </c>
      <c r="M329" s="43">
        <v>12</v>
      </c>
      <c r="N329" s="43">
        <v>757728</v>
      </c>
      <c r="O329" s="43">
        <v>344129</v>
      </c>
    </row>
    <row r="330" spans="1:15" x14ac:dyDescent="0.35">
      <c r="A330" s="41">
        <v>328</v>
      </c>
      <c r="B330" s="42">
        <v>1385265</v>
      </c>
      <c r="C330" s="43" t="s">
        <v>2571</v>
      </c>
      <c r="D330" s="51" t="s">
        <v>2572</v>
      </c>
      <c r="E330" s="44" t="s">
        <v>105</v>
      </c>
      <c r="F330" s="44" t="s">
        <v>782</v>
      </c>
      <c r="G330" s="43" t="s">
        <v>2573</v>
      </c>
      <c r="H330" s="44" t="s">
        <v>782</v>
      </c>
      <c r="I330" s="43" t="s">
        <v>783</v>
      </c>
      <c r="J330" s="44" t="s">
        <v>782</v>
      </c>
      <c r="K330" s="43" t="s">
        <v>799</v>
      </c>
      <c r="L330" s="44" t="s">
        <v>800</v>
      </c>
      <c r="M330" s="43">
        <v>6</v>
      </c>
      <c r="N330" s="43">
        <v>745194</v>
      </c>
      <c r="O330" s="43">
        <v>381109</v>
      </c>
    </row>
    <row r="331" spans="1:15" x14ac:dyDescent="0.35">
      <c r="A331" s="41">
        <v>329</v>
      </c>
      <c r="B331" s="42">
        <v>10877828</v>
      </c>
      <c r="C331" s="43"/>
      <c r="D331" s="51">
        <v>132251</v>
      </c>
      <c r="E331" s="44" t="s">
        <v>105</v>
      </c>
      <c r="F331" s="44" t="s">
        <v>782</v>
      </c>
      <c r="G331" s="43" t="s">
        <v>2573</v>
      </c>
      <c r="H331" s="44" t="s">
        <v>782</v>
      </c>
      <c r="I331" s="43" t="s">
        <v>783</v>
      </c>
      <c r="J331" s="44" t="s">
        <v>782</v>
      </c>
      <c r="K331" s="43" t="s">
        <v>787</v>
      </c>
      <c r="L331" s="44" t="s">
        <v>788</v>
      </c>
      <c r="M331" s="43">
        <v>47</v>
      </c>
      <c r="N331" s="43">
        <v>747582</v>
      </c>
      <c r="O331" s="43">
        <v>379031</v>
      </c>
    </row>
    <row r="332" spans="1:15" x14ac:dyDescent="0.35">
      <c r="A332" s="41">
        <v>330</v>
      </c>
      <c r="B332" s="42">
        <v>13485061</v>
      </c>
      <c r="C332" s="43"/>
      <c r="D332" s="51">
        <v>132368</v>
      </c>
      <c r="E332" s="44" t="s">
        <v>105</v>
      </c>
      <c r="F332" s="44" t="s">
        <v>782</v>
      </c>
      <c r="G332" s="43" t="s">
        <v>2573</v>
      </c>
      <c r="H332" s="44" t="s">
        <v>782</v>
      </c>
      <c r="I332" s="43" t="s">
        <v>783</v>
      </c>
      <c r="J332" s="44" t="s">
        <v>782</v>
      </c>
      <c r="K332" s="43" t="s">
        <v>2574</v>
      </c>
      <c r="L332" s="44" t="s">
        <v>2575</v>
      </c>
      <c r="M332" s="43">
        <v>3</v>
      </c>
      <c r="N332" s="43">
        <v>747287</v>
      </c>
      <c r="O332" s="43">
        <v>375936</v>
      </c>
    </row>
    <row r="333" spans="1:15" x14ac:dyDescent="0.35">
      <c r="A333" s="41">
        <v>331</v>
      </c>
      <c r="B333" s="45">
        <v>78857685</v>
      </c>
      <c r="C333" s="46"/>
      <c r="D333" s="52" t="s">
        <v>2576</v>
      </c>
      <c r="E333" s="47" t="s">
        <v>105</v>
      </c>
      <c r="F333" s="47" t="s">
        <v>782</v>
      </c>
      <c r="G333" s="46" t="s">
        <v>2573</v>
      </c>
      <c r="H333" s="47" t="s">
        <v>782</v>
      </c>
      <c r="I333" s="46" t="s">
        <v>783</v>
      </c>
      <c r="J333" s="47" t="s">
        <v>782</v>
      </c>
      <c r="K333" s="46" t="s">
        <v>2577</v>
      </c>
      <c r="L333" s="47" t="s">
        <v>2578</v>
      </c>
      <c r="M333" s="46" t="s">
        <v>784</v>
      </c>
      <c r="N333" s="46" t="s">
        <v>2579</v>
      </c>
      <c r="O333" s="46" t="s">
        <v>2580</v>
      </c>
    </row>
    <row r="334" spans="1:15" x14ac:dyDescent="0.35">
      <c r="A334" s="41">
        <v>332</v>
      </c>
      <c r="B334" s="42">
        <v>10004540</v>
      </c>
      <c r="C334" s="43"/>
      <c r="D334" s="51">
        <v>133807</v>
      </c>
      <c r="E334" s="44" t="s">
        <v>105</v>
      </c>
      <c r="F334" s="44" t="s">
        <v>782</v>
      </c>
      <c r="G334" s="43" t="s">
        <v>2573</v>
      </c>
      <c r="H334" s="44" t="s">
        <v>782</v>
      </c>
      <c r="I334" s="43" t="s">
        <v>783</v>
      </c>
      <c r="J334" s="44" t="s">
        <v>782</v>
      </c>
      <c r="K334" s="43" t="s">
        <v>794</v>
      </c>
      <c r="L334" s="44" t="s">
        <v>795</v>
      </c>
      <c r="M334" s="43">
        <v>52</v>
      </c>
      <c r="N334" s="43">
        <v>751440</v>
      </c>
      <c r="O334" s="43">
        <v>379995</v>
      </c>
    </row>
    <row r="335" spans="1:15" x14ac:dyDescent="0.35">
      <c r="A335" s="41">
        <v>333</v>
      </c>
      <c r="B335" s="42">
        <v>979472094</v>
      </c>
      <c r="C335" s="43"/>
      <c r="D335" s="51">
        <v>271327</v>
      </c>
      <c r="E335" s="44" t="s">
        <v>105</v>
      </c>
      <c r="F335" s="44" t="s">
        <v>782</v>
      </c>
      <c r="G335" s="43" t="s">
        <v>2573</v>
      </c>
      <c r="H335" s="44" t="s">
        <v>782</v>
      </c>
      <c r="I335" s="43" t="s">
        <v>783</v>
      </c>
      <c r="J335" s="44" t="s">
        <v>782</v>
      </c>
      <c r="K335" s="43" t="s">
        <v>1120</v>
      </c>
      <c r="L335" s="44" t="s">
        <v>1121</v>
      </c>
      <c r="M335" s="43">
        <v>47</v>
      </c>
      <c r="N335" s="43">
        <v>749112</v>
      </c>
      <c r="O335" s="43">
        <v>380880</v>
      </c>
    </row>
    <row r="336" spans="1:15" x14ac:dyDescent="0.35">
      <c r="A336" s="41">
        <v>334</v>
      </c>
      <c r="B336" s="42">
        <v>1089924</v>
      </c>
      <c r="C336" s="43" t="s">
        <v>2581</v>
      </c>
      <c r="D336" s="51" t="s">
        <v>2582</v>
      </c>
      <c r="E336" s="44" t="s">
        <v>105</v>
      </c>
      <c r="F336" s="44" t="s">
        <v>2583</v>
      </c>
      <c r="G336" s="43" t="s">
        <v>2584</v>
      </c>
      <c r="H336" s="44" t="s">
        <v>2585</v>
      </c>
      <c r="I336" s="43" t="s">
        <v>2586</v>
      </c>
      <c r="J336" s="44" t="s">
        <v>2587</v>
      </c>
      <c r="K336" s="43" t="s">
        <v>103</v>
      </c>
      <c r="L336" s="44"/>
      <c r="M336" s="43">
        <v>5</v>
      </c>
      <c r="N336" s="43">
        <v>792933</v>
      </c>
      <c r="O336" s="43">
        <v>387311</v>
      </c>
    </row>
    <row r="337" spans="1:15" x14ac:dyDescent="0.35">
      <c r="A337" s="41">
        <v>335</v>
      </c>
      <c r="B337" s="42">
        <v>1091521</v>
      </c>
      <c r="C337" s="43" t="s">
        <v>2588</v>
      </c>
      <c r="D337" s="51" t="s">
        <v>2589</v>
      </c>
      <c r="E337" s="44" t="s">
        <v>105</v>
      </c>
      <c r="F337" s="44" t="s">
        <v>2583</v>
      </c>
      <c r="G337" s="43" t="s">
        <v>2590</v>
      </c>
      <c r="H337" s="44" t="s">
        <v>2591</v>
      </c>
      <c r="I337" s="43" t="s">
        <v>2592</v>
      </c>
      <c r="J337" s="44" t="s">
        <v>2593</v>
      </c>
      <c r="K337" s="43" t="s">
        <v>103</v>
      </c>
      <c r="L337" s="44"/>
      <c r="M337" s="43">
        <v>37</v>
      </c>
      <c r="N337" s="43">
        <v>778786</v>
      </c>
      <c r="O337" s="43">
        <v>400193</v>
      </c>
    </row>
    <row r="338" spans="1:15" x14ac:dyDescent="0.35">
      <c r="A338" s="41">
        <v>336</v>
      </c>
      <c r="B338" s="42">
        <v>1099528</v>
      </c>
      <c r="C338" s="43" t="s">
        <v>2596</v>
      </c>
      <c r="D338" s="51" t="s">
        <v>2597</v>
      </c>
      <c r="E338" s="44" t="s">
        <v>105</v>
      </c>
      <c r="F338" s="44" t="s">
        <v>2583</v>
      </c>
      <c r="G338" s="43" t="s">
        <v>2594</v>
      </c>
      <c r="H338" s="44" t="s">
        <v>2595</v>
      </c>
      <c r="I338" s="43" t="s">
        <v>2598</v>
      </c>
      <c r="J338" s="44" t="s">
        <v>2599</v>
      </c>
      <c r="K338" s="43" t="s">
        <v>103</v>
      </c>
      <c r="L338" s="44"/>
      <c r="M338" s="43">
        <v>88</v>
      </c>
      <c r="N338" s="43">
        <v>781636</v>
      </c>
      <c r="O338" s="43">
        <v>394160</v>
      </c>
    </row>
    <row r="339" spans="1:15" x14ac:dyDescent="0.35">
      <c r="A339" s="41">
        <v>337</v>
      </c>
      <c r="B339" s="42">
        <v>1099778</v>
      </c>
      <c r="C339" s="43" t="s">
        <v>2600</v>
      </c>
      <c r="D339" s="51" t="s">
        <v>2601</v>
      </c>
      <c r="E339" s="44" t="s">
        <v>105</v>
      </c>
      <c r="F339" s="44" t="s">
        <v>2583</v>
      </c>
      <c r="G339" s="43" t="s">
        <v>2594</v>
      </c>
      <c r="H339" s="44" t="s">
        <v>2595</v>
      </c>
      <c r="I339" s="43" t="s">
        <v>2602</v>
      </c>
      <c r="J339" s="44" t="s">
        <v>2603</v>
      </c>
      <c r="K339" s="43" t="s">
        <v>103</v>
      </c>
      <c r="L339" s="44"/>
      <c r="M339" s="43">
        <v>154</v>
      </c>
      <c r="N339" s="43">
        <v>777827</v>
      </c>
      <c r="O339" s="43">
        <v>385387</v>
      </c>
    </row>
    <row r="340" spans="1:15" x14ac:dyDescent="0.35">
      <c r="A340" s="41">
        <v>338</v>
      </c>
      <c r="B340" s="42">
        <v>1100217</v>
      </c>
      <c r="C340" s="43" t="s">
        <v>2604</v>
      </c>
      <c r="D340" s="51" t="s">
        <v>2605</v>
      </c>
      <c r="E340" s="44" t="s">
        <v>105</v>
      </c>
      <c r="F340" s="44" t="s">
        <v>2583</v>
      </c>
      <c r="G340" s="43" t="s">
        <v>2594</v>
      </c>
      <c r="H340" s="44" t="s">
        <v>2595</v>
      </c>
      <c r="I340" s="43" t="s">
        <v>2606</v>
      </c>
      <c r="J340" s="44" t="s">
        <v>2595</v>
      </c>
      <c r="K340" s="43" t="s">
        <v>526</v>
      </c>
      <c r="L340" s="44" t="s">
        <v>527</v>
      </c>
      <c r="M340" s="43">
        <v>19</v>
      </c>
      <c r="N340" s="43">
        <v>776869</v>
      </c>
      <c r="O340" s="43">
        <v>389859</v>
      </c>
    </row>
    <row r="341" spans="1:15" x14ac:dyDescent="0.35">
      <c r="A341" s="41">
        <v>339</v>
      </c>
      <c r="B341" s="42">
        <v>1101143</v>
      </c>
      <c r="C341" s="43" t="s">
        <v>2607</v>
      </c>
      <c r="D341" s="51" t="s">
        <v>2608</v>
      </c>
      <c r="E341" s="44" t="s">
        <v>105</v>
      </c>
      <c r="F341" s="44" t="s">
        <v>2583</v>
      </c>
      <c r="G341" s="43" t="s">
        <v>2609</v>
      </c>
      <c r="H341" s="44" t="s">
        <v>2610</v>
      </c>
      <c r="I341" s="43" t="s">
        <v>2611</v>
      </c>
      <c r="J341" s="44" t="s">
        <v>2612</v>
      </c>
      <c r="K341" s="43" t="s">
        <v>103</v>
      </c>
      <c r="L341" s="44"/>
      <c r="M341" s="43">
        <v>17</v>
      </c>
      <c r="N341" s="43">
        <v>759073</v>
      </c>
      <c r="O341" s="43">
        <v>391606</v>
      </c>
    </row>
    <row r="342" spans="1:15" x14ac:dyDescent="0.35">
      <c r="A342" s="41">
        <v>340</v>
      </c>
      <c r="B342" s="42">
        <v>1101218</v>
      </c>
      <c r="C342" s="43" t="s">
        <v>2613</v>
      </c>
      <c r="D342" s="51" t="s">
        <v>2614</v>
      </c>
      <c r="E342" s="44" t="s">
        <v>105</v>
      </c>
      <c r="F342" s="44" t="s">
        <v>2583</v>
      </c>
      <c r="G342" s="43" t="s">
        <v>2609</v>
      </c>
      <c r="H342" s="44" t="s">
        <v>2610</v>
      </c>
      <c r="I342" s="43" t="s">
        <v>2615</v>
      </c>
      <c r="J342" s="44" t="s">
        <v>2616</v>
      </c>
      <c r="K342" s="43" t="s">
        <v>103</v>
      </c>
      <c r="L342" s="44"/>
      <c r="M342" s="43" t="s">
        <v>2617</v>
      </c>
      <c r="N342" s="43">
        <v>764032</v>
      </c>
      <c r="O342" s="43">
        <v>393962</v>
      </c>
    </row>
    <row r="343" spans="1:15" x14ac:dyDescent="0.35">
      <c r="A343" s="41">
        <v>341</v>
      </c>
      <c r="B343" s="42">
        <v>1101763</v>
      </c>
      <c r="C343" s="43" t="s">
        <v>2618</v>
      </c>
      <c r="D343" s="51" t="s">
        <v>2619</v>
      </c>
      <c r="E343" s="44" t="s">
        <v>105</v>
      </c>
      <c r="F343" s="44" t="s">
        <v>2583</v>
      </c>
      <c r="G343" s="43" t="s">
        <v>2609</v>
      </c>
      <c r="H343" s="44" t="s">
        <v>2610</v>
      </c>
      <c r="I343" s="43" t="s">
        <v>2620</v>
      </c>
      <c r="J343" s="44" t="s">
        <v>2621</v>
      </c>
      <c r="K343" s="43" t="s">
        <v>103</v>
      </c>
      <c r="L343" s="44"/>
      <c r="M343" s="43">
        <v>19</v>
      </c>
      <c r="N343" s="43">
        <v>762568</v>
      </c>
      <c r="O343" s="43">
        <v>392271</v>
      </c>
    </row>
    <row r="344" spans="1:15" x14ac:dyDescent="0.35">
      <c r="A344" s="41">
        <v>342</v>
      </c>
      <c r="B344" s="42">
        <v>1102093</v>
      </c>
      <c r="C344" s="43" t="s">
        <v>2622</v>
      </c>
      <c r="D344" s="51" t="s">
        <v>2623</v>
      </c>
      <c r="E344" s="44" t="s">
        <v>105</v>
      </c>
      <c r="F344" s="44" t="s">
        <v>2583</v>
      </c>
      <c r="G344" s="43" t="s">
        <v>2609</v>
      </c>
      <c r="H344" s="44" t="s">
        <v>2610</v>
      </c>
      <c r="I344" s="43" t="s">
        <v>2624</v>
      </c>
      <c r="J344" s="44" t="s">
        <v>2610</v>
      </c>
      <c r="K344" s="43" t="s">
        <v>103</v>
      </c>
      <c r="L344" s="44"/>
      <c r="M344" s="43">
        <v>8</v>
      </c>
      <c r="N344" s="43">
        <v>761505</v>
      </c>
      <c r="O344" s="43">
        <v>392654</v>
      </c>
    </row>
    <row r="345" spans="1:15" x14ac:dyDescent="0.35">
      <c r="A345" s="41">
        <v>343</v>
      </c>
      <c r="B345" s="42">
        <v>1102447</v>
      </c>
      <c r="C345" s="43" t="s">
        <v>2625</v>
      </c>
      <c r="D345" s="51" t="s">
        <v>2626</v>
      </c>
      <c r="E345" s="44" t="s">
        <v>105</v>
      </c>
      <c r="F345" s="44" t="s">
        <v>2583</v>
      </c>
      <c r="G345" s="43" t="s">
        <v>2609</v>
      </c>
      <c r="H345" s="44" t="s">
        <v>2610</v>
      </c>
      <c r="I345" s="43" t="s">
        <v>2627</v>
      </c>
      <c r="J345" s="44" t="s">
        <v>2628</v>
      </c>
      <c r="K345" s="43" t="s">
        <v>103</v>
      </c>
      <c r="L345" s="44"/>
      <c r="M345" s="43">
        <v>121</v>
      </c>
      <c r="N345" s="43">
        <v>761542</v>
      </c>
      <c r="O345" s="43">
        <v>394574</v>
      </c>
    </row>
    <row r="346" spans="1:15" x14ac:dyDescent="0.35">
      <c r="A346" s="41">
        <v>344</v>
      </c>
      <c r="B346" s="42">
        <v>1109991</v>
      </c>
      <c r="C346" s="43" t="s">
        <v>2629</v>
      </c>
      <c r="D346" s="51" t="s">
        <v>2630</v>
      </c>
      <c r="E346" s="44" t="s">
        <v>105</v>
      </c>
      <c r="F346" s="44" t="s">
        <v>1218</v>
      </c>
      <c r="G346" s="43" t="s">
        <v>2631</v>
      </c>
      <c r="H346" s="44" t="s">
        <v>2632</v>
      </c>
      <c r="I346" s="43" t="s">
        <v>2633</v>
      </c>
      <c r="J346" s="44" t="s">
        <v>2632</v>
      </c>
      <c r="K346" s="43" t="s">
        <v>668</v>
      </c>
      <c r="L346" s="44" t="s">
        <v>669</v>
      </c>
      <c r="M346" s="43">
        <v>6</v>
      </c>
      <c r="N346" s="43">
        <v>724813</v>
      </c>
      <c r="O346" s="43">
        <v>436087</v>
      </c>
    </row>
    <row r="347" spans="1:15" x14ac:dyDescent="0.35">
      <c r="A347" s="41">
        <v>345</v>
      </c>
      <c r="B347" s="42">
        <v>1113481</v>
      </c>
      <c r="C347" s="43" t="s">
        <v>2634</v>
      </c>
      <c r="D347" s="51" t="s">
        <v>2635</v>
      </c>
      <c r="E347" s="44" t="s">
        <v>105</v>
      </c>
      <c r="F347" s="44" t="s">
        <v>1218</v>
      </c>
      <c r="G347" s="43" t="s">
        <v>2636</v>
      </c>
      <c r="H347" s="44" t="s">
        <v>2637</v>
      </c>
      <c r="I347" s="43" t="s">
        <v>2638</v>
      </c>
      <c r="J347" s="44" t="s">
        <v>2637</v>
      </c>
      <c r="K347" s="43" t="s">
        <v>1395</v>
      </c>
      <c r="L347" s="44" t="s">
        <v>1399</v>
      </c>
      <c r="M347" s="43">
        <v>5</v>
      </c>
      <c r="N347" s="43">
        <v>720455</v>
      </c>
      <c r="O347" s="43">
        <v>441273</v>
      </c>
    </row>
    <row r="348" spans="1:15" x14ac:dyDescent="0.35">
      <c r="A348" s="41">
        <v>346</v>
      </c>
      <c r="B348" s="42">
        <v>1114391</v>
      </c>
      <c r="C348" s="43" t="s">
        <v>2639</v>
      </c>
      <c r="D348" s="51" t="s">
        <v>2640</v>
      </c>
      <c r="E348" s="44" t="s">
        <v>105</v>
      </c>
      <c r="F348" s="44" t="s">
        <v>1218</v>
      </c>
      <c r="G348" s="43" t="s">
        <v>2636</v>
      </c>
      <c r="H348" s="44" t="s">
        <v>2637</v>
      </c>
      <c r="I348" s="43" t="s">
        <v>2641</v>
      </c>
      <c r="J348" s="44" t="s">
        <v>2642</v>
      </c>
      <c r="K348" s="43" t="s">
        <v>103</v>
      </c>
      <c r="L348" s="44" t="s">
        <v>104</v>
      </c>
      <c r="M348" s="43">
        <v>42</v>
      </c>
      <c r="N348" s="43">
        <v>718379</v>
      </c>
      <c r="O348" s="43">
        <v>442292</v>
      </c>
    </row>
    <row r="349" spans="1:15" x14ac:dyDescent="0.35">
      <c r="A349" s="41">
        <v>347</v>
      </c>
      <c r="B349" s="42">
        <v>1115843</v>
      </c>
      <c r="C349" s="43" t="s">
        <v>2643</v>
      </c>
      <c r="D349" s="51" t="s">
        <v>2644</v>
      </c>
      <c r="E349" s="44" t="s">
        <v>105</v>
      </c>
      <c r="F349" s="44" t="s">
        <v>1218</v>
      </c>
      <c r="G349" s="43" t="s">
        <v>2645</v>
      </c>
      <c r="H349" s="44" t="s">
        <v>1219</v>
      </c>
      <c r="I349" s="43" t="s">
        <v>2646</v>
      </c>
      <c r="J349" s="44" t="s">
        <v>2647</v>
      </c>
      <c r="K349" s="43" t="s">
        <v>103</v>
      </c>
      <c r="L349" s="44" t="s">
        <v>104</v>
      </c>
      <c r="M349" s="43" t="s">
        <v>2648</v>
      </c>
      <c r="N349" s="43">
        <v>723255</v>
      </c>
      <c r="O349" s="43">
        <v>457001</v>
      </c>
    </row>
    <row r="350" spans="1:15" x14ac:dyDescent="0.35">
      <c r="A350" s="41">
        <v>348</v>
      </c>
      <c r="B350" s="42">
        <v>1105359</v>
      </c>
      <c r="C350" s="43" t="s">
        <v>2649</v>
      </c>
      <c r="D350" s="51" t="s">
        <v>2650</v>
      </c>
      <c r="E350" s="44" t="s">
        <v>105</v>
      </c>
      <c r="F350" s="44" t="s">
        <v>1218</v>
      </c>
      <c r="G350" s="43" t="s">
        <v>2651</v>
      </c>
      <c r="H350" s="44" t="s">
        <v>1219</v>
      </c>
      <c r="I350" s="43" t="s">
        <v>1220</v>
      </c>
      <c r="J350" s="44" t="s">
        <v>1219</v>
      </c>
      <c r="K350" s="43" t="s">
        <v>2652</v>
      </c>
      <c r="L350" s="44" t="s">
        <v>2653</v>
      </c>
      <c r="M350" s="43">
        <v>13</v>
      </c>
      <c r="N350" s="43">
        <v>732853</v>
      </c>
      <c r="O350" s="43">
        <v>456487</v>
      </c>
    </row>
    <row r="351" spans="1:15" x14ac:dyDescent="0.35">
      <c r="A351" s="41">
        <v>349</v>
      </c>
      <c r="B351" s="42">
        <v>9633398</v>
      </c>
      <c r="C351" s="43" t="s">
        <v>2654</v>
      </c>
      <c r="D351" s="51" t="s">
        <v>2655</v>
      </c>
      <c r="E351" s="44" t="s">
        <v>105</v>
      </c>
      <c r="F351" s="44" t="s">
        <v>1218</v>
      </c>
      <c r="G351" s="43" t="s">
        <v>2651</v>
      </c>
      <c r="H351" s="44" t="s">
        <v>1219</v>
      </c>
      <c r="I351" s="43" t="s">
        <v>1220</v>
      </c>
      <c r="J351" s="44" t="s">
        <v>1219</v>
      </c>
      <c r="K351" s="43" t="s">
        <v>1221</v>
      </c>
      <c r="L351" s="44" t="s">
        <v>1222</v>
      </c>
      <c r="M351" s="43">
        <v>70</v>
      </c>
      <c r="N351" s="43">
        <v>732798</v>
      </c>
      <c r="O351" s="43">
        <v>457134</v>
      </c>
    </row>
    <row r="352" spans="1:15" x14ac:dyDescent="0.35">
      <c r="A352" s="41">
        <v>350</v>
      </c>
      <c r="B352" s="45">
        <v>44042388</v>
      </c>
      <c r="C352" s="46"/>
      <c r="D352" s="52" t="s">
        <v>2656</v>
      </c>
      <c r="E352" s="47" t="s">
        <v>105</v>
      </c>
      <c r="F352" s="47" t="s">
        <v>1218</v>
      </c>
      <c r="G352" s="46" t="s">
        <v>2651</v>
      </c>
      <c r="H352" s="47" t="s">
        <v>1219</v>
      </c>
      <c r="I352" s="46" t="s">
        <v>1220</v>
      </c>
      <c r="J352" s="47" t="s">
        <v>1219</v>
      </c>
      <c r="K352" s="46" t="s">
        <v>2657</v>
      </c>
      <c r="L352" s="47" t="s">
        <v>2658</v>
      </c>
      <c r="M352" s="46" t="s">
        <v>1555</v>
      </c>
      <c r="N352" s="46">
        <v>732291.02</v>
      </c>
      <c r="O352" s="46">
        <v>455897.01</v>
      </c>
    </row>
    <row r="353" spans="1:15" x14ac:dyDescent="0.35">
      <c r="A353" s="41">
        <v>351</v>
      </c>
      <c r="B353" s="42">
        <v>861889167</v>
      </c>
      <c r="C353" s="43"/>
      <c r="D353" s="51">
        <v>105509</v>
      </c>
      <c r="E353" s="44" t="s">
        <v>105</v>
      </c>
      <c r="F353" s="44" t="s">
        <v>1218</v>
      </c>
      <c r="G353" s="43" t="s">
        <v>2659</v>
      </c>
      <c r="H353" s="44" t="s">
        <v>2660</v>
      </c>
      <c r="I353" s="43" t="s">
        <v>2661</v>
      </c>
      <c r="J353" s="44" t="s">
        <v>2662</v>
      </c>
      <c r="K353" s="43" t="s">
        <v>103</v>
      </c>
      <c r="L353" s="44"/>
      <c r="M353" s="43" t="s">
        <v>2663</v>
      </c>
      <c r="N353" s="43">
        <v>721994</v>
      </c>
      <c r="O353" s="43">
        <v>451748</v>
      </c>
    </row>
    <row r="354" spans="1:15" ht="43.5" x14ac:dyDescent="0.35">
      <c r="A354" s="41">
        <v>352</v>
      </c>
      <c r="B354" s="42">
        <v>1109502</v>
      </c>
      <c r="C354" s="43" t="s">
        <v>2664</v>
      </c>
      <c r="D354" s="51" t="s">
        <v>2665</v>
      </c>
      <c r="E354" s="44" t="s">
        <v>105</v>
      </c>
      <c r="F354" s="44" t="s">
        <v>1218</v>
      </c>
      <c r="G354" s="43" t="s">
        <v>2666</v>
      </c>
      <c r="H354" s="44" t="s">
        <v>2667</v>
      </c>
      <c r="I354" s="43" t="s">
        <v>2668</v>
      </c>
      <c r="J354" s="44" t="s">
        <v>2667</v>
      </c>
      <c r="K354" s="43" t="s">
        <v>2669</v>
      </c>
      <c r="L354" s="44" t="s">
        <v>2670</v>
      </c>
      <c r="M354" s="43">
        <v>5</v>
      </c>
      <c r="N354" s="43">
        <v>704122</v>
      </c>
      <c r="O354" s="43">
        <v>458773</v>
      </c>
    </row>
    <row r="355" spans="1:15" x14ac:dyDescent="0.35">
      <c r="A355" s="41">
        <v>353</v>
      </c>
      <c r="B355" s="42">
        <v>1126737</v>
      </c>
      <c r="C355" s="43" t="s">
        <v>2671</v>
      </c>
      <c r="D355" s="51" t="s">
        <v>2672</v>
      </c>
      <c r="E355" s="44" t="s">
        <v>105</v>
      </c>
      <c r="F355" s="44" t="s">
        <v>1218</v>
      </c>
      <c r="G355" s="43" t="s">
        <v>2673</v>
      </c>
      <c r="H355" s="44" t="s">
        <v>2667</v>
      </c>
      <c r="I355" s="43" t="s">
        <v>2674</v>
      </c>
      <c r="J355" s="44" t="s">
        <v>2675</v>
      </c>
      <c r="K355" s="43" t="s">
        <v>103</v>
      </c>
      <c r="L355" s="44" t="s">
        <v>104</v>
      </c>
      <c r="M355" s="43">
        <v>66</v>
      </c>
      <c r="N355" s="43">
        <v>711362</v>
      </c>
      <c r="O355" s="43">
        <v>455590</v>
      </c>
    </row>
    <row r="356" spans="1:15" ht="29" x14ac:dyDescent="0.35">
      <c r="A356" s="41">
        <v>354</v>
      </c>
      <c r="B356" s="42">
        <v>1132046</v>
      </c>
      <c r="C356" s="43" t="s">
        <v>2676</v>
      </c>
      <c r="D356" s="51" t="s">
        <v>2677</v>
      </c>
      <c r="E356" s="44" t="s">
        <v>105</v>
      </c>
      <c r="F356" s="44" t="s">
        <v>1218</v>
      </c>
      <c r="G356" s="43" t="s">
        <v>2678</v>
      </c>
      <c r="H356" s="44" t="s">
        <v>2679</v>
      </c>
      <c r="I356" s="43" t="s">
        <v>2680</v>
      </c>
      <c r="J356" s="44" t="s">
        <v>2681</v>
      </c>
      <c r="K356" s="43" t="s">
        <v>103</v>
      </c>
      <c r="L356" s="44" t="s">
        <v>104</v>
      </c>
      <c r="M356" s="43" t="s">
        <v>2682</v>
      </c>
      <c r="N356" s="43">
        <v>699848</v>
      </c>
      <c r="O356" s="43">
        <v>448974</v>
      </c>
    </row>
    <row r="357" spans="1:15" x14ac:dyDescent="0.35">
      <c r="A357" s="41">
        <v>355</v>
      </c>
      <c r="B357" s="42">
        <v>1132629</v>
      </c>
      <c r="C357" s="43" t="s">
        <v>2683</v>
      </c>
      <c r="D357" s="51" t="s">
        <v>2684</v>
      </c>
      <c r="E357" s="44" t="s">
        <v>105</v>
      </c>
      <c r="F357" s="44" t="s">
        <v>1218</v>
      </c>
      <c r="G357" s="43" t="s">
        <v>2678</v>
      </c>
      <c r="H357" s="44" t="s">
        <v>2679</v>
      </c>
      <c r="I357" s="43" t="s">
        <v>2685</v>
      </c>
      <c r="J357" s="44" t="s">
        <v>2686</v>
      </c>
      <c r="K357" s="43" t="s">
        <v>103</v>
      </c>
      <c r="L357" s="44" t="s">
        <v>104</v>
      </c>
      <c r="M357" s="43">
        <v>55</v>
      </c>
      <c r="N357" s="43">
        <v>703601</v>
      </c>
      <c r="O357" s="43">
        <v>442628</v>
      </c>
    </row>
    <row r="358" spans="1:15" x14ac:dyDescent="0.35">
      <c r="A358" s="41">
        <v>356</v>
      </c>
      <c r="B358" s="42">
        <v>1132792</v>
      </c>
      <c r="C358" s="43" t="s">
        <v>2687</v>
      </c>
      <c r="D358" s="51" t="s">
        <v>2688</v>
      </c>
      <c r="E358" s="44" t="s">
        <v>105</v>
      </c>
      <c r="F358" s="44" t="s">
        <v>1218</v>
      </c>
      <c r="G358" s="43" t="s">
        <v>2678</v>
      </c>
      <c r="H358" s="44" t="s">
        <v>2679</v>
      </c>
      <c r="I358" s="43" t="s">
        <v>2689</v>
      </c>
      <c r="J358" s="44" t="s">
        <v>2690</v>
      </c>
      <c r="K358" s="43" t="s">
        <v>103</v>
      </c>
      <c r="L358" s="44" t="s">
        <v>104</v>
      </c>
      <c r="M358" s="43" t="s">
        <v>694</v>
      </c>
      <c r="N358" s="43">
        <v>703818</v>
      </c>
      <c r="O358" s="43">
        <v>449446</v>
      </c>
    </row>
    <row r="359" spans="1:15" x14ac:dyDescent="0.35">
      <c r="A359" s="41">
        <v>357</v>
      </c>
      <c r="B359" s="45">
        <v>21458653</v>
      </c>
      <c r="C359" s="46"/>
      <c r="D359" s="52" t="s">
        <v>2691</v>
      </c>
      <c r="E359" s="47" t="s">
        <v>105</v>
      </c>
      <c r="F359" s="47" t="s">
        <v>197</v>
      </c>
      <c r="G359" s="46" t="s">
        <v>2692</v>
      </c>
      <c r="H359" s="47" t="s">
        <v>2693</v>
      </c>
      <c r="I359" s="46" t="s">
        <v>2694</v>
      </c>
      <c r="J359" s="47" t="s">
        <v>2695</v>
      </c>
      <c r="K359" s="46" t="s">
        <v>2696</v>
      </c>
      <c r="L359" s="47" t="s">
        <v>2697</v>
      </c>
      <c r="M359" s="46" t="s">
        <v>2698</v>
      </c>
      <c r="N359" s="46">
        <v>709166.03</v>
      </c>
      <c r="O359" s="46">
        <v>378191.02</v>
      </c>
    </row>
    <row r="360" spans="1:15" x14ac:dyDescent="0.35">
      <c r="A360" s="41">
        <v>358</v>
      </c>
      <c r="B360" s="45">
        <v>76862785</v>
      </c>
      <c r="C360" s="46"/>
      <c r="D360" s="52" t="s">
        <v>2699</v>
      </c>
      <c r="E360" s="47" t="s">
        <v>105</v>
      </c>
      <c r="F360" s="47" t="s">
        <v>197</v>
      </c>
      <c r="G360" s="46" t="s">
        <v>2692</v>
      </c>
      <c r="H360" s="47" t="s">
        <v>2693</v>
      </c>
      <c r="I360" s="46" t="s">
        <v>2694</v>
      </c>
      <c r="J360" s="47" t="s">
        <v>2695</v>
      </c>
      <c r="K360" s="46" t="s">
        <v>2696</v>
      </c>
      <c r="L360" s="47" t="s">
        <v>2697</v>
      </c>
      <c r="M360" s="46" t="s">
        <v>1555</v>
      </c>
      <c r="N360" s="46">
        <v>708996.03</v>
      </c>
      <c r="O360" s="46">
        <v>378307.99</v>
      </c>
    </row>
    <row r="361" spans="1:15" x14ac:dyDescent="0.35">
      <c r="A361" s="41">
        <v>359</v>
      </c>
      <c r="B361" s="42">
        <v>1144635</v>
      </c>
      <c r="C361" s="43" t="s">
        <v>2700</v>
      </c>
      <c r="D361" s="51" t="s">
        <v>2701</v>
      </c>
      <c r="E361" s="44" t="s">
        <v>105</v>
      </c>
      <c r="F361" s="44" t="s">
        <v>197</v>
      </c>
      <c r="G361" s="43" t="s">
        <v>2702</v>
      </c>
      <c r="H361" s="44" t="s">
        <v>2703</v>
      </c>
      <c r="I361" s="43" t="s">
        <v>2704</v>
      </c>
      <c r="J361" s="44" t="s">
        <v>2703</v>
      </c>
      <c r="K361" s="43" t="s">
        <v>810</v>
      </c>
      <c r="L361" s="44" t="s">
        <v>811</v>
      </c>
      <c r="M361" s="43">
        <v>28</v>
      </c>
      <c r="N361" s="43">
        <v>708036</v>
      </c>
      <c r="O361" s="43">
        <v>368618</v>
      </c>
    </row>
    <row r="362" spans="1:15" x14ac:dyDescent="0.35">
      <c r="A362" s="41">
        <v>360</v>
      </c>
      <c r="B362" s="42">
        <v>8483871</v>
      </c>
      <c r="C362" s="43" t="s">
        <v>2705</v>
      </c>
      <c r="D362" s="51" t="s">
        <v>2706</v>
      </c>
      <c r="E362" s="44" t="s">
        <v>105</v>
      </c>
      <c r="F362" s="44" t="s">
        <v>197</v>
      </c>
      <c r="G362" s="43" t="s">
        <v>2702</v>
      </c>
      <c r="H362" s="44" t="s">
        <v>2703</v>
      </c>
      <c r="I362" s="43" t="s">
        <v>2704</v>
      </c>
      <c r="J362" s="44" t="s">
        <v>2703</v>
      </c>
      <c r="K362" s="43" t="s">
        <v>94</v>
      </c>
      <c r="L362" s="44" t="s">
        <v>95</v>
      </c>
      <c r="M362" s="43">
        <v>5</v>
      </c>
      <c r="N362" s="43">
        <v>707794</v>
      </c>
      <c r="O362" s="43">
        <v>369709</v>
      </c>
    </row>
    <row r="363" spans="1:15" x14ac:dyDescent="0.35">
      <c r="A363" s="41">
        <v>361</v>
      </c>
      <c r="B363" s="42">
        <v>1146754</v>
      </c>
      <c r="C363" s="43" t="s">
        <v>2707</v>
      </c>
      <c r="D363" s="51" t="s">
        <v>2708</v>
      </c>
      <c r="E363" s="44" t="s">
        <v>105</v>
      </c>
      <c r="F363" s="44" t="s">
        <v>197</v>
      </c>
      <c r="G363" s="43" t="s">
        <v>2702</v>
      </c>
      <c r="H363" s="44" t="s">
        <v>2703</v>
      </c>
      <c r="I363" s="43" t="s">
        <v>2709</v>
      </c>
      <c r="J363" s="44" t="s">
        <v>2710</v>
      </c>
      <c r="K363" s="43" t="s">
        <v>103</v>
      </c>
      <c r="L363" s="44"/>
      <c r="M363" s="43">
        <v>99</v>
      </c>
      <c r="N363" s="43">
        <v>713232</v>
      </c>
      <c r="O363" s="43">
        <v>363076</v>
      </c>
    </row>
    <row r="364" spans="1:15" x14ac:dyDescent="0.35">
      <c r="A364" s="41">
        <v>362</v>
      </c>
      <c r="B364" s="42">
        <v>1148654</v>
      </c>
      <c r="C364" s="43" t="s">
        <v>2711</v>
      </c>
      <c r="D364" s="51" t="s">
        <v>2712</v>
      </c>
      <c r="E364" s="44" t="s">
        <v>105</v>
      </c>
      <c r="F364" s="44" t="s">
        <v>197</v>
      </c>
      <c r="G364" s="43" t="s">
        <v>2713</v>
      </c>
      <c r="H364" s="44" t="s">
        <v>2714</v>
      </c>
      <c r="I364" s="43" t="s">
        <v>2715</v>
      </c>
      <c r="J364" s="44" t="s">
        <v>2714</v>
      </c>
      <c r="K364" s="43" t="s">
        <v>810</v>
      </c>
      <c r="L364" s="44" t="s">
        <v>811</v>
      </c>
      <c r="M364" s="43" t="s">
        <v>1110</v>
      </c>
      <c r="N364" s="43">
        <v>714508</v>
      </c>
      <c r="O364" s="43">
        <v>372243</v>
      </c>
    </row>
    <row r="365" spans="1:15" x14ac:dyDescent="0.35">
      <c r="A365" s="41">
        <v>363</v>
      </c>
      <c r="B365" s="42">
        <v>238632946</v>
      </c>
      <c r="C365" s="43"/>
      <c r="D365" s="51">
        <v>268420</v>
      </c>
      <c r="E365" s="44" t="s">
        <v>105</v>
      </c>
      <c r="F365" s="44" t="s">
        <v>812</v>
      </c>
      <c r="G365" s="43" t="s">
        <v>2716</v>
      </c>
      <c r="H365" s="44" t="s">
        <v>2717</v>
      </c>
      <c r="I365" s="43" t="s">
        <v>2718</v>
      </c>
      <c r="J365" s="44" t="s">
        <v>2717</v>
      </c>
      <c r="K365" s="43" t="s">
        <v>2719</v>
      </c>
      <c r="L365" s="44" t="s">
        <v>2720</v>
      </c>
      <c r="M365" s="43">
        <v>5</v>
      </c>
      <c r="N365" s="43">
        <v>386966</v>
      </c>
      <c r="O365" s="43">
        <v>703221</v>
      </c>
    </row>
    <row r="366" spans="1:15" x14ac:dyDescent="0.35">
      <c r="A366" s="41">
        <v>364</v>
      </c>
      <c r="B366" s="42">
        <v>1182538</v>
      </c>
      <c r="C366" s="43" t="s">
        <v>1214</v>
      </c>
      <c r="D366" s="51" t="s">
        <v>1215</v>
      </c>
      <c r="E366" s="44" t="s">
        <v>105</v>
      </c>
      <c r="F366" s="44" t="s">
        <v>812</v>
      </c>
      <c r="G366" s="43" t="s">
        <v>2721</v>
      </c>
      <c r="H366" s="44" t="s">
        <v>1216</v>
      </c>
      <c r="I366" s="43" t="s">
        <v>1217</v>
      </c>
      <c r="J366" s="44" t="s">
        <v>1216</v>
      </c>
      <c r="K366" s="43" t="s">
        <v>647</v>
      </c>
      <c r="L366" s="44" t="s">
        <v>648</v>
      </c>
      <c r="M366" s="43">
        <v>11</v>
      </c>
      <c r="N366" s="43">
        <v>724484</v>
      </c>
      <c r="O366" s="43">
        <v>384471</v>
      </c>
    </row>
    <row r="367" spans="1:15" x14ac:dyDescent="0.35">
      <c r="A367" s="41">
        <v>365</v>
      </c>
      <c r="B367" s="42">
        <v>1182574</v>
      </c>
      <c r="C367" s="43" t="s">
        <v>2722</v>
      </c>
      <c r="D367" s="51" t="s">
        <v>2723</v>
      </c>
      <c r="E367" s="44" t="s">
        <v>105</v>
      </c>
      <c r="F367" s="44" t="s">
        <v>812</v>
      </c>
      <c r="G367" s="43" t="s">
        <v>2721</v>
      </c>
      <c r="H367" s="44" t="s">
        <v>1216</v>
      </c>
      <c r="I367" s="43" t="s">
        <v>1217</v>
      </c>
      <c r="J367" s="44" t="s">
        <v>1216</v>
      </c>
      <c r="K367" s="43" t="s">
        <v>144</v>
      </c>
      <c r="L367" s="44" t="s">
        <v>145</v>
      </c>
      <c r="M367" s="43">
        <v>30</v>
      </c>
      <c r="N367" s="43">
        <v>724647</v>
      </c>
      <c r="O367" s="43">
        <v>384784</v>
      </c>
    </row>
    <row r="368" spans="1:15" x14ac:dyDescent="0.35">
      <c r="A368" s="41">
        <v>366</v>
      </c>
      <c r="B368" s="42">
        <v>1168876</v>
      </c>
      <c r="C368" s="43" t="s">
        <v>2724</v>
      </c>
      <c r="D368" s="51" t="s">
        <v>2725</v>
      </c>
      <c r="E368" s="44" t="s">
        <v>105</v>
      </c>
      <c r="F368" s="44" t="s">
        <v>812</v>
      </c>
      <c r="G368" s="43" t="s">
        <v>2726</v>
      </c>
      <c r="H368" s="44" t="s">
        <v>813</v>
      </c>
      <c r="I368" s="43" t="s">
        <v>814</v>
      </c>
      <c r="J368" s="44" t="s">
        <v>813</v>
      </c>
      <c r="K368" s="43" t="s">
        <v>2727</v>
      </c>
      <c r="L368" s="44" t="s">
        <v>2728</v>
      </c>
      <c r="M368" s="43">
        <v>46</v>
      </c>
      <c r="N368" s="43">
        <v>707366</v>
      </c>
      <c r="O368" s="43">
        <v>399549</v>
      </c>
    </row>
    <row r="369" spans="1:15" ht="43.5" x14ac:dyDescent="0.35">
      <c r="A369" s="41">
        <v>367</v>
      </c>
      <c r="B369" s="42">
        <v>1169192</v>
      </c>
      <c r="C369" s="43" t="s">
        <v>2729</v>
      </c>
      <c r="D369" s="51" t="s">
        <v>2730</v>
      </c>
      <c r="E369" s="44" t="s">
        <v>105</v>
      </c>
      <c r="F369" s="44" t="s">
        <v>812</v>
      </c>
      <c r="G369" s="43" t="s">
        <v>2726</v>
      </c>
      <c r="H369" s="44" t="s">
        <v>813</v>
      </c>
      <c r="I369" s="43" t="s">
        <v>814</v>
      </c>
      <c r="J369" s="44" t="s">
        <v>813</v>
      </c>
      <c r="K369" s="43" t="s">
        <v>2731</v>
      </c>
      <c r="L369" s="44" t="s">
        <v>2732</v>
      </c>
      <c r="M369" s="43">
        <v>17</v>
      </c>
      <c r="N369" s="43">
        <v>705444</v>
      </c>
      <c r="O369" s="43">
        <v>398236</v>
      </c>
    </row>
    <row r="370" spans="1:15" x14ac:dyDescent="0.35">
      <c r="A370" s="41">
        <v>368</v>
      </c>
      <c r="B370" s="42">
        <v>1199120</v>
      </c>
      <c r="C370" s="43" t="s">
        <v>2733</v>
      </c>
      <c r="D370" s="51" t="s">
        <v>2734</v>
      </c>
      <c r="E370" s="44" t="s">
        <v>105</v>
      </c>
      <c r="F370" s="44" t="s">
        <v>2735</v>
      </c>
      <c r="G370" s="43" t="s">
        <v>2736</v>
      </c>
      <c r="H370" s="44" t="s">
        <v>2737</v>
      </c>
      <c r="I370" s="43" t="s">
        <v>2738</v>
      </c>
      <c r="J370" s="44" t="s">
        <v>2737</v>
      </c>
      <c r="K370" s="43" t="s">
        <v>2739</v>
      </c>
      <c r="L370" s="44" t="s">
        <v>2740</v>
      </c>
      <c r="M370" s="43">
        <v>45</v>
      </c>
      <c r="N370" s="43">
        <v>750737</v>
      </c>
      <c r="O370" s="43">
        <v>429137</v>
      </c>
    </row>
    <row r="371" spans="1:15" ht="29" x14ac:dyDescent="0.35">
      <c r="A371" s="41">
        <v>369</v>
      </c>
      <c r="B371" s="42">
        <v>1196471</v>
      </c>
      <c r="C371" s="43" t="s">
        <v>2741</v>
      </c>
      <c r="D371" s="51" t="s">
        <v>2742</v>
      </c>
      <c r="E371" s="44" t="s">
        <v>105</v>
      </c>
      <c r="F371" s="44" t="s">
        <v>2735</v>
      </c>
      <c r="G371" s="43" t="s">
        <v>2743</v>
      </c>
      <c r="H371" s="44" t="s">
        <v>2744</v>
      </c>
      <c r="I371" s="43" t="s">
        <v>2745</v>
      </c>
      <c r="J371" s="44" t="s">
        <v>2744</v>
      </c>
      <c r="K371" s="43" t="s">
        <v>578</v>
      </c>
      <c r="L371" s="44" t="s">
        <v>579</v>
      </c>
      <c r="M371" s="43">
        <v>15</v>
      </c>
      <c r="N371" s="43">
        <v>749474</v>
      </c>
      <c r="O371" s="43">
        <v>440645</v>
      </c>
    </row>
    <row r="372" spans="1:15" x14ac:dyDescent="0.35">
      <c r="A372" s="41">
        <v>370</v>
      </c>
      <c r="B372" s="42">
        <v>1211615</v>
      </c>
      <c r="C372" s="43" t="s">
        <v>2746</v>
      </c>
      <c r="D372" s="51" t="s">
        <v>2747</v>
      </c>
      <c r="E372" s="44" t="s">
        <v>105</v>
      </c>
      <c r="F372" s="44" t="s">
        <v>2735</v>
      </c>
      <c r="G372" s="43" t="s">
        <v>2748</v>
      </c>
      <c r="H372" s="44" t="s">
        <v>2749</v>
      </c>
      <c r="I372" s="43" t="s">
        <v>2750</v>
      </c>
      <c r="J372" s="44" t="s">
        <v>2749</v>
      </c>
      <c r="K372" s="43" t="s">
        <v>871</v>
      </c>
      <c r="L372" s="44" t="s">
        <v>872</v>
      </c>
      <c r="M372" s="43">
        <v>25</v>
      </c>
      <c r="N372" s="43">
        <v>761507</v>
      </c>
      <c r="O372" s="43">
        <v>438920</v>
      </c>
    </row>
    <row r="373" spans="1:15" ht="43.5" x14ac:dyDescent="0.35">
      <c r="A373" s="41">
        <v>371</v>
      </c>
      <c r="B373" s="42">
        <v>1217683</v>
      </c>
      <c r="C373" s="43" t="s">
        <v>2752</v>
      </c>
      <c r="D373" s="51" t="s">
        <v>2753</v>
      </c>
      <c r="E373" s="44" t="s">
        <v>105</v>
      </c>
      <c r="F373" s="44" t="s">
        <v>804</v>
      </c>
      <c r="G373" s="43" t="s">
        <v>2751</v>
      </c>
      <c r="H373" s="44" t="s">
        <v>805</v>
      </c>
      <c r="I373" s="43" t="s">
        <v>806</v>
      </c>
      <c r="J373" s="44" t="s">
        <v>805</v>
      </c>
      <c r="K373" s="43" t="s">
        <v>2754</v>
      </c>
      <c r="L373" s="44" t="s">
        <v>2755</v>
      </c>
      <c r="M373" s="43" t="s">
        <v>657</v>
      </c>
      <c r="N373" s="43">
        <v>696275</v>
      </c>
      <c r="O373" s="43">
        <v>414788</v>
      </c>
    </row>
    <row r="374" spans="1:15" x14ac:dyDescent="0.35">
      <c r="A374" s="41">
        <v>372</v>
      </c>
      <c r="B374" s="42">
        <v>1221488</v>
      </c>
      <c r="C374" s="43" t="s">
        <v>2756</v>
      </c>
      <c r="D374" s="51" t="s">
        <v>2757</v>
      </c>
      <c r="E374" s="44" t="s">
        <v>105</v>
      </c>
      <c r="F374" s="44" t="s">
        <v>804</v>
      </c>
      <c r="G374" s="43" t="s">
        <v>2758</v>
      </c>
      <c r="H374" s="44" t="s">
        <v>2494</v>
      </c>
      <c r="I374" s="43" t="s">
        <v>2759</v>
      </c>
      <c r="J374" s="44" t="s">
        <v>2494</v>
      </c>
      <c r="K374" s="43" t="s">
        <v>103</v>
      </c>
      <c r="L374" s="44" t="s">
        <v>104</v>
      </c>
      <c r="M374" s="43">
        <v>73</v>
      </c>
      <c r="N374" s="43">
        <v>714596</v>
      </c>
      <c r="O374" s="43">
        <v>423802</v>
      </c>
    </row>
    <row r="375" spans="1:15" x14ac:dyDescent="0.35">
      <c r="A375" s="41">
        <v>373</v>
      </c>
      <c r="B375" s="42">
        <v>1227428</v>
      </c>
      <c r="C375" s="43" t="s">
        <v>2760</v>
      </c>
      <c r="D375" s="51" t="s">
        <v>2761</v>
      </c>
      <c r="E375" s="44" t="s">
        <v>105</v>
      </c>
      <c r="F375" s="44" t="s">
        <v>804</v>
      </c>
      <c r="G375" s="43" t="s">
        <v>2762</v>
      </c>
      <c r="H375" s="44" t="s">
        <v>2763</v>
      </c>
      <c r="I375" s="43" t="s">
        <v>2764</v>
      </c>
      <c r="J375" s="44" t="s">
        <v>2765</v>
      </c>
      <c r="K375" s="43" t="s">
        <v>103</v>
      </c>
      <c r="L375" s="44" t="s">
        <v>104</v>
      </c>
      <c r="M375" s="43">
        <v>144</v>
      </c>
      <c r="N375" s="43">
        <v>706055</v>
      </c>
      <c r="O375" s="43">
        <v>426542</v>
      </c>
    </row>
    <row r="376" spans="1:15" x14ac:dyDescent="0.35">
      <c r="A376" s="41">
        <v>374</v>
      </c>
      <c r="B376" s="42">
        <v>1238648</v>
      </c>
      <c r="C376" s="43" t="s">
        <v>2766</v>
      </c>
      <c r="D376" s="51" t="s">
        <v>2767</v>
      </c>
      <c r="E376" s="44" t="s">
        <v>105</v>
      </c>
      <c r="F376" s="44" t="s">
        <v>1527</v>
      </c>
      <c r="G376" s="43" t="s">
        <v>2768</v>
      </c>
      <c r="H376" s="44" t="s">
        <v>2769</v>
      </c>
      <c r="I376" s="43" t="s">
        <v>2770</v>
      </c>
      <c r="J376" s="44" t="s">
        <v>2771</v>
      </c>
      <c r="K376" s="43" t="s">
        <v>103</v>
      </c>
      <c r="L376" s="44"/>
      <c r="M376" s="43">
        <v>78</v>
      </c>
      <c r="N376" s="43">
        <v>768202</v>
      </c>
      <c r="O376" s="43">
        <v>379334</v>
      </c>
    </row>
    <row r="377" spans="1:15" x14ac:dyDescent="0.35">
      <c r="A377" s="41">
        <v>375</v>
      </c>
      <c r="B377" s="42">
        <v>1239521</v>
      </c>
      <c r="C377" s="43" t="s">
        <v>2772</v>
      </c>
      <c r="D377" s="51" t="s">
        <v>2773</v>
      </c>
      <c r="E377" s="44" t="s">
        <v>105</v>
      </c>
      <c r="F377" s="44" t="s">
        <v>1527</v>
      </c>
      <c r="G377" s="43" t="s">
        <v>2768</v>
      </c>
      <c r="H377" s="44" t="s">
        <v>2769</v>
      </c>
      <c r="I377" s="43" t="s">
        <v>2774</v>
      </c>
      <c r="J377" s="44" t="s">
        <v>2775</v>
      </c>
      <c r="K377" s="43" t="s">
        <v>103</v>
      </c>
      <c r="L377" s="44"/>
      <c r="M377" s="43">
        <v>21</v>
      </c>
      <c r="N377" s="43">
        <v>762371</v>
      </c>
      <c r="O377" s="43">
        <v>379347</v>
      </c>
    </row>
    <row r="378" spans="1:15" x14ac:dyDescent="0.35">
      <c r="A378" s="41">
        <v>376</v>
      </c>
      <c r="B378" s="42">
        <v>1241176</v>
      </c>
      <c r="C378" s="43" t="s">
        <v>2776</v>
      </c>
      <c r="D378" s="51" t="s">
        <v>2777</v>
      </c>
      <c r="E378" s="44" t="s">
        <v>105</v>
      </c>
      <c r="F378" s="44" t="s">
        <v>1527</v>
      </c>
      <c r="G378" s="43" t="s">
        <v>2768</v>
      </c>
      <c r="H378" s="44" t="s">
        <v>2769</v>
      </c>
      <c r="I378" s="43" t="s">
        <v>2778</v>
      </c>
      <c r="J378" s="44" t="s">
        <v>2779</v>
      </c>
      <c r="K378" s="43" t="s">
        <v>103</v>
      </c>
      <c r="L378" s="44"/>
      <c r="M378" s="43">
        <v>116</v>
      </c>
      <c r="N378" s="43">
        <v>766375</v>
      </c>
      <c r="O378" s="43">
        <v>383137</v>
      </c>
    </row>
    <row r="379" spans="1:15" x14ac:dyDescent="0.35">
      <c r="A379" s="41">
        <v>377</v>
      </c>
      <c r="B379" s="42">
        <v>9633040</v>
      </c>
      <c r="C379" s="43" t="s">
        <v>2780</v>
      </c>
      <c r="D379" s="51" t="s">
        <v>2781</v>
      </c>
      <c r="E379" s="44" t="s">
        <v>105</v>
      </c>
      <c r="F379" s="44" t="s">
        <v>1527</v>
      </c>
      <c r="G379" s="43" t="s">
        <v>2768</v>
      </c>
      <c r="H379" s="44" t="s">
        <v>2769</v>
      </c>
      <c r="I379" s="43" t="s">
        <v>2782</v>
      </c>
      <c r="J379" s="44" t="s">
        <v>2769</v>
      </c>
      <c r="K379" s="43" t="s">
        <v>2477</v>
      </c>
      <c r="L379" s="44" t="s">
        <v>2478</v>
      </c>
      <c r="M379" s="43">
        <v>19</v>
      </c>
      <c r="N379" s="43">
        <v>764128</v>
      </c>
      <c r="O379" s="43">
        <v>380996</v>
      </c>
    </row>
    <row r="380" spans="1:15" x14ac:dyDescent="0.35">
      <c r="A380" s="41">
        <v>378</v>
      </c>
      <c r="B380" s="42">
        <v>1242988</v>
      </c>
      <c r="C380" s="43" t="s">
        <v>2783</v>
      </c>
      <c r="D380" s="51" t="s">
        <v>2784</v>
      </c>
      <c r="E380" s="44" t="s">
        <v>105</v>
      </c>
      <c r="F380" s="44" t="s">
        <v>1527</v>
      </c>
      <c r="G380" s="43" t="s">
        <v>2768</v>
      </c>
      <c r="H380" s="44" t="s">
        <v>2769</v>
      </c>
      <c r="I380" s="43" t="s">
        <v>2785</v>
      </c>
      <c r="J380" s="44" t="s">
        <v>2786</v>
      </c>
      <c r="K380" s="43" t="s">
        <v>103</v>
      </c>
      <c r="L380" s="44"/>
      <c r="M380" s="43">
        <v>22</v>
      </c>
      <c r="N380" s="43">
        <v>764653</v>
      </c>
      <c r="O380" s="43">
        <v>377716</v>
      </c>
    </row>
    <row r="381" spans="1:15" x14ac:dyDescent="0.35">
      <c r="A381" s="41">
        <v>379</v>
      </c>
      <c r="B381" s="42">
        <v>1246011</v>
      </c>
      <c r="C381" s="43" t="s">
        <v>2787</v>
      </c>
      <c r="D381" s="51" t="s">
        <v>2788</v>
      </c>
      <c r="E381" s="44" t="s">
        <v>105</v>
      </c>
      <c r="F381" s="44" t="s">
        <v>1527</v>
      </c>
      <c r="G381" s="43" t="s">
        <v>2789</v>
      </c>
      <c r="H381" s="44" t="s">
        <v>2790</v>
      </c>
      <c r="I381" s="43" t="s">
        <v>2791</v>
      </c>
      <c r="J381" s="44" t="s">
        <v>2792</v>
      </c>
      <c r="K381" s="43" t="s">
        <v>103</v>
      </c>
      <c r="L381" s="44"/>
      <c r="M381" s="43">
        <v>43</v>
      </c>
      <c r="N381" s="43">
        <v>761947</v>
      </c>
      <c r="O381" s="43">
        <v>365256</v>
      </c>
    </row>
    <row r="382" spans="1:15" x14ac:dyDescent="0.35">
      <c r="A382" s="41">
        <v>380</v>
      </c>
      <c r="B382" s="42">
        <v>1246618</v>
      </c>
      <c r="C382" s="43" t="s">
        <v>2793</v>
      </c>
      <c r="D382" s="51" t="s">
        <v>2794</v>
      </c>
      <c r="E382" s="44" t="s">
        <v>105</v>
      </c>
      <c r="F382" s="44" t="s">
        <v>1527</v>
      </c>
      <c r="G382" s="43" t="s">
        <v>2789</v>
      </c>
      <c r="H382" s="44" t="s">
        <v>2790</v>
      </c>
      <c r="I382" s="43" t="s">
        <v>2795</v>
      </c>
      <c r="J382" s="44" t="s">
        <v>2796</v>
      </c>
      <c r="K382" s="43" t="s">
        <v>103</v>
      </c>
      <c r="L382" s="44"/>
      <c r="M382" s="43">
        <v>54</v>
      </c>
      <c r="N382" s="43">
        <v>765791</v>
      </c>
      <c r="O382" s="43">
        <v>369388</v>
      </c>
    </row>
    <row r="383" spans="1:15" x14ac:dyDescent="0.35">
      <c r="A383" s="41">
        <v>381</v>
      </c>
      <c r="B383" s="45">
        <v>72456942</v>
      </c>
      <c r="C383" s="46"/>
      <c r="D383" s="52" t="s">
        <v>2797</v>
      </c>
      <c r="E383" s="47" t="s">
        <v>105</v>
      </c>
      <c r="F383" s="47" t="s">
        <v>1527</v>
      </c>
      <c r="G383" s="46" t="s">
        <v>2798</v>
      </c>
      <c r="H383" s="47" t="s">
        <v>2799</v>
      </c>
      <c r="I383" s="46" t="s">
        <v>2800</v>
      </c>
      <c r="J383" s="47" t="s">
        <v>2799</v>
      </c>
      <c r="K383" s="46" t="s">
        <v>2801</v>
      </c>
      <c r="L383" s="47" t="s">
        <v>2802</v>
      </c>
      <c r="M383" s="46" t="s">
        <v>2698</v>
      </c>
      <c r="N383" s="46">
        <v>758091.99</v>
      </c>
      <c r="O383" s="46">
        <v>379952.95</v>
      </c>
    </row>
    <row r="384" spans="1:15" x14ac:dyDescent="0.35">
      <c r="A384" s="41">
        <v>382</v>
      </c>
      <c r="B384" s="42">
        <v>1248771</v>
      </c>
      <c r="C384" s="43" t="s">
        <v>2803</v>
      </c>
      <c r="D384" s="51" t="s">
        <v>2804</v>
      </c>
      <c r="E384" s="44" t="s">
        <v>105</v>
      </c>
      <c r="F384" s="44" t="s">
        <v>1527</v>
      </c>
      <c r="G384" s="43" t="s">
        <v>2805</v>
      </c>
      <c r="H384" s="44" t="s">
        <v>2806</v>
      </c>
      <c r="I384" s="43" t="s">
        <v>2807</v>
      </c>
      <c r="J384" s="44" t="s">
        <v>2808</v>
      </c>
      <c r="K384" s="43" t="s">
        <v>871</v>
      </c>
      <c r="L384" s="44" t="s">
        <v>872</v>
      </c>
      <c r="M384" s="43">
        <v>15</v>
      </c>
      <c r="N384" s="43">
        <v>776116</v>
      </c>
      <c r="O384" s="43">
        <v>372408</v>
      </c>
    </row>
    <row r="385" spans="1:15" x14ac:dyDescent="0.35">
      <c r="A385" s="41">
        <v>383</v>
      </c>
      <c r="B385" s="42">
        <v>1248967</v>
      </c>
      <c r="C385" s="43" t="s">
        <v>2809</v>
      </c>
      <c r="D385" s="51" t="s">
        <v>2810</v>
      </c>
      <c r="E385" s="44" t="s">
        <v>105</v>
      </c>
      <c r="F385" s="44" t="s">
        <v>1527</v>
      </c>
      <c r="G385" s="43" t="s">
        <v>2805</v>
      </c>
      <c r="H385" s="44" t="s">
        <v>2806</v>
      </c>
      <c r="I385" s="43" t="s">
        <v>2811</v>
      </c>
      <c r="J385" s="44" t="s">
        <v>2812</v>
      </c>
      <c r="K385" s="43" t="s">
        <v>103</v>
      </c>
      <c r="L385" s="44"/>
      <c r="M385" s="43">
        <v>119</v>
      </c>
      <c r="N385" s="43">
        <v>780225</v>
      </c>
      <c r="O385" s="43">
        <v>373864</v>
      </c>
    </row>
    <row r="386" spans="1:15" x14ac:dyDescent="0.35">
      <c r="A386" s="41">
        <v>384</v>
      </c>
      <c r="B386" s="42">
        <v>1250059</v>
      </c>
      <c r="C386" s="43" t="s">
        <v>2813</v>
      </c>
      <c r="D386" s="51" t="s">
        <v>2814</v>
      </c>
      <c r="E386" s="44" t="s">
        <v>105</v>
      </c>
      <c r="F386" s="44" t="s">
        <v>1527</v>
      </c>
      <c r="G386" s="43" t="s">
        <v>2805</v>
      </c>
      <c r="H386" s="44" t="s">
        <v>2806</v>
      </c>
      <c r="I386" s="43" t="s">
        <v>2815</v>
      </c>
      <c r="J386" s="44" t="s">
        <v>2816</v>
      </c>
      <c r="K386" s="43" t="s">
        <v>103</v>
      </c>
      <c r="L386" s="44"/>
      <c r="M386" s="43">
        <v>97</v>
      </c>
      <c r="N386" s="43">
        <v>777329</v>
      </c>
      <c r="O386" s="43">
        <v>375437</v>
      </c>
    </row>
    <row r="387" spans="1:15" x14ac:dyDescent="0.35">
      <c r="A387" s="41">
        <v>385</v>
      </c>
      <c r="B387" s="42">
        <v>1251147</v>
      </c>
      <c r="C387" s="43" t="s">
        <v>2817</v>
      </c>
      <c r="D387" s="51" t="s">
        <v>2818</v>
      </c>
      <c r="E387" s="44" t="s">
        <v>105</v>
      </c>
      <c r="F387" s="44" t="s">
        <v>1527</v>
      </c>
      <c r="G387" s="43" t="s">
        <v>2805</v>
      </c>
      <c r="H387" s="44" t="s">
        <v>2806</v>
      </c>
      <c r="I387" s="43" t="s">
        <v>2819</v>
      </c>
      <c r="J387" s="44" t="s">
        <v>2806</v>
      </c>
      <c r="K387" s="43" t="s">
        <v>103</v>
      </c>
      <c r="L387" s="44"/>
      <c r="M387" s="43">
        <v>264</v>
      </c>
      <c r="N387" s="43">
        <v>779774</v>
      </c>
      <c r="O387" s="43">
        <v>370863</v>
      </c>
    </row>
    <row r="388" spans="1:15" x14ac:dyDescent="0.35">
      <c r="A388" s="41">
        <v>386</v>
      </c>
      <c r="B388" s="42">
        <v>1251218</v>
      </c>
      <c r="C388" s="43" t="s">
        <v>2820</v>
      </c>
      <c r="D388" s="51" t="s">
        <v>2821</v>
      </c>
      <c r="E388" s="44" t="s">
        <v>105</v>
      </c>
      <c r="F388" s="44" t="s">
        <v>1527</v>
      </c>
      <c r="G388" s="43" t="s">
        <v>2805</v>
      </c>
      <c r="H388" s="44" t="s">
        <v>2806</v>
      </c>
      <c r="I388" s="43" t="s">
        <v>2819</v>
      </c>
      <c r="J388" s="44" t="s">
        <v>2806</v>
      </c>
      <c r="K388" s="43" t="s">
        <v>103</v>
      </c>
      <c r="L388" s="44"/>
      <c r="M388" s="43">
        <v>606</v>
      </c>
      <c r="N388" s="43">
        <v>779587</v>
      </c>
      <c r="O388" s="43">
        <v>370907</v>
      </c>
    </row>
    <row r="389" spans="1:15" x14ac:dyDescent="0.35">
      <c r="A389" s="41">
        <v>387</v>
      </c>
      <c r="B389" s="42">
        <v>1259911</v>
      </c>
      <c r="C389" s="43" t="s">
        <v>2824</v>
      </c>
      <c r="D389" s="51" t="s">
        <v>2825</v>
      </c>
      <c r="E389" s="44" t="s">
        <v>105</v>
      </c>
      <c r="F389" s="44" t="s">
        <v>1163</v>
      </c>
      <c r="G389" s="43" t="s">
        <v>2822</v>
      </c>
      <c r="H389" s="44" t="s">
        <v>2823</v>
      </c>
      <c r="I389" s="43" t="s">
        <v>2826</v>
      </c>
      <c r="J389" s="44" t="s">
        <v>2823</v>
      </c>
      <c r="K389" s="43" t="s">
        <v>103</v>
      </c>
      <c r="L389" s="44" t="s">
        <v>104</v>
      </c>
      <c r="M389" s="43">
        <v>9</v>
      </c>
      <c r="N389" s="43">
        <v>809879</v>
      </c>
      <c r="O389" s="43">
        <v>311326</v>
      </c>
    </row>
    <row r="390" spans="1:15" x14ac:dyDescent="0.35">
      <c r="A390" s="41">
        <v>388</v>
      </c>
      <c r="B390" s="45">
        <v>35329819</v>
      </c>
      <c r="C390" s="46"/>
      <c r="D390" s="52" t="s">
        <v>2827</v>
      </c>
      <c r="E390" s="47" t="s">
        <v>105</v>
      </c>
      <c r="F390" s="47" t="s">
        <v>1163</v>
      </c>
      <c r="G390" s="46" t="s">
        <v>2828</v>
      </c>
      <c r="H390" s="47" t="s">
        <v>2829</v>
      </c>
      <c r="I390" s="46" t="s">
        <v>2830</v>
      </c>
      <c r="J390" s="47" t="s">
        <v>2829</v>
      </c>
      <c r="K390" s="46" t="s">
        <v>456</v>
      </c>
      <c r="L390" s="47" t="s">
        <v>457</v>
      </c>
      <c r="M390" s="46" t="s">
        <v>1669</v>
      </c>
      <c r="N390" s="46">
        <v>812951.98</v>
      </c>
      <c r="O390" s="46">
        <v>295916.95</v>
      </c>
    </row>
    <row r="391" spans="1:15" x14ac:dyDescent="0.35">
      <c r="A391" s="41">
        <v>389</v>
      </c>
      <c r="B391" s="42">
        <v>1284631</v>
      </c>
      <c r="C391" s="43" t="s">
        <v>2831</v>
      </c>
      <c r="D391" s="51" t="s">
        <v>2832</v>
      </c>
      <c r="E391" s="44" t="s">
        <v>105</v>
      </c>
      <c r="F391" s="44" t="s">
        <v>408</v>
      </c>
      <c r="G391" s="43" t="s">
        <v>2833</v>
      </c>
      <c r="H391" s="44" t="s">
        <v>2834</v>
      </c>
      <c r="I391" s="43" t="s">
        <v>2835</v>
      </c>
      <c r="J391" s="44" t="s">
        <v>2836</v>
      </c>
      <c r="K391" s="43" t="s">
        <v>103</v>
      </c>
      <c r="L391" s="44"/>
      <c r="M391" s="43">
        <v>46</v>
      </c>
      <c r="N391" s="43">
        <v>808446</v>
      </c>
      <c r="O391" s="43">
        <v>431799</v>
      </c>
    </row>
    <row r="392" spans="1:15" x14ac:dyDescent="0.35">
      <c r="A392" s="41">
        <v>390</v>
      </c>
      <c r="B392" s="42">
        <v>1282371</v>
      </c>
      <c r="C392" s="43" t="s">
        <v>2837</v>
      </c>
      <c r="D392" s="51" t="s">
        <v>2838</v>
      </c>
      <c r="E392" s="44" t="s">
        <v>105</v>
      </c>
      <c r="F392" s="44" t="s">
        <v>408</v>
      </c>
      <c r="G392" s="43" t="s">
        <v>2839</v>
      </c>
      <c r="H392" s="44" t="s">
        <v>409</v>
      </c>
      <c r="I392" s="43" t="s">
        <v>410</v>
      </c>
      <c r="J392" s="44" t="s">
        <v>409</v>
      </c>
      <c r="K392" s="43" t="s">
        <v>413</v>
      </c>
      <c r="L392" s="44" t="s">
        <v>414</v>
      </c>
      <c r="M392" s="43">
        <v>3</v>
      </c>
      <c r="N392" s="43">
        <v>815385</v>
      </c>
      <c r="O392" s="43">
        <v>418207</v>
      </c>
    </row>
    <row r="393" spans="1:15" ht="29" x14ac:dyDescent="0.35">
      <c r="A393" s="41">
        <v>391</v>
      </c>
      <c r="B393" s="42">
        <v>1280384</v>
      </c>
      <c r="C393" s="43" t="s">
        <v>2840</v>
      </c>
      <c r="D393" s="51" t="s">
        <v>2841</v>
      </c>
      <c r="E393" s="44" t="s">
        <v>105</v>
      </c>
      <c r="F393" s="44" t="s">
        <v>408</v>
      </c>
      <c r="G393" s="43" t="s">
        <v>2839</v>
      </c>
      <c r="H393" s="44" t="s">
        <v>409</v>
      </c>
      <c r="I393" s="43" t="s">
        <v>410</v>
      </c>
      <c r="J393" s="44" t="s">
        <v>409</v>
      </c>
      <c r="K393" s="43" t="s">
        <v>1125</v>
      </c>
      <c r="L393" s="44" t="s">
        <v>2842</v>
      </c>
      <c r="M393" s="43">
        <v>24</v>
      </c>
      <c r="N393" s="43">
        <v>815814</v>
      </c>
      <c r="O393" s="43">
        <v>419559</v>
      </c>
    </row>
    <row r="394" spans="1:15" ht="29" x14ac:dyDescent="0.35">
      <c r="A394" s="41">
        <v>392</v>
      </c>
      <c r="B394" s="42">
        <v>1280872</v>
      </c>
      <c r="C394" s="43" t="s">
        <v>2843</v>
      </c>
      <c r="D394" s="51" t="s">
        <v>2844</v>
      </c>
      <c r="E394" s="44" t="s">
        <v>105</v>
      </c>
      <c r="F394" s="44" t="s">
        <v>408</v>
      </c>
      <c r="G394" s="43" t="s">
        <v>2839</v>
      </c>
      <c r="H394" s="44" t="s">
        <v>409</v>
      </c>
      <c r="I394" s="43" t="s">
        <v>410</v>
      </c>
      <c r="J394" s="44" t="s">
        <v>409</v>
      </c>
      <c r="K394" s="43" t="s">
        <v>568</v>
      </c>
      <c r="L394" s="44" t="s">
        <v>569</v>
      </c>
      <c r="M394" s="43">
        <v>13</v>
      </c>
      <c r="N394" s="43">
        <v>815242</v>
      </c>
      <c r="O394" s="43">
        <v>418648</v>
      </c>
    </row>
    <row r="395" spans="1:15" x14ac:dyDescent="0.35">
      <c r="A395" s="41">
        <v>393</v>
      </c>
      <c r="B395" s="42">
        <v>1283408</v>
      </c>
      <c r="C395" s="43" t="s">
        <v>2845</v>
      </c>
      <c r="D395" s="51" t="s">
        <v>2846</v>
      </c>
      <c r="E395" s="44" t="s">
        <v>105</v>
      </c>
      <c r="F395" s="44" t="s">
        <v>408</v>
      </c>
      <c r="G395" s="43" t="s">
        <v>2839</v>
      </c>
      <c r="H395" s="44" t="s">
        <v>409</v>
      </c>
      <c r="I395" s="43" t="s">
        <v>410</v>
      </c>
      <c r="J395" s="44" t="s">
        <v>409</v>
      </c>
      <c r="K395" s="43" t="s">
        <v>2847</v>
      </c>
      <c r="L395" s="44" t="s">
        <v>2848</v>
      </c>
      <c r="M395" s="43">
        <v>4</v>
      </c>
      <c r="N395" s="43">
        <v>814833</v>
      </c>
      <c r="O395" s="43">
        <v>418959</v>
      </c>
    </row>
    <row r="396" spans="1:15" x14ac:dyDescent="0.35">
      <c r="A396" s="41">
        <v>394</v>
      </c>
      <c r="B396" s="42">
        <v>1283076</v>
      </c>
      <c r="C396" s="43" t="s">
        <v>2849</v>
      </c>
      <c r="D396" s="51" t="s">
        <v>2850</v>
      </c>
      <c r="E396" s="44" t="s">
        <v>105</v>
      </c>
      <c r="F396" s="44" t="s">
        <v>408</v>
      </c>
      <c r="G396" s="43" t="s">
        <v>2839</v>
      </c>
      <c r="H396" s="44" t="s">
        <v>409</v>
      </c>
      <c r="I396" s="43" t="s">
        <v>410</v>
      </c>
      <c r="J396" s="44" t="s">
        <v>409</v>
      </c>
      <c r="K396" s="43" t="s">
        <v>94</v>
      </c>
      <c r="L396" s="44" t="s">
        <v>95</v>
      </c>
      <c r="M396" s="43">
        <v>7</v>
      </c>
      <c r="N396" s="43">
        <v>815919</v>
      </c>
      <c r="O396" s="43">
        <v>418903</v>
      </c>
    </row>
    <row r="397" spans="1:15" x14ac:dyDescent="0.35">
      <c r="A397" s="41">
        <v>395</v>
      </c>
      <c r="B397" s="42">
        <v>1295121</v>
      </c>
      <c r="C397" s="43" t="s">
        <v>2851</v>
      </c>
      <c r="D397" s="51" t="s">
        <v>2852</v>
      </c>
      <c r="E397" s="44" t="s">
        <v>105</v>
      </c>
      <c r="F397" s="44" t="s">
        <v>408</v>
      </c>
      <c r="G397" s="43" t="s">
        <v>2853</v>
      </c>
      <c r="H397" s="44" t="s">
        <v>2854</v>
      </c>
      <c r="I397" s="43" t="s">
        <v>2855</v>
      </c>
      <c r="J397" s="44" t="s">
        <v>2854</v>
      </c>
      <c r="K397" s="43" t="s">
        <v>94</v>
      </c>
      <c r="L397" s="44" t="s">
        <v>95</v>
      </c>
      <c r="M397" s="43">
        <v>2</v>
      </c>
      <c r="N397" s="43">
        <v>822113</v>
      </c>
      <c r="O397" s="43">
        <v>393958</v>
      </c>
    </row>
    <row r="398" spans="1:15" x14ac:dyDescent="0.35">
      <c r="A398" s="41">
        <v>396</v>
      </c>
      <c r="B398" s="42">
        <v>1301828</v>
      </c>
      <c r="C398" s="43" t="s">
        <v>2856</v>
      </c>
      <c r="D398" s="51" t="s">
        <v>2857</v>
      </c>
      <c r="E398" s="44" t="s">
        <v>105</v>
      </c>
      <c r="F398" s="44" t="s">
        <v>2858</v>
      </c>
      <c r="G398" s="43" t="s">
        <v>2859</v>
      </c>
      <c r="H398" s="44" t="s">
        <v>2860</v>
      </c>
      <c r="I398" s="43" t="s">
        <v>2861</v>
      </c>
      <c r="J398" s="44" t="s">
        <v>2862</v>
      </c>
      <c r="K398" s="43" t="s">
        <v>103</v>
      </c>
      <c r="L398" s="44"/>
      <c r="M398" s="43">
        <v>45</v>
      </c>
      <c r="N398" s="43">
        <v>819063</v>
      </c>
      <c r="O398" s="43">
        <v>319543</v>
      </c>
    </row>
    <row r="399" spans="1:15" x14ac:dyDescent="0.35">
      <c r="A399" s="41">
        <v>397</v>
      </c>
      <c r="B399" s="42">
        <v>1306562</v>
      </c>
      <c r="C399" s="43" t="s">
        <v>2863</v>
      </c>
      <c r="D399" s="51" t="s">
        <v>2864</v>
      </c>
      <c r="E399" s="44" t="s">
        <v>105</v>
      </c>
      <c r="F399" s="44" t="s">
        <v>2858</v>
      </c>
      <c r="G399" s="43" t="s">
        <v>2865</v>
      </c>
      <c r="H399" s="44" t="s">
        <v>2866</v>
      </c>
      <c r="I399" s="43" t="s">
        <v>2867</v>
      </c>
      <c r="J399" s="44" t="s">
        <v>2866</v>
      </c>
      <c r="K399" s="43" t="s">
        <v>1120</v>
      </c>
      <c r="L399" s="44" t="s">
        <v>1121</v>
      </c>
      <c r="M399" s="43">
        <v>1</v>
      </c>
      <c r="N399" s="43">
        <v>809022</v>
      </c>
      <c r="O399" s="43">
        <v>317919</v>
      </c>
    </row>
    <row r="400" spans="1:15" x14ac:dyDescent="0.35">
      <c r="A400" s="41">
        <v>398</v>
      </c>
      <c r="B400" s="42">
        <v>1314545</v>
      </c>
      <c r="C400" s="43" t="s">
        <v>2868</v>
      </c>
      <c r="D400" s="51" t="s">
        <v>2869</v>
      </c>
      <c r="E400" s="44" t="s">
        <v>105</v>
      </c>
      <c r="F400" s="44" t="s">
        <v>2858</v>
      </c>
      <c r="G400" s="43" t="s">
        <v>2870</v>
      </c>
      <c r="H400" s="44" t="s">
        <v>2871</v>
      </c>
      <c r="I400" s="43" t="s">
        <v>2872</v>
      </c>
      <c r="J400" s="44" t="s">
        <v>2873</v>
      </c>
      <c r="K400" s="43" t="s">
        <v>103</v>
      </c>
      <c r="L400" s="44"/>
      <c r="M400" s="43">
        <v>125</v>
      </c>
      <c r="N400" s="43">
        <v>813414</v>
      </c>
      <c r="O400" s="43">
        <v>324790</v>
      </c>
    </row>
    <row r="401" spans="1:15" x14ac:dyDescent="0.35">
      <c r="A401" s="41">
        <v>399</v>
      </c>
      <c r="B401" s="42">
        <v>1321381</v>
      </c>
      <c r="C401" s="43" t="s">
        <v>2874</v>
      </c>
      <c r="D401" s="51" t="s">
        <v>2875</v>
      </c>
      <c r="E401" s="44" t="s">
        <v>105</v>
      </c>
      <c r="F401" s="44" t="s">
        <v>2858</v>
      </c>
      <c r="G401" s="43" t="s">
        <v>2876</v>
      </c>
      <c r="H401" s="44" t="s">
        <v>2877</v>
      </c>
      <c r="I401" s="43" t="s">
        <v>2878</v>
      </c>
      <c r="J401" s="44" t="s">
        <v>2879</v>
      </c>
      <c r="K401" s="43" t="s">
        <v>1395</v>
      </c>
      <c r="L401" s="44" t="s">
        <v>1399</v>
      </c>
      <c r="M401" s="43">
        <v>11</v>
      </c>
      <c r="N401" s="43">
        <v>783198</v>
      </c>
      <c r="O401" s="43">
        <v>325425</v>
      </c>
    </row>
    <row r="402" spans="1:15" ht="29" x14ac:dyDescent="0.35">
      <c r="A402" s="41">
        <v>400</v>
      </c>
      <c r="B402" s="45">
        <v>38805137</v>
      </c>
      <c r="C402" s="46"/>
      <c r="D402" s="52" t="s">
        <v>2882</v>
      </c>
      <c r="E402" s="47" t="s">
        <v>105</v>
      </c>
      <c r="F402" s="47" t="s">
        <v>2858</v>
      </c>
      <c r="G402" s="46" t="s">
        <v>2883</v>
      </c>
      <c r="H402" s="47" t="s">
        <v>2881</v>
      </c>
      <c r="I402" s="46" t="s">
        <v>2884</v>
      </c>
      <c r="J402" s="47" t="s">
        <v>2881</v>
      </c>
      <c r="K402" s="46" t="s">
        <v>1120</v>
      </c>
      <c r="L402" s="47" t="s">
        <v>1121</v>
      </c>
      <c r="M402" s="46" t="s">
        <v>2885</v>
      </c>
      <c r="N402" s="46">
        <v>781323.99</v>
      </c>
      <c r="O402" s="46">
        <v>322042.03999999998</v>
      </c>
    </row>
    <row r="403" spans="1:15" ht="29" x14ac:dyDescent="0.35">
      <c r="A403" s="41">
        <v>401</v>
      </c>
      <c r="B403" s="42">
        <v>1323626</v>
      </c>
      <c r="C403" s="43" t="s">
        <v>2886</v>
      </c>
      <c r="D403" s="51" t="s">
        <v>2887</v>
      </c>
      <c r="E403" s="44" t="s">
        <v>105</v>
      </c>
      <c r="F403" s="44" t="s">
        <v>2858</v>
      </c>
      <c r="G403" s="43" t="s">
        <v>2880</v>
      </c>
      <c r="H403" s="44" t="s">
        <v>2881</v>
      </c>
      <c r="I403" s="43" t="s">
        <v>2884</v>
      </c>
      <c r="J403" s="44" t="s">
        <v>2881</v>
      </c>
      <c r="K403" s="43" t="s">
        <v>1120</v>
      </c>
      <c r="L403" s="44" t="s">
        <v>1121</v>
      </c>
      <c r="M403" s="43">
        <v>29</v>
      </c>
      <c r="N403" s="43">
        <v>781219</v>
      </c>
      <c r="O403" s="43">
        <v>322042</v>
      </c>
    </row>
    <row r="404" spans="1:15" x14ac:dyDescent="0.35">
      <c r="A404" s="41">
        <v>402</v>
      </c>
      <c r="B404" s="42">
        <v>1323875</v>
      </c>
      <c r="C404" s="43" t="s">
        <v>2888</v>
      </c>
      <c r="D404" s="51" t="s">
        <v>2889</v>
      </c>
      <c r="E404" s="44" t="s">
        <v>105</v>
      </c>
      <c r="F404" s="44" t="s">
        <v>2858</v>
      </c>
      <c r="G404" s="43" t="s">
        <v>2880</v>
      </c>
      <c r="H404" s="44" t="s">
        <v>2881</v>
      </c>
      <c r="I404" s="43" t="s">
        <v>2884</v>
      </c>
      <c r="J404" s="44" t="s">
        <v>2881</v>
      </c>
      <c r="K404" s="43" t="s">
        <v>1120</v>
      </c>
      <c r="L404" s="44" t="s">
        <v>1121</v>
      </c>
      <c r="M404" s="43" t="s">
        <v>2890</v>
      </c>
      <c r="N404" s="43">
        <v>781243</v>
      </c>
      <c r="O404" s="43">
        <v>322020</v>
      </c>
    </row>
    <row r="405" spans="1:15" x14ac:dyDescent="0.35">
      <c r="A405" s="41">
        <v>403</v>
      </c>
      <c r="B405" s="42">
        <v>1327887</v>
      </c>
      <c r="C405" s="43" t="s">
        <v>2891</v>
      </c>
      <c r="D405" s="51" t="s">
        <v>2892</v>
      </c>
      <c r="E405" s="44" t="s">
        <v>105</v>
      </c>
      <c r="F405" s="44" t="s">
        <v>2858</v>
      </c>
      <c r="G405" s="43" t="s">
        <v>2893</v>
      </c>
      <c r="H405" s="44" t="s">
        <v>1113</v>
      </c>
      <c r="I405" s="43" t="s">
        <v>2894</v>
      </c>
      <c r="J405" s="44" t="s">
        <v>2895</v>
      </c>
      <c r="K405" s="43" t="s">
        <v>103</v>
      </c>
      <c r="L405" s="44" t="s">
        <v>104</v>
      </c>
      <c r="M405" s="43">
        <v>126</v>
      </c>
      <c r="N405" s="43">
        <v>798241</v>
      </c>
      <c r="O405" s="43">
        <v>318536</v>
      </c>
    </row>
    <row r="406" spans="1:15" x14ac:dyDescent="0.35">
      <c r="A406" s="41">
        <v>404</v>
      </c>
      <c r="B406" s="42">
        <v>1328755</v>
      </c>
      <c r="C406" s="43" t="s">
        <v>2896</v>
      </c>
      <c r="D406" s="51" t="s">
        <v>2897</v>
      </c>
      <c r="E406" s="44" t="s">
        <v>105</v>
      </c>
      <c r="F406" s="44" t="s">
        <v>2858</v>
      </c>
      <c r="G406" s="43" t="s">
        <v>2893</v>
      </c>
      <c r="H406" s="44" t="s">
        <v>1113</v>
      </c>
      <c r="I406" s="43" t="s">
        <v>2898</v>
      </c>
      <c r="J406" s="44" t="s">
        <v>2899</v>
      </c>
      <c r="K406" s="43" t="s">
        <v>103</v>
      </c>
      <c r="L406" s="44"/>
      <c r="M406" s="43">
        <v>303</v>
      </c>
      <c r="N406" s="43">
        <v>796298</v>
      </c>
      <c r="O406" s="43">
        <v>321765</v>
      </c>
    </row>
    <row r="407" spans="1:15" x14ac:dyDescent="0.35">
      <c r="A407" s="41">
        <v>405</v>
      </c>
      <c r="B407" s="42">
        <v>1329400</v>
      </c>
      <c r="C407" s="43" t="s">
        <v>2900</v>
      </c>
      <c r="D407" s="51" t="s">
        <v>2901</v>
      </c>
      <c r="E407" s="44" t="s">
        <v>105</v>
      </c>
      <c r="F407" s="44" t="s">
        <v>2858</v>
      </c>
      <c r="G407" s="43" t="s">
        <v>2893</v>
      </c>
      <c r="H407" s="44" t="s">
        <v>1113</v>
      </c>
      <c r="I407" s="43" t="s">
        <v>2902</v>
      </c>
      <c r="J407" s="44" t="s">
        <v>2903</v>
      </c>
      <c r="K407" s="43" t="s">
        <v>103</v>
      </c>
      <c r="L407" s="44"/>
      <c r="M407" s="43">
        <v>139</v>
      </c>
      <c r="N407" s="43">
        <v>795375</v>
      </c>
      <c r="O407" s="43">
        <v>324702</v>
      </c>
    </row>
    <row r="408" spans="1:15" x14ac:dyDescent="0.35">
      <c r="A408" s="41">
        <v>406</v>
      </c>
      <c r="B408" s="42">
        <v>1329767</v>
      </c>
      <c r="C408" s="43" t="s">
        <v>2904</v>
      </c>
      <c r="D408" s="51" t="s">
        <v>2905</v>
      </c>
      <c r="E408" s="44" t="s">
        <v>105</v>
      </c>
      <c r="F408" s="44" t="s">
        <v>2858</v>
      </c>
      <c r="G408" s="43" t="s">
        <v>2893</v>
      </c>
      <c r="H408" s="44" t="s">
        <v>1113</v>
      </c>
      <c r="I408" s="43" t="s">
        <v>2906</v>
      </c>
      <c r="J408" s="44" t="s">
        <v>2907</v>
      </c>
      <c r="K408" s="43" t="s">
        <v>103</v>
      </c>
      <c r="L408" s="44" t="s">
        <v>104</v>
      </c>
      <c r="M408" s="43">
        <v>133</v>
      </c>
      <c r="N408" s="43">
        <v>803617</v>
      </c>
      <c r="O408" s="43">
        <v>320951</v>
      </c>
    </row>
    <row r="409" spans="1:15" x14ac:dyDescent="0.35">
      <c r="A409" s="41">
        <v>407</v>
      </c>
      <c r="B409" s="42">
        <v>1330636</v>
      </c>
      <c r="C409" s="43" t="s">
        <v>2908</v>
      </c>
      <c r="D409" s="51" t="s">
        <v>2909</v>
      </c>
      <c r="E409" s="44" t="s">
        <v>105</v>
      </c>
      <c r="F409" s="44" t="s">
        <v>2858</v>
      </c>
      <c r="G409" s="43" t="s">
        <v>2893</v>
      </c>
      <c r="H409" s="44" t="s">
        <v>1113</v>
      </c>
      <c r="I409" s="43" t="s">
        <v>2910</v>
      </c>
      <c r="J409" s="44" t="s">
        <v>2911</v>
      </c>
      <c r="K409" s="43" t="s">
        <v>103</v>
      </c>
      <c r="L409" s="44"/>
      <c r="M409" s="43">
        <v>422</v>
      </c>
      <c r="N409" s="43">
        <v>798455</v>
      </c>
      <c r="O409" s="43">
        <v>330120</v>
      </c>
    </row>
    <row r="410" spans="1:15" x14ac:dyDescent="0.35">
      <c r="A410" s="41">
        <v>408</v>
      </c>
      <c r="B410" s="42">
        <v>1332288</v>
      </c>
      <c r="C410" s="43" t="s">
        <v>2912</v>
      </c>
      <c r="D410" s="51" t="s">
        <v>2913</v>
      </c>
      <c r="E410" s="44" t="s">
        <v>105</v>
      </c>
      <c r="F410" s="44" t="s">
        <v>2858</v>
      </c>
      <c r="G410" s="43" t="s">
        <v>2893</v>
      </c>
      <c r="H410" s="44" t="s">
        <v>1113</v>
      </c>
      <c r="I410" s="43" t="s">
        <v>2914</v>
      </c>
      <c r="J410" s="44" t="s">
        <v>2569</v>
      </c>
      <c r="K410" s="43" t="s">
        <v>103</v>
      </c>
      <c r="L410" s="44" t="s">
        <v>104</v>
      </c>
      <c r="M410" s="43">
        <v>133</v>
      </c>
      <c r="N410" s="43">
        <v>796667</v>
      </c>
      <c r="O410" s="43">
        <v>330081</v>
      </c>
    </row>
    <row r="411" spans="1:15" x14ac:dyDescent="0.35">
      <c r="A411" s="41">
        <v>409</v>
      </c>
      <c r="B411" s="42">
        <v>1333137</v>
      </c>
      <c r="C411" s="43" t="s">
        <v>2915</v>
      </c>
      <c r="D411" s="51" t="s">
        <v>2916</v>
      </c>
      <c r="E411" s="44" t="s">
        <v>105</v>
      </c>
      <c r="F411" s="44" t="s">
        <v>2858</v>
      </c>
      <c r="G411" s="43" t="s">
        <v>2893</v>
      </c>
      <c r="H411" s="44" t="s">
        <v>1113</v>
      </c>
      <c r="I411" s="43" t="s">
        <v>2917</v>
      </c>
      <c r="J411" s="44" t="s">
        <v>2918</v>
      </c>
      <c r="K411" s="43" t="s">
        <v>103</v>
      </c>
      <c r="L411" s="44"/>
      <c r="M411" s="43">
        <v>46</v>
      </c>
      <c r="N411" s="43">
        <v>791127</v>
      </c>
      <c r="O411" s="43">
        <v>325336</v>
      </c>
    </row>
    <row r="412" spans="1:15" ht="29" x14ac:dyDescent="0.35">
      <c r="A412" s="41">
        <v>410</v>
      </c>
      <c r="B412" s="42">
        <v>1334328</v>
      </c>
      <c r="C412" s="43" t="s">
        <v>2919</v>
      </c>
      <c r="D412" s="51" t="s">
        <v>2920</v>
      </c>
      <c r="E412" s="44" t="s">
        <v>105</v>
      </c>
      <c r="F412" s="44" t="s">
        <v>2858</v>
      </c>
      <c r="G412" s="43" t="s">
        <v>2921</v>
      </c>
      <c r="H412" s="44" t="s">
        <v>2922</v>
      </c>
      <c r="I412" s="43" t="s">
        <v>2923</v>
      </c>
      <c r="J412" s="44" t="s">
        <v>2922</v>
      </c>
      <c r="K412" s="43" t="s">
        <v>2924</v>
      </c>
      <c r="L412" s="44" t="s">
        <v>2925</v>
      </c>
      <c r="M412" s="43">
        <v>1</v>
      </c>
      <c r="N412" s="43">
        <v>780677</v>
      </c>
      <c r="O412" s="43">
        <v>312067</v>
      </c>
    </row>
    <row r="413" spans="1:15" x14ac:dyDescent="0.35">
      <c r="A413" s="41">
        <v>411</v>
      </c>
      <c r="B413" s="42">
        <v>1334487</v>
      </c>
      <c r="C413" s="43" t="s">
        <v>2926</v>
      </c>
      <c r="D413" s="51" t="s">
        <v>2927</v>
      </c>
      <c r="E413" s="44" t="s">
        <v>105</v>
      </c>
      <c r="F413" s="44" t="s">
        <v>2858</v>
      </c>
      <c r="G413" s="43" t="s">
        <v>2921</v>
      </c>
      <c r="H413" s="44" t="s">
        <v>2922</v>
      </c>
      <c r="I413" s="43" t="s">
        <v>2923</v>
      </c>
      <c r="J413" s="44" t="s">
        <v>2922</v>
      </c>
      <c r="K413" s="43" t="s">
        <v>568</v>
      </c>
      <c r="L413" s="44" t="s">
        <v>569</v>
      </c>
      <c r="M413" s="43">
        <v>3</v>
      </c>
      <c r="N413" s="43">
        <v>780695</v>
      </c>
      <c r="O413" s="43">
        <v>312806</v>
      </c>
    </row>
    <row r="414" spans="1:15" x14ac:dyDescent="0.35">
      <c r="A414" s="41">
        <v>412</v>
      </c>
      <c r="B414" s="45">
        <v>68324161</v>
      </c>
      <c r="C414" s="46"/>
      <c r="D414" s="52" t="s">
        <v>2928</v>
      </c>
      <c r="E414" s="47" t="s">
        <v>105</v>
      </c>
      <c r="F414" s="47" t="s">
        <v>1113</v>
      </c>
      <c r="G414" s="46" t="s">
        <v>2929</v>
      </c>
      <c r="H414" s="47" t="s">
        <v>1113</v>
      </c>
      <c r="I414" s="46" t="s">
        <v>1114</v>
      </c>
      <c r="J414" s="47" t="s">
        <v>1113</v>
      </c>
      <c r="K414" s="46" t="s">
        <v>2930</v>
      </c>
      <c r="L414" s="47" t="s">
        <v>2931</v>
      </c>
      <c r="M414" s="46" t="s">
        <v>1903</v>
      </c>
      <c r="N414" s="46">
        <v>799804.03</v>
      </c>
      <c r="O414" s="46">
        <v>325350.03999999998</v>
      </c>
    </row>
    <row r="415" spans="1:15" x14ac:dyDescent="0.35">
      <c r="A415" s="41">
        <v>413</v>
      </c>
      <c r="B415" s="42">
        <v>1394185</v>
      </c>
      <c r="C415" s="43" t="s">
        <v>1111</v>
      </c>
      <c r="D415" s="51" t="s">
        <v>1112</v>
      </c>
      <c r="E415" s="44" t="s">
        <v>105</v>
      </c>
      <c r="F415" s="44" t="s">
        <v>1113</v>
      </c>
      <c r="G415" s="43" t="s">
        <v>2929</v>
      </c>
      <c r="H415" s="44" t="s">
        <v>1113</v>
      </c>
      <c r="I415" s="43" t="s">
        <v>1114</v>
      </c>
      <c r="J415" s="44" t="s">
        <v>1113</v>
      </c>
      <c r="K415" s="43" t="s">
        <v>531</v>
      </c>
      <c r="L415" s="44" t="s">
        <v>532</v>
      </c>
      <c r="M415" s="43">
        <v>5</v>
      </c>
      <c r="N415" s="43">
        <v>800654</v>
      </c>
      <c r="O415" s="43">
        <v>324861</v>
      </c>
    </row>
    <row r="416" spans="1:15" x14ac:dyDescent="0.35">
      <c r="A416" s="41">
        <v>414</v>
      </c>
      <c r="B416" s="42">
        <v>1399319</v>
      </c>
      <c r="C416" s="43" t="s">
        <v>2932</v>
      </c>
      <c r="D416" s="51" t="s">
        <v>2933</v>
      </c>
      <c r="E416" s="44" t="s">
        <v>123</v>
      </c>
      <c r="F416" s="44" t="s">
        <v>124</v>
      </c>
      <c r="G416" s="43" t="s">
        <v>2934</v>
      </c>
      <c r="H416" s="44" t="s">
        <v>2935</v>
      </c>
      <c r="I416" s="43" t="s">
        <v>2936</v>
      </c>
      <c r="J416" s="44" t="s">
        <v>2937</v>
      </c>
      <c r="K416" s="43" t="s">
        <v>2938</v>
      </c>
      <c r="L416" s="44" t="s">
        <v>2939</v>
      </c>
      <c r="M416" s="43">
        <v>2</v>
      </c>
      <c r="N416" s="43">
        <v>252845</v>
      </c>
      <c r="O416" s="43">
        <v>543786</v>
      </c>
    </row>
    <row r="417" spans="1:15" x14ac:dyDescent="0.35">
      <c r="A417" s="41">
        <v>415</v>
      </c>
      <c r="B417" s="42">
        <v>1404621</v>
      </c>
      <c r="C417" s="43" t="s">
        <v>2940</v>
      </c>
      <c r="D417" s="51" t="s">
        <v>2941</v>
      </c>
      <c r="E417" s="44" t="s">
        <v>123</v>
      </c>
      <c r="F417" s="44" t="s">
        <v>124</v>
      </c>
      <c r="G417" s="43" t="s">
        <v>2942</v>
      </c>
      <c r="H417" s="44" t="s">
        <v>2943</v>
      </c>
      <c r="I417" s="43" t="s">
        <v>2944</v>
      </c>
      <c r="J417" s="44" t="s">
        <v>2945</v>
      </c>
      <c r="K417" s="43" t="s">
        <v>94</v>
      </c>
      <c r="L417" s="44" t="s">
        <v>95</v>
      </c>
      <c r="M417" s="43">
        <v>1</v>
      </c>
      <c r="N417" s="43">
        <v>237907</v>
      </c>
      <c r="O417" s="43">
        <v>550560</v>
      </c>
    </row>
    <row r="418" spans="1:15" x14ac:dyDescent="0.35">
      <c r="A418" s="41">
        <v>416</v>
      </c>
      <c r="B418" s="42">
        <v>1406926</v>
      </c>
      <c r="C418" s="43" t="s">
        <v>121</v>
      </c>
      <c r="D418" s="51" t="s">
        <v>122</v>
      </c>
      <c r="E418" s="44" t="s">
        <v>123</v>
      </c>
      <c r="F418" s="44" t="s">
        <v>124</v>
      </c>
      <c r="G418" s="43" t="s">
        <v>2946</v>
      </c>
      <c r="H418" s="44" t="s">
        <v>125</v>
      </c>
      <c r="I418" s="43" t="s">
        <v>126</v>
      </c>
      <c r="J418" s="44" t="s">
        <v>127</v>
      </c>
      <c r="K418" s="43" t="s">
        <v>103</v>
      </c>
      <c r="L418" s="44"/>
      <c r="M418" s="43">
        <v>27</v>
      </c>
      <c r="N418" s="43">
        <v>253309</v>
      </c>
      <c r="O418" s="43">
        <v>549514</v>
      </c>
    </row>
    <row r="419" spans="1:15" x14ac:dyDescent="0.35">
      <c r="A419" s="41">
        <v>417</v>
      </c>
      <c r="B419" s="42">
        <v>1407379</v>
      </c>
      <c r="C419" s="43" t="s">
        <v>128</v>
      </c>
      <c r="D419" s="51" t="s">
        <v>129</v>
      </c>
      <c r="E419" s="44" t="s">
        <v>123</v>
      </c>
      <c r="F419" s="44" t="s">
        <v>124</v>
      </c>
      <c r="G419" s="43" t="s">
        <v>2946</v>
      </c>
      <c r="H419" s="44" t="s">
        <v>125</v>
      </c>
      <c r="I419" s="43" t="s">
        <v>130</v>
      </c>
      <c r="J419" s="44" t="s">
        <v>131</v>
      </c>
      <c r="K419" s="43" t="s">
        <v>132</v>
      </c>
      <c r="L419" s="44" t="s">
        <v>133</v>
      </c>
      <c r="M419" s="43">
        <v>16</v>
      </c>
      <c r="N419" s="43">
        <v>265340</v>
      </c>
      <c r="O419" s="43">
        <v>545641</v>
      </c>
    </row>
    <row r="420" spans="1:15" ht="29" x14ac:dyDescent="0.35">
      <c r="A420" s="41">
        <v>418</v>
      </c>
      <c r="B420" s="42">
        <v>1407372</v>
      </c>
      <c r="C420" s="43" t="s">
        <v>2947</v>
      </c>
      <c r="D420" s="51" t="s">
        <v>2948</v>
      </c>
      <c r="E420" s="44" t="s">
        <v>123</v>
      </c>
      <c r="F420" s="44" t="s">
        <v>124</v>
      </c>
      <c r="G420" s="43" t="s">
        <v>2946</v>
      </c>
      <c r="H420" s="44" t="s">
        <v>125</v>
      </c>
      <c r="I420" s="43" t="s">
        <v>130</v>
      </c>
      <c r="J420" s="44" t="s">
        <v>131</v>
      </c>
      <c r="K420" s="43" t="s">
        <v>2949</v>
      </c>
      <c r="L420" s="44" t="s">
        <v>2950</v>
      </c>
      <c r="M420" s="43">
        <v>109</v>
      </c>
      <c r="N420" s="43">
        <v>264910</v>
      </c>
      <c r="O420" s="43">
        <v>545549</v>
      </c>
    </row>
    <row r="421" spans="1:15" x14ac:dyDescent="0.35">
      <c r="A421" s="41">
        <v>419</v>
      </c>
      <c r="B421" s="42">
        <v>1407782</v>
      </c>
      <c r="C421" s="43" t="s">
        <v>134</v>
      </c>
      <c r="D421" s="51" t="s">
        <v>135</v>
      </c>
      <c r="E421" s="44" t="s">
        <v>123</v>
      </c>
      <c r="F421" s="44" t="s">
        <v>124</v>
      </c>
      <c r="G421" s="43" t="s">
        <v>2946</v>
      </c>
      <c r="H421" s="44" t="s">
        <v>125</v>
      </c>
      <c r="I421" s="43" t="s">
        <v>136</v>
      </c>
      <c r="J421" s="44" t="s">
        <v>125</v>
      </c>
      <c r="K421" s="43" t="s">
        <v>137</v>
      </c>
      <c r="L421" s="44" t="s">
        <v>138</v>
      </c>
      <c r="M421" s="43">
        <v>9</v>
      </c>
      <c r="N421" s="43">
        <v>257019</v>
      </c>
      <c r="O421" s="43">
        <v>548159</v>
      </c>
    </row>
    <row r="422" spans="1:15" x14ac:dyDescent="0.35">
      <c r="A422" s="41">
        <v>420</v>
      </c>
      <c r="B422" s="42">
        <v>1407861</v>
      </c>
      <c r="C422" s="43" t="s">
        <v>2951</v>
      </c>
      <c r="D422" s="51" t="s">
        <v>2952</v>
      </c>
      <c r="E422" s="44" t="s">
        <v>123</v>
      </c>
      <c r="F422" s="44" t="s">
        <v>124</v>
      </c>
      <c r="G422" s="43" t="s">
        <v>2946</v>
      </c>
      <c r="H422" s="44" t="s">
        <v>125</v>
      </c>
      <c r="I422" s="43" t="s">
        <v>2953</v>
      </c>
      <c r="J422" s="44" t="s">
        <v>2954</v>
      </c>
      <c r="K422" s="43" t="s">
        <v>94</v>
      </c>
      <c r="L422" s="44" t="s">
        <v>95</v>
      </c>
      <c r="M422" s="43">
        <v>1</v>
      </c>
      <c r="N422" s="43">
        <v>258762</v>
      </c>
      <c r="O422" s="43">
        <v>545415</v>
      </c>
    </row>
    <row r="423" spans="1:15" x14ac:dyDescent="0.35">
      <c r="A423" s="41">
        <v>421</v>
      </c>
      <c r="B423" s="42">
        <v>11272948</v>
      </c>
      <c r="C423" s="43"/>
      <c r="D423" s="51">
        <v>268253</v>
      </c>
      <c r="E423" s="44" t="s">
        <v>123</v>
      </c>
      <c r="F423" s="44" t="s">
        <v>124</v>
      </c>
      <c r="G423" s="43" t="s">
        <v>2955</v>
      </c>
      <c r="H423" s="44" t="s">
        <v>2956</v>
      </c>
      <c r="I423" s="43" t="s">
        <v>2957</v>
      </c>
      <c r="J423" s="44" t="s">
        <v>2958</v>
      </c>
      <c r="K423" s="43" t="s">
        <v>142</v>
      </c>
      <c r="L423" s="44" t="s">
        <v>143</v>
      </c>
      <c r="M423" s="43">
        <v>1</v>
      </c>
      <c r="N423" s="43">
        <v>214375</v>
      </c>
      <c r="O423" s="43">
        <v>541506</v>
      </c>
    </row>
    <row r="424" spans="1:15" x14ac:dyDescent="0.35">
      <c r="A424" s="41">
        <v>422</v>
      </c>
      <c r="B424" s="42">
        <v>1410833</v>
      </c>
      <c r="C424" s="43" t="s">
        <v>2959</v>
      </c>
      <c r="D424" s="51" t="s">
        <v>2960</v>
      </c>
      <c r="E424" s="44" t="s">
        <v>123</v>
      </c>
      <c r="F424" s="44" t="s">
        <v>124</v>
      </c>
      <c r="G424" s="43" t="s">
        <v>2961</v>
      </c>
      <c r="H424" s="44" t="s">
        <v>2956</v>
      </c>
      <c r="I424" s="43" t="s">
        <v>2962</v>
      </c>
      <c r="J424" s="44" t="s">
        <v>2963</v>
      </c>
      <c r="K424" s="43" t="s">
        <v>103</v>
      </c>
      <c r="L424" s="44"/>
      <c r="M424" s="43">
        <v>14</v>
      </c>
      <c r="N424" s="43">
        <v>227234</v>
      </c>
      <c r="O424" s="43">
        <v>546815</v>
      </c>
    </row>
    <row r="425" spans="1:15" x14ac:dyDescent="0.35">
      <c r="A425" s="41">
        <v>423</v>
      </c>
      <c r="B425" s="45">
        <v>60342378</v>
      </c>
      <c r="C425" s="46"/>
      <c r="D425" s="52" t="s">
        <v>2964</v>
      </c>
      <c r="E425" s="47" t="s">
        <v>123</v>
      </c>
      <c r="F425" s="47" t="s">
        <v>2965</v>
      </c>
      <c r="G425" s="46" t="s">
        <v>2966</v>
      </c>
      <c r="H425" s="47" t="s">
        <v>2965</v>
      </c>
      <c r="I425" s="46" t="s">
        <v>2967</v>
      </c>
      <c r="J425" s="47" t="s">
        <v>2965</v>
      </c>
      <c r="K425" s="46" t="s">
        <v>363</v>
      </c>
      <c r="L425" s="47" t="s">
        <v>364</v>
      </c>
      <c r="M425" s="46" t="s">
        <v>2698</v>
      </c>
      <c r="N425" s="46" t="s">
        <v>2968</v>
      </c>
      <c r="O425" s="46">
        <v>549894.04</v>
      </c>
    </row>
    <row r="426" spans="1:15" x14ac:dyDescent="0.35">
      <c r="A426" s="41">
        <v>424</v>
      </c>
      <c r="B426" s="45">
        <v>63305983</v>
      </c>
      <c r="C426" s="46"/>
      <c r="D426" s="52" t="s">
        <v>2969</v>
      </c>
      <c r="E426" s="47" t="s">
        <v>123</v>
      </c>
      <c r="F426" s="47" t="s">
        <v>2965</v>
      </c>
      <c r="G426" s="46" t="s">
        <v>2966</v>
      </c>
      <c r="H426" s="47" t="s">
        <v>2965</v>
      </c>
      <c r="I426" s="46" t="s">
        <v>2967</v>
      </c>
      <c r="J426" s="47" t="s">
        <v>2965</v>
      </c>
      <c r="K426" s="46" t="s">
        <v>2970</v>
      </c>
      <c r="L426" s="47" t="s">
        <v>2971</v>
      </c>
      <c r="M426" s="46" t="s">
        <v>2291</v>
      </c>
      <c r="N426" s="46">
        <v>246626.97</v>
      </c>
      <c r="O426" s="46">
        <v>546836.03</v>
      </c>
    </row>
    <row r="427" spans="1:15" x14ac:dyDescent="0.35">
      <c r="A427" s="41">
        <v>425</v>
      </c>
      <c r="B427" s="45">
        <v>98519322</v>
      </c>
      <c r="C427" s="46"/>
      <c r="D427" s="52" t="s">
        <v>2972</v>
      </c>
      <c r="E427" s="47" t="s">
        <v>123</v>
      </c>
      <c r="F427" s="47" t="s">
        <v>2965</v>
      </c>
      <c r="G427" s="46" t="s">
        <v>2966</v>
      </c>
      <c r="H427" s="47" t="s">
        <v>2965</v>
      </c>
      <c r="I427" s="46" t="s">
        <v>2967</v>
      </c>
      <c r="J427" s="47" t="s">
        <v>2965</v>
      </c>
      <c r="K427" s="46" t="s">
        <v>2091</v>
      </c>
      <c r="L427" s="47" t="s">
        <v>2092</v>
      </c>
      <c r="M427" s="46" t="s">
        <v>1882</v>
      </c>
      <c r="N427" s="46">
        <v>245967.03</v>
      </c>
      <c r="O427" s="46">
        <v>547071.01</v>
      </c>
    </row>
    <row r="428" spans="1:15" x14ac:dyDescent="0.35">
      <c r="A428" s="41">
        <v>426</v>
      </c>
      <c r="B428" s="42">
        <v>1421769</v>
      </c>
      <c r="C428" s="43" t="s">
        <v>2973</v>
      </c>
      <c r="D428" s="51" t="s">
        <v>2974</v>
      </c>
      <c r="E428" s="44" t="s">
        <v>123</v>
      </c>
      <c r="F428" s="44" t="s">
        <v>175</v>
      </c>
      <c r="G428" s="43" t="s">
        <v>2975</v>
      </c>
      <c r="H428" s="44" t="s">
        <v>2976</v>
      </c>
      <c r="I428" s="43" t="s">
        <v>2977</v>
      </c>
      <c r="J428" s="44" t="s">
        <v>2978</v>
      </c>
      <c r="K428" s="43" t="s">
        <v>103</v>
      </c>
      <c r="L428" s="44"/>
      <c r="M428" s="43">
        <v>32</v>
      </c>
      <c r="N428" s="43">
        <v>219900</v>
      </c>
      <c r="O428" s="43">
        <v>483723</v>
      </c>
    </row>
    <row r="429" spans="1:15" x14ac:dyDescent="0.35">
      <c r="A429" s="41">
        <v>427</v>
      </c>
      <c r="B429" s="42">
        <v>1425281</v>
      </c>
      <c r="C429" s="43" t="s">
        <v>2979</v>
      </c>
      <c r="D429" s="51" t="s">
        <v>2980</v>
      </c>
      <c r="E429" s="44" t="s">
        <v>123</v>
      </c>
      <c r="F429" s="44" t="s">
        <v>2981</v>
      </c>
      <c r="G429" s="43" t="s">
        <v>2982</v>
      </c>
      <c r="H429" s="44" t="s">
        <v>2983</v>
      </c>
      <c r="I429" s="43" t="s">
        <v>2984</v>
      </c>
      <c r="J429" s="44" t="s">
        <v>2983</v>
      </c>
      <c r="K429" s="43" t="s">
        <v>2985</v>
      </c>
      <c r="L429" s="44" t="s">
        <v>2986</v>
      </c>
      <c r="M429" s="43">
        <v>10</v>
      </c>
      <c r="N429" s="43">
        <v>267747</v>
      </c>
      <c r="O429" s="43">
        <v>513999</v>
      </c>
    </row>
    <row r="430" spans="1:15" x14ac:dyDescent="0.35">
      <c r="A430" s="41">
        <v>428</v>
      </c>
      <c r="B430" s="42">
        <v>708155433</v>
      </c>
      <c r="C430" s="43"/>
      <c r="D430" s="51">
        <v>262938</v>
      </c>
      <c r="E430" s="44" t="s">
        <v>123</v>
      </c>
      <c r="F430" s="44" t="s">
        <v>2981</v>
      </c>
      <c r="G430" s="43" t="s">
        <v>2982</v>
      </c>
      <c r="H430" s="44" t="s">
        <v>2983</v>
      </c>
      <c r="I430" s="43" t="s">
        <v>2984</v>
      </c>
      <c r="J430" s="44" t="s">
        <v>2983</v>
      </c>
      <c r="K430" s="43" t="s">
        <v>2987</v>
      </c>
      <c r="L430" s="44" t="s">
        <v>2988</v>
      </c>
      <c r="M430" s="43">
        <v>1</v>
      </c>
      <c r="N430" s="43">
        <v>266673</v>
      </c>
      <c r="O430" s="43">
        <v>514192</v>
      </c>
    </row>
    <row r="431" spans="1:15" ht="29" x14ac:dyDescent="0.35">
      <c r="A431" s="41">
        <v>429</v>
      </c>
      <c r="B431" s="45">
        <v>46669936</v>
      </c>
      <c r="C431" s="46"/>
      <c r="D431" s="52" t="s">
        <v>2989</v>
      </c>
      <c r="E431" s="47" t="s">
        <v>123</v>
      </c>
      <c r="F431" s="47" t="s">
        <v>2981</v>
      </c>
      <c r="G431" s="46" t="s">
        <v>2990</v>
      </c>
      <c r="H431" s="47" t="s">
        <v>2983</v>
      </c>
      <c r="I431" s="46" t="s">
        <v>2984</v>
      </c>
      <c r="J431" s="47" t="s">
        <v>2983</v>
      </c>
      <c r="K431" s="46" t="s">
        <v>2991</v>
      </c>
      <c r="L431" s="47" t="s">
        <v>2992</v>
      </c>
      <c r="M431" s="46" t="s">
        <v>1663</v>
      </c>
      <c r="N431" s="46">
        <v>268614.01</v>
      </c>
      <c r="O431" s="46">
        <v>514033.96</v>
      </c>
    </row>
    <row r="432" spans="1:15" x14ac:dyDescent="0.35">
      <c r="A432" s="41">
        <v>430</v>
      </c>
      <c r="B432" s="45">
        <v>81029897</v>
      </c>
      <c r="C432" s="46"/>
      <c r="D432" s="52" t="s">
        <v>2993</v>
      </c>
      <c r="E432" s="47" t="s">
        <v>123</v>
      </c>
      <c r="F432" s="47" t="s">
        <v>2981</v>
      </c>
      <c r="G432" s="46" t="s">
        <v>2990</v>
      </c>
      <c r="H432" s="47" t="s">
        <v>2983</v>
      </c>
      <c r="I432" s="46" t="s">
        <v>2984</v>
      </c>
      <c r="J432" s="47" t="s">
        <v>2983</v>
      </c>
      <c r="K432" s="46" t="s">
        <v>535</v>
      </c>
      <c r="L432" s="47" t="s">
        <v>536</v>
      </c>
      <c r="M432" s="46" t="s">
        <v>1903</v>
      </c>
      <c r="N432" s="46">
        <v>268036.99</v>
      </c>
      <c r="O432" s="46">
        <v>514278.99</v>
      </c>
    </row>
    <row r="433" spans="1:15" x14ac:dyDescent="0.35">
      <c r="A433" s="41">
        <v>431</v>
      </c>
      <c r="B433" s="42">
        <v>630495738</v>
      </c>
      <c r="C433" s="43"/>
      <c r="D433" s="51">
        <v>263589</v>
      </c>
      <c r="E433" s="44" t="s">
        <v>123</v>
      </c>
      <c r="F433" s="44" t="s">
        <v>2981</v>
      </c>
      <c r="G433" s="43" t="s">
        <v>2982</v>
      </c>
      <c r="H433" s="44" t="s">
        <v>2983</v>
      </c>
      <c r="I433" s="43" t="s">
        <v>2984</v>
      </c>
      <c r="J433" s="44" t="s">
        <v>2983</v>
      </c>
      <c r="K433" s="43" t="s">
        <v>584</v>
      </c>
      <c r="L433" s="44" t="s">
        <v>585</v>
      </c>
      <c r="M433" s="43">
        <v>20</v>
      </c>
      <c r="N433" s="43">
        <v>267910</v>
      </c>
      <c r="O433" s="43">
        <v>514337</v>
      </c>
    </row>
    <row r="434" spans="1:15" x14ac:dyDescent="0.35">
      <c r="A434" s="41">
        <v>432</v>
      </c>
      <c r="B434" s="42">
        <v>1432098</v>
      </c>
      <c r="C434" s="43" t="s">
        <v>2994</v>
      </c>
      <c r="D434" s="51" t="s">
        <v>2995</v>
      </c>
      <c r="E434" s="44" t="s">
        <v>123</v>
      </c>
      <c r="F434" s="44" t="s">
        <v>2981</v>
      </c>
      <c r="G434" s="43" t="s">
        <v>2996</v>
      </c>
      <c r="H434" s="44" t="s">
        <v>2997</v>
      </c>
      <c r="I434" s="43" t="s">
        <v>2998</v>
      </c>
      <c r="J434" s="44" t="s">
        <v>2997</v>
      </c>
      <c r="K434" s="43" t="s">
        <v>2999</v>
      </c>
      <c r="L434" s="44" t="s">
        <v>3000</v>
      </c>
      <c r="M434" s="43">
        <v>8</v>
      </c>
      <c r="N434" s="43">
        <v>287286</v>
      </c>
      <c r="O434" s="43">
        <v>504533</v>
      </c>
    </row>
    <row r="435" spans="1:15" x14ac:dyDescent="0.35">
      <c r="A435" s="41">
        <v>433</v>
      </c>
      <c r="B435" s="42">
        <v>1437500</v>
      </c>
      <c r="C435" s="43" t="s">
        <v>3001</v>
      </c>
      <c r="D435" s="51" t="s">
        <v>3002</v>
      </c>
      <c r="E435" s="44" t="s">
        <v>123</v>
      </c>
      <c r="F435" s="44" t="s">
        <v>3003</v>
      </c>
      <c r="G435" s="43" t="s">
        <v>3004</v>
      </c>
      <c r="H435" s="44" t="s">
        <v>3005</v>
      </c>
      <c r="I435" s="43" t="s">
        <v>3006</v>
      </c>
      <c r="J435" s="44" t="s">
        <v>3005</v>
      </c>
      <c r="K435" s="43" t="s">
        <v>1756</v>
      </c>
      <c r="L435" s="44" t="s">
        <v>1757</v>
      </c>
      <c r="M435" s="43">
        <v>29</v>
      </c>
      <c r="N435" s="43">
        <v>272438</v>
      </c>
      <c r="O435" s="43">
        <v>442946</v>
      </c>
    </row>
    <row r="436" spans="1:15" ht="29" x14ac:dyDescent="0.35">
      <c r="A436" s="41">
        <v>434</v>
      </c>
      <c r="B436" s="42">
        <v>1434350</v>
      </c>
      <c r="C436" s="43" t="s">
        <v>3007</v>
      </c>
      <c r="D436" s="51" t="s">
        <v>3008</v>
      </c>
      <c r="E436" s="44" t="s">
        <v>123</v>
      </c>
      <c r="F436" s="44" t="s">
        <v>3003</v>
      </c>
      <c r="G436" s="43" t="s">
        <v>3004</v>
      </c>
      <c r="H436" s="44" t="s">
        <v>3005</v>
      </c>
      <c r="I436" s="43" t="s">
        <v>3006</v>
      </c>
      <c r="J436" s="44" t="s">
        <v>3005</v>
      </c>
      <c r="K436" s="43" t="s">
        <v>658</v>
      </c>
      <c r="L436" s="44" t="s">
        <v>659</v>
      </c>
      <c r="M436" s="43">
        <v>106</v>
      </c>
      <c r="N436" s="43">
        <v>271182</v>
      </c>
      <c r="O436" s="43">
        <v>442032</v>
      </c>
    </row>
    <row r="437" spans="1:15" x14ac:dyDescent="0.35">
      <c r="A437" s="41">
        <v>435</v>
      </c>
      <c r="B437" s="42">
        <v>1445655</v>
      </c>
      <c r="C437" s="43" t="s">
        <v>3009</v>
      </c>
      <c r="D437" s="51" t="s">
        <v>3010</v>
      </c>
      <c r="E437" s="44" t="s">
        <v>123</v>
      </c>
      <c r="F437" s="44" t="s">
        <v>3003</v>
      </c>
      <c r="G437" s="43" t="s">
        <v>3011</v>
      </c>
      <c r="H437" s="44" t="s">
        <v>3012</v>
      </c>
      <c r="I437" s="43" t="s">
        <v>3013</v>
      </c>
      <c r="J437" s="44" t="s">
        <v>3012</v>
      </c>
      <c r="K437" s="43" t="s">
        <v>3014</v>
      </c>
      <c r="L437" s="44" t="s">
        <v>3015</v>
      </c>
      <c r="M437" s="43">
        <v>1</v>
      </c>
      <c r="N437" s="43">
        <v>274154</v>
      </c>
      <c r="O437" s="43">
        <v>429462</v>
      </c>
    </row>
    <row r="438" spans="1:15" x14ac:dyDescent="0.35">
      <c r="A438" s="41">
        <v>436</v>
      </c>
      <c r="B438" s="42">
        <v>8575699</v>
      </c>
      <c r="C438" s="43" t="s">
        <v>3016</v>
      </c>
      <c r="D438" s="51" t="s">
        <v>3017</v>
      </c>
      <c r="E438" s="44" t="s">
        <v>123</v>
      </c>
      <c r="F438" s="44" t="s">
        <v>3003</v>
      </c>
      <c r="G438" s="43" t="s">
        <v>3018</v>
      </c>
      <c r="H438" s="44" t="s">
        <v>3019</v>
      </c>
      <c r="I438" s="43" t="s">
        <v>3020</v>
      </c>
      <c r="J438" s="44" t="s">
        <v>3021</v>
      </c>
      <c r="K438" s="43" t="s">
        <v>3022</v>
      </c>
      <c r="L438" s="44" t="s">
        <v>3023</v>
      </c>
      <c r="M438" s="43">
        <v>7</v>
      </c>
      <c r="N438" s="43">
        <v>270864</v>
      </c>
      <c r="O438" s="43">
        <v>450533</v>
      </c>
    </row>
    <row r="439" spans="1:15" x14ac:dyDescent="0.35">
      <c r="A439" s="41">
        <v>437</v>
      </c>
      <c r="B439" s="42">
        <v>1448659</v>
      </c>
      <c r="C439" s="43" t="s">
        <v>3024</v>
      </c>
      <c r="D439" s="51" t="s">
        <v>3025</v>
      </c>
      <c r="E439" s="44" t="s">
        <v>123</v>
      </c>
      <c r="F439" s="44" t="s">
        <v>3003</v>
      </c>
      <c r="G439" s="43" t="s">
        <v>3026</v>
      </c>
      <c r="H439" s="44" t="s">
        <v>3027</v>
      </c>
      <c r="I439" s="43" t="s">
        <v>3028</v>
      </c>
      <c r="J439" s="44" t="s">
        <v>3027</v>
      </c>
      <c r="K439" s="43" t="s">
        <v>590</v>
      </c>
      <c r="L439" s="44" t="s">
        <v>591</v>
      </c>
      <c r="M439" s="43">
        <v>19</v>
      </c>
      <c r="N439" s="43">
        <v>280293</v>
      </c>
      <c r="O439" s="43">
        <v>438997</v>
      </c>
    </row>
    <row r="440" spans="1:15" x14ac:dyDescent="0.35">
      <c r="A440" s="41">
        <v>438</v>
      </c>
      <c r="B440" s="42">
        <v>342692425</v>
      </c>
      <c r="C440" s="43"/>
      <c r="D440" s="51">
        <v>264525</v>
      </c>
      <c r="E440" s="44" t="s">
        <v>123</v>
      </c>
      <c r="F440" s="44" t="s">
        <v>3029</v>
      </c>
      <c r="G440" s="43" t="s">
        <v>3030</v>
      </c>
      <c r="H440" s="44" t="s">
        <v>3031</v>
      </c>
      <c r="I440" s="43" t="s">
        <v>3032</v>
      </c>
      <c r="J440" s="44" t="s">
        <v>3031</v>
      </c>
      <c r="K440" s="43" t="s">
        <v>1252</v>
      </c>
      <c r="L440" s="44" t="s">
        <v>381</v>
      </c>
      <c r="M440" s="43">
        <v>1</v>
      </c>
      <c r="N440" s="43">
        <v>197679</v>
      </c>
      <c r="O440" s="43">
        <v>507352</v>
      </c>
    </row>
    <row r="441" spans="1:15" x14ac:dyDescent="0.35">
      <c r="A441" s="41">
        <v>439</v>
      </c>
      <c r="B441" s="42">
        <v>1472498</v>
      </c>
      <c r="C441" s="43" t="s">
        <v>3033</v>
      </c>
      <c r="D441" s="51" t="s">
        <v>3034</v>
      </c>
      <c r="E441" s="44" t="s">
        <v>123</v>
      </c>
      <c r="F441" s="44" t="s">
        <v>3035</v>
      </c>
      <c r="G441" s="43" t="s">
        <v>3036</v>
      </c>
      <c r="H441" s="44" t="s">
        <v>3037</v>
      </c>
      <c r="I441" s="43" t="s">
        <v>3038</v>
      </c>
      <c r="J441" s="44" t="s">
        <v>3037</v>
      </c>
      <c r="K441" s="43" t="s">
        <v>3039</v>
      </c>
      <c r="L441" s="44" t="s">
        <v>3040</v>
      </c>
      <c r="M441" s="43">
        <v>7</v>
      </c>
      <c r="N441" s="43">
        <v>236265</v>
      </c>
      <c r="O441" s="43">
        <v>515947</v>
      </c>
    </row>
    <row r="442" spans="1:15" x14ac:dyDescent="0.35">
      <c r="A442" s="41">
        <v>440</v>
      </c>
      <c r="B442" s="42">
        <v>1471115</v>
      </c>
      <c r="C442" s="43" t="s">
        <v>3041</v>
      </c>
      <c r="D442" s="51" t="s">
        <v>3042</v>
      </c>
      <c r="E442" s="44" t="s">
        <v>123</v>
      </c>
      <c r="F442" s="44" t="s">
        <v>3035</v>
      </c>
      <c r="G442" s="43" t="s">
        <v>3036</v>
      </c>
      <c r="H442" s="44" t="s">
        <v>3037</v>
      </c>
      <c r="I442" s="43" t="s">
        <v>3038</v>
      </c>
      <c r="J442" s="44" t="s">
        <v>3037</v>
      </c>
      <c r="K442" s="43" t="s">
        <v>144</v>
      </c>
      <c r="L442" s="44" t="s">
        <v>145</v>
      </c>
      <c r="M442" s="43">
        <v>12</v>
      </c>
      <c r="N442" s="43">
        <v>236074</v>
      </c>
      <c r="O442" s="43">
        <v>516169</v>
      </c>
    </row>
    <row r="443" spans="1:15" x14ac:dyDescent="0.35">
      <c r="A443" s="41">
        <v>441</v>
      </c>
      <c r="B443" s="45">
        <v>19536232</v>
      </c>
      <c r="C443" s="46"/>
      <c r="D443" s="52" t="s">
        <v>3043</v>
      </c>
      <c r="E443" s="47" t="s">
        <v>123</v>
      </c>
      <c r="F443" s="47" t="s">
        <v>3044</v>
      </c>
      <c r="G443" s="46" t="s">
        <v>3045</v>
      </c>
      <c r="H443" s="47" t="s">
        <v>3044</v>
      </c>
      <c r="I443" s="46" t="s">
        <v>3046</v>
      </c>
      <c r="J443" s="47" t="s">
        <v>3044</v>
      </c>
      <c r="K443" s="46" t="s">
        <v>3047</v>
      </c>
      <c r="L443" s="47" t="s">
        <v>3048</v>
      </c>
      <c r="M443" s="46" t="s">
        <v>1882</v>
      </c>
      <c r="N443" s="46" t="s">
        <v>3049</v>
      </c>
      <c r="O443" s="46">
        <v>457904.95</v>
      </c>
    </row>
    <row r="444" spans="1:15" x14ac:dyDescent="0.35">
      <c r="A444" s="41">
        <v>442</v>
      </c>
      <c r="B444" s="42">
        <v>307611905</v>
      </c>
      <c r="C444" s="43"/>
      <c r="D444" s="51">
        <v>267617</v>
      </c>
      <c r="E444" s="44" t="s">
        <v>123</v>
      </c>
      <c r="F444" s="44" t="s">
        <v>3050</v>
      </c>
      <c r="G444" s="43" t="s">
        <v>3051</v>
      </c>
      <c r="H444" s="44" t="s">
        <v>3052</v>
      </c>
      <c r="I444" s="43" t="s">
        <v>3053</v>
      </c>
      <c r="J444" s="44" t="s">
        <v>3054</v>
      </c>
      <c r="K444" s="43" t="s">
        <v>3055</v>
      </c>
      <c r="L444" s="44"/>
      <c r="M444" s="43">
        <v>79</v>
      </c>
      <c r="N444" s="43">
        <v>426150</v>
      </c>
      <c r="O444" s="43">
        <v>267893</v>
      </c>
    </row>
    <row r="445" spans="1:15" x14ac:dyDescent="0.35">
      <c r="A445" s="41">
        <v>443</v>
      </c>
      <c r="B445" s="42">
        <v>924377661</v>
      </c>
      <c r="C445" s="43"/>
      <c r="D445" s="51">
        <v>267622</v>
      </c>
      <c r="E445" s="44" t="s">
        <v>123</v>
      </c>
      <c r="F445" s="44" t="s">
        <v>3050</v>
      </c>
      <c r="G445" s="43" t="s">
        <v>3051</v>
      </c>
      <c r="H445" s="44" t="s">
        <v>3052</v>
      </c>
      <c r="I445" s="43" t="s">
        <v>3056</v>
      </c>
      <c r="J445" s="44" t="s">
        <v>3057</v>
      </c>
      <c r="K445" s="43" t="s">
        <v>103</v>
      </c>
      <c r="L445" s="44"/>
      <c r="M445" s="43" t="s">
        <v>3058</v>
      </c>
      <c r="N445" s="43">
        <v>427525</v>
      </c>
      <c r="O445" s="43">
        <v>260628</v>
      </c>
    </row>
    <row r="446" spans="1:15" x14ac:dyDescent="0.35">
      <c r="A446" s="41">
        <v>444</v>
      </c>
      <c r="B446" s="42">
        <v>360883566</v>
      </c>
      <c r="C446" s="43"/>
      <c r="D446" s="51">
        <v>109687</v>
      </c>
      <c r="E446" s="44" t="s">
        <v>123</v>
      </c>
      <c r="F446" s="44" t="s">
        <v>3050</v>
      </c>
      <c r="G446" s="43" t="s">
        <v>3059</v>
      </c>
      <c r="H446" s="44" t="s">
        <v>3052</v>
      </c>
      <c r="I446" s="43" t="s">
        <v>3060</v>
      </c>
      <c r="J446" s="44" t="s">
        <v>3052</v>
      </c>
      <c r="K446" s="43" t="s">
        <v>220</v>
      </c>
      <c r="L446" s="44" t="s">
        <v>3061</v>
      </c>
      <c r="M446" s="43">
        <v>3</v>
      </c>
      <c r="N446" s="43">
        <v>260145</v>
      </c>
      <c r="O446" s="43">
        <v>416617</v>
      </c>
    </row>
    <row r="447" spans="1:15" x14ac:dyDescent="0.35">
      <c r="A447" s="41">
        <v>445</v>
      </c>
      <c r="B447" s="45">
        <v>31094014</v>
      </c>
      <c r="C447" s="46"/>
      <c r="D447" s="52" t="s">
        <v>3062</v>
      </c>
      <c r="E447" s="47" t="s">
        <v>123</v>
      </c>
      <c r="F447" s="47" t="s">
        <v>3050</v>
      </c>
      <c r="G447" s="46" t="s">
        <v>3063</v>
      </c>
      <c r="H447" s="47" t="s">
        <v>3064</v>
      </c>
      <c r="I447" s="46" t="s">
        <v>3065</v>
      </c>
      <c r="J447" s="47" t="s">
        <v>3064</v>
      </c>
      <c r="K447" s="46" t="s">
        <v>3066</v>
      </c>
      <c r="L447" s="47" t="s">
        <v>3067</v>
      </c>
      <c r="M447" s="46" t="s">
        <v>1555</v>
      </c>
      <c r="N447" s="46">
        <v>246002.99</v>
      </c>
      <c r="O447" s="46">
        <v>422393.03</v>
      </c>
    </row>
    <row r="448" spans="1:15" x14ac:dyDescent="0.35">
      <c r="A448" s="41">
        <v>446</v>
      </c>
      <c r="B448" s="42">
        <v>1525399</v>
      </c>
      <c r="C448" s="43" t="s">
        <v>1124</v>
      </c>
      <c r="D448" s="51" t="s">
        <v>1125</v>
      </c>
      <c r="E448" s="44" t="s">
        <v>123</v>
      </c>
      <c r="F448" s="44" t="s">
        <v>1126</v>
      </c>
      <c r="G448" s="43" t="s">
        <v>3068</v>
      </c>
      <c r="H448" s="44" t="s">
        <v>1127</v>
      </c>
      <c r="I448" s="43" t="s">
        <v>1128</v>
      </c>
      <c r="J448" s="44" t="s">
        <v>1127</v>
      </c>
      <c r="K448" s="43" t="s">
        <v>1129</v>
      </c>
      <c r="L448" s="44" t="s">
        <v>1130</v>
      </c>
      <c r="M448" s="43">
        <v>6</v>
      </c>
      <c r="N448" s="43">
        <v>222536</v>
      </c>
      <c r="O448" s="43">
        <v>443226</v>
      </c>
    </row>
    <row r="449" spans="1:15" ht="29" x14ac:dyDescent="0.35">
      <c r="A449" s="41">
        <v>447</v>
      </c>
      <c r="B449" s="42">
        <v>9632992</v>
      </c>
      <c r="C449" s="43" t="s">
        <v>3069</v>
      </c>
      <c r="D449" s="51" t="s">
        <v>3070</v>
      </c>
      <c r="E449" s="44" t="s">
        <v>123</v>
      </c>
      <c r="F449" s="44" t="s">
        <v>1126</v>
      </c>
      <c r="G449" s="43" t="s">
        <v>3068</v>
      </c>
      <c r="H449" s="44" t="s">
        <v>1127</v>
      </c>
      <c r="I449" s="43" t="s">
        <v>1128</v>
      </c>
      <c r="J449" s="44" t="s">
        <v>1127</v>
      </c>
      <c r="K449" s="43" t="s">
        <v>3071</v>
      </c>
      <c r="L449" s="44" t="s">
        <v>3072</v>
      </c>
      <c r="M449" s="43">
        <v>10</v>
      </c>
      <c r="N449" s="43">
        <v>222268</v>
      </c>
      <c r="O449" s="43">
        <v>443258</v>
      </c>
    </row>
    <row r="450" spans="1:15" x14ac:dyDescent="0.35">
      <c r="A450" s="41">
        <v>448</v>
      </c>
      <c r="B450" s="42">
        <v>590273988</v>
      </c>
      <c r="C450" s="43"/>
      <c r="D450" s="51">
        <v>263072</v>
      </c>
      <c r="E450" s="44" t="s">
        <v>123</v>
      </c>
      <c r="F450" s="44" t="s">
        <v>1126</v>
      </c>
      <c r="G450" s="43" t="s">
        <v>3068</v>
      </c>
      <c r="H450" s="44" t="s">
        <v>1127</v>
      </c>
      <c r="I450" s="43" t="s">
        <v>1128</v>
      </c>
      <c r="J450" s="44" t="s">
        <v>1127</v>
      </c>
      <c r="K450" s="43" t="s">
        <v>3071</v>
      </c>
      <c r="L450" s="44" t="s">
        <v>3072</v>
      </c>
      <c r="M450" s="43" t="s">
        <v>3073</v>
      </c>
      <c r="N450" s="43">
        <v>222309</v>
      </c>
      <c r="O450" s="43">
        <v>443281</v>
      </c>
    </row>
    <row r="451" spans="1:15" ht="29" x14ac:dyDescent="0.35">
      <c r="A451" s="41">
        <v>449</v>
      </c>
      <c r="B451" s="42">
        <v>9254460</v>
      </c>
      <c r="C451" s="43" t="s">
        <v>3074</v>
      </c>
      <c r="D451" s="51" t="s">
        <v>3075</v>
      </c>
      <c r="E451" s="44" t="s">
        <v>123</v>
      </c>
      <c r="F451" s="44" t="s">
        <v>1126</v>
      </c>
      <c r="G451" s="43" t="s">
        <v>3068</v>
      </c>
      <c r="H451" s="44" t="s">
        <v>1127</v>
      </c>
      <c r="I451" s="43" t="s">
        <v>1128</v>
      </c>
      <c r="J451" s="44" t="s">
        <v>1127</v>
      </c>
      <c r="K451" s="43" t="s">
        <v>338</v>
      </c>
      <c r="L451" s="44" t="s">
        <v>339</v>
      </c>
      <c r="M451" s="43">
        <v>2</v>
      </c>
      <c r="N451" s="43">
        <v>221797</v>
      </c>
      <c r="O451" s="43">
        <v>443051</v>
      </c>
    </row>
    <row r="452" spans="1:15" x14ac:dyDescent="0.35">
      <c r="A452" s="41">
        <v>450</v>
      </c>
      <c r="B452" s="42">
        <v>1525485</v>
      </c>
      <c r="C452" s="43" t="s">
        <v>3076</v>
      </c>
      <c r="D452" s="51" t="s">
        <v>3077</v>
      </c>
      <c r="E452" s="44" t="s">
        <v>123</v>
      </c>
      <c r="F452" s="44" t="s">
        <v>1126</v>
      </c>
      <c r="G452" s="43" t="s">
        <v>3068</v>
      </c>
      <c r="H452" s="44" t="s">
        <v>1127</v>
      </c>
      <c r="I452" s="43" t="s">
        <v>1128</v>
      </c>
      <c r="J452" s="44" t="s">
        <v>1127</v>
      </c>
      <c r="K452" s="43" t="s">
        <v>3078</v>
      </c>
      <c r="L452" s="44" t="s">
        <v>3079</v>
      </c>
      <c r="M452" s="43">
        <v>36</v>
      </c>
      <c r="N452" s="43">
        <v>222068</v>
      </c>
      <c r="O452" s="43">
        <v>444145</v>
      </c>
    </row>
    <row r="453" spans="1:15" ht="29" x14ac:dyDescent="0.35">
      <c r="A453" s="41">
        <v>451</v>
      </c>
      <c r="B453" s="42">
        <v>1525170</v>
      </c>
      <c r="C453" s="43" t="s">
        <v>3080</v>
      </c>
      <c r="D453" s="51" t="s">
        <v>3081</v>
      </c>
      <c r="E453" s="44" t="s">
        <v>123</v>
      </c>
      <c r="F453" s="44" t="s">
        <v>1126</v>
      </c>
      <c r="G453" s="43" t="s">
        <v>3068</v>
      </c>
      <c r="H453" s="44" t="s">
        <v>1127</v>
      </c>
      <c r="I453" s="43" t="s">
        <v>1128</v>
      </c>
      <c r="J453" s="44" t="s">
        <v>1127</v>
      </c>
      <c r="K453" s="43" t="s">
        <v>94</v>
      </c>
      <c r="L453" s="44" t="s">
        <v>95</v>
      </c>
      <c r="M453" s="43">
        <v>4</v>
      </c>
      <c r="N453" s="43">
        <v>222070</v>
      </c>
      <c r="O453" s="43">
        <v>442978</v>
      </c>
    </row>
    <row r="454" spans="1:15" x14ac:dyDescent="0.35">
      <c r="A454" s="41">
        <v>452</v>
      </c>
      <c r="B454" s="42">
        <v>1528121</v>
      </c>
      <c r="C454" s="43" t="s">
        <v>3082</v>
      </c>
      <c r="D454" s="51" t="s">
        <v>3083</v>
      </c>
      <c r="E454" s="44" t="s">
        <v>123</v>
      </c>
      <c r="F454" s="44" t="s">
        <v>1126</v>
      </c>
      <c r="G454" s="43" t="s">
        <v>3084</v>
      </c>
      <c r="H454" s="44" t="s">
        <v>3085</v>
      </c>
      <c r="I454" s="43" t="s">
        <v>3086</v>
      </c>
      <c r="J454" s="44" t="s">
        <v>3087</v>
      </c>
      <c r="K454" s="43" t="s">
        <v>103</v>
      </c>
      <c r="L454" s="44"/>
      <c r="M454" s="43">
        <v>17</v>
      </c>
      <c r="N454" s="43">
        <v>211888</v>
      </c>
      <c r="O454" s="43">
        <v>420989</v>
      </c>
    </row>
    <row r="455" spans="1:15" x14ac:dyDescent="0.35">
      <c r="A455" s="41">
        <v>453</v>
      </c>
      <c r="B455" s="42">
        <v>1532016</v>
      </c>
      <c r="C455" s="43" t="s">
        <v>3088</v>
      </c>
      <c r="D455" s="51" t="s">
        <v>3089</v>
      </c>
      <c r="E455" s="44" t="s">
        <v>123</v>
      </c>
      <c r="F455" s="44" t="s">
        <v>1126</v>
      </c>
      <c r="G455" s="43" t="s">
        <v>3090</v>
      </c>
      <c r="H455" s="44" t="s">
        <v>3091</v>
      </c>
      <c r="I455" s="43" t="s">
        <v>3092</v>
      </c>
      <c r="J455" s="44" t="s">
        <v>3093</v>
      </c>
      <c r="K455" s="43" t="s">
        <v>103</v>
      </c>
      <c r="L455" s="44"/>
      <c r="M455" s="43">
        <v>40</v>
      </c>
      <c r="N455" s="43">
        <v>227630</v>
      </c>
      <c r="O455" s="43">
        <v>426636</v>
      </c>
    </row>
    <row r="456" spans="1:15" ht="43.5" x14ac:dyDescent="0.35">
      <c r="A456" s="41">
        <v>454</v>
      </c>
      <c r="B456" s="42">
        <v>1517311000</v>
      </c>
      <c r="C456" s="43"/>
      <c r="D456" s="51" t="s">
        <v>3094</v>
      </c>
      <c r="E456" s="44" t="s">
        <v>123</v>
      </c>
      <c r="F456" s="44" t="s">
        <v>1126</v>
      </c>
      <c r="G456" s="43" t="s">
        <v>3095</v>
      </c>
      <c r="H456" s="44" t="s">
        <v>3091</v>
      </c>
      <c r="I456" s="43" t="s">
        <v>3096</v>
      </c>
      <c r="J456" s="44" t="s">
        <v>3091</v>
      </c>
      <c r="K456" s="43" t="s">
        <v>3097</v>
      </c>
      <c r="L456" s="44" t="s">
        <v>3098</v>
      </c>
      <c r="M456" s="43" t="s">
        <v>3099</v>
      </c>
      <c r="N456" s="43">
        <v>233625</v>
      </c>
      <c r="O456" s="43">
        <v>426902</v>
      </c>
    </row>
    <row r="457" spans="1:15" ht="29" x14ac:dyDescent="0.35">
      <c r="A457" s="41">
        <v>455</v>
      </c>
      <c r="B457" s="42">
        <v>1582876</v>
      </c>
      <c r="C457" s="43" t="s">
        <v>3100</v>
      </c>
      <c r="D457" s="51" t="s">
        <v>3101</v>
      </c>
      <c r="E457" s="44" t="s">
        <v>203</v>
      </c>
      <c r="F457" s="44" t="s">
        <v>3102</v>
      </c>
      <c r="G457" s="43" t="s">
        <v>3103</v>
      </c>
      <c r="H457" s="44" t="s">
        <v>3104</v>
      </c>
      <c r="I457" s="43" t="s">
        <v>3105</v>
      </c>
      <c r="J457" s="44" t="s">
        <v>3104</v>
      </c>
      <c r="K457" s="43" t="s">
        <v>535</v>
      </c>
      <c r="L457" s="44" t="s">
        <v>536</v>
      </c>
      <c r="M457" s="43">
        <v>8</v>
      </c>
      <c r="N457" s="43">
        <v>521967</v>
      </c>
      <c r="O457" s="43">
        <v>372316</v>
      </c>
    </row>
    <row r="458" spans="1:15" x14ac:dyDescent="0.35">
      <c r="A458" s="41">
        <v>456</v>
      </c>
      <c r="B458" s="42">
        <v>2056280</v>
      </c>
      <c r="C458" s="43" t="s">
        <v>3106</v>
      </c>
      <c r="D458" s="51" t="s">
        <v>3107</v>
      </c>
      <c r="E458" s="44" t="s">
        <v>203</v>
      </c>
      <c r="F458" s="44" t="s">
        <v>3108</v>
      </c>
      <c r="G458" s="43" t="s">
        <v>3109</v>
      </c>
      <c r="H458" s="44" t="s">
        <v>3110</v>
      </c>
      <c r="I458" s="43" t="s">
        <v>3111</v>
      </c>
      <c r="J458" s="44" t="s">
        <v>3110</v>
      </c>
      <c r="K458" s="43" t="s">
        <v>3112</v>
      </c>
      <c r="L458" s="44" t="s">
        <v>3113</v>
      </c>
      <c r="M458" s="43">
        <v>4</v>
      </c>
      <c r="N458" s="43">
        <v>552337</v>
      </c>
      <c r="O458" s="43">
        <v>437476</v>
      </c>
    </row>
    <row r="459" spans="1:15" x14ac:dyDescent="0.35">
      <c r="A459" s="41">
        <v>457</v>
      </c>
      <c r="B459" s="42">
        <v>209620067</v>
      </c>
      <c r="C459" s="43"/>
      <c r="D459" s="51">
        <v>132843</v>
      </c>
      <c r="E459" s="44" t="s">
        <v>203</v>
      </c>
      <c r="F459" s="44" t="s">
        <v>3114</v>
      </c>
      <c r="G459" s="43" t="s">
        <v>3115</v>
      </c>
      <c r="H459" s="44" t="s">
        <v>3116</v>
      </c>
      <c r="I459" s="43" t="s">
        <v>3117</v>
      </c>
      <c r="J459" s="44" t="s">
        <v>3116</v>
      </c>
      <c r="K459" s="43" t="s">
        <v>3118</v>
      </c>
      <c r="L459" s="44" t="s">
        <v>3119</v>
      </c>
      <c r="M459" s="43">
        <v>23</v>
      </c>
      <c r="N459" s="43">
        <v>524041</v>
      </c>
      <c r="O459" s="43">
        <v>485467</v>
      </c>
    </row>
    <row r="460" spans="1:15" x14ac:dyDescent="0.35">
      <c r="A460" s="41">
        <v>458</v>
      </c>
      <c r="B460" s="42">
        <v>12682359</v>
      </c>
      <c r="C460" s="43"/>
      <c r="D460" s="51">
        <v>132829</v>
      </c>
      <c r="E460" s="44" t="s">
        <v>203</v>
      </c>
      <c r="F460" s="44" t="s">
        <v>3114</v>
      </c>
      <c r="G460" s="43" t="s">
        <v>3115</v>
      </c>
      <c r="H460" s="44" t="s">
        <v>3116</v>
      </c>
      <c r="I460" s="43" t="s">
        <v>3117</v>
      </c>
      <c r="J460" s="44" t="s">
        <v>3116</v>
      </c>
      <c r="K460" s="43" t="s">
        <v>3120</v>
      </c>
      <c r="L460" s="44" t="s">
        <v>3121</v>
      </c>
      <c r="M460" s="43">
        <v>9</v>
      </c>
      <c r="N460" s="43">
        <v>526744</v>
      </c>
      <c r="O460" s="43">
        <v>484026</v>
      </c>
    </row>
    <row r="461" spans="1:15" ht="29" x14ac:dyDescent="0.35">
      <c r="A461" s="41">
        <v>459</v>
      </c>
      <c r="B461" s="42">
        <v>425030662</v>
      </c>
      <c r="C461" s="43"/>
      <c r="D461" s="51" t="s">
        <v>3122</v>
      </c>
      <c r="E461" s="44" t="s">
        <v>203</v>
      </c>
      <c r="F461" s="44" t="s">
        <v>3114</v>
      </c>
      <c r="G461" s="43" t="s">
        <v>3115</v>
      </c>
      <c r="H461" s="44" t="s">
        <v>3116</v>
      </c>
      <c r="I461" s="43" t="s">
        <v>3117</v>
      </c>
      <c r="J461" s="44" t="s">
        <v>3116</v>
      </c>
      <c r="K461" s="43" t="s">
        <v>1252</v>
      </c>
      <c r="L461" s="44" t="s">
        <v>381</v>
      </c>
      <c r="M461" s="43" t="s">
        <v>3123</v>
      </c>
      <c r="N461" s="43">
        <v>525162</v>
      </c>
      <c r="O461" s="43">
        <v>485412</v>
      </c>
    </row>
    <row r="462" spans="1:15" x14ac:dyDescent="0.35">
      <c r="A462" s="41">
        <v>460</v>
      </c>
      <c r="B462" s="42">
        <v>1643849</v>
      </c>
      <c r="C462" s="43" t="s">
        <v>208</v>
      </c>
      <c r="D462" s="51" t="s">
        <v>209</v>
      </c>
      <c r="E462" s="44" t="s">
        <v>203</v>
      </c>
      <c r="F462" s="44" t="s">
        <v>210</v>
      </c>
      <c r="G462" s="43" t="s">
        <v>3124</v>
      </c>
      <c r="H462" s="44" t="s">
        <v>211</v>
      </c>
      <c r="I462" s="43" t="s">
        <v>212</v>
      </c>
      <c r="J462" s="44" t="s">
        <v>213</v>
      </c>
      <c r="K462" s="43" t="s">
        <v>103</v>
      </c>
      <c r="L462" s="44"/>
      <c r="M462" s="43">
        <v>11</v>
      </c>
      <c r="N462" s="43">
        <v>528743</v>
      </c>
      <c r="O462" s="43">
        <v>464215</v>
      </c>
    </row>
    <row r="463" spans="1:15" x14ac:dyDescent="0.35">
      <c r="A463" s="41">
        <v>461</v>
      </c>
      <c r="B463" s="42">
        <v>1655204</v>
      </c>
      <c r="C463" s="43" t="s">
        <v>3125</v>
      </c>
      <c r="D463" s="51" t="s">
        <v>3126</v>
      </c>
      <c r="E463" s="44" t="s">
        <v>203</v>
      </c>
      <c r="F463" s="44" t="s">
        <v>3127</v>
      </c>
      <c r="G463" s="43" t="s">
        <v>3128</v>
      </c>
      <c r="H463" s="44" t="s">
        <v>3129</v>
      </c>
      <c r="I463" s="43" t="s">
        <v>3130</v>
      </c>
      <c r="J463" s="44" t="s">
        <v>3131</v>
      </c>
      <c r="K463" s="43" t="s">
        <v>103</v>
      </c>
      <c r="L463" s="44"/>
      <c r="M463" s="43">
        <v>20</v>
      </c>
      <c r="N463" s="43">
        <v>565860</v>
      </c>
      <c r="O463" s="43">
        <v>481015</v>
      </c>
    </row>
    <row r="464" spans="1:15" x14ac:dyDescent="0.35">
      <c r="A464" s="41">
        <v>462</v>
      </c>
      <c r="B464" s="42">
        <v>1655631</v>
      </c>
      <c r="C464" s="43" t="s">
        <v>3132</v>
      </c>
      <c r="D464" s="51" t="s">
        <v>3133</v>
      </c>
      <c r="E464" s="44" t="s">
        <v>203</v>
      </c>
      <c r="F464" s="44" t="s">
        <v>3127</v>
      </c>
      <c r="G464" s="43" t="s">
        <v>3128</v>
      </c>
      <c r="H464" s="44" t="s">
        <v>3129</v>
      </c>
      <c r="I464" s="43" t="s">
        <v>3134</v>
      </c>
      <c r="J464" s="44" t="s">
        <v>3135</v>
      </c>
      <c r="K464" s="43" t="s">
        <v>103</v>
      </c>
      <c r="L464" s="44"/>
      <c r="M464" s="43">
        <v>1</v>
      </c>
      <c r="N464" s="43">
        <v>559781</v>
      </c>
      <c r="O464" s="43">
        <v>482815</v>
      </c>
    </row>
    <row r="465" spans="1:15" x14ac:dyDescent="0.35">
      <c r="A465" s="41">
        <v>463</v>
      </c>
      <c r="B465" s="42">
        <v>1658923</v>
      </c>
      <c r="C465" s="43" t="s">
        <v>3136</v>
      </c>
      <c r="D465" s="51" t="s">
        <v>3137</v>
      </c>
      <c r="E465" s="44" t="s">
        <v>203</v>
      </c>
      <c r="F465" s="44" t="s">
        <v>3127</v>
      </c>
      <c r="G465" s="43" t="s">
        <v>3138</v>
      </c>
      <c r="H465" s="44" t="s">
        <v>3139</v>
      </c>
      <c r="I465" s="43" t="s">
        <v>3140</v>
      </c>
      <c r="J465" s="44" t="s">
        <v>3141</v>
      </c>
      <c r="K465" s="43" t="s">
        <v>103</v>
      </c>
      <c r="L465" s="44"/>
      <c r="M465" s="43">
        <v>82</v>
      </c>
      <c r="N465" s="43">
        <v>572353</v>
      </c>
      <c r="O465" s="43">
        <v>477425</v>
      </c>
    </row>
    <row r="466" spans="1:15" x14ac:dyDescent="0.35">
      <c r="A466" s="41">
        <v>464</v>
      </c>
      <c r="B466" s="42">
        <v>2095200</v>
      </c>
      <c r="C466" s="43" t="s">
        <v>839</v>
      </c>
      <c r="D466" s="51" t="s">
        <v>840</v>
      </c>
      <c r="E466" s="44" t="s">
        <v>203</v>
      </c>
      <c r="F466" s="44" t="s">
        <v>832</v>
      </c>
      <c r="G466" s="43" t="s">
        <v>3142</v>
      </c>
      <c r="H466" s="44" t="s">
        <v>832</v>
      </c>
      <c r="I466" s="43" t="s">
        <v>833</v>
      </c>
      <c r="J466" s="44" t="s">
        <v>832</v>
      </c>
      <c r="K466" s="43" t="s">
        <v>799</v>
      </c>
      <c r="L466" s="44" t="s">
        <v>800</v>
      </c>
      <c r="M466" s="43" t="s">
        <v>563</v>
      </c>
      <c r="N466" s="43">
        <v>531134</v>
      </c>
      <c r="O466" s="43">
        <v>433266</v>
      </c>
    </row>
    <row r="467" spans="1:15" x14ac:dyDescent="0.35">
      <c r="A467" s="41">
        <v>465</v>
      </c>
      <c r="B467" s="45">
        <v>185179</v>
      </c>
      <c r="C467" s="46"/>
      <c r="D467" s="52" t="s">
        <v>3143</v>
      </c>
      <c r="E467" s="47" t="s">
        <v>203</v>
      </c>
      <c r="F467" s="47" t="s">
        <v>832</v>
      </c>
      <c r="G467" s="46" t="s">
        <v>3142</v>
      </c>
      <c r="H467" s="47" t="s">
        <v>832</v>
      </c>
      <c r="I467" s="46" t="s">
        <v>833</v>
      </c>
      <c r="J467" s="47" t="s">
        <v>832</v>
      </c>
      <c r="K467" s="46" t="s">
        <v>3144</v>
      </c>
      <c r="L467" s="47" t="s">
        <v>3145</v>
      </c>
      <c r="M467" s="46" t="s">
        <v>3146</v>
      </c>
      <c r="N467" s="46" t="s">
        <v>3147</v>
      </c>
      <c r="O467" s="46">
        <v>434320.98</v>
      </c>
    </row>
    <row r="468" spans="1:15" x14ac:dyDescent="0.35">
      <c r="A468" s="41">
        <v>466</v>
      </c>
      <c r="B468" s="42">
        <v>2117932</v>
      </c>
      <c r="C468" s="43" t="s">
        <v>836</v>
      </c>
      <c r="D468" s="51" t="s">
        <v>837</v>
      </c>
      <c r="E468" s="44" t="s">
        <v>203</v>
      </c>
      <c r="F468" s="44" t="s">
        <v>832</v>
      </c>
      <c r="G468" s="43" t="s">
        <v>3142</v>
      </c>
      <c r="H468" s="44" t="s">
        <v>832</v>
      </c>
      <c r="I468" s="43" t="s">
        <v>833</v>
      </c>
      <c r="J468" s="44" t="s">
        <v>832</v>
      </c>
      <c r="K468" s="43" t="s">
        <v>531</v>
      </c>
      <c r="L468" s="44" t="s">
        <v>532</v>
      </c>
      <c r="M468" s="43" t="s">
        <v>838</v>
      </c>
      <c r="N468" s="43">
        <v>531852</v>
      </c>
      <c r="O468" s="43">
        <v>432147</v>
      </c>
    </row>
    <row r="469" spans="1:15" x14ac:dyDescent="0.35">
      <c r="A469" s="41">
        <v>467</v>
      </c>
      <c r="B469" s="42">
        <v>2113381</v>
      </c>
      <c r="C469" s="43" t="s">
        <v>3148</v>
      </c>
      <c r="D469" s="51" t="s">
        <v>3149</v>
      </c>
      <c r="E469" s="44" t="s">
        <v>203</v>
      </c>
      <c r="F469" s="44" t="s">
        <v>832</v>
      </c>
      <c r="G469" s="43" t="s">
        <v>3142</v>
      </c>
      <c r="H469" s="44" t="s">
        <v>832</v>
      </c>
      <c r="I469" s="43" t="s">
        <v>833</v>
      </c>
      <c r="J469" s="44" t="s">
        <v>832</v>
      </c>
      <c r="K469" s="43" t="s">
        <v>3150</v>
      </c>
      <c r="L469" s="44" t="s">
        <v>3151</v>
      </c>
      <c r="M469" s="43" t="s">
        <v>3152</v>
      </c>
      <c r="N469" s="43">
        <v>527251</v>
      </c>
      <c r="O469" s="43">
        <v>430683</v>
      </c>
    </row>
    <row r="470" spans="1:15" x14ac:dyDescent="0.35">
      <c r="A470" s="41">
        <v>468</v>
      </c>
      <c r="B470" s="42">
        <v>2114533</v>
      </c>
      <c r="C470" s="43" t="s">
        <v>3153</v>
      </c>
      <c r="D470" s="51" t="s">
        <v>3154</v>
      </c>
      <c r="E470" s="44" t="s">
        <v>203</v>
      </c>
      <c r="F470" s="44" t="s">
        <v>832</v>
      </c>
      <c r="G470" s="43" t="s">
        <v>3142</v>
      </c>
      <c r="H470" s="44" t="s">
        <v>832</v>
      </c>
      <c r="I470" s="43" t="s">
        <v>833</v>
      </c>
      <c r="J470" s="44" t="s">
        <v>832</v>
      </c>
      <c r="K470" s="43" t="s">
        <v>3155</v>
      </c>
      <c r="L470" s="44" t="s">
        <v>3156</v>
      </c>
      <c r="M470" s="43">
        <v>183</v>
      </c>
      <c r="N470" s="43">
        <v>532634</v>
      </c>
      <c r="O470" s="43">
        <v>442456</v>
      </c>
    </row>
    <row r="471" spans="1:15" ht="29" x14ac:dyDescent="0.35">
      <c r="A471" s="41">
        <v>469</v>
      </c>
      <c r="B471" s="42">
        <v>2108544</v>
      </c>
      <c r="C471" s="43" t="s">
        <v>830</v>
      </c>
      <c r="D471" s="51" t="s">
        <v>831</v>
      </c>
      <c r="E471" s="44" t="s">
        <v>203</v>
      </c>
      <c r="F471" s="44" t="s">
        <v>832</v>
      </c>
      <c r="G471" s="43" t="s">
        <v>3142</v>
      </c>
      <c r="H471" s="44" t="s">
        <v>832</v>
      </c>
      <c r="I471" s="43" t="s">
        <v>833</v>
      </c>
      <c r="J471" s="44" t="s">
        <v>832</v>
      </c>
      <c r="K471" s="43" t="s">
        <v>834</v>
      </c>
      <c r="L471" s="44" t="s">
        <v>835</v>
      </c>
      <c r="M471" s="43">
        <v>14</v>
      </c>
      <c r="N471" s="43">
        <v>537296</v>
      </c>
      <c r="O471" s="43">
        <v>432266</v>
      </c>
    </row>
    <row r="472" spans="1:15" x14ac:dyDescent="0.35">
      <c r="A472" s="41">
        <v>470</v>
      </c>
      <c r="B472" s="45">
        <v>512784</v>
      </c>
      <c r="C472" s="46"/>
      <c r="D472" s="52" t="s">
        <v>3157</v>
      </c>
      <c r="E472" s="47" t="s">
        <v>203</v>
      </c>
      <c r="F472" s="47" t="s">
        <v>832</v>
      </c>
      <c r="G472" s="46" t="s">
        <v>3142</v>
      </c>
      <c r="H472" s="47" t="s">
        <v>832</v>
      </c>
      <c r="I472" s="46" t="s">
        <v>833</v>
      </c>
      <c r="J472" s="47" t="s">
        <v>832</v>
      </c>
      <c r="K472" s="46" t="s">
        <v>428</v>
      </c>
      <c r="L472" s="47" t="s">
        <v>429</v>
      </c>
      <c r="M472" s="46" t="s">
        <v>3158</v>
      </c>
      <c r="N472" s="46">
        <v>531904.02</v>
      </c>
      <c r="O472" s="46">
        <v>431323.98</v>
      </c>
    </row>
    <row r="473" spans="1:15" x14ac:dyDescent="0.35">
      <c r="A473" s="41">
        <v>471</v>
      </c>
      <c r="B473" s="42">
        <v>1707182</v>
      </c>
      <c r="C473" s="43" t="s">
        <v>3159</v>
      </c>
      <c r="D473" s="51" t="s">
        <v>3160</v>
      </c>
      <c r="E473" s="44" t="s">
        <v>203</v>
      </c>
      <c r="F473" s="44" t="s">
        <v>3161</v>
      </c>
      <c r="G473" s="43" t="s">
        <v>3162</v>
      </c>
      <c r="H473" s="44" t="s">
        <v>3163</v>
      </c>
      <c r="I473" s="43" t="s">
        <v>3164</v>
      </c>
      <c r="J473" s="44" t="s">
        <v>3165</v>
      </c>
      <c r="K473" s="43" t="s">
        <v>103</v>
      </c>
      <c r="L473" s="44"/>
      <c r="M473" s="43">
        <v>39</v>
      </c>
      <c r="N473" s="43">
        <v>565455</v>
      </c>
      <c r="O473" s="43">
        <v>391546</v>
      </c>
    </row>
    <row r="474" spans="1:15" x14ac:dyDescent="0.35">
      <c r="A474" s="41">
        <v>472</v>
      </c>
      <c r="B474" s="42">
        <v>1732262</v>
      </c>
      <c r="C474" s="43" t="s">
        <v>3166</v>
      </c>
      <c r="D474" s="51" t="s">
        <v>3167</v>
      </c>
      <c r="E474" s="44" t="s">
        <v>203</v>
      </c>
      <c r="F474" s="44" t="s">
        <v>3168</v>
      </c>
      <c r="G474" s="43" t="s">
        <v>3169</v>
      </c>
      <c r="H474" s="44" t="s">
        <v>3170</v>
      </c>
      <c r="I474" s="43" t="s">
        <v>3171</v>
      </c>
      <c r="J474" s="44" t="s">
        <v>3170</v>
      </c>
      <c r="K474" s="43" t="s">
        <v>541</v>
      </c>
      <c r="L474" s="44" t="s">
        <v>542</v>
      </c>
      <c r="M474" s="43">
        <v>39</v>
      </c>
      <c r="N474" s="43">
        <v>524057</v>
      </c>
      <c r="O474" s="43">
        <v>422246</v>
      </c>
    </row>
    <row r="475" spans="1:15" x14ac:dyDescent="0.35">
      <c r="A475" s="41">
        <v>473</v>
      </c>
      <c r="B475" s="42">
        <v>1751931</v>
      </c>
      <c r="C475" s="43" t="s">
        <v>3172</v>
      </c>
      <c r="D475" s="51" t="s">
        <v>3173</v>
      </c>
      <c r="E475" s="44" t="s">
        <v>203</v>
      </c>
      <c r="F475" s="44" t="s">
        <v>3168</v>
      </c>
      <c r="G475" s="43" t="s">
        <v>3174</v>
      </c>
      <c r="H475" s="44" t="s">
        <v>3170</v>
      </c>
      <c r="I475" s="43" t="s">
        <v>3175</v>
      </c>
      <c r="J475" s="44" t="s">
        <v>3176</v>
      </c>
      <c r="K475" s="43" t="s">
        <v>103</v>
      </c>
      <c r="L475" s="44" t="s">
        <v>104</v>
      </c>
      <c r="M475" s="43">
        <v>52</v>
      </c>
      <c r="N475" s="43">
        <v>522018</v>
      </c>
      <c r="O475" s="43">
        <v>424976</v>
      </c>
    </row>
    <row r="476" spans="1:15" x14ac:dyDescent="0.35">
      <c r="A476" s="41">
        <v>474</v>
      </c>
      <c r="B476" s="42">
        <v>1756350</v>
      </c>
      <c r="C476" s="43" t="s">
        <v>3177</v>
      </c>
      <c r="D476" s="51" t="s">
        <v>3178</v>
      </c>
      <c r="E476" s="44" t="s">
        <v>203</v>
      </c>
      <c r="F476" s="44" t="s">
        <v>3179</v>
      </c>
      <c r="G476" s="43" t="s">
        <v>3180</v>
      </c>
      <c r="H476" s="44" t="s">
        <v>3181</v>
      </c>
      <c r="I476" s="43" t="s">
        <v>3182</v>
      </c>
      <c r="J476" s="44" t="s">
        <v>3183</v>
      </c>
      <c r="K476" s="43" t="s">
        <v>94</v>
      </c>
      <c r="L476" s="44" t="s">
        <v>95</v>
      </c>
      <c r="M476" s="43">
        <v>5</v>
      </c>
      <c r="N476" s="43">
        <v>494384</v>
      </c>
      <c r="O476" s="43">
        <v>362683</v>
      </c>
    </row>
    <row r="477" spans="1:15" x14ac:dyDescent="0.35">
      <c r="A477" s="41">
        <v>475</v>
      </c>
      <c r="B477" s="42">
        <v>1767716</v>
      </c>
      <c r="C477" s="43" t="s">
        <v>3184</v>
      </c>
      <c r="D477" s="51" t="s">
        <v>3185</v>
      </c>
      <c r="E477" s="44" t="s">
        <v>203</v>
      </c>
      <c r="F477" s="44" t="s">
        <v>3179</v>
      </c>
      <c r="G477" s="43" t="s">
        <v>3186</v>
      </c>
      <c r="H477" s="44" t="s">
        <v>3187</v>
      </c>
      <c r="I477" s="43" t="s">
        <v>3188</v>
      </c>
      <c r="J477" s="44" t="s">
        <v>3187</v>
      </c>
      <c r="K477" s="43" t="s">
        <v>1089</v>
      </c>
      <c r="L477" s="44" t="s">
        <v>1090</v>
      </c>
      <c r="M477" s="43" t="s">
        <v>2408</v>
      </c>
      <c r="N477" s="43">
        <v>510033</v>
      </c>
      <c r="O477" s="43">
        <v>363571</v>
      </c>
    </row>
    <row r="478" spans="1:15" x14ac:dyDescent="0.35">
      <c r="A478" s="41">
        <v>476</v>
      </c>
      <c r="B478" s="42">
        <v>1768239</v>
      </c>
      <c r="C478" s="43" t="s">
        <v>3189</v>
      </c>
      <c r="D478" s="51" t="s">
        <v>3190</v>
      </c>
      <c r="E478" s="44" t="s">
        <v>203</v>
      </c>
      <c r="F478" s="44" t="s">
        <v>3179</v>
      </c>
      <c r="G478" s="43" t="s">
        <v>3186</v>
      </c>
      <c r="H478" s="44" t="s">
        <v>3187</v>
      </c>
      <c r="I478" s="43" t="s">
        <v>3191</v>
      </c>
      <c r="J478" s="44" t="s">
        <v>3192</v>
      </c>
      <c r="K478" s="43" t="s">
        <v>103</v>
      </c>
      <c r="L478" s="44"/>
      <c r="M478" s="43">
        <v>26</v>
      </c>
      <c r="N478" s="43">
        <v>515984</v>
      </c>
      <c r="O478" s="43">
        <v>362713</v>
      </c>
    </row>
    <row r="479" spans="1:15" x14ac:dyDescent="0.35">
      <c r="A479" s="41">
        <v>477</v>
      </c>
      <c r="B479" s="42">
        <v>1770593</v>
      </c>
      <c r="C479" s="43" t="s">
        <v>3193</v>
      </c>
      <c r="D479" s="51" t="s">
        <v>3194</v>
      </c>
      <c r="E479" s="44" t="s">
        <v>203</v>
      </c>
      <c r="F479" s="44" t="s">
        <v>3179</v>
      </c>
      <c r="G479" s="43" t="s">
        <v>3195</v>
      </c>
      <c r="H479" s="44" t="s">
        <v>3196</v>
      </c>
      <c r="I479" s="43" t="s">
        <v>3197</v>
      </c>
      <c r="J479" s="44" t="s">
        <v>3196</v>
      </c>
      <c r="K479" s="43" t="s">
        <v>94</v>
      </c>
      <c r="L479" s="44" t="s">
        <v>95</v>
      </c>
      <c r="M479" s="43">
        <v>4</v>
      </c>
      <c r="N479" s="43">
        <v>514150</v>
      </c>
      <c r="O479" s="43">
        <v>368624</v>
      </c>
    </row>
    <row r="480" spans="1:15" x14ac:dyDescent="0.35">
      <c r="A480" s="41">
        <v>478</v>
      </c>
      <c r="B480" s="42">
        <v>1773531</v>
      </c>
      <c r="C480" s="43" t="s">
        <v>3198</v>
      </c>
      <c r="D480" s="51" t="s">
        <v>3199</v>
      </c>
      <c r="E480" s="44" t="s">
        <v>203</v>
      </c>
      <c r="F480" s="44" t="s">
        <v>204</v>
      </c>
      <c r="G480" s="43" t="s">
        <v>3200</v>
      </c>
      <c r="H480" s="44" t="s">
        <v>3201</v>
      </c>
      <c r="I480" s="43" t="s">
        <v>3202</v>
      </c>
      <c r="J480" s="44" t="s">
        <v>3201</v>
      </c>
      <c r="K480" s="43" t="s">
        <v>1140</v>
      </c>
      <c r="L480" s="44" t="s">
        <v>1141</v>
      </c>
      <c r="M480" s="43">
        <v>134</v>
      </c>
      <c r="N480" s="43">
        <v>547234</v>
      </c>
      <c r="O480" s="43">
        <v>414016</v>
      </c>
    </row>
    <row r="481" spans="1:15" x14ac:dyDescent="0.35">
      <c r="A481" s="41">
        <v>479</v>
      </c>
      <c r="B481" s="42">
        <v>1781124</v>
      </c>
      <c r="C481" s="43" t="s">
        <v>3203</v>
      </c>
      <c r="D481" s="51" t="s">
        <v>3204</v>
      </c>
      <c r="E481" s="44" t="s">
        <v>203</v>
      </c>
      <c r="F481" s="44" t="s">
        <v>204</v>
      </c>
      <c r="G481" s="43" t="s">
        <v>3205</v>
      </c>
      <c r="H481" s="44" t="s">
        <v>205</v>
      </c>
      <c r="I481" s="43" t="s">
        <v>3206</v>
      </c>
      <c r="J481" s="44" t="s">
        <v>3207</v>
      </c>
      <c r="K481" s="43" t="s">
        <v>428</v>
      </c>
      <c r="L481" s="44" t="s">
        <v>429</v>
      </c>
      <c r="M481" s="43">
        <v>20</v>
      </c>
      <c r="N481" s="43">
        <v>549402</v>
      </c>
      <c r="O481" s="43">
        <v>407949</v>
      </c>
    </row>
    <row r="482" spans="1:15" x14ac:dyDescent="0.35">
      <c r="A482" s="41">
        <v>480</v>
      </c>
      <c r="B482" s="42">
        <v>1784098</v>
      </c>
      <c r="C482" s="43" t="s">
        <v>3208</v>
      </c>
      <c r="D482" s="51" t="s">
        <v>3209</v>
      </c>
      <c r="E482" s="44" t="s">
        <v>203</v>
      </c>
      <c r="F482" s="44" t="s">
        <v>204</v>
      </c>
      <c r="G482" s="43" t="s">
        <v>3205</v>
      </c>
      <c r="H482" s="44" t="s">
        <v>205</v>
      </c>
      <c r="I482" s="43" t="s">
        <v>3210</v>
      </c>
      <c r="J482" s="44" t="s">
        <v>3211</v>
      </c>
      <c r="K482" s="43" t="s">
        <v>103</v>
      </c>
      <c r="L482" s="44" t="s">
        <v>104</v>
      </c>
      <c r="M482" s="43">
        <v>29</v>
      </c>
      <c r="N482" s="43">
        <v>551496</v>
      </c>
      <c r="O482" s="43">
        <v>403742</v>
      </c>
    </row>
    <row r="483" spans="1:15" x14ac:dyDescent="0.35">
      <c r="A483" s="41">
        <v>481</v>
      </c>
      <c r="B483" s="42">
        <v>1781790</v>
      </c>
      <c r="C483" s="43" t="s">
        <v>3212</v>
      </c>
      <c r="D483" s="51" t="s">
        <v>3213</v>
      </c>
      <c r="E483" s="44" t="s">
        <v>203</v>
      </c>
      <c r="F483" s="44" t="s">
        <v>204</v>
      </c>
      <c r="G483" s="43" t="s">
        <v>3205</v>
      </c>
      <c r="H483" s="44" t="s">
        <v>205</v>
      </c>
      <c r="I483" s="43" t="s">
        <v>3214</v>
      </c>
      <c r="J483" s="44" t="s">
        <v>3215</v>
      </c>
      <c r="K483" s="43" t="s">
        <v>472</v>
      </c>
      <c r="L483" s="44" t="s">
        <v>473</v>
      </c>
      <c r="M483" s="43">
        <v>14</v>
      </c>
      <c r="N483" s="43">
        <v>547774</v>
      </c>
      <c r="O483" s="43">
        <v>399057</v>
      </c>
    </row>
    <row r="484" spans="1:15" x14ac:dyDescent="0.35">
      <c r="A484" s="41">
        <v>482</v>
      </c>
      <c r="B484" s="42">
        <v>1782971</v>
      </c>
      <c r="C484" s="43" t="s">
        <v>3216</v>
      </c>
      <c r="D484" s="51" t="s">
        <v>3217</v>
      </c>
      <c r="E484" s="44" t="s">
        <v>203</v>
      </c>
      <c r="F484" s="44" t="s">
        <v>204</v>
      </c>
      <c r="G484" s="43" t="s">
        <v>3205</v>
      </c>
      <c r="H484" s="44" t="s">
        <v>205</v>
      </c>
      <c r="I484" s="43" t="s">
        <v>3218</v>
      </c>
      <c r="J484" s="44" t="s">
        <v>205</v>
      </c>
      <c r="K484" s="43" t="s">
        <v>338</v>
      </c>
      <c r="L484" s="44" t="s">
        <v>339</v>
      </c>
      <c r="M484" s="43">
        <v>9</v>
      </c>
      <c r="N484" s="43">
        <v>548638</v>
      </c>
      <c r="O484" s="43">
        <v>404184</v>
      </c>
    </row>
    <row r="485" spans="1:15" x14ac:dyDescent="0.35">
      <c r="A485" s="41">
        <v>483</v>
      </c>
      <c r="B485" s="42">
        <v>1782990</v>
      </c>
      <c r="C485" s="43" t="s">
        <v>3219</v>
      </c>
      <c r="D485" s="51" t="s">
        <v>3220</v>
      </c>
      <c r="E485" s="44" t="s">
        <v>203</v>
      </c>
      <c r="F485" s="44" t="s">
        <v>204</v>
      </c>
      <c r="G485" s="43" t="s">
        <v>3205</v>
      </c>
      <c r="H485" s="44" t="s">
        <v>205</v>
      </c>
      <c r="I485" s="43" t="s">
        <v>3218</v>
      </c>
      <c r="J485" s="44" t="s">
        <v>205</v>
      </c>
      <c r="K485" s="43" t="s">
        <v>428</v>
      </c>
      <c r="L485" s="44" t="s">
        <v>429</v>
      </c>
      <c r="M485" s="43">
        <v>13</v>
      </c>
      <c r="N485" s="43">
        <v>549283</v>
      </c>
      <c r="O485" s="43">
        <v>403826</v>
      </c>
    </row>
    <row r="486" spans="1:15" x14ac:dyDescent="0.35">
      <c r="A486" s="41">
        <v>484</v>
      </c>
      <c r="B486" s="42">
        <v>1783585</v>
      </c>
      <c r="C486" s="43" t="s">
        <v>201</v>
      </c>
      <c r="D486" s="51" t="s">
        <v>202</v>
      </c>
      <c r="E486" s="44" t="s">
        <v>203</v>
      </c>
      <c r="F486" s="44" t="s">
        <v>204</v>
      </c>
      <c r="G486" s="43" t="s">
        <v>3205</v>
      </c>
      <c r="H486" s="44" t="s">
        <v>205</v>
      </c>
      <c r="I486" s="43" t="s">
        <v>206</v>
      </c>
      <c r="J486" s="44" t="s">
        <v>207</v>
      </c>
      <c r="K486" s="43" t="s">
        <v>103</v>
      </c>
      <c r="L486" s="44"/>
      <c r="M486" s="43">
        <v>52</v>
      </c>
      <c r="N486" s="43">
        <v>544122</v>
      </c>
      <c r="O486" s="43">
        <v>405101</v>
      </c>
    </row>
    <row r="487" spans="1:15" x14ac:dyDescent="0.35">
      <c r="A487" s="41">
        <v>485</v>
      </c>
      <c r="B487" s="42">
        <v>1784061</v>
      </c>
      <c r="C487" s="43" t="s">
        <v>3221</v>
      </c>
      <c r="D487" s="51" t="s">
        <v>3222</v>
      </c>
      <c r="E487" s="44" t="s">
        <v>203</v>
      </c>
      <c r="F487" s="44" t="s">
        <v>204</v>
      </c>
      <c r="G487" s="43" t="s">
        <v>3205</v>
      </c>
      <c r="H487" s="44" t="s">
        <v>205</v>
      </c>
      <c r="I487" s="43" t="s">
        <v>3223</v>
      </c>
      <c r="J487" s="44" t="s">
        <v>3224</v>
      </c>
      <c r="K487" s="43" t="s">
        <v>853</v>
      </c>
      <c r="L487" s="44" t="s">
        <v>854</v>
      </c>
      <c r="M487" s="43">
        <v>5</v>
      </c>
      <c r="N487" s="43">
        <v>543500</v>
      </c>
      <c r="O487" s="43">
        <v>407549</v>
      </c>
    </row>
    <row r="488" spans="1:15" x14ac:dyDescent="0.35">
      <c r="A488" s="41">
        <v>486</v>
      </c>
      <c r="B488" s="42">
        <v>1801754</v>
      </c>
      <c r="C488" s="43" t="s">
        <v>3225</v>
      </c>
      <c r="D488" s="51" t="s">
        <v>3226</v>
      </c>
      <c r="E488" s="44" t="s">
        <v>203</v>
      </c>
      <c r="F488" s="44" t="s">
        <v>204</v>
      </c>
      <c r="G488" s="43" t="s">
        <v>3227</v>
      </c>
      <c r="H488" s="44" t="s">
        <v>3228</v>
      </c>
      <c r="I488" s="43" t="s">
        <v>3229</v>
      </c>
      <c r="J488" s="44" t="s">
        <v>3230</v>
      </c>
      <c r="K488" s="43" t="s">
        <v>103</v>
      </c>
      <c r="L488" s="44"/>
      <c r="M488" s="43">
        <v>99</v>
      </c>
      <c r="N488" s="43">
        <v>557909</v>
      </c>
      <c r="O488" s="43">
        <v>408189</v>
      </c>
    </row>
    <row r="489" spans="1:15" x14ac:dyDescent="0.35">
      <c r="A489" s="41">
        <v>487</v>
      </c>
      <c r="B489" s="42">
        <v>1800867</v>
      </c>
      <c r="C489" s="43" t="s">
        <v>3231</v>
      </c>
      <c r="D489" s="51" t="s">
        <v>3232</v>
      </c>
      <c r="E489" s="44" t="s">
        <v>203</v>
      </c>
      <c r="F489" s="44" t="s">
        <v>204</v>
      </c>
      <c r="G489" s="43" t="s">
        <v>3227</v>
      </c>
      <c r="H489" s="44" t="s">
        <v>3228</v>
      </c>
      <c r="I489" s="43" t="s">
        <v>3233</v>
      </c>
      <c r="J489" s="44" t="s">
        <v>3228</v>
      </c>
      <c r="K489" s="43" t="s">
        <v>1125</v>
      </c>
      <c r="L489" s="44" t="s">
        <v>2842</v>
      </c>
      <c r="M489" s="43">
        <v>105</v>
      </c>
      <c r="N489" s="43">
        <v>557857</v>
      </c>
      <c r="O489" s="43">
        <v>403697</v>
      </c>
    </row>
    <row r="490" spans="1:15" ht="29" x14ac:dyDescent="0.35">
      <c r="A490" s="41">
        <v>488</v>
      </c>
      <c r="B490" s="42">
        <v>1800547</v>
      </c>
      <c r="C490" s="43" t="s">
        <v>3234</v>
      </c>
      <c r="D490" s="51" t="s">
        <v>3235</v>
      </c>
      <c r="E490" s="44" t="s">
        <v>203</v>
      </c>
      <c r="F490" s="44" t="s">
        <v>204</v>
      </c>
      <c r="G490" s="43" t="s">
        <v>3227</v>
      </c>
      <c r="H490" s="44" t="s">
        <v>3228</v>
      </c>
      <c r="I490" s="43" t="s">
        <v>3233</v>
      </c>
      <c r="J490" s="44" t="s">
        <v>3228</v>
      </c>
      <c r="K490" s="43" t="s">
        <v>1125</v>
      </c>
      <c r="L490" s="44" t="s">
        <v>2842</v>
      </c>
      <c r="M490" s="43">
        <v>107</v>
      </c>
      <c r="N490" s="43">
        <v>558000</v>
      </c>
      <c r="O490" s="43">
        <v>403592</v>
      </c>
    </row>
    <row r="491" spans="1:15" x14ac:dyDescent="0.35">
      <c r="A491" s="41">
        <v>489</v>
      </c>
      <c r="B491" s="45">
        <v>81888606</v>
      </c>
      <c r="C491" s="46"/>
      <c r="D491" s="52" t="s">
        <v>3236</v>
      </c>
      <c r="E491" s="47" t="s">
        <v>203</v>
      </c>
      <c r="F491" s="47" t="s">
        <v>3237</v>
      </c>
      <c r="G491" s="46" t="s">
        <v>3238</v>
      </c>
      <c r="H491" s="47" t="s">
        <v>3237</v>
      </c>
      <c r="I491" s="46" t="s">
        <v>3239</v>
      </c>
      <c r="J491" s="47" t="s">
        <v>3237</v>
      </c>
      <c r="K491" s="46" t="s">
        <v>3240</v>
      </c>
      <c r="L491" s="47" t="s">
        <v>3241</v>
      </c>
      <c r="M491" s="46" t="s">
        <v>680</v>
      </c>
      <c r="N491" s="46">
        <v>548166.02</v>
      </c>
      <c r="O491" s="46">
        <v>393453.01</v>
      </c>
    </row>
    <row r="492" spans="1:15" x14ac:dyDescent="0.35">
      <c r="A492" s="41">
        <v>490</v>
      </c>
      <c r="B492" s="42">
        <v>9311193</v>
      </c>
      <c r="C492" s="43" t="s">
        <v>3242</v>
      </c>
      <c r="D492" s="51" t="s">
        <v>3243</v>
      </c>
      <c r="E492" s="44" t="s">
        <v>203</v>
      </c>
      <c r="F492" s="44" t="s">
        <v>3237</v>
      </c>
      <c r="G492" s="43" t="s">
        <v>3238</v>
      </c>
      <c r="H492" s="44" t="s">
        <v>3237</v>
      </c>
      <c r="I492" s="43" t="s">
        <v>3239</v>
      </c>
      <c r="J492" s="44" t="s">
        <v>3237</v>
      </c>
      <c r="K492" s="43" t="s">
        <v>3244</v>
      </c>
      <c r="L492" s="44" t="s">
        <v>3245</v>
      </c>
      <c r="M492" s="43">
        <v>11</v>
      </c>
      <c r="N492" s="43">
        <v>548466</v>
      </c>
      <c r="O492" s="43">
        <v>393380</v>
      </c>
    </row>
    <row r="493" spans="1:15" x14ac:dyDescent="0.35">
      <c r="A493" s="41">
        <v>491</v>
      </c>
      <c r="B493" s="42">
        <v>630669197</v>
      </c>
      <c r="C493" s="43"/>
      <c r="D493" s="51">
        <v>267672</v>
      </c>
      <c r="E493" s="44" t="s">
        <v>203</v>
      </c>
      <c r="F493" s="44" t="s">
        <v>3246</v>
      </c>
      <c r="G493" s="43" t="s">
        <v>3247</v>
      </c>
      <c r="H493" s="44" t="s">
        <v>3248</v>
      </c>
      <c r="I493" s="43" t="s">
        <v>3249</v>
      </c>
      <c r="J493" s="44" t="s">
        <v>3248</v>
      </c>
      <c r="K493" s="43" t="s">
        <v>111</v>
      </c>
      <c r="L493" s="44" t="s">
        <v>112</v>
      </c>
      <c r="M493" s="43">
        <v>34</v>
      </c>
      <c r="N493" s="43">
        <v>496965</v>
      </c>
      <c r="O493" s="43">
        <v>446855</v>
      </c>
    </row>
    <row r="494" spans="1:15" x14ac:dyDescent="0.35">
      <c r="A494" s="41">
        <v>492</v>
      </c>
      <c r="B494" s="42">
        <v>1838006</v>
      </c>
      <c r="C494" s="43" t="s">
        <v>3250</v>
      </c>
      <c r="D494" s="51" t="s">
        <v>3251</v>
      </c>
      <c r="E494" s="44" t="s">
        <v>203</v>
      </c>
      <c r="F494" s="44" t="s">
        <v>3252</v>
      </c>
      <c r="G494" s="43" t="s">
        <v>3253</v>
      </c>
      <c r="H494" s="44" t="s">
        <v>3254</v>
      </c>
      <c r="I494" s="43" t="s">
        <v>3255</v>
      </c>
      <c r="J494" s="44" t="s">
        <v>3256</v>
      </c>
      <c r="K494" s="43" t="s">
        <v>3257</v>
      </c>
      <c r="L494" s="44" t="s">
        <v>3258</v>
      </c>
      <c r="M494" s="43">
        <v>7</v>
      </c>
      <c r="N494" s="43">
        <v>538353</v>
      </c>
      <c r="O494" s="43">
        <v>371608</v>
      </c>
    </row>
    <row r="495" spans="1:15" x14ac:dyDescent="0.35">
      <c r="A495" s="41">
        <v>493</v>
      </c>
      <c r="B495" s="42">
        <v>1840830</v>
      </c>
      <c r="C495" s="43" t="s">
        <v>3259</v>
      </c>
      <c r="D495" s="51" t="s">
        <v>3260</v>
      </c>
      <c r="E495" s="44" t="s">
        <v>203</v>
      </c>
      <c r="F495" s="44" t="s">
        <v>3252</v>
      </c>
      <c r="G495" s="43" t="s">
        <v>3261</v>
      </c>
      <c r="H495" s="44" t="s">
        <v>3262</v>
      </c>
      <c r="I495" s="43" t="s">
        <v>3263</v>
      </c>
      <c r="J495" s="44" t="s">
        <v>3262</v>
      </c>
      <c r="K495" s="43" t="s">
        <v>472</v>
      </c>
      <c r="L495" s="44" t="s">
        <v>473</v>
      </c>
      <c r="M495" s="43">
        <v>2</v>
      </c>
      <c r="N495" s="43">
        <v>544315</v>
      </c>
      <c r="O495" s="43">
        <v>359924</v>
      </c>
    </row>
    <row r="496" spans="1:15" x14ac:dyDescent="0.35">
      <c r="A496" s="41">
        <v>494</v>
      </c>
      <c r="B496" s="42">
        <v>1844360</v>
      </c>
      <c r="C496" s="43" t="s">
        <v>3264</v>
      </c>
      <c r="D496" s="51" t="s">
        <v>3265</v>
      </c>
      <c r="E496" s="44" t="s">
        <v>203</v>
      </c>
      <c r="F496" s="44" t="s">
        <v>3252</v>
      </c>
      <c r="G496" s="43" t="s">
        <v>3266</v>
      </c>
      <c r="H496" s="44" t="s">
        <v>3267</v>
      </c>
      <c r="I496" s="43" t="s">
        <v>3268</v>
      </c>
      <c r="J496" s="44" t="s">
        <v>3269</v>
      </c>
      <c r="K496" s="43" t="s">
        <v>103</v>
      </c>
      <c r="L496" s="44"/>
      <c r="M496" s="43" t="s">
        <v>2617</v>
      </c>
      <c r="N496" s="43">
        <v>518503</v>
      </c>
      <c r="O496" s="43">
        <v>356177</v>
      </c>
    </row>
    <row r="497" spans="1:15" x14ac:dyDescent="0.35">
      <c r="A497" s="41">
        <v>495</v>
      </c>
      <c r="B497" s="42">
        <v>1844815</v>
      </c>
      <c r="C497" s="43" t="s">
        <v>3270</v>
      </c>
      <c r="D497" s="51" t="s">
        <v>3271</v>
      </c>
      <c r="E497" s="44" t="s">
        <v>203</v>
      </c>
      <c r="F497" s="44" t="s">
        <v>3252</v>
      </c>
      <c r="G497" s="43" t="s">
        <v>3266</v>
      </c>
      <c r="H497" s="44" t="s">
        <v>3267</v>
      </c>
      <c r="I497" s="43" t="s">
        <v>3272</v>
      </c>
      <c r="J497" s="44" t="s">
        <v>3273</v>
      </c>
      <c r="K497" s="43" t="s">
        <v>103</v>
      </c>
      <c r="L497" s="44" t="s">
        <v>95</v>
      </c>
      <c r="M497" s="43">
        <v>5</v>
      </c>
      <c r="N497" s="43">
        <v>523835</v>
      </c>
      <c r="O497" s="43">
        <v>355654</v>
      </c>
    </row>
    <row r="498" spans="1:15" x14ac:dyDescent="0.35">
      <c r="A498" s="41">
        <v>496</v>
      </c>
      <c r="B498" s="42">
        <v>1850616</v>
      </c>
      <c r="C498" s="43" t="s">
        <v>3274</v>
      </c>
      <c r="D498" s="51" t="s">
        <v>3275</v>
      </c>
      <c r="E498" s="44" t="s">
        <v>203</v>
      </c>
      <c r="F498" s="44" t="s">
        <v>3252</v>
      </c>
      <c r="G498" s="43" t="s">
        <v>3276</v>
      </c>
      <c r="H498" s="44" t="s">
        <v>3277</v>
      </c>
      <c r="I498" s="43" t="s">
        <v>3278</v>
      </c>
      <c r="J498" s="44" t="s">
        <v>3279</v>
      </c>
      <c r="K498" s="43" t="s">
        <v>103</v>
      </c>
      <c r="L498" s="44"/>
      <c r="M498" s="43">
        <v>97</v>
      </c>
      <c r="N498" s="43">
        <v>537038</v>
      </c>
      <c r="O498" s="43">
        <v>354180</v>
      </c>
    </row>
    <row r="499" spans="1:15" ht="29" x14ac:dyDescent="0.35">
      <c r="A499" s="41">
        <v>497</v>
      </c>
      <c r="B499" s="42">
        <v>1873990</v>
      </c>
      <c r="C499" s="43" t="s">
        <v>3280</v>
      </c>
      <c r="D499" s="51" t="s">
        <v>3281</v>
      </c>
      <c r="E499" s="44" t="s">
        <v>203</v>
      </c>
      <c r="F499" s="44" t="s">
        <v>3282</v>
      </c>
      <c r="G499" s="43" t="s">
        <v>3283</v>
      </c>
      <c r="H499" s="44" t="s">
        <v>3284</v>
      </c>
      <c r="I499" s="43" t="s">
        <v>3285</v>
      </c>
      <c r="J499" s="44" t="s">
        <v>3284</v>
      </c>
      <c r="K499" s="43" t="s">
        <v>3244</v>
      </c>
      <c r="L499" s="44" t="s">
        <v>3245</v>
      </c>
      <c r="M499" s="43" t="s">
        <v>3286</v>
      </c>
      <c r="N499" s="43">
        <v>482382</v>
      </c>
      <c r="O499" s="43">
        <v>412403</v>
      </c>
    </row>
    <row r="500" spans="1:15" x14ac:dyDescent="0.35">
      <c r="A500" s="41">
        <v>498</v>
      </c>
      <c r="B500" s="42">
        <v>1875158</v>
      </c>
      <c r="C500" s="43" t="s">
        <v>3287</v>
      </c>
      <c r="D500" s="51" t="s">
        <v>3288</v>
      </c>
      <c r="E500" s="44" t="s">
        <v>203</v>
      </c>
      <c r="F500" s="44" t="s">
        <v>3282</v>
      </c>
      <c r="G500" s="43" t="s">
        <v>3283</v>
      </c>
      <c r="H500" s="44" t="s">
        <v>3284</v>
      </c>
      <c r="I500" s="43" t="s">
        <v>3285</v>
      </c>
      <c r="J500" s="44" t="s">
        <v>3284</v>
      </c>
      <c r="K500" s="43" t="s">
        <v>3289</v>
      </c>
      <c r="L500" s="44" t="s">
        <v>3290</v>
      </c>
      <c r="M500" s="43">
        <v>11</v>
      </c>
      <c r="N500" s="43">
        <v>477548</v>
      </c>
      <c r="O500" s="43">
        <v>414163</v>
      </c>
    </row>
    <row r="501" spans="1:15" x14ac:dyDescent="0.35">
      <c r="A501" s="41">
        <v>499</v>
      </c>
      <c r="B501" s="42">
        <v>1875195</v>
      </c>
      <c r="C501" s="43" t="s">
        <v>3291</v>
      </c>
      <c r="D501" s="51" t="s">
        <v>3292</v>
      </c>
      <c r="E501" s="44" t="s">
        <v>203</v>
      </c>
      <c r="F501" s="44" t="s">
        <v>3282</v>
      </c>
      <c r="G501" s="43" t="s">
        <v>3283</v>
      </c>
      <c r="H501" s="44" t="s">
        <v>3284</v>
      </c>
      <c r="I501" s="43" t="s">
        <v>3285</v>
      </c>
      <c r="J501" s="44" t="s">
        <v>3284</v>
      </c>
      <c r="K501" s="43" t="s">
        <v>3293</v>
      </c>
      <c r="L501" s="44" t="s">
        <v>3294</v>
      </c>
      <c r="M501" s="43">
        <v>199</v>
      </c>
      <c r="N501" s="43">
        <v>484954</v>
      </c>
      <c r="O501" s="43">
        <v>416989</v>
      </c>
    </row>
    <row r="502" spans="1:15" x14ac:dyDescent="0.35">
      <c r="A502" s="41">
        <v>500</v>
      </c>
      <c r="B502" s="45">
        <v>18994196</v>
      </c>
      <c r="C502" s="46"/>
      <c r="D502" s="52" t="s">
        <v>3295</v>
      </c>
      <c r="E502" s="47" t="s">
        <v>203</v>
      </c>
      <c r="F502" s="47" t="s">
        <v>3296</v>
      </c>
      <c r="G502" s="46" t="s">
        <v>3297</v>
      </c>
      <c r="H502" s="47" t="s">
        <v>3296</v>
      </c>
      <c r="I502" s="46" t="s">
        <v>3298</v>
      </c>
      <c r="J502" s="47" t="s">
        <v>3296</v>
      </c>
      <c r="K502" s="46" t="s">
        <v>780</v>
      </c>
      <c r="L502" s="47" t="s">
        <v>781</v>
      </c>
      <c r="M502" s="46" t="s">
        <v>1882</v>
      </c>
      <c r="N502" s="46" t="s">
        <v>3299</v>
      </c>
      <c r="O502" s="46">
        <v>454664.95</v>
      </c>
    </row>
    <row r="503" spans="1:15" x14ac:dyDescent="0.35">
      <c r="A503" s="41">
        <v>501</v>
      </c>
      <c r="B503" s="42">
        <v>1900753</v>
      </c>
      <c r="C503" s="43" t="s">
        <v>233</v>
      </c>
      <c r="D503" s="51" t="s">
        <v>234</v>
      </c>
      <c r="E503" s="44" t="s">
        <v>203</v>
      </c>
      <c r="F503" s="44" t="s">
        <v>235</v>
      </c>
      <c r="G503" s="43" t="s">
        <v>3300</v>
      </c>
      <c r="H503" s="44" t="s">
        <v>236</v>
      </c>
      <c r="I503" s="43" t="s">
        <v>237</v>
      </c>
      <c r="J503" s="44" t="s">
        <v>238</v>
      </c>
      <c r="K503" s="43" t="s">
        <v>103</v>
      </c>
      <c r="L503" s="44"/>
      <c r="M503" s="43">
        <v>50</v>
      </c>
      <c r="N503" s="43">
        <v>577486</v>
      </c>
      <c r="O503" s="43">
        <v>475164</v>
      </c>
    </row>
    <row r="504" spans="1:15" x14ac:dyDescent="0.35">
      <c r="A504" s="41">
        <v>502</v>
      </c>
      <c r="B504" s="42">
        <v>1910912</v>
      </c>
      <c r="C504" s="43" t="s">
        <v>3301</v>
      </c>
      <c r="D504" s="51" t="s">
        <v>3302</v>
      </c>
      <c r="E504" s="44" t="s">
        <v>203</v>
      </c>
      <c r="F504" s="44" t="s">
        <v>235</v>
      </c>
      <c r="G504" s="43" t="s">
        <v>3303</v>
      </c>
      <c r="H504" s="44" t="s">
        <v>3304</v>
      </c>
      <c r="I504" s="43" t="s">
        <v>3305</v>
      </c>
      <c r="J504" s="44" t="s">
        <v>3306</v>
      </c>
      <c r="K504" s="43" t="s">
        <v>103</v>
      </c>
      <c r="L504" s="44"/>
      <c r="M504" s="43">
        <v>14</v>
      </c>
      <c r="N504" s="43">
        <v>586177</v>
      </c>
      <c r="O504" s="43">
        <v>451200</v>
      </c>
    </row>
    <row r="505" spans="1:15" x14ac:dyDescent="0.35">
      <c r="A505" s="41">
        <v>503</v>
      </c>
      <c r="B505" s="42">
        <v>1923676</v>
      </c>
      <c r="C505" s="43" t="s">
        <v>1161</v>
      </c>
      <c r="D505" s="51" t="s">
        <v>1162</v>
      </c>
      <c r="E505" s="44" t="s">
        <v>203</v>
      </c>
      <c r="F505" s="44" t="s">
        <v>1163</v>
      </c>
      <c r="G505" s="43" t="s">
        <v>3307</v>
      </c>
      <c r="H505" s="44" t="s">
        <v>1164</v>
      </c>
      <c r="I505" s="43" t="s">
        <v>1165</v>
      </c>
      <c r="J505" s="44" t="s">
        <v>1164</v>
      </c>
      <c r="K505" s="43" t="s">
        <v>576</v>
      </c>
      <c r="L505" s="44" t="s">
        <v>577</v>
      </c>
      <c r="M505" s="43">
        <v>11</v>
      </c>
      <c r="N505" s="43">
        <v>551623</v>
      </c>
      <c r="O505" s="43">
        <v>414014</v>
      </c>
    </row>
    <row r="506" spans="1:15" x14ac:dyDescent="0.35">
      <c r="A506" s="41">
        <v>504</v>
      </c>
      <c r="B506" s="45">
        <v>334498</v>
      </c>
      <c r="C506" s="46"/>
      <c r="D506" s="52" t="s">
        <v>3308</v>
      </c>
      <c r="E506" s="47" t="s">
        <v>203</v>
      </c>
      <c r="F506" s="47" t="s">
        <v>1163</v>
      </c>
      <c r="G506" s="46" t="s">
        <v>3309</v>
      </c>
      <c r="H506" s="47" t="s">
        <v>3310</v>
      </c>
      <c r="I506" s="46" t="s">
        <v>3311</v>
      </c>
      <c r="J506" s="47" t="s">
        <v>3310</v>
      </c>
      <c r="K506" s="46" t="s">
        <v>509</v>
      </c>
      <c r="L506" s="47" t="s">
        <v>510</v>
      </c>
      <c r="M506" s="46" t="s">
        <v>537</v>
      </c>
      <c r="N506" s="46">
        <v>570772.02</v>
      </c>
      <c r="O506" s="46">
        <v>407381.98</v>
      </c>
    </row>
    <row r="507" spans="1:15" x14ac:dyDescent="0.35">
      <c r="A507" s="41">
        <v>505</v>
      </c>
      <c r="B507" s="42">
        <v>1916256</v>
      </c>
      <c r="C507" s="43" t="s">
        <v>3312</v>
      </c>
      <c r="D507" s="51" t="s">
        <v>3313</v>
      </c>
      <c r="E507" s="44" t="s">
        <v>203</v>
      </c>
      <c r="F507" s="44" t="s">
        <v>1163</v>
      </c>
      <c r="G507" s="43" t="s">
        <v>3309</v>
      </c>
      <c r="H507" s="44" t="s">
        <v>3310</v>
      </c>
      <c r="I507" s="43" t="s">
        <v>3311</v>
      </c>
      <c r="J507" s="44" t="s">
        <v>3310</v>
      </c>
      <c r="K507" s="43" t="s">
        <v>3314</v>
      </c>
      <c r="L507" s="44" t="s">
        <v>3315</v>
      </c>
      <c r="M507" s="43" t="s">
        <v>3316</v>
      </c>
      <c r="N507" s="43">
        <v>570653</v>
      </c>
      <c r="O507" s="43">
        <v>408422</v>
      </c>
    </row>
    <row r="508" spans="1:15" x14ac:dyDescent="0.35">
      <c r="A508" s="41">
        <v>506</v>
      </c>
      <c r="B508" s="42">
        <v>1921449</v>
      </c>
      <c r="C508" s="43" t="s">
        <v>3317</v>
      </c>
      <c r="D508" s="51" t="s">
        <v>3318</v>
      </c>
      <c r="E508" s="44" t="s">
        <v>203</v>
      </c>
      <c r="F508" s="44" t="s">
        <v>1163</v>
      </c>
      <c r="G508" s="43" t="s">
        <v>3309</v>
      </c>
      <c r="H508" s="44" t="s">
        <v>3310</v>
      </c>
      <c r="I508" s="43" t="s">
        <v>3311</v>
      </c>
      <c r="J508" s="44" t="s">
        <v>3310</v>
      </c>
      <c r="K508" s="43" t="s">
        <v>3319</v>
      </c>
      <c r="L508" s="44" t="s">
        <v>3320</v>
      </c>
      <c r="M508" s="43" t="s">
        <v>3321</v>
      </c>
      <c r="N508" s="43">
        <v>572401</v>
      </c>
      <c r="O508" s="43">
        <v>405719</v>
      </c>
    </row>
    <row r="509" spans="1:15" x14ac:dyDescent="0.35">
      <c r="A509" s="41">
        <v>507</v>
      </c>
      <c r="B509" s="42">
        <v>965950471</v>
      </c>
      <c r="C509" s="43"/>
      <c r="D509" s="51">
        <v>79831</v>
      </c>
      <c r="E509" s="44" t="s">
        <v>203</v>
      </c>
      <c r="F509" s="44" t="s">
        <v>1163</v>
      </c>
      <c r="G509" s="43" t="s">
        <v>3309</v>
      </c>
      <c r="H509" s="44" t="s">
        <v>3310</v>
      </c>
      <c r="I509" s="43" t="s">
        <v>3311</v>
      </c>
      <c r="J509" s="44" t="s">
        <v>3310</v>
      </c>
      <c r="K509" s="43" t="s">
        <v>3322</v>
      </c>
      <c r="L509" s="44" t="s">
        <v>3323</v>
      </c>
      <c r="M509" s="43" t="s">
        <v>3324</v>
      </c>
      <c r="N509" s="43">
        <v>571544</v>
      </c>
      <c r="O509" s="43">
        <v>408093</v>
      </c>
    </row>
    <row r="510" spans="1:15" x14ac:dyDescent="0.35">
      <c r="A510" s="41">
        <v>508</v>
      </c>
      <c r="B510" s="42">
        <v>16854353</v>
      </c>
      <c r="C510" s="43"/>
      <c r="D510" s="51">
        <v>132591</v>
      </c>
      <c r="E510" s="44" t="s">
        <v>203</v>
      </c>
      <c r="F510" s="44" t="s">
        <v>1163</v>
      </c>
      <c r="G510" s="43" t="s">
        <v>3309</v>
      </c>
      <c r="H510" s="44" t="s">
        <v>3310</v>
      </c>
      <c r="I510" s="43" t="s">
        <v>3311</v>
      </c>
      <c r="J510" s="44" t="s">
        <v>3310</v>
      </c>
      <c r="K510" s="43" t="s">
        <v>3322</v>
      </c>
      <c r="L510" s="44" t="s">
        <v>3323</v>
      </c>
      <c r="M510" s="43">
        <v>62</v>
      </c>
      <c r="N510" s="43">
        <v>571557</v>
      </c>
      <c r="O510" s="43">
        <v>408091</v>
      </c>
    </row>
    <row r="511" spans="1:15" ht="29" x14ac:dyDescent="0.35">
      <c r="A511" s="41">
        <v>509</v>
      </c>
      <c r="B511" s="42">
        <v>1923346</v>
      </c>
      <c r="C511" s="43" t="s">
        <v>3325</v>
      </c>
      <c r="D511" s="51" t="s">
        <v>3326</v>
      </c>
      <c r="E511" s="44" t="s">
        <v>203</v>
      </c>
      <c r="F511" s="44" t="s">
        <v>1163</v>
      </c>
      <c r="G511" s="43" t="s">
        <v>3309</v>
      </c>
      <c r="H511" s="44" t="s">
        <v>3310</v>
      </c>
      <c r="I511" s="43" t="s">
        <v>3311</v>
      </c>
      <c r="J511" s="44" t="s">
        <v>3310</v>
      </c>
      <c r="K511" s="43" t="s">
        <v>452</v>
      </c>
      <c r="L511" s="44" t="s">
        <v>453</v>
      </c>
      <c r="M511" s="43" t="s">
        <v>2327</v>
      </c>
      <c r="N511" s="43">
        <v>570267</v>
      </c>
      <c r="O511" s="43">
        <v>409325</v>
      </c>
    </row>
    <row r="512" spans="1:15" x14ac:dyDescent="0.35">
      <c r="A512" s="41">
        <v>510</v>
      </c>
      <c r="B512" s="42">
        <v>1945802</v>
      </c>
      <c r="C512" s="43" t="s">
        <v>3327</v>
      </c>
      <c r="D512" s="51" t="s">
        <v>3328</v>
      </c>
      <c r="E512" s="44" t="s">
        <v>203</v>
      </c>
      <c r="F512" s="44" t="s">
        <v>1163</v>
      </c>
      <c r="G512" s="43" t="s">
        <v>3329</v>
      </c>
      <c r="H512" s="44" t="s">
        <v>3330</v>
      </c>
      <c r="I512" s="43" t="s">
        <v>3331</v>
      </c>
      <c r="J512" s="44" t="s">
        <v>3332</v>
      </c>
      <c r="K512" s="43" t="s">
        <v>103</v>
      </c>
      <c r="L512" s="44" t="s">
        <v>104</v>
      </c>
      <c r="M512" s="43">
        <v>27</v>
      </c>
      <c r="N512" s="43">
        <v>563997</v>
      </c>
      <c r="O512" s="43">
        <v>416574</v>
      </c>
    </row>
    <row r="513" spans="1:15" x14ac:dyDescent="0.35">
      <c r="A513" s="41">
        <v>511</v>
      </c>
      <c r="B513" s="42">
        <v>1947011</v>
      </c>
      <c r="C513" s="43" t="s">
        <v>3333</v>
      </c>
      <c r="D513" s="51" t="s">
        <v>3334</v>
      </c>
      <c r="E513" s="44" t="s">
        <v>203</v>
      </c>
      <c r="F513" s="44" t="s">
        <v>1163</v>
      </c>
      <c r="G513" s="43" t="s">
        <v>3329</v>
      </c>
      <c r="H513" s="44" t="s">
        <v>3330</v>
      </c>
      <c r="I513" s="43" t="s">
        <v>3335</v>
      </c>
      <c r="J513" s="44" t="s">
        <v>3330</v>
      </c>
      <c r="K513" s="43" t="s">
        <v>3336</v>
      </c>
      <c r="L513" s="44" t="s">
        <v>3337</v>
      </c>
      <c r="M513" s="43">
        <v>6</v>
      </c>
      <c r="N513" s="43">
        <v>563446</v>
      </c>
      <c r="O513" s="43">
        <v>415405</v>
      </c>
    </row>
    <row r="514" spans="1:15" x14ac:dyDescent="0.35">
      <c r="A514" s="41">
        <v>512</v>
      </c>
      <c r="B514" s="42">
        <v>1950084</v>
      </c>
      <c r="C514" s="43" t="s">
        <v>3338</v>
      </c>
      <c r="D514" s="51" t="s">
        <v>3339</v>
      </c>
      <c r="E514" s="44" t="s">
        <v>203</v>
      </c>
      <c r="F514" s="44" t="s">
        <v>3340</v>
      </c>
      <c r="G514" s="43" t="s">
        <v>3341</v>
      </c>
      <c r="H514" s="44" t="s">
        <v>3342</v>
      </c>
      <c r="I514" s="43" t="s">
        <v>3343</v>
      </c>
      <c r="J514" s="44" t="s">
        <v>3344</v>
      </c>
      <c r="K514" s="43" t="s">
        <v>103</v>
      </c>
      <c r="L514" s="44"/>
      <c r="M514" s="43">
        <v>125</v>
      </c>
      <c r="N514" s="43">
        <v>460787</v>
      </c>
      <c r="O514" s="43">
        <v>381379</v>
      </c>
    </row>
    <row r="515" spans="1:15" x14ac:dyDescent="0.35">
      <c r="A515" s="41">
        <v>513</v>
      </c>
      <c r="B515" s="42">
        <v>1951001</v>
      </c>
      <c r="C515" s="43" t="s">
        <v>3345</v>
      </c>
      <c r="D515" s="51" t="s">
        <v>3346</v>
      </c>
      <c r="E515" s="44" t="s">
        <v>203</v>
      </c>
      <c r="F515" s="44" t="s">
        <v>3340</v>
      </c>
      <c r="G515" s="43" t="s">
        <v>3347</v>
      </c>
      <c r="H515" s="44" t="s">
        <v>3348</v>
      </c>
      <c r="I515" s="43" t="s">
        <v>3349</v>
      </c>
      <c r="J515" s="44" t="s">
        <v>3350</v>
      </c>
      <c r="K515" s="43" t="s">
        <v>103</v>
      </c>
      <c r="L515" s="44"/>
      <c r="M515" s="43">
        <v>89</v>
      </c>
      <c r="N515" s="43">
        <v>466057</v>
      </c>
      <c r="O515" s="43">
        <v>378902</v>
      </c>
    </row>
    <row r="516" spans="1:15" x14ac:dyDescent="0.35">
      <c r="A516" s="41">
        <v>514</v>
      </c>
      <c r="B516" s="45">
        <v>48177278</v>
      </c>
      <c r="C516" s="46"/>
      <c r="D516" s="52" t="s">
        <v>3351</v>
      </c>
      <c r="E516" s="47" t="s">
        <v>203</v>
      </c>
      <c r="F516" s="47" t="s">
        <v>3340</v>
      </c>
      <c r="G516" s="46" t="s">
        <v>3352</v>
      </c>
      <c r="H516" s="47" t="s">
        <v>3353</v>
      </c>
      <c r="I516" s="46" t="s">
        <v>3354</v>
      </c>
      <c r="J516" s="47" t="s">
        <v>3353</v>
      </c>
      <c r="K516" s="46" t="s">
        <v>3355</v>
      </c>
      <c r="L516" s="47" t="s">
        <v>3356</v>
      </c>
      <c r="M516" s="46" t="s">
        <v>3357</v>
      </c>
      <c r="N516" s="46">
        <v>470107.02</v>
      </c>
      <c r="O516" s="46">
        <v>373810.97</v>
      </c>
    </row>
    <row r="517" spans="1:15" x14ac:dyDescent="0.35">
      <c r="A517" s="41">
        <v>515</v>
      </c>
      <c r="B517" s="42">
        <v>1993693</v>
      </c>
      <c r="C517" s="43" t="s">
        <v>227</v>
      </c>
      <c r="D517" s="51" t="s">
        <v>228</v>
      </c>
      <c r="E517" s="44" t="s">
        <v>203</v>
      </c>
      <c r="F517" s="44" t="s">
        <v>229</v>
      </c>
      <c r="G517" s="43" t="s">
        <v>3358</v>
      </c>
      <c r="H517" s="44" t="s">
        <v>230</v>
      </c>
      <c r="I517" s="43" t="s">
        <v>231</v>
      </c>
      <c r="J517" s="44" t="s">
        <v>232</v>
      </c>
      <c r="K517" s="43" t="s">
        <v>103</v>
      </c>
      <c r="L517" s="44"/>
      <c r="M517" s="43">
        <v>2</v>
      </c>
      <c r="N517" s="43">
        <v>499637</v>
      </c>
      <c r="O517" s="43">
        <v>431857</v>
      </c>
    </row>
    <row r="518" spans="1:15" x14ac:dyDescent="0.35">
      <c r="A518" s="41">
        <v>516</v>
      </c>
      <c r="B518" s="42">
        <v>1993027</v>
      </c>
      <c r="C518" s="43" t="s">
        <v>3359</v>
      </c>
      <c r="D518" s="51" t="s">
        <v>3360</v>
      </c>
      <c r="E518" s="44" t="s">
        <v>203</v>
      </c>
      <c r="F518" s="44" t="s">
        <v>229</v>
      </c>
      <c r="G518" s="43" t="s">
        <v>3358</v>
      </c>
      <c r="H518" s="44" t="s">
        <v>230</v>
      </c>
      <c r="I518" s="43" t="s">
        <v>3361</v>
      </c>
      <c r="J518" s="44" t="s">
        <v>230</v>
      </c>
      <c r="K518" s="43" t="s">
        <v>3362</v>
      </c>
      <c r="L518" s="44" t="s">
        <v>3363</v>
      </c>
      <c r="M518" s="43">
        <v>4</v>
      </c>
      <c r="N518" s="43">
        <v>498280</v>
      </c>
      <c r="O518" s="43">
        <v>425221</v>
      </c>
    </row>
    <row r="519" spans="1:15" x14ac:dyDescent="0.35">
      <c r="A519" s="41">
        <v>517</v>
      </c>
      <c r="B519" s="42">
        <v>1990238</v>
      </c>
      <c r="C519" s="43" t="s">
        <v>3364</v>
      </c>
      <c r="D519" s="51" t="s">
        <v>3365</v>
      </c>
      <c r="E519" s="44" t="s">
        <v>203</v>
      </c>
      <c r="F519" s="44" t="s">
        <v>229</v>
      </c>
      <c r="G519" s="43" t="s">
        <v>3366</v>
      </c>
      <c r="H519" s="44" t="s">
        <v>3367</v>
      </c>
      <c r="I519" s="43" t="s">
        <v>3368</v>
      </c>
      <c r="J519" s="44" t="s">
        <v>3367</v>
      </c>
      <c r="K519" s="43" t="s">
        <v>3369</v>
      </c>
      <c r="L519" s="44" t="s">
        <v>3370</v>
      </c>
      <c r="M519" s="43">
        <v>3</v>
      </c>
      <c r="N519" s="43">
        <v>495561</v>
      </c>
      <c r="O519" s="43">
        <v>414884</v>
      </c>
    </row>
    <row r="520" spans="1:15" x14ac:dyDescent="0.35">
      <c r="A520" s="41">
        <v>518</v>
      </c>
      <c r="B520" s="42">
        <v>1990679</v>
      </c>
      <c r="C520" s="43" t="s">
        <v>3371</v>
      </c>
      <c r="D520" s="51" t="s">
        <v>3372</v>
      </c>
      <c r="E520" s="44" t="s">
        <v>203</v>
      </c>
      <c r="F520" s="44" t="s">
        <v>229</v>
      </c>
      <c r="G520" s="43" t="s">
        <v>3366</v>
      </c>
      <c r="H520" s="44" t="s">
        <v>3367</v>
      </c>
      <c r="I520" s="43" t="s">
        <v>3368</v>
      </c>
      <c r="J520" s="44" t="s">
        <v>3367</v>
      </c>
      <c r="K520" s="43" t="s">
        <v>309</v>
      </c>
      <c r="L520" s="44" t="s">
        <v>310</v>
      </c>
      <c r="M520" s="43">
        <v>27</v>
      </c>
      <c r="N520" s="43">
        <v>500174</v>
      </c>
      <c r="O520" s="43">
        <v>412233</v>
      </c>
    </row>
    <row r="521" spans="1:15" x14ac:dyDescent="0.35">
      <c r="A521" s="41">
        <v>519</v>
      </c>
      <c r="B521" s="42">
        <v>1990030</v>
      </c>
      <c r="C521" s="43" t="s">
        <v>3373</v>
      </c>
      <c r="D521" s="51" t="s">
        <v>3374</v>
      </c>
      <c r="E521" s="44" t="s">
        <v>203</v>
      </c>
      <c r="F521" s="44" t="s">
        <v>229</v>
      </c>
      <c r="G521" s="43" t="s">
        <v>3366</v>
      </c>
      <c r="H521" s="44" t="s">
        <v>3367</v>
      </c>
      <c r="I521" s="43" t="s">
        <v>3368</v>
      </c>
      <c r="J521" s="44" t="s">
        <v>3367</v>
      </c>
      <c r="K521" s="43" t="s">
        <v>561</v>
      </c>
      <c r="L521" s="44" t="s">
        <v>562</v>
      </c>
      <c r="M521" s="43">
        <v>27</v>
      </c>
      <c r="N521" s="43">
        <v>496342</v>
      </c>
      <c r="O521" s="43">
        <v>415426</v>
      </c>
    </row>
    <row r="522" spans="1:15" x14ac:dyDescent="0.35">
      <c r="A522" s="41">
        <v>520</v>
      </c>
      <c r="B522" s="42">
        <v>1989234</v>
      </c>
      <c r="C522" s="43" t="s">
        <v>3375</v>
      </c>
      <c r="D522" s="51" t="s">
        <v>3376</v>
      </c>
      <c r="E522" s="44" t="s">
        <v>203</v>
      </c>
      <c r="F522" s="44" t="s">
        <v>229</v>
      </c>
      <c r="G522" s="43" t="s">
        <v>3366</v>
      </c>
      <c r="H522" s="44" t="s">
        <v>3367</v>
      </c>
      <c r="I522" s="43" t="s">
        <v>3368</v>
      </c>
      <c r="J522" s="44" t="s">
        <v>3367</v>
      </c>
      <c r="K522" s="43" t="s">
        <v>961</v>
      </c>
      <c r="L522" s="44" t="s">
        <v>962</v>
      </c>
      <c r="M522" s="43">
        <v>6</v>
      </c>
      <c r="N522" s="43">
        <v>495668</v>
      </c>
      <c r="O522" s="43">
        <v>415031</v>
      </c>
    </row>
    <row r="523" spans="1:15" ht="29" x14ac:dyDescent="0.35">
      <c r="A523" s="41">
        <v>521</v>
      </c>
      <c r="B523" s="42">
        <v>8015461</v>
      </c>
      <c r="C523" s="43" t="s">
        <v>3377</v>
      </c>
      <c r="D523" s="51" t="s">
        <v>3378</v>
      </c>
      <c r="E523" s="44" t="s">
        <v>203</v>
      </c>
      <c r="F523" s="44" t="s">
        <v>229</v>
      </c>
      <c r="G523" s="43" t="s">
        <v>3366</v>
      </c>
      <c r="H523" s="44" t="s">
        <v>3367</v>
      </c>
      <c r="I523" s="43" t="s">
        <v>3368</v>
      </c>
      <c r="J523" s="44" t="s">
        <v>3367</v>
      </c>
      <c r="K523" s="43" t="s">
        <v>2987</v>
      </c>
      <c r="L523" s="44" t="s">
        <v>2988</v>
      </c>
      <c r="M523" s="43" t="s">
        <v>3379</v>
      </c>
      <c r="N523" s="43">
        <v>495050</v>
      </c>
      <c r="O523" s="43">
        <v>415138</v>
      </c>
    </row>
    <row r="524" spans="1:15" x14ac:dyDescent="0.35">
      <c r="A524" s="41">
        <v>522</v>
      </c>
      <c r="B524" s="42">
        <v>1990144</v>
      </c>
      <c r="C524" s="43" t="s">
        <v>3380</v>
      </c>
      <c r="D524" s="51" t="s">
        <v>3381</v>
      </c>
      <c r="E524" s="44" t="s">
        <v>203</v>
      </c>
      <c r="F524" s="44" t="s">
        <v>229</v>
      </c>
      <c r="G524" s="43" t="s">
        <v>3366</v>
      </c>
      <c r="H524" s="44" t="s">
        <v>3367</v>
      </c>
      <c r="I524" s="43" t="s">
        <v>3368</v>
      </c>
      <c r="J524" s="44" t="s">
        <v>3367</v>
      </c>
      <c r="K524" s="43" t="s">
        <v>2987</v>
      </c>
      <c r="L524" s="44" t="s">
        <v>2988</v>
      </c>
      <c r="M524" s="43">
        <v>6</v>
      </c>
      <c r="N524" s="43">
        <v>494975</v>
      </c>
      <c r="O524" s="43">
        <v>415097</v>
      </c>
    </row>
    <row r="525" spans="1:15" x14ac:dyDescent="0.35">
      <c r="A525" s="41">
        <v>523</v>
      </c>
      <c r="B525" s="45">
        <v>138003</v>
      </c>
      <c r="C525" s="46"/>
      <c r="D525" s="52" t="s">
        <v>3382</v>
      </c>
      <c r="E525" s="47" t="s">
        <v>203</v>
      </c>
      <c r="F525" s="47" t="s">
        <v>229</v>
      </c>
      <c r="G525" s="46" t="s">
        <v>3366</v>
      </c>
      <c r="H525" s="47" t="s">
        <v>3367</v>
      </c>
      <c r="I525" s="46" t="s">
        <v>3368</v>
      </c>
      <c r="J525" s="47" t="s">
        <v>3367</v>
      </c>
      <c r="K525" s="46" t="s">
        <v>3383</v>
      </c>
      <c r="L525" s="47" t="s">
        <v>3384</v>
      </c>
      <c r="M525" s="46" t="s">
        <v>3385</v>
      </c>
      <c r="N525" s="46">
        <v>495715.01</v>
      </c>
      <c r="O525" s="46">
        <v>413516.03</v>
      </c>
    </row>
    <row r="526" spans="1:15" x14ac:dyDescent="0.35">
      <c r="A526" s="41">
        <v>524</v>
      </c>
      <c r="B526" s="42">
        <v>1990583</v>
      </c>
      <c r="C526" s="43" t="s">
        <v>3386</v>
      </c>
      <c r="D526" s="51" t="s">
        <v>3387</v>
      </c>
      <c r="E526" s="44" t="s">
        <v>203</v>
      </c>
      <c r="F526" s="44" t="s">
        <v>229</v>
      </c>
      <c r="G526" s="43" t="s">
        <v>3366</v>
      </c>
      <c r="H526" s="44" t="s">
        <v>3367</v>
      </c>
      <c r="I526" s="43" t="s">
        <v>3368</v>
      </c>
      <c r="J526" s="44" t="s">
        <v>3367</v>
      </c>
      <c r="K526" s="43" t="s">
        <v>3388</v>
      </c>
      <c r="L526" s="44" t="s">
        <v>3389</v>
      </c>
      <c r="M526" s="43">
        <v>61</v>
      </c>
      <c r="N526" s="43">
        <v>496167</v>
      </c>
      <c r="O526" s="43">
        <v>414527</v>
      </c>
    </row>
    <row r="527" spans="1:15" x14ac:dyDescent="0.35">
      <c r="A527" s="41">
        <v>525</v>
      </c>
      <c r="B527" s="42">
        <v>1990595</v>
      </c>
      <c r="C527" s="43" t="s">
        <v>3390</v>
      </c>
      <c r="D527" s="51" t="s">
        <v>3391</v>
      </c>
      <c r="E527" s="44" t="s">
        <v>203</v>
      </c>
      <c r="F527" s="44" t="s">
        <v>229</v>
      </c>
      <c r="G527" s="43" t="s">
        <v>3366</v>
      </c>
      <c r="H527" s="44" t="s">
        <v>3367</v>
      </c>
      <c r="I527" s="43" t="s">
        <v>3368</v>
      </c>
      <c r="J527" s="44" t="s">
        <v>3367</v>
      </c>
      <c r="K527" s="43" t="s">
        <v>3388</v>
      </c>
      <c r="L527" s="44" t="s">
        <v>3389</v>
      </c>
      <c r="M527" s="43">
        <v>84</v>
      </c>
      <c r="N527" s="43">
        <v>496657</v>
      </c>
      <c r="O527" s="43">
        <v>414089</v>
      </c>
    </row>
    <row r="528" spans="1:15" x14ac:dyDescent="0.35">
      <c r="A528" s="41">
        <v>526</v>
      </c>
      <c r="B528" s="42">
        <v>1991128</v>
      </c>
      <c r="C528" s="43" t="s">
        <v>3392</v>
      </c>
      <c r="D528" s="51" t="s">
        <v>3393</v>
      </c>
      <c r="E528" s="44" t="s">
        <v>203</v>
      </c>
      <c r="F528" s="44" t="s">
        <v>229</v>
      </c>
      <c r="G528" s="43" t="s">
        <v>3366</v>
      </c>
      <c r="H528" s="44" t="s">
        <v>3367</v>
      </c>
      <c r="I528" s="43" t="s">
        <v>3368</v>
      </c>
      <c r="J528" s="44" t="s">
        <v>3367</v>
      </c>
      <c r="K528" s="43" t="s">
        <v>639</v>
      </c>
      <c r="L528" s="44" t="s">
        <v>640</v>
      </c>
      <c r="M528" s="43">
        <v>5</v>
      </c>
      <c r="N528" s="43">
        <v>495436</v>
      </c>
      <c r="O528" s="43">
        <v>414584</v>
      </c>
    </row>
    <row r="529" spans="1:15" x14ac:dyDescent="0.35">
      <c r="A529" s="41">
        <v>527</v>
      </c>
      <c r="B529" s="42">
        <v>1991451</v>
      </c>
      <c r="C529" s="43" t="s">
        <v>3394</v>
      </c>
      <c r="D529" s="51" t="s">
        <v>3395</v>
      </c>
      <c r="E529" s="44" t="s">
        <v>203</v>
      </c>
      <c r="F529" s="44" t="s">
        <v>229</v>
      </c>
      <c r="G529" s="43" t="s">
        <v>3366</v>
      </c>
      <c r="H529" s="44" t="s">
        <v>3367</v>
      </c>
      <c r="I529" s="43" t="s">
        <v>3368</v>
      </c>
      <c r="J529" s="44" t="s">
        <v>3367</v>
      </c>
      <c r="K529" s="43" t="s">
        <v>3396</v>
      </c>
      <c r="L529" s="44" t="s">
        <v>3397</v>
      </c>
      <c r="M529" s="43">
        <v>29</v>
      </c>
      <c r="N529" s="43">
        <v>494929</v>
      </c>
      <c r="O529" s="43">
        <v>415319</v>
      </c>
    </row>
    <row r="530" spans="1:15" x14ac:dyDescent="0.35">
      <c r="A530" s="41">
        <v>528</v>
      </c>
      <c r="B530" s="42">
        <v>1991615</v>
      </c>
      <c r="C530" s="43" t="s">
        <v>3398</v>
      </c>
      <c r="D530" s="51" t="s">
        <v>3399</v>
      </c>
      <c r="E530" s="44" t="s">
        <v>203</v>
      </c>
      <c r="F530" s="44" t="s">
        <v>229</v>
      </c>
      <c r="G530" s="43" t="s">
        <v>3366</v>
      </c>
      <c r="H530" s="44" t="s">
        <v>3367</v>
      </c>
      <c r="I530" s="43" t="s">
        <v>3368</v>
      </c>
      <c r="J530" s="44" t="s">
        <v>3367</v>
      </c>
      <c r="K530" s="43" t="s">
        <v>580</v>
      </c>
      <c r="L530" s="44" t="s">
        <v>581</v>
      </c>
      <c r="M530" s="43">
        <v>90</v>
      </c>
      <c r="N530" s="43">
        <v>496703</v>
      </c>
      <c r="O530" s="43">
        <v>414343</v>
      </c>
    </row>
    <row r="531" spans="1:15" x14ac:dyDescent="0.35">
      <c r="A531" s="41">
        <v>529</v>
      </c>
      <c r="B531" s="42">
        <v>1988801</v>
      </c>
      <c r="C531" s="43" t="s">
        <v>3400</v>
      </c>
      <c r="D531" s="51" t="s">
        <v>3401</v>
      </c>
      <c r="E531" s="44" t="s">
        <v>203</v>
      </c>
      <c r="F531" s="44" t="s">
        <v>229</v>
      </c>
      <c r="G531" s="43" t="s">
        <v>3366</v>
      </c>
      <c r="H531" s="44" t="s">
        <v>3367</v>
      </c>
      <c r="I531" s="43" t="s">
        <v>3368</v>
      </c>
      <c r="J531" s="44" t="s">
        <v>3367</v>
      </c>
      <c r="K531" s="43" t="s">
        <v>566</v>
      </c>
      <c r="L531" s="44" t="s">
        <v>567</v>
      </c>
      <c r="M531" s="43">
        <v>11</v>
      </c>
      <c r="N531" s="43">
        <v>500428</v>
      </c>
      <c r="O531" s="43">
        <v>411774</v>
      </c>
    </row>
    <row r="532" spans="1:15" x14ac:dyDescent="0.35">
      <c r="A532" s="41">
        <v>530</v>
      </c>
      <c r="B532" s="42">
        <v>1992543</v>
      </c>
      <c r="C532" s="43" t="s">
        <v>3402</v>
      </c>
      <c r="D532" s="51" t="s">
        <v>3403</v>
      </c>
      <c r="E532" s="44" t="s">
        <v>203</v>
      </c>
      <c r="F532" s="44" t="s">
        <v>229</v>
      </c>
      <c r="G532" s="43" t="s">
        <v>3366</v>
      </c>
      <c r="H532" s="44" t="s">
        <v>3367</v>
      </c>
      <c r="I532" s="43" t="s">
        <v>3368</v>
      </c>
      <c r="J532" s="44" t="s">
        <v>3367</v>
      </c>
      <c r="K532" s="43" t="s">
        <v>1676</v>
      </c>
      <c r="L532" s="44" t="s">
        <v>3404</v>
      </c>
      <c r="M532" s="43">
        <v>10</v>
      </c>
      <c r="N532" s="43">
        <v>495934</v>
      </c>
      <c r="O532" s="43">
        <v>414948</v>
      </c>
    </row>
    <row r="533" spans="1:15" x14ac:dyDescent="0.35">
      <c r="A533" s="41">
        <v>531</v>
      </c>
      <c r="B533" s="42">
        <v>7677879</v>
      </c>
      <c r="C533" s="43" t="s">
        <v>3405</v>
      </c>
      <c r="D533" s="51" t="s">
        <v>3406</v>
      </c>
      <c r="E533" s="44" t="s">
        <v>203</v>
      </c>
      <c r="F533" s="44" t="s">
        <v>229</v>
      </c>
      <c r="G533" s="43" t="s">
        <v>3366</v>
      </c>
      <c r="H533" s="44" t="s">
        <v>3367</v>
      </c>
      <c r="I533" s="43" t="s">
        <v>3368</v>
      </c>
      <c r="J533" s="44" t="s">
        <v>3367</v>
      </c>
      <c r="K533" s="43" t="s">
        <v>1676</v>
      </c>
      <c r="L533" s="44" t="s">
        <v>3404</v>
      </c>
      <c r="M533" s="43" t="s">
        <v>1097</v>
      </c>
      <c r="N533" s="43">
        <v>495631</v>
      </c>
      <c r="O533" s="43">
        <v>415115</v>
      </c>
    </row>
    <row r="534" spans="1:15" x14ac:dyDescent="0.35">
      <c r="A534" s="41">
        <v>532</v>
      </c>
      <c r="B534" s="42">
        <v>1992149</v>
      </c>
      <c r="C534" s="43" t="s">
        <v>3407</v>
      </c>
      <c r="D534" s="51" t="s">
        <v>3408</v>
      </c>
      <c r="E534" s="44" t="s">
        <v>203</v>
      </c>
      <c r="F534" s="44" t="s">
        <v>229</v>
      </c>
      <c r="G534" s="43" t="s">
        <v>3366</v>
      </c>
      <c r="H534" s="44" t="s">
        <v>3367</v>
      </c>
      <c r="I534" s="43" t="s">
        <v>3368</v>
      </c>
      <c r="J534" s="44" t="s">
        <v>3367</v>
      </c>
      <c r="K534" s="43" t="s">
        <v>3409</v>
      </c>
      <c r="L534" s="44" t="s">
        <v>3410</v>
      </c>
      <c r="M534" s="43">
        <v>3</v>
      </c>
      <c r="N534" s="43">
        <v>494959</v>
      </c>
      <c r="O534" s="43">
        <v>415635</v>
      </c>
    </row>
    <row r="535" spans="1:15" x14ac:dyDescent="0.35">
      <c r="A535" s="41">
        <v>533</v>
      </c>
      <c r="B535" s="42">
        <v>1992210</v>
      </c>
      <c r="C535" s="43" t="s">
        <v>3411</v>
      </c>
      <c r="D535" s="51" t="s">
        <v>3412</v>
      </c>
      <c r="E535" s="44" t="s">
        <v>203</v>
      </c>
      <c r="F535" s="44" t="s">
        <v>229</v>
      </c>
      <c r="G535" s="43" t="s">
        <v>3366</v>
      </c>
      <c r="H535" s="44" t="s">
        <v>3367</v>
      </c>
      <c r="I535" s="43" t="s">
        <v>3368</v>
      </c>
      <c r="J535" s="44" t="s">
        <v>3367</v>
      </c>
      <c r="K535" s="43" t="s">
        <v>3413</v>
      </c>
      <c r="L535" s="44" t="s">
        <v>3414</v>
      </c>
      <c r="M535" s="43">
        <v>32</v>
      </c>
      <c r="N535" s="43">
        <v>495204</v>
      </c>
      <c r="O535" s="43">
        <v>415899</v>
      </c>
    </row>
    <row r="536" spans="1:15" x14ac:dyDescent="0.35">
      <c r="A536" s="41">
        <v>534</v>
      </c>
      <c r="B536" s="42">
        <v>1992412</v>
      </c>
      <c r="C536" s="43" t="s">
        <v>3415</v>
      </c>
      <c r="D536" s="51" t="s">
        <v>3416</v>
      </c>
      <c r="E536" s="44" t="s">
        <v>203</v>
      </c>
      <c r="F536" s="44" t="s">
        <v>229</v>
      </c>
      <c r="G536" s="43" t="s">
        <v>3366</v>
      </c>
      <c r="H536" s="44" t="s">
        <v>3367</v>
      </c>
      <c r="I536" s="43" t="s">
        <v>3368</v>
      </c>
      <c r="J536" s="44" t="s">
        <v>3367</v>
      </c>
      <c r="K536" s="43" t="s">
        <v>350</v>
      </c>
      <c r="L536" s="44" t="s">
        <v>351</v>
      </c>
      <c r="M536" s="43" t="s">
        <v>859</v>
      </c>
      <c r="N536" s="43">
        <v>496574</v>
      </c>
      <c r="O536" s="43">
        <v>414719</v>
      </c>
    </row>
    <row r="537" spans="1:15" ht="29" x14ac:dyDescent="0.35">
      <c r="A537" s="41">
        <v>535</v>
      </c>
      <c r="B537" s="42">
        <v>1986019</v>
      </c>
      <c r="C537" s="43" t="s">
        <v>3417</v>
      </c>
      <c r="D537" s="51" t="s">
        <v>3418</v>
      </c>
      <c r="E537" s="44" t="s">
        <v>203</v>
      </c>
      <c r="F537" s="44" t="s">
        <v>229</v>
      </c>
      <c r="G537" s="43" t="s">
        <v>3366</v>
      </c>
      <c r="H537" s="44" t="s">
        <v>3367</v>
      </c>
      <c r="I537" s="43" t="s">
        <v>3368</v>
      </c>
      <c r="J537" s="44" t="s">
        <v>3367</v>
      </c>
      <c r="K537" s="43" t="s">
        <v>350</v>
      </c>
      <c r="L537" s="44" t="s">
        <v>351</v>
      </c>
      <c r="M537" s="43" t="s">
        <v>3419</v>
      </c>
      <c r="N537" s="43">
        <v>496715</v>
      </c>
      <c r="O537" s="43">
        <v>414901</v>
      </c>
    </row>
    <row r="538" spans="1:15" x14ac:dyDescent="0.35">
      <c r="A538" s="41">
        <v>536</v>
      </c>
      <c r="B538" s="42">
        <v>1992498</v>
      </c>
      <c r="C538" s="43" t="s">
        <v>3420</v>
      </c>
      <c r="D538" s="51" t="s">
        <v>3421</v>
      </c>
      <c r="E538" s="44" t="s">
        <v>203</v>
      </c>
      <c r="F538" s="44" t="s">
        <v>229</v>
      </c>
      <c r="G538" s="43" t="s">
        <v>3366</v>
      </c>
      <c r="H538" s="44" t="s">
        <v>3367</v>
      </c>
      <c r="I538" s="43" t="s">
        <v>3368</v>
      </c>
      <c r="J538" s="44" t="s">
        <v>3367</v>
      </c>
      <c r="K538" s="43" t="s">
        <v>3422</v>
      </c>
      <c r="L538" s="44" t="s">
        <v>3423</v>
      </c>
      <c r="M538" s="43">
        <v>67</v>
      </c>
      <c r="N538" s="43">
        <v>494521</v>
      </c>
      <c r="O538" s="43">
        <v>413475</v>
      </c>
    </row>
    <row r="539" spans="1:15" x14ac:dyDescent="0.35">
      <c r="A539" s="41">
        <v>537</v>
      </c>
      <c r="B539" s="45">
        <v>69091017</v>
      </c>
      <c r="C539" s="46"/>
      <c r="D539" s="52" t="s">
        <v>3424</v>
      </c>
      <c r="E539" s="47" t="s">
        <v>203</v>
      </c>
      <c r="F539" s="47" t="s">
        <v>843</v>
      </c>
      <c r="G539" s="46" t="s">
        <v>3425</v>
      </c>
      <c r="H539" s="47" t="s">
        <v>3426</v>
      </c>
      <c r="I539" s="46" t="s">
        <v>3427</v>
      </c>
      <c r="J539" s="47" t="s">
        <v>3426</v>
      </c>
      <c r="K539" s="46" t="s">
        <v>424</v>
      </c>
      <c r="L539" s="47" t="s">
        <v>425</v>
      </c>
      <c r="M539" s="46" t="s">
        <v>1903</v>
      </c>
      <c r="N539" s="46">
        <v>520750.98</v>
      </c>
      <c r="O539" s="46">
        <v>439347.96</v>
      </c>
    </row>
    <row r="540" spans="1:15" x14ac:dyDescent="0.35">
      <c r="A540" s="41">
        <v>538</v>
      </c>
      <c r="B540" s="42">
        <v>2007931</v>
      </c>
      <c r="C540" s="43" t="s">
        <v>3428</v>
      </c>
      <c r="D540" s="51" t="s">
        <v>3429</v>
      </c>
      <c r="E540" s="44" t="s">
        <v>203</v>
      </c>
      <c r="F540" s="44" t="s">
        <v>843</v>
      </c>
      <c r="G540" s="43" t="s">
        <v>3430</v>
      </c>
      <c r="H540" s="44" t="s">
        <v>3431</v>
      </c>
      <c r="I540" s="43" t="s">
        <v>3432</v>
      </c>
      <c r="J540" s="44" t="s">
        <v>3431</v>
      </c>
      <c r="K540" s="43" t="s">
        <v>3433</v>
      </c>
      <c r="L540" s="44" t="s">
        <v>3434</v>
      </c>
      <c r="M540" s="43">
        <v>25</v>
      </c>
      <c r="N540" s="43">
        <v>519154</v>
      </c>
      <c r="O540" s="43">
        <v>455023</v>
      </c>
    </row>
    <row r="541" spans="1:15" ht="29" x14ac:dyDescent="0.35">
      <c r="A541" s="41">
        <v>539</v>
      </c>
      <c r="B541" s="42">
        <v>2008679</v>
      </c>
      <c r="C541" s="43" t="s">
        <v>3435</v>
      </c>
      <c r="D541" s="51" t="s">
        <v>3436</v>
      </c>
      <c r="E541" s="44" t="s">
        <v>203</v>
      </c>
      <c r="F541" s="44" t="s">
        <v>843</v>
      </c>
      <c r="G541" s="43" t="s">
        <v>3430</v>
      </c>
      <c r="H541" s="44" t="s">
        <v>3431</v>
      </c>
      <c r="I541" s="43" t="s">
        <v>3432</v>
      </c>
      <c r="J541" s="44" t="s">
        <v>3431</v>
      </c>
      <c r="K541" s="43" t="s">
        <v>294</v>
      </c>
      <c r="L541" s="44" t="s">
        <v>295</v>
      </c>
      <c r="M541" s="43">
        <v>2</v>
      </c>
      <c r="N541" s="43">
        <v>519991</v>
      </c>
      <c r="O541" s="43">
        <v>455703</v>
      </c>
    </row>
    <row r="542" spans="1:15" x14ac:dyDescent="0.35">
      <c r="A542" s="41">
        <v>540</v>
      </c>
      <c r="B542" s="45">
        <v>31947662</v>
      </c>
      <c r="C542" s="46"/>
      <c r="D542" s="52" t="s">
        <v>3437</v>
      </c>
      <c r="E542" s="47" t="s">
        <v>203</v>
      </c>
      <c r="F542" s="47" t="s">
        <v>843</v>
      </c>
      <c r="G542" s="46" t="s">
        <v>3430</v>
      </c>
      <c r="H542" s="47" t="s">
        <v>3431</v>
      </c>
      <c r="I542" s="46" t="s">
        <v>3432</v>
      </c>
      <c r="J542" s="47" t="s">
        <v>3431</v>
      </c>
      <c r="K542" s="46" t="s">
        <v>142</v>
      </c>
      <c r="L542" s="47" t="s">
        <v>143</v>
      </c>
      <c r="M542" s="46" t="s">
        <v>1903</v>
      </c>
      <c r="N542" s="46">
        <v>520137.01</v>
      </c>
      <c r="O542" s="46">
        <v>455337.97</v>
      </c>
    </row>
    <row r="543" spans="1:15" x14ac:dyDescent="0.35">
      <c r="A543" s="41">
        <v>541</v>
      </c>
      <c r="B543" s="42">
        <v>2008251</v>
      </c>
      <c r="C543" s="43" t="s">
        <v>3438</v>
      </c>
      <c r="D543" s="51" t="s">
        <v>3439</v>
      </c>
      <c r="E543" s="44" t="s">
        <v>203</v>
      </c>
      <c r="F543" s="44" t="s">
        <v>843</v>
      </c>
      <c r="G543" s="43" t="s">
        <v>3430</v>
      </c>
      <c r="H543" s="44" t="s">
        <v>3431</v>
      </c>
      <c r="I543" s="43" t="s">
        <v>3432</v>
      </c>
      <c r="J543" s="44" t="s">
        <v>3431</v>
      </c>
      <c r="K543" s="43" t="s">
        <v>789</v>
      </c>
      <c r="L543" s="44" t="s">
        <v>790</v>
      </c>
      <c r="M543" s="43">
        <v>1</v>
      </c>
      <c r="N543" s="43">
        <v>519645</v>
      </c>
      <c r="O543" s="43">
        <v>454366</v>
      </c>
    </row>
    <row r="544" spans="1:15" x14ac:dyDescent="0.35">
      <c r="A544" s="41">
        <v>542</v>
      </c>
      <c r="B544" s="42">
        <v>2006237</v>
      </c>
      <c r="C544" s="43" t="s">
        <v>3440</v>
      </c>
      <c r="D544" s="51" t="s">
        <v>3441</v>
      </c>
      <c r="E544" s="44" t="s">
        <v>203</v>
      </c>
      <c r="F544" s="44" t="s">
        <v>843</v>
      </c>
      <c r="G544" s="43" t="s">
        <v>3430</v>
      </c>
      <c r="H544" s="44" t="s">
        <v>3431</v>
      </c>
      <c r="I544" s="43" t="s">
        <v>3432</v>
      </c>
      <c r="J544" s="44" t="s">
        <v>3431</v>
      </c>
      <c r="K544" s="43" t="s">
        <v>404</v>
      </c>
      <c r="L544" s="44" t="s">
        <v>405</v>
      </c>
      <c r="M544" s="43">
        <v>1</v>
      </c>
      <c r="N544" s="43">
        <v>519861</v>
      </c>
      <c r="O544" s="43">
        <v>455096</v>
      </c>
    </row>
    <row r="545" spans="1:15" x14ac:dyDescent="0.35">
      <c r="A545" s="41">
        <v>543</v>
      </c>
      <c r="B545" s="42">
        <v>2008758</v>
      </c>
      <c r="C545" s="43" t="s">
        <v>3442</v>
      </c>
      <c r="D545" s="51" t="s">
        <v>3443</v>
      </c>
      <c r="E545" s="44" t="s">
        <v>203</v>
      </c>
      <c r="F545" s="44" t="s">
        <v>843</v>
      </c>
      <c r="G545" s="43" t="s">
        <v>3430</v>
      </c>
      <c r="H545" s="44" t="s">
        <v>3431</v>
      </c>
      <c r="I545" s="43" t="s">
        <v>3432</v>
      </c>
      <c r="J545" s="44" t="s">
        <v>3431</v>
      </c>
      <c r="K545" s="43" t="s">
        <v>398</v>
      </c>
      <c r="L545" s="44" t="s">
        <v>399</v>
      </c>
      <c r="M545" s="43">
        <v>30</v>
      </c>
      <c r="N545" s="43">
        <v>521043</v>
      </c>
      <c r="O545" s="43">
        <v>454792</v>
      </c>
    </row>
    <row r="546" spans="1:15" x14ac:dyDescent="0.35">
      <c r="A546" s="41">
        <v>544</v>
      </c>
      <c r="B546" s="42">
        <v>2008198</v>
      </c>
      <c r="C546" s="43" t="s">
        <v>3444</v>
      </c>
      <c r="D546" s="51" t="s">
        <v>3445</v>
      </c>
      <c r="E546" s="44" t="s">
        <v>203</v>
      </c>
      <c r="F546" s="44" t="s">
        <v>843</v>
      </c>
      <c r="G546" s="43" t="s">
        <v>3430</v>
      </c>
      <c r="H546" s="44" t="s">
        <v>3431</v>
      </c>
      <c r="I546" s="43" t="s">
        <v>3432</v>
      </c>
      <c r="J546" s="44" t="s">
        <v>3431</v>
      </c>
      <c r="K546" s="43" t="s">
        <v>380</v>
      </c>
      <c r="L546" s="44" t="s">
        <v>615</v>
      </c>
      <c r="M546" s="43">
        <v>27</v>
      </c>
      <c r="N546" s="43">
        <v>519931</v>
      </c>
      <c r="O546" s="43">
        <v>455640</v>
      </c>
    </row>
    <row r="547" spans="1:15" x14ac:dyDescent="0.35">
      <c r="A547" s="41">
        <v>545</v>
      </c>
      <c r="B547" s="42">
        <v>2014397</v>
      </c>
      <c r="C547" s="43" t="s">
        <v>855</v>
      </c>
      <c r="D547" s="51" t="s">
        <v>856</v>
      </c>
      <c r="E547" s="44" t="s">
        <v>203</v>
      </c>
      <c r="F547" s="44" t="s">
        <v>843</v>
      </c>
      <c r="G547" s="43" t="s">
        <v>3446</v>
      </c>
      <c r="H547" s="44" t="s">
        <v>844</v>
      </c>
      <c r="I547" s="43" t="s">
        <v>845</v>
      </c>
      <c r="J547" s="44" t="s">
        <v>844</v>
      </c>
      <c r="K547" s="43" t="s">
        <v>309</v>
      </c>
      <c r="L547" s="44" t="s">
        <v>310</v>
      </c>
      <c r="M547" s="43">
        <v>63</v>
      </c>
      <c r="N547" s="43">
        <v>528565</v>
      </c>
      <c r="O547" s="43">
        <v>442571</v>
      </c>
    </row>
    <row r="548" spans="1:15" x14ac:dyDescent="0.35">
      <c r="A548" s="41">
        <v>546</v>
      </c>
      <c r="B548" s="42">
        <v>2014441</v>
      </c>
      <c r="C548" s="43" t="s">
        <v>857</v>
      </c>
      <c r="D548" s="51" t="s">
        <v>858</v>
      </c>
      <c r="E548" s="44" t="s">
        <v>203</v>
      </c>
      <c r="F548" s="44" t="s">
        <v>843</v>
      </c>
      <c r="G548" s="43" t="s">
        <v>3446</v>
      </c>
      <c r="H548" s="44" t="s">
        <v>844</v>
      </c>
      <c r="I548" s="43" t="s">
        <v>845</v>
      </c>
      <c r="J548" s="44" t="s">
        <v>844</v>
      </c>
      <c r="K548" s="43" t="s">
        <v>520</v>
      </c>
      <c r="L548" s="44" t="s">
        <v>521</v>
      </c>
      <c r="M548" s="43" t="s">
        <v>859</v>
      </c>
      <c r="N548" s="43">
        <v>529076</v>
      </c>
      <c r="O548" s="43">
        <v>442866</v>
      </c>
    </row>
    <row r="549" spans="1:15" x14ac:dyDescent="0.35">
      <c r="A549" s="41">
        <v>547</v>
      </c>
      <c r="B549" s="42">
        <v>2018895</v>
      </c>
      <c r="C549" s="43" t="s">
        <v>860</v>
      </c>
      <c r="D549" s="51" t="s">
        <v>861</v>
      </c>
      <c r="E549" s="44" t="s">
        <v>203</v>
      </c>
      <c r="F549" s="44" t="s">
        <v>843</v>
      </c>
      <c r="G549" s="43" t="s">
        <v>3446</v>
      </c>
      <c r="H549" s="44" t="s">
        <v>844</v>
      </c>
      <c r="I549" s="43" t="s">
        <v>845</v>
      </c>
      <c r="J549" s="44" t="s">
        <v>844</v>
      </c>
      <c r="K549" s="43" t="s">
        <v>862</v>
      </c>
      <c r="L549" s="44" t="s">
        <v>863</v>
      </c>
      <c r="M549" s="43">
        <v>2</v>
      </c>
      <c r="N549" s="43">
        <v>527661</v>
      </c>
      <c r="O549" s="43">
        <v>444188</v>
      </c>
    </row>
    <row r="550" spans="1:15" x14ac:dyDescent="0.35">
      <c r="A550" s="41">
        <v>548</v>
      </c>
      <c r="B550" s="42">
        <v>2019531</v>
      </c>
      <c r="C550" s="43" t="s">
        <v>869</v>
      </c>
      <c r="D550" s="51" t="s">
        <v>870</v>
      </c>
      <c r="E550" s="44" t="s">
        <v>203</v>
      </c>
      <c r="F550" s="44" t="s">
        <v>843</v>
      </c>
      <c r="G550" s="43" t="s">
        <v>3446</v>
      </c>
      <c r="H550" s="44" t="s">
        <v>844</v>
      </c>
      <c r="I550" s="43" t="s">
        <v>845</v>
      </c>
      <c r="J550" s="44" t="s">
        <v>844</v>
      </c>
      <c r="K550" s="43" t="s">
        <v>871</v>
      </c>
      <c r="L550" s="44" t="s">
        <v>872</v>
      </c>
      <c r="M550" s="43">
        <v>1</v>
      </c>
      <c r="N550" s="43">
        <v>528279</v>
      </c>
      <c r="O550" s="43">
        <v>444022</v>
      </c>
    </row>
    <row r="551" spans="1:15" x14ac:dyDescent="0.35">
      <c r="A551" s="41">
        <v>549</v>
      </c>
      <c r="B551" s="42">
        <v>2020348</v>
      </c>
      <c r="C551" s="43" t="s">
        <v>873</v>
      </c>
      <c r="D551" s="51" t="s">
        <v>874</v>
      </c>
      <c r="E551" s="44" t="s">
        <v>203</v>
      </c>
      <c r="F551" s="44" t="s">
        <v>843</v>
      </c>
      <c r="G551" s="43" t="s">
        <v>3446</v>
      </c>
      <c r="H551" s="44" t="s">
        <v>844</v>
      </c>
      <c r="I551" s="43" t="s">
        <v>845</v>
      </c>
      <c r="J551" s="44" t="s">
        <v>844</v>
      </c>
      <c r="K551" s="43" t="s">
        <v>875</v>
      </c>
      <c r="L551" s="44" t="s">
        <v>876</v>
      </c>
      <c r="M551" s="43">
        <v>26</v>
      </c>
      <c r="N551" s="43">
        <v>526137</v>
      </c>
      <c r="O551" s="43">
        <v>444266</v>
      </c>
    </row>
    <row r="552" spans="1:15" x14ac:dyDescent="0.35">
      <c r="A552" s="41">
        <v>550</v>
      </c>
      <c r="B552" s="42">
        <v>2018624</v>
      </c>
      <c r="C552" s="43" t="s">
        <v>852</v>
      </c>
      <c r="D552" s="51" t="s">
        <v>423</v>
      </c>
      <c r="E552" s="44" t="s">
        <v>203</v>
      </c>
      <c r="F552" s="44" t="s">
        <v>843</v>
      </c>
      <c r="G552" s="43" t="s">
        <v>3446</v>
      </c>
      <c r="H552" s="44" t="s">
        <v>844</v>
      </c>
      <c r="I552" s="43" t="s">
        <v>845</v>
      </c>
      <c r="J552" s="44" t="s">
        <v>844</v>
      </c>
      <c r="K552" s="43" t="s">
        <v>853</v>
      </c>
      <c r="L552" s="44" t="s">
        <v>854</v>
      </c>
      <c r="M552" s="43">
        <v>2</v>
      </c>
      <c r="N552" s="43">
        <v>527896</v>
      </c>
      <c r="O552" s="43">
        <v>443236</v>
      </c>
    </row>
    <row r="553" spans="1:15" x14ac:dyDescent="0.35">
      <c r="A553" s="41">
        <v>551</v>
      </c>
      <c r="B553" s="42">
        <v>7774400</v>
      </c>
      <c r="C553" s="43" t="s">
        <v>864</v>
      </c>
      <c r="D553" s="51" t="s">
        <v>865</v>
      </c>
      <c r="E553" s="44" t="s">
        <v>203</v>
      </c>
      <c r="F553" s="44" t="s">
        <v>843</v>
      </c>
      <c r="G553" s="43" t="s">
        <v>3446</v>
      </c>
      <c r="H553" s="44" t="s">
        <v>844</v>
      </c>
      <c r="I553" s="43" t="s">
        <v>845</v>
      </c>
      <c r="J553" s="44" t="s">
        <v>844</v>
      </c>
      <c r="K553" s="43" t="s">
        <v>866</v>
      </c>
      <c r="L553" s="44" t="s">
        <v>867</v>
      </c>
      <c r="M553" s="43" t="s">
        <v>868</v>
      </c>
      <c r="N553" s="43">
        <v>527018</v>
      </c>
      <c r="O553" s="43">
        <v>445673</v>
      </c>
    </row>
    <row r="554" spans="1:15" x14ac:dyDescent="0.35">
      <c r="A554" s="41">
        <v>552</v>
      </c>
      <c r="B554" s="45">
        <v>53377558</v>
      </c>
      <c r="C554" s="46"/>
      <c r="D554" s="52" t="s">
        <v>3447</v>
      </c>
      <c r="E554" s="47" t="s">
        <v>203</v>
      </c>
      <c r="F554" s="47" t="s">
        <v>843</v>
      </c>
      <c r="G554" s="46" t="s">
        <v>3446</v>
      </c>
      <c r="H554" s="47" t="s">
        <v>844</v>
      </c>
      <c r="I554" s="46" t="s">
        <v>845</v>
      </c>
      <c r="J554" s="47" t="s">
        <v>844</v>
      </c>
      <c r="K554" s="46" t="s">
        <v>3448</v>
      </c>
      <c r="L554" s="47" t="s">
        <v>3449</v>
      </c>
      <c r="M554" s="46" t="s">
        <v>3450</v>
      </c>
      <c r="N554" s="46">
        <v>525981.97</v>
      </c>
      <c r="O554" s="46">
        <v>444380.02</v>
      </c>
    </row>
    <row r="555" spans="1:15" x14ac:dyDescent="0.35">
      <c r="A555" s="41">
        <v>553</v>
      </c>
      <c r="B555" s="42">
        <v>2014078</v>
      </c>
      <c r="C555" s="43" t="s">
        <v>848</v>
      </c>
      <c r="D555" s="51" t="s">
        <v>849</v>
      </c>
      <c r="E555" s="44" t="s">
        <v>203</v>
      </c>
      <c r="F555" s="44" t="s">
        <v>843</v>
      </c>
      <c r="G555" s="43" t="s">
        <v>3446</v>
      </c>
      <c r="H555" s="44" t="s">
        <v>844</v>
      </c>
      <c r="I555" s="43" t="s">
        <v>845</v>
      </c>
      <c r="J555" s="44" t="s">
        <v>844</v>
      </c>
      <c r="K555" s="43" t="s">
        <v>850</v>
      </c>
      <c r="L555" s="44" t="s">
        <v>851</v>
      </c>
      <c r="M555" s="43">
        <v>26</v>
      </c>
      <c r="N555" s="43">
        <v>529274</v>
      </c>
      <c r="O555" s="43">
        <v>443489</v>
      </c>
    </row>
    <row r="556" spans="1:15" x14ac:dyDescent="0.35">
      <c r="A556" s="41">
        <v>554</v>
      </c>
      <c r="B556" s="42">
        <v>2020548</v>
      </c>
      <c r="C556" s="43" t="s">
        <v>877</v>
      </c>
      <c r="D556" s="51" t="s">
        <v>878</v>
      </c>
      <c r="E556" s="44" t="s">
        <v>203</v>
      </c>
      <c r="F556" s="44" t="s">
        <v>843</v>
      </c>
      <c r="G556" s="43" t="s">
        <v>3446</v>
      </c>
      <c r="H556" s="44" t="s">
        <v>844</v>
      </c>
      <c r="I556" s="43" t="s">
        <v>845</v>
      </c>
      <c r="J556" s="44" t="s">
        <v>844</v>
      </c>
      <c r="K556" s="43" t="s">
        <v>879</v>
      </c>
      <c r="L556" s="44" t="s">
        <v>880</v>
      </c>
      <c r="M556" s="43">
        <v>2</v>
      </c>
      <c r="N556" s="43">
        <v>529274</v>
      </c>
      <c r="O556" s="43">
        <v>444339</v>
      </c>
    </row>
    <row r="557" spans="1:15" x14ac:dyDescent="0.35">
      <c r="A557" s="41">
        <v>555</v>
      </c>
      <c r="B557" s="42">
        <v>2016763</v>
      </c>
      <c r="C557" s="43" t="s">
        <v>841</v>
      </c>
      <c r="D557" s="51" t="s">
        <v>842</v>
      </c>
      <c r="E557" s="44" t="s">
        <v>203</v>
      </c>
      <c r="F557" s="44" t="s">
        <v>843</v>
      </c>
      <c r="G557" s="43" t="s">
        <v>3446</v>
      </c>
      <c r="H557" s="44" t="s">
        <v>844</v>
      </c>
      <c r="I557" s="43" t="s">
        <v>845</v>
      </c>
      <c r="J557" s="44" t="s">
        <v>844</v>
      </c>
      <c r="K557" s="43" t="s">
        <v>846</v>
      </c>
      <c r="L557" s="44" t="s">
        <v>847</v>
      </c>
      <c r="M557" s="43">
        <v>4</v>
      </c>
      <c r="N557" s="43">
        <v>526330</v>
      </c>
      <c r="O557" s="43">
        <v>443819</v>
      </c>
    </row>
    <row r="558" spans="1:15" x14ac:dyDescent="0.35">
      <c r="A558" s="41">
        <v>556</v>
      </c>
      <c r="B558" s="42">
        <v>2161407</v>
      </c>
      <c r="C558" s="43" t="s">
        <v>3452</v>
      </c>
      <c r="D558" s="51" t="s">
        <v>3453</v>
      </c>
      <c r="E558" s="44" t="s">
        <v>726</v>
      </c>
      <c r="F558" s="44" t="s">
        <v>3451</v>
      </c>
      <c r="G558" s="43" t="s">
        <v>3454</v>
      </c>
      <c r="H558" s="44" t="s">
        <v>3455</v>
      </c>
      <c r="I558" s="43" t="s">
        <v>3456</v>
      </c>
      <c r="J558" s="44" t="s">
        <v>3457</v>
      </c>
      <c r="K558" s="43" t="s">
        <v>103</v>
      </c>
      <c r="L558" s="44" t="s">
        <v>104</v>
      </c>
      <c r="M558" s="43">
        <v>362</v>
      </c>
      <c r="N558" s="43">
        <v>606966</v>
      </c>
      <c r="O558" s="43">
        <v>218179</v>
      </c>
    </row>
    <row r="559" spans="1:15" x14ac:dyDescent="0.35">
      <c r="A559" s="41">
        <v>557</v>
      </c>
      <c r="B559" s="42">
        <v>2170208</v>
      </c>
      <c r="C559" s="43" t="s">
        <v>3460</v>
      </c>
      <c r="D559" s="51" t="s">
        <v>3461</v>
      </c>
      <c r="E559" s="44" t="s">
        <v>726</v>
      </c>
      <c r="F559" s="44" t="s">
        <v>3451</v>
      </c>
      <c r="G559" s="43" t="s">
        <v>3458</v>
      </c>
      <c r="H559" s="44" t="s">
        <v>3459</v>
      </c>
      <c r="I559" s="43" t="s">
        <v>3462</v>
      </c>
      <c r="J559" s="44" t="s">
        <v>3463</v>
      </c>
      <c r="K559" s="43" t="s">
        <v>103</v>
      </c>
      <c r="L559" s="44"/>
      <c r="M559" s="43">
        <v>48</v>
      </c>
      <c r="N559" s="43">
        <v>607146</v>
      </c>
      <c r="O559" s="43">
        <v>240355</v>
      </c>
    </row>
    <row r="560" spans="1:15" x14ac:dyDescent="0.35">
      <c r="A560" s="41">
        <v>558</v>
      </c>
      <c r="B560" s="42">
        <v>2187726</v>
      </c>
      <c r="C560" s="43" t="s">
        <v>1166</v>
      </c>
      <c r="D560" s="51" t="s">
        <v>1167</v>
      </c>
      <c r="E560" s="44" t="s">
        <v>726</v>
      </c>
      <c r="F560" s="44" t="s">
        <v>1168</v>
      </c>
      <c r="G560" s="43" t="s">
        <v>3466</v>
      </c>
      <c r="H560" s="44" t="s">
        <v>1169</v>
      </c>
      <c r="I560" s="43" t="s">
        <v>1170</v>
      </c>
      <c r="J560" s="44" t="s">
        <v>1171</v>
      </c>
      <c r="K560" s="43" t="s">
        <v>103</v>
      </c>
      <c r="L560" s="44"/>
      <c r="M560" s="43">
        <v>150</v>
      </c>
      <c r="N560" s="43">
        <v>621596</v>
      </c>
      <c r="O560" s="43">
        <v>221914</v>
      </c>
    </row>
    <row r="561" spans="1:15" x14ac:dyDescent="0.35">
      <c r="A561" s="41">
        <v>559</v>
      </c>
      <c r="B561" s="42">
        <v>2205429</v>
      </c>
      <c r="C561" s="43" t="s">
        <v>3468</v>
      </c>
      <c r="D561" s="51" t="s">
        <v>3469</v>
      </c>
      <c r="E561" s="44" t="s">
        <v>726</v>
      </c>
      <c r="F561" s="44" t="s">
        <v>3467</v>
      </c>
      <c r="G561" s="43" t="s">
        <v>3470</v>
      </c>
      <c r="H561" s="44" t="s">
        <v>3471</v>
      </c>
      <c r="I561" s="43" t="s">
        <v>3472</v>
      </c>
      <c r="J561" s="44" t="s">
        <v>3473</v>
      </c>
      <c r="K561" s="43" t="s">
        <v>393</v>
      </c>
      <c r="L561" s="44" t="s">
        <v>394</v>
      </c>
      <c r="M561" s="43">
        <v>5</v>
      </c>
      <c r="N561" s="43">
        <v>532058</v>
      </c>
      <c r="O561" s="43">
        <v>242155</v>
      </c>
    </row>
    <row r="562" spans="1:15" x14ac:dyDescent="0.35">
      <c r="A562" s="41">
        <v>560</v>
      </c>
      <c r="B562" s="42">
        <v>2205589</v>
      </c>
      <c r="C562" s="43" t="s">
        <v>3474</v>
      </c>
      <c r="D562" s="51" t="s">
        <v>3475</v>
      </c>
      <c r="E562" s="44" t="s">
        <v>726</v>
      </c>
      <c r="F562" s="44" t="s">
        <v>3467</v>
      </c>
      <c r="G562" s="43" t="s">
        <v>3470</v>
      </c>
      <c r="H562" s="44" t="s">
        <v>3471</v>
      </c>
      <c r="I562" s="43" t="s">
        <v>3476</v>
      </c>
      <c r="J562" s="44" t="s">
        <v>3477</v>
      </c>
      <c r="K562" s="43" t="s">
        <v>3478</v>
      </c>
      <c r="L562" s="44" t="s">
        <v>3479</v>
      </c>
      <c r="M562" s="43">
        <v>21</v>
      </c>
      <c r="N562" s="43">
        <v>527216</v>
      </c>
      <c r="O562" s="43">
        <v>242669</v>
      </c>
    </row>
    <row r="563" spans="1:15" x14ac:dyDescent="0.35">
      <c r="A563" s="41">
        <v>561</v>
      </c>
      <c r="B563" s="42">
        <v>454031184</v>
      </c>
      <c r="C563" s="43"/>
      <c r="D563" s="51">
        <v>75587</v>
      </c>
      <c r="E563" s="44" t="s">
        <v>726</v>
      </c>
      <c r="F563" s="44" t="s">
        <v>3467</v>
      </c>
      <c r="G563" s="43" t="s">
        <v>3480</v>
      </c>
      <c r="H563" s="44" t="s">
        <v>3481</v>
      </c>
      <c r="I563" s="43" t="s">
        <v>3482</v>
      </c>
      <c r="J563" s="44" t="s">
        <v>3481</v>
      </c>
      <c r="K563" s="43" t="s">
        <v>3483</v>
      </c>
      <c r="L563" s="44" t="s">
        <v>3484</v>
      </c>
      <c r="M563" s="43">
        <v>1</v>
      </c>
      <c r="N563" s="43">
        <v>538158</v>
      </c>
      <c r="O563" s="43">
        <v>368998</v>
      </c>
    </row>
    <row r="564" spans="1:15" x14ac:dyDescent="0.35">
      <c r="A564" s="41">
        <v>562</v>
      </c>
      <c r="B564" s="42">
        <v>2213261</v>
      </c>
      <c r="C564" s="43" t="s">
        <v>3485</v>
      </c>
      <c r="D564" s="51" t="s">
        <v>3486</v>
      </c>
      <c r="E564" s="44" t="s">
        <v>726</v>
      </c>
      <c r="F564" s="44" t="s">
        <v>3467</v>
      </c>
      <c r="G564" s="43" t="s">
        <v>3487</v>
      </c>
      <c r="H564" s="44" t="s">
        <v>3481</v>
      </c>
      <c r="I564" s="43" t="s">
        <v>3488</v>
      </c>
      <c r="J564" s="44" t="s">
        <v>3489</v>
      </c>
      <c r="K564" s="43" t="s">
        <v>3490</v>
      </c>
      <c r="L564" s="44" t="s">
        <v>3491</v>
      </c>
      <c r="M564" s="43">
        <v>6</v>
      </c>
      <c r="N564" s="43">
        <v>529039</v>
      </c>
      <c r="O564" s="43">
        <v>256243</v>
      </c>
    </row>
    <row r="565" spans="1:15" x14ac:dyDescent="0.35">
      <c r="A565" s="41">
        <v>563</v>
      </c>
      <c r="B565" s="42">
        <v>2221529</v>
      </c>
      <c r="C565" s="43" t="s">
        <v>3494</v>
      </c>
      <c r="D565" s="51" t="s">
        <v>3495</v>
      </c>
      <c r="E565" s="44" t="s">
        <v>726</v>
      </c>
      <c r="F565" s="44" t="s">
        <v>3467</v>
      </c>
      <c r="G565" s="43" t="s">
        <v>3492</v>
      </c>
      <c r="H565" s="44" t="s">
        <v>3493</v>
      </c>
      <c r="I565" s="43" t="s">
        <v>3496</v>
      </c>
      <c r="J565" s="44" t="s">
        <v>3493</v>
      </c>
      <c r="K565" s="43" t="s">
        <v>309</v>
      </c>
      <c r="L565" s="44" t="s">
        <v>310</v>
      </c>
      <c r="M565" s="43">
        <v>60</v>
      </c>
      <c r="N565" s="43">
        <v>531926</v>
      </c>
      <c r="O565" s="43">
        <v>255631</v>
      </c>
    </row>
    <row r="566" spans="1:15" x14ac:dyDescent="0.35">
      <c r="A566" s="41">
        <v>564</v>
      </c>
      <c r="B566" s="42">
        <v>2221251</v>
      </c>
      <c r="C566" s="43" t="s">
        <v>3497</v>
      </c>
      <c r="D566" s="51" t="s">
        <v>3498</v>
      </c>
      <c r="E566" s="44" t="s">
        <v>726</v>
      </c>
      <c r="F566" s="44" t="s">
        <v>3467</v>
      </c>
      <c r="G566" s="43" t="s">
        <v>3492</v>
      </c>
      <c r="H566" s="44" t="s">
        <v>3493</v>
      </c>
      <c r="I566" s="43" t="s">
        <v>3496</v>
      </c>
      <c r="J566" s="44" t="s">
        <v>3493</v>
      </c>
      <c r="K566" s="43" t="s">
        <v>3499</v>
      </c>
      <c r="L566" s="44" t="s">
        <v>3500</v>
      </c>
      <c r="M566" s="43">
        <v>47</v>
      </c>
      <c r="N566" s="43">
        <v>532046</v>
      </c>
      <c r="O566" s="43">
        <v>256669</v>
      </c>
    </row>
    <row r="567" spans="1:15" ht="29" x14ac:dyDescent="0.35">
      <c r="A567" s="41">
        <v>565</v>
      </c>
      <c r="B567" s="42">
        <v>9633085</v>
      </c>
      <c r="C567" s="43" t="s">
        <v>3505</v>
      </c>
      <c r="D567" s="51" t="s">
        <v>3506</v>
      </c>
      <c r="E567" s="44" t="s">
        <v>726</v>
      </c>
      <c r="F567" s="44" t="s">
        <v>3501</v>
      </c>
      <c r="G567" s="43" t="s">
        <v>3502</v>
      </c>
      <c r="H567" s="44" t="s">
        <v>3503</v>
      </c>
      <c r="I567" s="43" t="s">
        <v>3504</v>
      </c>
      <c r="J567" s="44" t="s">
        <v>3503</v>
      </c>
      <c r="K567" s="43" t="s">
        <v>3507</v>
      </c>
      <c r="L567" s="44" t="s">
        <v>3508</v>
      </c>
      <c r="M567" s="43">
        <v>2</v>
      </c>
      <c r="N567" s="43">
        <v>648816</v>
      </c>
      <c r="O567" s="43">
        <v>273766</v>
      </c>
    </row>
    <row r="568" spans="1:15" x14ac:dyDescent="0.35">
      <c r="A568" s="41">
        <v>566</v>
      </c>
      <c r="B568" s="42">
        <v>2863706</v>
      </c>
      <c r="C568" s="43" t="s">
        <v>735</v>
      </c>
      <c r="D568" s="51" t="s">
        <v>736</v>
      </c>
      <c r="E568" s="44" t="s">
        <v>726</v>
      </c>
      <c r="F568" s="44" t="s">
        <v>727</v>
      </c>
      <c r="G568" s="43" t="s">
        <v>3509</v>
      </c>
      <c r="H568" s="44" t="s">
        <v>727</v>
      </c>
      <c r="I568" s="43" t="s">
        <v>728</v>
      </c>
      <c r="J568" s="44" t="s">
        <v>727</v>
      </c>
      <c r="K568" s="43" t="s">
        <v>737</v>
      </c>
      <c r="L568" s="44" t="s">
        <v>738</v>
      </c>
      <c r="M568" s="43">
        <v>5</v>
      </c>
      <c r="N568" s="43">
        <v>566151</v>
      </c>
      <c r="O568" s="43">
        <v>244212</v>
      </c>
    </row>
    <row r="569" spans="1:15" ht="29" x14ac:dyDescent="0.35">
      <c r="A569" s="41">
        <v>567</v>
      </c>
      <c r="B569" s="42">
        <v>2866926</v>
      </c>
      <c r="C569" s="43" t="s">
        <v>743</v>
      </c>
      <c r="D569" s="51" t="s">
        <v>744</v>
      </c>
      <c r="E569" s="44" t="s">
        <v>726</v>
      </c>
      <c r="F569" s="44" t="s">
        <v>727</v>
      </c>
      <c r="G569" s="43" t="s">
        <v>3509</v>
      </c>
      <c r="H569" s="44" t="s">
        <v>727</v>
      </c>
      <c r="I569" s="43" t="s">
        <v>728</v>
      </c>
      <c r="J569" s="44" t="s">
        <v>727</v>
      </c>
      <c r="K569" s="43" t="s">
        <v>745</v>
      </c>
      <c r="L569" s="44" t="s">
        <v>746</v>
      </c>
      <c r="M569" s="43">
        <v>18</v>
      </c>
      <c r="N569" s="43">
        <v>574915</v>
      </c>
      <c r="O569" s="43">
        <v>246368</v>
      </c>
    </row>
    <row r="570" spans="1:15" x14ac:dyDescent="0.35">
      <c r="A570" s="41">
        <v>568</v>
      </c>
      <c r="B570" s="42">
        <v>2826534</v>
      </c>
      <c r="C570" s="43" t="s">
        <v>755</v>
      </c>
      <c r="D570" s="51" t="s">
        <v>756</v>
      </c>
      <c r="E570" s="44" t="s">
        <v>726</v>
      </c>
      <c r="F570" s="44" t="s">
        <v>727</v>
      </c>
      <c r="G570" s="43" t="s">
        <v>3509</v>
      </c>
      <c r="H570" s="44" t="s">
        <v>727</v>
      </c>
      <c r="I570" s="43" t="s">
        <v>728</v>
      </c>
      <c r="J570" s="44" t="s">
        <v>727</v>
      </c>
      <c r="K570" s="43" t="s">
        <v>757</v>
      </c>
      <c r="L570" s="44" t="s">
        <v>758</v>
      </c>
      <c r="M570" s="43">
        <v>16</v>
      </c>
      <c r="N570" s="43">
        <v>573714</v>
      </c>
      <c r="O570" s="43">
        <v>246816</v>
      </c>
    </row>
    <row r="571" spans="1:15" x14ac:dyDescent="0.35">
      <c r="A571" s="41">
        <v>569</v>
      </c>
      <c r="B571" s="45">
        <v>77324046</v>
      </c>
      <c r="C571" s="46"/>
      <c r="D571" s="52" t="s">
        <v>3510</v>
      </c>
      <c r="E571" s="47" t="s">
        <v>726</v>
      </c>
      <c r="F571" s="47" t="s">
        <v>727</v>
      </c>
      <c r="G571" s="46" t="s">
        <v>3509</v>
      </c>
      <c r="H571" s="47" t="s">
        <v>727</v>
      </c>
      <c r="I571" s="46" t="s">
        <v>728</v>
      </c>
      <c r="J571" s="47" t="s">
        <v>727</v>
      </c>
      <c r="K571" s="46" t="s">
        <v>3511</v>
      </c>
      <c r="L571" s="47" t="s">
        <v>3512</v>
      </c>
      <c r="M571" s="46" t="s">
        <v>3385</v>
      </c>
      <c r="N571" s="46" t="s">
        <v>3513</v>
      </c>
      <c r="O571" s="46">
        <v>242891.04</v>
      </c>
    </row>
    <row r="572" spans="1:15" x14ac:dyDescent="0.35">
      <c r="A572" s="41">
        <v>570</v>
      </c>
      <c r="B572" s="42">
        <v>2858348</v>
      </c>
      <c r="C572" s="43" t="s">
        <v>724</v>
      </c>
      <c r="D572" s="51" t="s">
        <v>725</v>
      </c>
      <c r="E572" s="44" t="s">
        <v>726</v>
      </c>
      <c r="F572" s="44" t="s">
        <v>727</v>
      </c>
      <c r="G572" s="43" t="s">
        <v>3509</v>
      </c>
      <c r="H572" s="44" t="s">
        <v>727</v>
      </c>
      <c r="I572" s="43" t="s">
        <v>728</v>
      </c>
      <c r="J572" s="44" t="s">
        <v>727</v>
      </c>
      <c r="K572" s="43" t="s">
        <v>729</v>
      </c>
      <c r="L572" s="44" t="s">
        <v>730</v>
      </c>
      <c r="M572" s="43">
        <v>5</v>
      </c>
      <c r="N572" s="43">
        <v>567610</v>
      </c>
      <c r="O572" s="43">
        <v>243378</v>
      </c>
    </row>
    <row r="573" spans="1:15" x14ac:dyDescent="0.35">
      <c r="A573" s="41">
        <v>571</v>
      </c>
      <c r="B573" s="45">
        <v>86561055</v>
      </c>
      <c r="C573" s="46"/>
      <c r="D573" s="52" t="s">
        <v>3514</v>
      </c>
      <c r="E573" s="47" t="s">
        <v>726</v>
      </c>
      <c r="F573" s="47" t="s">
        <v>727</v>
      </c>
      <c r="G573" s="46" t="s">
        <v>3509</v>
      </c>
      <c r="H573" s="47" t="s">
        <v>727</v>
      </c>
      <c r="I573" s="46" t="s">
        <v>728</v>
      </c>
      <c r="J573" s="47" t="s">
        <v>727</v>
      </c>
      <c r="K573" s="46" t="s">
        <v>3515</v>
      </c>
      <c r="L573" s="47" t="s">
        <v>3516</v>
      </c>
      <c r="M573" s="46" t="s">
        <v>1834</v>
      </c>
      <c r="N573" s="46">
        <v>574589.01</v>
      </c>
      <c r="O573" s="46">
        <v>239549.01</v>
      </c>
    </row>
    <row r="574" spans="1:15" x14ac:dyDescent="0.35">
      <c r="A574" s="41">
        <v>572</v>
      </c>
      <c r="B574" s="42">
        <v>2832405</v>
      </c>
      <c r="C574" s="43" t="s">
        <v>731</v>
      </c>
      <c r="D574" s="51" t="s">
        <v>732</v>
      </c>
      <c r="E574" s="44" t="s">
        <v>726</v>
      </c>
      <c r="F574" s="44" t="s">
        <v>727</v>
      </c>
      <c r="G574" s="43" t="s">
        <v>3509</v>
      </c>
      <c r="H574" s="44" t="s">
        <v>727</v>
      </c>
      <c r="I574" s="43" t="s">
        <v>728</v>
      </c>
      <c r="J574" s="44" t="s">
        <v>727</v>
      </c>
      <c r="K574" s="43" t="s">
        <v>733</v>
      </c>
      <c r="L574" s="44" t="s">
        <v>734</v>
      </c>
      <c r="M574" s="43">
        <v>34</v>
      </c>
      <c r="N574" s="43">
        <v>567236</v>
      </c>
      <c r="O574" s="43">
        <v>241848</v>
      </c>
    </row>
    <row r="575" spans="1:15" x14ac:dyDescent="0.35">
      <c r="A575" s="41">
        <v>573</v>
      </c>
      <c r="B575" s="45">
        <v>17860618</v>
      </c>
      <c r="C575" s="46"/>
      <c r="D575" s="52" t="s">
        <v>3517</v>
      </c>
      <c r="E575" s="47" t="s">
        <v>726</v>
      </c>
      <c r="F575" s="47" t="s">
        <v>727</v>
      </c>
      <c r="G575" s="46" t="s">
        <v>3509</v>
      </c>
      <c r="H575" s="47" t="s">
        <v>727</v>
      </c>
      <c r="I575" s="46" t="s">
        <v>728</v>
      </c>
      <c r="J575" s="47" t="s">
        <v>727</v>
      </c>
      <c r="K575" s="46" t="s">
        <v>3518</v>
      </c>
      <c r="L575" s="47" t="s">
        <v>3519</v>
      </c>
      <c r="M575" s="46" t="s">
        <v>3520</v>
      </c>
      <c r="N575" s="46">
        <v>566432.97</v>
      </c>
      <c r="O575" s="46">
        <v>246274.03</v>
      </c>
    </row>
    <row r="576" spans="1:15" x14ac:dyDescent="0.35">
      <c r="A576" s="41">
        <v>574</v>
      </c>
      <c r="B576" s="45">
        <v>60899886</v>
      </c>
      <c r="C576" s="46"/>
      <c r="D576" s="52" t="s">
        <v>3521</v>
      </c>
      <c r="E576" s="47" t="s">
        <v>726</v>
      </c>
      <c r="F576" s="47" t="s">
        <v>727</v>
      </c>
      <c r="G576" s="46" t="s">
        <v>3509</v>
      </c>
      <c r="H576" s="47" t="s">
        <v>727</v>
      </c>
      <c r="I576" s="46" t="s">
        <v>728</v>
      </c>
      <c r="J576" s="47" t="s">
        <v>727</v>
      </c>
      <c r="K576" s="46" t="s">
        <v>3522</v>
      </c>
      <c r="L576" s="47" t="s">
        <v>3523</v>
      </c>
      <c r="M576" s="46" t="s">
        <v>395</v>
      </c>
      <c r="N576" s="46">
        <v>567105.99</v>
      </c>
      <c r="O576" s="46">
        <v>241151.96</v>
      </c>
    </row>
    <row r="577" spans="1:15" x14ac:dyDescent="0.35">
      <c r="A577" s="41">
        <v>575</v>
      </c>
      <c r="B577" s="45">
        <v>68503014</v>
      </c>
      <c r="C577" s="46"/>
      <c r="D577" s="52" t="s">
        <v>3524</v>
      </c>
      <c r="E577" s="47" t="s">
        <v>726</v>
      </c>
      <c r="F577" s="47" t="s">
        <v>727</v>
      </c>
      <c r="G577" s="46" t="s">
        <v>3509</v>
      </c>
      <c r="H577" s="47" t="s">
        <v>727</v>
      </c>
      <c r="I577" s="46" t="s">
        <v>728</v>
      </c>
      <c r="J577" s="47" t="s">
        <v>727</v>
      </c>
      <c r="K577" s="46" t="s">
        <v>586</v>
      </c>
      <c r="L577" s="47" t="s">
        <v>587</v>
      </c>
      <c r="M577" s="46" t="s">
        <v>3525</v>
      </c>
      <c r="N577" s="46">
        <v>566490.99</v>
      </c>
      <c r="O577" s="46">
        <v>244830.02</v>
      </c>
    </row>
    <row r="578" spans="1:15" x14ac:dyDescent="0.35">
      <c r="A578" s="41">
        <v>576</v>
      </c>
      <c r="B578" s="45">
        <v>34736962</v>
      </c>
      <c r="C578" s="46"/>
      <c r="D578" s="52" t="s">
        <v>3510</v>
      </c>
      <c r="E578" s="47" t="s">
        <v>726</v>
      </c>
      <c r="F578" s="47" t="s">
        <v>727</v>
      </c>
      <c r="G578" s="46" t="s">
        <v>3509</v>
      </c>
      <c r="H578" s="47" t="s">
        <v>727</v>
      </c>
      <c r="I578" s="46" t="s">
        <v>728</v>
      </c>
      <c r="J578" s="47" t="s">
        <v>727</v>
      </c>
      <c r="K578" s="46" t="s">
        <v>3526</v>
      </c>
      <c r="L578" s="47" t="s">
        <v>3527</v>
      </c>
      <c r="M578" s="46" t="s">
        <v>3528</v>
      </c>
      <c r="N578" s="46">
        <v>566239.02</v>
      </c>
      <c r="O578" s="46">
        <v>242497.95</v>
      </c>
    </row>
    <row r="579" spans="1:15" ht="29" x14ac:dyDescent="0.35">
      <c r="A579" s="41">
        <v>577</v>
      </c>
      <c r="B579" s="42">
        <v>2827447</v>
      </c>
      <c r="C579" s="43" t="s">
        <v>739</v>
      </c>
      <c r="D579" s="51" t="s">
        <v>740</v>
      </c>
      <c r="E579" s="44" t="s">
        <v>726</v>
      </c>
      <c r="F579" s="44" t="s">
        <v>727</v>
      </c>
      <c r="G579" s="43" t="s">
        <v>3509</v>
      </c>
      <c r="H579" s="44" t="s">
        <v>727</v>
      </c>
      <c r="I579" s="43" t="s">
        <v>728</v>
      </c>
      <c r="J579" s="44" t="s">
        <v>727</v>
      </c>
      <c r="K579" s="43" t="s">
        <v>741</v>
      </c>
      <c r="L579" s="44" t="s">
        <v>742</v>
      </c>
      <c r="M579" s="43">
        <v>9</v>
      </c>
      <c r="N579" s="43">
        <v>575497</v>
      </c>
      <c r="O579" s="43">
        <v>245145</v>
      </c>
    </row>
    <row r="580" spans="1:15" x14ac:dyDescent="0.35">
      <c r="A580" s="41">
        <v>578</v>
      </c>
      <c r="B580" s="42">
        <v>2856566</v>
      </c>
      <c r="C580" s="43" t="s">
        <v>747</v>
      </c>
      <c r="D580" s="51" t="s">
        <v>748</v>
      </c>
      <c r="E580" s="44" t="s">
        <v>726</v>
      </c>
      <c r="F580" s="44" t="s">
        <v>727</v>
      </c>
      <c r="G580" s="43" t="s">
        <v>3509</v>
      </c>
      <c r="H580" s="44" t="s">
        <v>727</v>
      </c>
      <c r="I580" s="43" t="s">
        <v>728</v>
      </c>
      <c r="J580" s="44" t="s">
        <v>727</v>
      </c>
      <c r="K580" s="43" t="s">
        <v>749</v>
      </c>
      <c r="L580" s="44" t="s">
        <v>750</v>
      </c>
      <c r="M580" s="43">
        <v>1</v>
      </c>
      <c r="N580" s="43">
        <v>569078</v>
      </c>
      <c r="O580" s="43">
        <v>245417</v>
      </c>
    </row>
    <row r="581" spans="1:15" x14ac:dyDescent="0.35">
      <c r="A581" s="41">
        <v>579</v>
      </c>
      <c r="B581" s="42">
        <v>2856082</v>
      </c>
      <c r="C581" s="43" t="s">
        <v>751</v>
      </c>
      <c r="D581" s="51" t="s">
        <v>752</v>
      </c>
      <c r="E581" s="44" t="s">
        <v>726</v>
      </c>
      <c r="F581" s="44" t="s">
        <v>727</v>
      </c>
      <c r="G581" s="43" t="s">
        <v>3509</v>
      </c>
      <c r="H581" s="44" t="s">
        <v>727</v>
      </c>
      <c r="I581" s="43" t="s">
        <v>728</v>
      </c>
      <c r="J581" s="44" t="s">
        <v>727</v>
      </c>
      <c r="K581" s="43" t="s">
        <v>753</v>
      </c>
      <c r="L581" s="44" t="s">
        <v>754</v>
      </c>
      <c r="M581" s="43">
        <v>8</v>
      </c>
      <c r="N581" s="43">
        <v>567218</v>
      </c>
      <c r="O581" s="43">
        <v>245112</v>
      </c>
    </row>
    <row r="582" spans="1:15" x14ac:dyDescent="0.35">
      <c r="A582" s="41">
        <v>580</v>
      </c>
      <c r="B582" s="42">
        <v>345186624</v>
      </c>
      <c r="C582" s="43"/>
      <c r="D582" s="51">
        <v>272275</v>
      </c>
      <c r="E582" s="44" t="s">
        <v>726</v>
      </c>
      <c r="F582" s="44" t="s">
        <v>3529</v>
      </c>
      <c r="G582" s="43" t="s">
        <v>3530</v>
      </c>
      <c r="H582" s="44" t="s">
        <v>3531</v>
      </c>
      <c r="I582" s="43" t="s">
        <v>3532</v>
      </c>
      <c r="J582" s="44" t="s">
        <v>3533</v>
      </c>
      <c r="K582" s="43" t="s">
        <v>103</v>
      </c>
      <c r="L582" s="44"/>
      <c r="M582" s="43">
        <v>762</v>
      </c>
      <c r="N582" s="43">
        <v>581922</v>
      </c>
      <c r="O582" s="43">
        <v>205315</v>
      </c>
    </row>
    <row r="583" spans="1:15" x14ac:dyDescent="0.35">
      <c r="A583" s="41">
        <v>581</v>
      </c>
      <c r="B583" s="45">
        <v>50447334</v>
      </c>
      <c r="C583" s="46"/>
      <c r="D583" s="52" t="s">
        <v>3535</v>
      </c>
      <c r="E583" s="47" t="s">
        <v>726</v>
      </c>
      <c r="F583" s="47" t="s">
        <v>3534</v>
      </c>
      <c r="G583" s="46" t="s">
        <v>3536</v>
      </c>
      <c r="H583" s="47" t="s">
        <v>3537</v>
      </c>
      <c r="I583" s="46" t="s">
        <v>3538</v>
      </c>
      <c r="J583" s="47" t="s">
        <v>3537</v>
      </c>
      <c r="K583" s="46" t="s">
        <v>3539</v>
      </c>
      <c r="L583" s="47" t="s">
        <v>3540</v>
      </c>
      <c r="M583" s="46" t="s">
        <v>3541</v>
      </c>
      <c r="N583" s="46">
        <v>572463.97</v>
      </c>
      <c r="O583" s="46">
        <v>276688.05</v>
      </c>
    </row>
    <row r="584" spans="1:15" x14ac:dyDescent="0.35">
      <c r="A584" s="41">
        <v>582</v>
      </c>
      <c r="B584" s="45">
        <v>87420195</v>
      </c>
      <c r="C584" s="46"/>
      <c r="D584" s="52" t="s">
        <v>3535</v>
      </c>
      <c r="E584" s="47" t="s">
        <v>726</v>
      </c>
      <c r="F584" s="47" t="s">
        <v>3534</v>
      </c>
      <c r="G584" s="46" t="s">
        <v>3536</v>
      </c>
      <c r="H584" s="47" t="s">
        <v>3537</v>
      </c>
      <c r="I584" s="46" t="s">
        <v>3538</v>
      </c>
      <c r="J584" s="47" t="s">
        <v>3537</v>
      </c>
      <c r="K584" s="46" t="s">
        <v>531</v>
      </c>
      <c r="L584" s="47" t="s">
        <v>532</v>
      </c>
      <c r="M584" s="46" t="s">
        <v>793</v>
      </c>
      <c r="N584" s="46">
        <v>572289.97</v>
      </c>
      <c r="O584" s="46">
        <v>277152.05</v>
      </c>
    </row>
    <row r="585" spans="1:15" x14ac:dyDescent="0.35">
      <c r="A585" s="41">
        <v>583</v>
      </c>
      <c r="B585" s="45">
        <v>49895942</v>
      </c>
      <c r="C585" s="46"/>
      <c r="D585" s="52" t="s">
        <v>3542</v>
      </c>
      <c r="E585" s="47" t="s">
        <v>726</v>
      </c>
      <c r="F585" s="47" t="s">
        <v>3543</v>
      </c>
      <c r="G585" s="46" t="s">
        <v>3544</v>
      </c>
      <c r="H585" s="47" t="s">
        <v>3545</v>
      </c>
      <c r="I585" s="46" t="s">
        <v>3546</v>
      </c>
      <c r="J585" s="47" t="s">
        <v>3545</v>
      </c>
      <c r="K585" s="46" t="s">
        <v>3547</v>
      </c>
      <c r="L585" s="47" t="s">
        <v>3548</v>
      </c>
      <c r="M585" s="46" t="s">
        <v>3549</v>
      </c>
      <c r="N585" s="46">
        <v>567115.99</v>
      </c>
      <c r="O585" s="46">
        <v>218881.01</v>
      </c>
    </row>
    <row r="586" spans="1:15" x14ac:dyDescent="0.35">
      <c r="A586" s="41">
        <v>584</v>
      </c>
      <c r="B586" s="45">
        <v>49081295</v>
      </c>
      <c r="C586" s="46"/>
      <c r="D586" s="52" t="s">
        <v>3550</v>
      </c>
      <c r="E586" s="47" t="s">
        <v>726</v>
      </c>
      <c r="F586" s="47" t="s">
        <v>3543</v>
      </c>
      <c r="G586" s="46" t="s">
        <v>3544</v>
      </c>
      <c r="H586" s="47" t="s">
        <v>3545</v>
      </c>
      <c r="I586" s="46" t="s">
        <v>3546</v>
      </c>
      <c r="J586" s="47" t="s">
        <v>3545</v>
      </c>
      <c r="K586" s="46" t="s">
        <v>511</v>
      </c>
      <c r="L586" s="47" t="s">
        <v>512</v>
      </c>
      <c r="M586" s="46" t="s">
        <v>1555</v>
      </c>
      <c r="N586" s="46">
        <v>567694.97</v>
      </c>
      <c r="O586" s="46">
        <v>218524.97</v>
      </c>
    </row>
    <row r="587" spans="1:15" x14ac:dyDescent="0.35">
      <c r="A587" s="41">
        <v>585</v>
      </c>
      <c r="B587" s="45">
        <v>38166880</v>
      </c>
      <c r="C587" s="46"/>
      <c r="D587" s="52" t="s">
        <v>3550</v>
      </c>
      <c r="E587" s="47" t="s">
        <v>726</v>
      </c>
      <c r="F587" s="47" t="s">
        <v>3543</v>
      </c>
      <c r="G587" s="46" t="s">
        <v>3544</v>
      </c>
      <c r="H587" s="47" t="s">
        <v>3545</v>
      </c>
      <c r="I587" s="46" t="s">
        <v>3546</v>
      </c>
      <c r="J587" s="47" t="s">
        <v>3545</v>
      </c>
      <c r="K587" s="46" t="s">
        <v>511</v>
      </c>
      <c r="L587" s="47" t="s">
        <v>512</v>
      </c>
      <c r="M587" s="46" t="s">
        <v>1882</v>
      </c>
      <c r="N587" s="46" t="s">
        <v>3551</v>
      </c>
      <c r="O587" s="46">
        <v>218512.01</v>
      </c>
    </row>
    <row r="588" spans="1:15" x14ac:dyDescent="0.35">
      <c r="A588" s="41">
        <v>586</v>
      </c>
      <c r="B588" s="42">
        <v>2440880</v>
      </c>
      <c r="C588" s="43" t="s">
        <v>3552</v>
      </c>
      <c r="D588" s="51" t="s">
        <v>3553</v>
      </c>
      <c r="E588" s="44" t="s">
        <v>726</v>
      </c>
      <c r="F588" s="44" t="s">
        <v>3543</v>
      </c>
      <c r="G588" s="43" t="s">
        <v>3554</v>
      </c>
      <c r="H588" s="44" t="s">
        <v>3555</v>
      </c>
      <c r="I588" s="43" t="s">
        <v>3556</v>
      </c>
      <c r="J588" s="44" t="s">
        <v>3555</v>
      </c>
      <c r="K588" s="43" t="s">
        <v>535</v>
      </c>
      <c r="L588" s="44" t="s">
        <v>536</v>
      </c>
      <c r="M588" s="43">
        <v>51</v>
      </c>
      <c r="N588" s="43">
        <v>558064</v>
      </c>
      <c r="O588" s="43">
        <v>219897</v>
      </c>
    </row>
    <row r="589" spans="1:15" ht="29" x14ac:dyDescent="0.35">
      <c r="A589" s="41">
        <v>587</v>
      </c>
      <c r="B589" s="42">
        <v>2439320</v>
      </c>
      <c r="C589" s="43" t="s">
        <v>3557</v>
      </c>
      <c r="D589" s="51" t="s">
        <v>3558</v>
      </c>
      <c r="E589" s="44" t="s">
        <v>726</v>
      </c>
      <c r="F589" s="44" t="s">
        <v>3543</v>
      </c>
      <c r="G589" s="43" t="s">
        <v>3554</v>
      </c>
      <c r="H589" s="44" t="s">
        <v>3555</v>
      </c>
      <c r="I589" s="43" t="s">
        <v>3556</v>
      </c>
      <c r="J589" s="44" t="s">
        <v>3555</v>
      </c>
      <c r="K589" s="43" t="s">
        <v>94</v>
      </c>
      <c r="L589" s="44" t="s">
        <v>95</v>
      </c>
      <c r="M589" s="43">
        <v>34</v>
      </c>
      <c r="N589" s="43">
        <v>557103</v>
      </c>
      <c r="O589" s="43">
        <v>221125</v>
      </c>
    </row>
    <row r="590" spans="1:15" x14ac:dyDescent="0.35">
      <c r="A590" s="41">
        <v>588</v>
      </c>
      <c r="B590" s="42">
        <v>2443274</v>
      </c>
      <c r="C590" s="43" t="s">
        <v>3559</v>
      </c>
      <c r="D590" s="51" t="s">
        <v>3560</v>
      </c>
      <c r="E590" s="44" t="s">
        <v>726</v>
      </c>
      <c r="F590" s="44" t="s">
        <v>3543</v>
      </c>
      <c r="G590" s="43" t="s">
        <v>3561</v>
      </c>
      <c r="H590" s="44" t="s">
        <v>3562</v>
      </c>
      <c r="I590" s="43" t="s">
        <v>3563</v>
      </c>
      <c r="J590" s="44" t="s">
        <v>3564</v>
      </c>
      <c r="K590" s="43" t="s">
        <v>103</v>
      </c>
      <c r="L590" s="44"/>
      <c r="M590" s="43">
        <v>100</v>
      </c>
      <c r="N590" s="43">
        <v>557800</v>
      </c>
      <c r="O590" s="43">
        <v>208601</v>
      </c>
    </row>
    <row r="591" spans="1:15" x14ac:dyDescent="0.35">
      <c r="A591" s="41">
        <v>589</v>
      </c>
      <c r="B591" s="42">
        <v>2445426</v>
      </c>
      <c r="C591" s="43" t="s">
        <v>3565</v>
      </c>
      <c r="D591" s="51" t="s">
        <v>3566</v>
      </c>
      <c r="E591" s="44" t="s">
        <v>726</v>
      </c>
      <c r="F591" s="44" t="s">
        <v>3543</v>
      </c>
      <c r="G591" s="43" t="s">
        <v>3561</v>
      </c>
      <c r="H591" s="44" t="s">
        <v>3562</v>
      </c>
      <c r="I591" s="43" t="s">
        <v>3567</v>
      </c>
      <c r="J591" s="44" t="s">
        <v>3562</v>
      </c>
      <c r="K591" s="43" t="s">
        <v>103</v>
      </c>
      <c r="L591" s="44"/>
      <c r="M591" s="43">
        <v>709</v>
      </c>
      <c r="N591" s="43">
        <v>562046</v>
      </c>
      <c r="O591" s="43">
        <v>208667</v>
      </c>
    </row>
    <row r="592" spans="1:15" x14ac:dyDescent="0.35">
      <c r="A592" s="41">
        <v>590</v>
      </c>
      <c r="B592" s="42">
        <v>2466606</v>
      </c>
      <c r="C592" s="43" t="s">
        <v>3569</v>
      </c>
      <c r="D592" s="51" t="s">
        <v>3570</v>
      </c>
      <c r="E592" s="44" t="s">
        <v>726</v>
      </c>
      <c r="F592" s="44" t="s">
        <v>3568</v>
      </c>
      <c r="G592" s="43" t="s">
        <v>3571</v>
      </c>
      <c r="H592" s="44" t="s">
        <v>3572</v>
      </c>
      <c r="I592" s="43" t="s">
        <v>3573</v>
      </c>
      <c r="J592" s="44" t="s">
        <v>3574</v>
      </c>
      <c r="K592" s="43" t="s">
        <v>103</v>
      </c>
      <c r="L592" s="44"/>
      <c r="M592" s="43">
        <v>13</v>
      </c>
      <c r="N592" s="43">
        <v>636490</v>
      </c>
      <c r="O592" s="43">
        <v>190565</v>
      </c>
    </row>
    <row r="593" spans="1:15" x14ac:dyDescent="0.35">
      <c r="A593" s="41">
        <v>591</v>
      </c>
      <c r="B593" s="42">
        <v>2467368</v>
      </c>
      <c r="C593" s="43" t="s">
        <v>3575</v>
      </c>
      <c r="D593" s="51" t="s">
        <v>3576</v>
      </c>
      <c r="E593" s="44" t="s">
        <v>726</v>
      </c>
      <c r="F593" s="44" t="s">
        <v>3568</v>
      </c>
      <c r="G593" s="43" t="s">
        <v>3571</v>
      </c>
      <c r="H593" s="44" t="s">
        <v>3572</v>
      </c>
      <c r="I593" s="43" t="s">
        <v>3577</v>
      </c>
      <c r="J593" s="44" t="s">
        <v>3572</v>
      </c>
      <c r="K593" s="43" t="s">
        <v>103</v>
      </c>
      <c r="L593" s="44"/>
      <c r="M593" s="43">
        <v>162</v>
      </c>
      <c r="N593" s="43">
        <v>632200</v>
      </c>
      <c r="O593" s="43">
        <v>190464</v>
      </c>
    </row>
    <row r="594" spans="1:15" x14ac:dyDescent="0.35">
      <c r="A594" s="41">
        <v>592</v>
      </c>
      <c r="B594" s="42">
        <v>9056141</v>
      </c>
      <c r="C594" s="43" t="s">
        <v>3578</v>
      </c>
      <c r="D594" s="51" t="s">
        <v>3579</v>
      </c>
      <c r="E594" s="44" t="s">
        <v>726</v>
      </c>
      <c r="F594" s="44" t="s">
        <v>3568</v>
      </c>
      <c r="G594" s="43" t="s">
        <v>3571</v>
      </c>
      <c r="H594" s="44" t="s">
        <v>3572</v>
      </c>
      <c r="I594" s="43" t="s">
        <v>3580</v>
      </c>
      <c r="J594" s="44" t="s">
        <v>3581</v>
      </c>
      <c r="K594" s="43" t="s">
        <v>103</v>
      </c>
      <c r="L594" s="44"/>
      <c r="M594" s="43">
        <v>16</v>
      </c>
      <c r="N594" s="43">
        <v>633933</v>
      </c>
      <c r="O594" s="43">
        <v>192113</v>
      </c>
    </row>
    <row r="595" spans="1:15" x14ac:dyDescent="0.35">
      <c r="A595" s="41">
        <v>593</v>
      </c>
      <c r="B595" s="42">
        <v>2467915</v>
      </c>
      <c r="C595" s="43" t="s">
        <v>3582</v>
      </c>
      <c r="D595" s="51" t="s">
        <v>3583</v>
      </c>
      <c r="E595" s="44" t="s">
        <v>726</v>
      </c>
      <c r="F595" s="44" t="s">
        <v>3568</v>
      </c>
      <c r="G595" s="43" t="s">
        <v>3571</v>
      </c>
      <c r="H595" s="44" t="s">
        <v>3572</v>
      </c>
      <c r="I595" s="43" t="s">
        <v>3584</v>
      </c>
      <c r="J595" s="44" t="s">
        <v>3585</v>
      </c>
      <c r="K595" s="43" t="s">
        <v>103</v>
      </c>
      <c r="L595" s="44"/>
      <c r="M595" s="43">
        <v>1</v>
      </c>
      <c r="N595" s="43">
        <v>631611</v>
      </c>
      <c r="O595" s="43">
        <v>192730</v>
      </c>
    </row>
    <row r="596" spans="1:15" x14ac:dyDescent="0.35">
      <c r="A596" s="41">
        <v>594</v>
      </c>
      <c r="B596" s="42">
        <v>2469355</v>
      </c>
      <c r="C596" s="43" t="s">
        <v>3586</v>
      </c>
      <c r="D596" s="51" t="s">
        <v>3587</v>
      </c>
      <c r="E596" s="44" t="s">
        <v>726</v>
      </c>
      <c r="F596" s="44" t="s">
        <v>3568</v>
      </c>
      <c r="G596" s="43" t="s">
        <v>3588</v>
      </c>
      <c r="H596" s="44" t="s">
        <v>3589</v>
      </c>
      <c r="I596" s="43" t="s">
        <v>3590</v>
      </c>
      <c r="J596" s="44" t="s">
        <v>3591</v>
      </c>
      <c r="K596" s="43" t="s">
        <v>103</v>
      </c>
      <c r="L596" s="44"/>
      <c r="M596" s="43">
        <v>207</v>
      </c>
      <c r="N596" s="43">
        <v>631348</v>
      </c>
      <c r="O596" s="43">
        <v>207183</v>
      </c>
    </row>
    <row r="597" spans="1:15" x14ac:dyDescent="0.35">
      <c r="A597" s="41">
        <v>595</v>
      </c>
      <c r="B597" s="42">
        <v>347155612</v>
      </c>
      <c r="C597" s="43"/>
      <c r="D597" s="51">
        <v>270737</v>
      </c>
      <c r="E597" s="44" t="s">
        <v>726</v>
      </c>
      <c r="F597" s="44" t="s">
        <v>3568</v>
      </c>
      <c r="G597" s="43" t="s">
        <v>3592</v>
      </c>
      <c r="H597" s="44" t="s">
        <v>3593</v>
      </c>
      <c r="I597" s="43" t="s">
        <v>3594</v>
      </c>
      <c r="J597" s="44" t="s">
        <v>3595</v>
      </c>
      <c r="K597" s="43" t="s">
        <v>406</v>
      </c>
      <c r="L597" s="44"/>
      <c r="M597" s="43">
        <v>44</v>
      </c>
      <c r="N597" s="43">
        <v>176452</v>
      </c>
      <c r="O597" s="43">
        <v>645774</v>
      </c>
    </row>
    <row r="598" spans="1:15" x14ac:dyDescent="0.35">
      <c r="A598" s="41">
        <v>596</v>
      </c>
      <c r="B598" s="42">
        <v>152948257</v>
      </c>
      <c r="C598" s="43"/>
      <c r="D598" s="51">
        <v>40663</v>
      </c>
      <c r="E598" s="44" t="s">
        <v>726</v>
      </c>
      <c r="F598" s="44" t="s">
        <v>3568</v>
      </c>
      <c r="G598" s="43" t="s">
        <v>3596</v>
      </c>
      <c r="H598" s="44" t="s">
        <v>3597</v>
      </c>
      <c r="I598" s="43" t="s">
        <v>3598</v>
      </c>
      <c r="J598" s="44" t="s">
        <v>3599</v>
      </c>
      <c r="K598" s="43" t="s">
        <v>103</v>
      </c>
      <c r="L598" s="44"/>
      <c r="M598" s="43">
        <v>3</v>
      </c>
      <c r="N598" s="43">
        <v>625165</v>
      </c>
      <c r="O598" s="43">
        <v>189228</v>
      </c>
    </row>
    <row r="599" spans="1:15" x14ac:dyDescent="0.35">
      <c r="A599" s="41">
        <v>597</v>
      </c>
      <c r="B599" s="42">
        <v>2499271</v>
      </c>
      <c r="C599" s="43" t="s">
        <v>3600</v>
      </c>
      <c r="D599" s="51" t="s">
        <v>3601</v>
      </c>
      <c r="E599" s="44" t="s">
        <v>726</v>
      </c>
      <c r="F599" s="44" t="s">
        <v>3568</v>
      </c>
      <c r="G599" s="43" t="s">
        <v>3602</v>
      </c>
      <c r="H599" s="44" t="s">
        <v>3603</v>
      </c>
      <c r="I599" s="43" t="s">
        <v>3604</v>
      </c>
      <c r="J599" s="44" t="s">
        <v>3603</v>
      </c>
      <c r="K599" s="43" t="s">
        <v>3605</v>
      </c>
      <c r="L599" s="44" t="s">
        <v>3606</v>
      </c>
      <c r="M599" s="43">
        <v>15</v>
      </c>
      <c r="N599" s="43">
        <v>618382</v>
      </c>
      <c r="O599" s="43">
        <v>189791</v>
      </c>
    </row>
    <row r="600" spans="1:15" x14ac:dyDescent="0.35">
      <c r="A600" s="41">
        <v>598</v>
      </c>
      <c r="B600" s="42">
        <v>861987998</v>
      </c>
      <c r="C600" s="43"/>
      <c r="D600" s="51">
        <v>24580</v>
      </c>
      <c r="E600" s="44" t="s">
        <v>726</v>
      </c>
      <c r="F600" s="44" t="s">
        <v>3568</v>
      </c>
      <c r="G600" s="43" t="s">
        <v>3607</v>
      </c>
      <c r="H600" s="44" t="s">
        <v>3603</v>
      </c>
      <c r="I600" s="43" t="s">
        <v>3604</v>
      </c>
      <c r="J600" s="44" t="s">
        <v>3603</v>
      </c>
      <c r="K600" s="43" t="s">
        <v>301</v>
      </c>
      <c r="L600" s="44" t="s">
        <v>302</v>
      </c>
      <c r="M600" s="43">
        <v>14</v>
      </c>
      <c r="N600" s="43">
        <v>618269</v>
      </c>
      <c r="O600" s="43">
        <v>189540</v>
      </c>
    </row>
    <row r="601" spans="1:15" x14ac:dyDescent="0.35">
      <c r="A601" s="41">
        <v>599</v>
      </c>
      <c r="B601" s="42">
        <v>2499241</v>
      </c>
      <c r="C601" s="43" t="s">
        <v>3608</v>
      </c>
      <c r="D601" s="51" t="s">
        <v>3609</v>
      </c>
      <c r="E601" s="44" t="s">
        <v>726</v>
      </c>
      <c r="F601" s="44" t="s">
        <v>3568</v>
      </c>
      <c r="G601" s="43" t="s">
        <v>3602</v>
      </c>
      <c r="H601" s="44" t="s">
        <v>3603</v>
      </c>
      <c r="I601" s="43" t="s">
        <v>3604</v>
      </c>
      <c r="J601" s="44" t="s">
        <v>3603</v>
      </c>
      <c r="K601" s="43" t="s">
        <v>3610</v>
      </c>
      <c r="L601" s="44" t="s">
        <v>3611</v>
      </c>
      <c r="M601" s="43">
        <v>2</v>
      </c>
      <c r="N601" s="43">
        <v>618045</v>
      </c>
      <c r="O601" s="43">
        <v>190255</v>
      </c>
    </row>
    <row r="602" spans="1:15" x14ac:dyDescent="0.35">
      <c r="A602" s="41">
        <v>600</v>
      </c>
      <c r="B602" s="45">
        <v>14275512</v>
      </c>
      <c r="C602" s="46"/>
      <c r="D602" s="52" t="s">
        <v>3612</v>
      </c>
      <c r="E602" s="47" t="s">
        <v>726</v>
      </c>
      <c r="F602" s="47" t="s">
        <v>3568</v>
      </c>
      <c r="G602" s="46" t="s">
        <v>3607</v>
      </c>
      <c r="H602" s="47" t="s">
        <v>3603</v>
      </c>
      <c r="I602" s="46" t="s">
        <v>3604</v>
      </c>
      <c r="J602" s="47" t="s">
        <v>3603</v>
      </c>
      <c r="K602" s="46" t="s">
        <v>586</v>
      </c>
      <c r="L602" s="47" t="s">
        <v>587</v>
      </c>
      <c r="M602" s="46" t="s">
        <v>3549</v>
      </c>
      <c r="N602" s="46">
        <v>617915.03</v>
      </c>
      <c r="O602" s="46">
        <v>189989.95</v>
      </c>
    </row>
    <row r="603" spans="1:15" x14ac:dyDescent="0.35">
      <c r="A603" s="41">
        <v>601</v>
      </c>
      <c r="B603" s="42">
        <v>2514767</v>
      </c>
      <c r="C603" s="43" t="s">
        <v>3613</v>
      </c>
      <c r="D603" s="51" t="s">
        <v>3614</v>
      </c>
      <c r="E603" s="44" t="s">
        <v>726</v>
      </c>
      <c r="F603" s="44" t="s">
        <v>3615</v>
      </c>
      <c r="G603" s="43" t="s">
        <v>3616</v>
      </c>
      <c r="H603" s="44" t="s">
        <v>3617</v>
      </c>
      <c r="I603" s="43" t="s">
        <v>3618</v>
      </c>
      <c r="J603" s="44" t="s">
        <v>3619</v>
      </c>
      <c r="K603" s="43" t="s">
        <v>103</v>
      </c>
      <c r="L603" s="44"/>
      <c r="M603" s="43">
        <v>142</v>
      </c>
      <c r="N603" s="43">
        <v>563597</v>
      </c>
      <c r="O603" s="43">
        <v>181110</v>
      </c>
    </row>
    <row r="604" spans="1:15" x14ac:dyDescent="0.35">
      <c r="A604" s="41">
        <v>602</v>
      </c>
      <c r="B604" s="42">
        <v>2520737</v>
      </c>
      <c r="C604" s="43" t="s">
        <v>3620</v>
      </c>
      <c r="D604" s="51" t="s">
        <v>3621</v>
      </c>
      <c r="E604" s="44" t="s">
        <v>726</v>
      </c>
      <c r="F604" s="44" t="s">
        <v>3615</v>
      </c>
      <c r="G604" s="43" t="s">
        <v>3622</v>
      </c>
      <c r="H604" s="44" t="s">
        <v>3623</v>
      </c>
      <c r="I604" s="43" t="s">
        <v>3624</v>
      </c>
      <c r="J604" s="44" t="s">
        <v>3623</v>
      </c>
      <c r="K604" s="43" t="s">
        <v>520</v>
      </c>
      <c r="L604" s="44" t="s">
        <v>521</v>
      </c>
      <c r="M604" s="43">
        <v>3</v>
      </c>
      <c r="N604" s="43">
        <v>550379</v>
      </c>
      <c r="O604" s="43">
        <v>179224</v>
      </c>
    </row>
    <row r="605" spans="1:15" x14ac:dyDescent="0.35">
      <c r="A605" s="41">
        <v>603</v>
      </c>
      <c r="B605" s="42">
        <v>2520521</v>
      </c>
      <c r="C605" s="43" t="s">
        <v>3625</v>
      </c>
      <c r="D605" s="51" t="s">
        <v>3626</v>
      </c>
      <c r="E605" s="44" t="s">
        <v>726</v>
      </c>
      <c r="F605" s="44" t="s">
        <v>3615</v>
      </c>
      <c r="G605" s="43" t="s">
        <v>3622</v>
      </c>
      <c r="H605" s="44" t="s">
        <v>3623</v>
      </c>
      <c r="I605" s="43" t="s">
        <v>3624</v>
      </c>
      <c r="J605" s="44" t="s">
        <v>3623</v>
      </c>
      <c r="K605" s="43" t="s">
        <v>413</v>
      </c>
      <c r="L605" s="44" t="s">
        <v>414</v>
      </c>
      <c r="M605" s="43">
        <v>14</v>
      </c>
      <c r="N605" s="43">
        <v>549108</v>
      </c>
      <c r="O605" s="43">
        <v>177013</v>
      </c>
    </row>
    <row r="606" spans="1:15" x14ac:dyDescent="0.35">
      <c r="A606" s="41">
        <v>604</v>
      </c>
      <c r="B606" s="42">
        <v>2520458</v>
      </c>
      <c r="C606" s="43" t="s">
        <v>3627</v>
      </c>
      <c r="D606" s="51" t="s">
        <v>3628</v>
      </c>
      <c r="E606" s="44" t="s">
        <v>726</v>
      </c>
      <c r="F606" s="44" t="s">
        <v>3615</v>
      </c>
      <c r="G606" s="43" t="s">
        <v>3622</v>
      </c>
      <c r="H606" s="44" t="s">
        <v>3623</v>
      </c>
      <c r="I606" s="43" t="s">
        <v>3624</v>
      </c>
      <c r="J606" s="44" t="s">
        <v>3623</v>
      </c>
      <c r="K606" s="43" t="s">
        <v>3629</v>
      </c>
      <c r="L606" s="44" t="s">
        <v>3630</v>
      </c>
      <c r="M606" s="43">
        <v>78</v>
      </c>
      <c r="N606" s="43">
        <v>549997</v>
      </c>
      <c r="O606" s="43">
        <v>177444</v>
      </c>
    </row>
    <row r="607" spans="1:15" x14ac:dyDescent="0.35">
      <c r="A607" s="41">
        <v>605</v>
      </c>
      <c r="B607" s="42">
        <v>2522099</v>
      </c>
      <c r="C607" s="43" t="s">
        <v>3631</v>
      </c>
      <c r="D607" s="51" t="s">
        <v>3632</v>
      </c>
      <c r="E607" s="44" t="s">
        <v>726</v>
      </c>
      <c r="F607" s="44" t="s">
        <v>3615</v>
      </c>
      <c r="G607" s="43" t="s">
        <v>3622</v>
      </c>
      <c r="H607" s="44" t="s">
        <v>3623</v>
      </c>
      <c r="I607" s="43" t="s">
        <v>3633</v>
      </c>
      <c r="J607" s="44" t="s">
        <v>3634</v>
      </c>
      <c r="K607" s="43" t="s">
        <v>103</v>
      </c>
      <c r="L607" s="44"/>
      <c r="M607" s="43">
        <v>76</v>
      </c>
      <c r="N607" s="43">
        <v>551947</v>
      </c>
      <c r="O607" s="43">
        <v>182592</v>
      </c>
    </row>
    <row r="608" spans="1:15" x14ac:dyDescent="0.35">
      <c r="A608" s="41">
        <v>606</v>
      </c>
      <c r="B608" s="45">
        <v>240570</v>
      </c>
      <c r="C608" s="46"/>
      <c r="D608" s="52" t="s">
        <v>3635</v>
      </c>
      <c r="E608" s="47" t="s">
        <v>726</v>
      </c>
      <c r="F608" s="47" t="s">
        <v>3615</v>
      </c>
      <c r="G608" s="46" t="s">
        <v>3636</v>
      </c>
      <c r="H608" s="47" t="s">
        <v>3637</v>
      </c>
      <c r="I608" s="46" t="s">
        <v>3638</v>
      </c>
      <c r="J608" s="47" t="s">
        <v>3637</v>
      </c>
      <c r="K608" s="46" t="s">
        <v>3639</v>
      </c>
      <c r="L608" s="47" t="s">
        <v>3640</v>
      </c>
      <c r="M608" s="46" t="s">
        <v>3641</v>
      </c>
      <c r="N608" s="46">
        <v>574334.98</v>
      </c>
      <c r="O608" s="46">
        <v>178715.02</v>
      </c>
    </row>
    <row r="609" spans="1:15" x14ac:dyDescent="0.35">
      <c r="A609" s="41">
        <v>607</v>
      </c>
      <c r="B609" s="42">
        <v>2539444</v>
      </c>
      <c r="C609" s="43" t="s">
        <v>3642</v>
      </c>
      <c r="D609" s="51" t="s">
        <v>3643</v>
      </c>
      <c r="E609" s="44" t="s">
        <v>726</v>
      </c>
      <c r="F609" s="44" t="s">
        <v>3615</v>
      </c>
      <c r="G609" s="43" t="s">
        <v>3644</v>
      </c>
      <c r="H609" s="44" t="s">
        <v>3645</v>
      </c>
      <c r="I609" s="43" t="s">
        <v>3646</v>
      </c>
      <c r="J609" s="44" t="s">
        <v>3647</v>
      </c>
      <c r="K609" s="43" t="s">
        <v>103</v>
      </c>
      <c r="L609" s="44"/>
      <c r="M609" s="43">
        <v>29</v>
      </c>
      <c r="N609" s="43">
        <v>564253</v>
      </c>
      <c r="O609" s="43">
        <v>184378</v>
      </c>
    </row>
    <row r="610" spans="1:15" x14ac:dyDescent="0.35">
      <c r="A610" s="41">
        <v>608</v>
      </c>
      <c r="B610" s="42">
        <v>2539721</v>
      </c>
      <c r="C610" s="43" t="s">
        <v>3648</v>
      </c>
      <c r="D610" s="51" t="s">
        <v>3649</v>
      </c>
      <c r="E610" s="44" t="s">
        <v>726</v>
      </c>
      <c r="F610" s="44" t="s">
        <v>3615</v>
      </c>
      <c r="G610" s="43" t="s">
        <v>3644</v>
      </c>
      <c r="H610" s="44" t="s">
        <v>3645</v>
      </c>
      <c r="I610" s="43" t="s">
        <v>3650</v>
      </c>
      <c r="J610" s="44" t="s">
        <v>3651</v>
      </c>
      <c r="K610" s="43" t="s">
        <v>103</v>
      </c>
      <c r="L610" s="44"/>
      <c r="M610" s="43">
        <v>47</v>
      </c>
      <c r="N610" s="43">
        <v>559897</v>
      </c>
      <c r="O610" s="43">
        <v>186615</v>
      </c>
    </row>
    <row r="611" spans="1:15" x14ac:dyDescent="0.35">
      <c r="A611" s="41">
        <v>609</v>
      </c>
      <c r="B611" s="45">
        <v>13902298</v>
      </c>
      <c r="C611" s="46"/>
      <c r="D611" s="52" t="s">
        <v>3652</v>
      </c>
      <c r="E611" s="47" t="s">
        <v>726</v>
      </c>
      <c r="F611" s="47" t="s">
        <v>3615</v>
      </c>
      <c r="G611" s="46" t="s">
        <v>3653</v>
      </c>
      <c r="H611" s="47" t="s">
        <v>3654</v>
      </c>
      <c r="I611" s="46" t="s">
        <v>3655</v>
      </c>
      <c r="J611" s="47" t="s">
        <v>3654</v>
      </c>
      <c r="K611" s="46" t="s">
        <v>729</v>
      </c>
      <c r="L611" s="47" t="s">
        <v>730</v>
      </c>
      <c r="M611" s="46" t="s">
        <v>1555</v>
      </c>
      <c r="N611" s="46">
        <v>569328.02</v>
      </c>
      <c r="O611" s="46">
        <v>193938.02</v>
      </c>
    </row>
    <row r="612" spans="1:15" x14ac:dyDescent="0.35">
      <c r="A612" s="41">
        <v>610</v>
      </c>
      <c r="B612" s="42">
        <v>8488688</v>
      </c>
      <c r="C612" s="43" t="s">
        <v>3656</v>
      </c>
      <c r="D612" s="51" t="s">
        <v>3657</v>
      </c>
      <c r="E612" s="44" t="s">
        <v>726</v>
      </c>
      <c r="F612" s="44" t="s">
        <v>3658</v>
      </c>
      <c r="G612" s="43" t="s">
        <v>3659</v>
      </c>
      <c r="H612" s="44" t="s">
        <v>3658</v>
      </c>
      <c r="I612" s="43" t="s">
        <v>3660</v>
      </c>
      <c r="J612" s="44" t="s">
        <v>3658</v>
      </c>
      <c r="K612" s="43" t="s">
        <v>3118</v>
      </c>
      <c r="L612" s="44" t="s">
        <v>3119</v>
      </c>
      <c r="M612" s="43">
        <v>22</v>
      </c>
      <c r="N612" s="43">
        <v>623760</v>
      </c>
      <c r="O612" s="43">
        <v>194269</v>
      </c>
    </row>
    <row r="613" spans="1:15" ht="29" x14ac:dyDescent="0.35">
      <c r="A613" s="41">
        <v>611</v>
      </c>
      <c r="B613" s="42">
        <v>2882060</v>
      </c>
      <c r="C613" s="43" t="s">
        <v>3661</v>
      </c>
      <c r="D613" s="51" t="s">
        <v>3662</v>
      </c>
      <c r="E613" s="44" t="s">
        <v>726</v>
      </c>
      <c r="F613" s="44" t="s">
        <v>3658</v>
      </c>
      <c r="G613" s="43" t="s">
        <v>3659</v>
      </c>
      <c r="H613" s="44" t="s">
        <v>3658</v>
      </c>
      <c r="I613" s="43" t="s">
        <v>3660</v>
      </c>
      <c r="J613" s="44" t="s">
        <v>3658</v>
      </c>
      <c r="K613" s="43" t="s">
        <v>1589</v>
      </c>
      <c r="L613" s="44" t="s">
        <v>1590</v>
      </c>
      <c r="M613" s="43">
        <v>7</v>
      </c>
      <c r="N613" s="43">
        <v>622993</v>
      </c>
      <c r="O613" s="43">
        <v>195111</v>
      </c>
    </row>
    <row r="614" spans="1:15" x14ac:dyDescent="0.35">
      <c r="A614" s="41">
        <v>612</v>
      </c>
      <c r="B614" s="42">
        <v>8178005</v>
      </c>
      <c r="C614" s="43" t="s">
        <v>3663</v>
      </c>
      <c r="D614" s="51" t="s">
        <v>3664</v>
      </c>
      <c r="E614" s="44" t="s">
        <v>726</v>
      </c>
      <c r="F614" s="44" t="s">
        <v>3658</v>
      </c>
      <c r="G614" s="43" t="s">
        <v>3659</v>
      </c>
      <c r="H614" s="44" t="s">
        <v>3658</v>
      </c>
      <c r="I614" s="43" t="s">
        <v>3660</v>
      </c>
      <c r="J614" s="44" t="s">
        <v>3658</v>
      </c>
      <c r="K614" s="43" t="s">
        <v>3665</v>
      </c>
      <c r="L614" s="44" t="s">
        <v>3666</v>
      </c>
      <c r="M614" s="43">
        <v>13</v>
      </c>
      <c r="N614" s="43">
        <v>622863</v>
      </c>
      <c r="O614" s="43">
        <v>196887</v>
      </c>
    </row>
    <row r="615" spans="1:15" x14ac:dyDescent="0.35">
      <c r="A615" s="41">
        <v>613</v>
      </c>
      <c r="B615" s="42">
        <v>2881597</v>
      </c>
      <c r="C615" s="43" t="s">
        <v>3667</v>
      </c>
      <c r="D615" s="51" t="s">
        <v>3668</v>
      </c>
      <c r="E615" s="44" t="s">
        <v>726</v>
      </c>
      <c r="F615" s="44" t="s">
        <v>3658</v>
      </c>
      <c r="G615" s="43" t="s">
        <v>3659</v>
      </c>
      <c r="H615" s="44" t="s">
        <v>3658</v>
      </c>
      <c r="I615" s="43" t="s">
        <v>3660</v>
      </c>
      <c r="J615" s="44" t="s">
        <v>3658</v>
      </c>
      <c r="K615" s="43" t="s">
        <v>3669</v>
      </c>
      <c r="L615" s="44" t="s">
        <v>3670</v>
      </c>
      <c r="M615" s="43">
        <v>2</v>
      </c>
      <c r="N615" s="43">
        <v>622348</v>
      </c>
      <c r="O615" s="43">
        <v>196328</v>
      </c>
    </row>
    <row r="616" spans="1:15" x14ac:dyDescent="0.35">
      <c r="A616" s="41">
        <v>614</v>
      </c>
      <c r="B616" s="42">
        <v>470414621</v>
      </c>
      <c r="C616" s="43"/>
      <c r="D616" s="51">
        <v>18530</v>
      </c>
      <c r="E616" s="44" t="s">
        <v>726</v>
      </c>
      <c r="F616" s="44" t="s">
        <v>3658</v>
      </c>
      <c r="G616" s="43" t="s">
        <v>3659</v>
      </c>
      <c r="H616" s="44" t="s">
        <v>3658</v>
      </c>
      <c r="I616" s="43" t="s">
        <v>3660</v>
      </c>
      <c r="J616" s="44" t="s">
        <v>3658</v>
      </c>
      <c r="K616" s="43" t="s">
        <v>918</v>
      </c>
      <c r="L616" s="44" t="s">
        <v>919</v>
      </c>
      <c r="M616" s="43">
        <v>9</v>
      </c>
      <c r="N616" s="43">
        <v>622645</v>
      </c>
      <c r="O616" s="43">
        <v>196793</v>
      </c>
    </row>
    <row r="617" spans="1:15" x14ac:dyDescent="0.35">
      <c r="A617" s="41">
        <v>615</v>
      </c>
      <c r="B617" s="42">
        <v>2878603</v>
      </c>
      <c r="C617" s="43" t="s">
        <v>3671</v>
      </c>
      <c r="D617" s="51" t="s">
        <v>3672</v>
      </c>
      <c r="E617" s="44" t="s">
        <v>726</v>
      </c>
      <c r="F617" s="44" t="s">
        <v>3658</v>
      </c>
      <c r="G617" s="43" t="s">
        <v>3659</v>
      </c>
      <c r="H617" s="44" t="s">
        <v>3658</v>
      </c>
      <c r="I617" s="43" t="s">
        <v>3660</v>
      </c>
      <c r="J617" s="44" t="s">
        <v>3658</v>
      </c>
      <c r="K617" s="43" t="s">
        <v>350</v>
      </c>
      <c r="L617" s="44" t="s">
        <v>351</v>
      </c>
      <c r="M617" s="43">
        <v>27</v>
      </c>
      <c r="N617" s="43">
        <v>622057</v>
      </c>
      <c r="O617" s="43">
        <v>193978</v>
      </c>
    </row>
    <row r="618" spans="1:15" x14ac:dyDescent="0.35">
      <c r="A618" s="41">
        <v>616</v>
      </c>
      <c r="B618" s="42">
        <v>896737612</v>
      </c>
      <c r="C618" s="43"/>
      <c r="D618" s="51">
        <v>88570</v>
      </c>
      <c r="E618" s="44" t="s">
        <v>726</v>
      </c>
      <c r="F618" s="44" t="s">
        <v>3673</v>
      </c>
      <c r="G618" s="43" t="s">
        <v>3674</v>
      </c>
      <c r="H618" s="44" t="s">
        <v>3675</v>
      </c>
      <c r="I618" s="43" t="s">
        <v>3676</v>
      </c>
      <c r="J618" s="44" t="s">
        <v>3677</v>
      </c>
      <c r="K618" s="43" t="s">
        <v>103</v>
      </c>
      <c r="L618" s="44"/>
      <c r="M618" s="43">
        <v>54</v>
      </c>
      <c r="N618" s="43">
        <v>530384</v>
      </c>
      <c r="O618" s="43">
        <v>271509</v>
      </c>
    </row>
    <row r="619" spans="1:15" x14ac:dyDescent="0.35">
      <c r="A619" s="41">
        <v>617</v>
      </c>
      <c r="B619" s="42">
        <v>2568474</v>
      </c>
      <c r="C619" s="43" t="s">
        <v>3682</v>
      </c>
      <c r="D619" s="51" t="s">
        <v>3683</v>
      </c>
      <c r="E619" s="44" t="s">
        <v>726</v>
      </c>
      <c r="F619" s="44" t="s">
        <v>3673</v>
      </c>
      <c r="G619" s="43" t="s">
        <v>3680</v>
      </c>
      <c r="H619" s="44" t="s">
        <v>3681</v>
      </c>
      <c r="I619" s="43" t="s">
        <v>3684</v>
      </c>
      <c r="J619" s="44" t="s">
        <v>3685</v>
      </c>
      <c r="K619" s="43" t="s">
        <v>103</v>
      </c>
      <c r="L619" s="44" t="s">
        <v>392</v>
      </c>
      <c r="M619" s="43">
        <v>1</v>
      </c>
      <c r="N619" s="43">
        <v>538622</v>
      </c>
      <c r="O619" s="43">
        <v>265424</v>
      </c>
    </row>
    <row r="620" spans="1:15" x14ac:dyDescent="0.35">
      <c r="A620" s="41">
        <v>618</v>
      </c>
      <c r="B620" s="45">
        <v>39392557</v>
      </c>
      <c r="C620" s="46"/>
      <c r="D620" s="52" t="s">
        <v>3686</v>
      </c>
      <c r="E620" s="47" t="s">
        <v>726</v>
      </c>
      <c r="F620" s="47" t="s">
        <v>3687</v>
      </c>
      <c r="G620" s="46" t="s">
        <v>3688</v>
      </c>
      <c r="H620" s="47" t="s">
        <v>3689</v>
      </c>
      <c r="I620" s="46" t="s">
        <v>3690</v>
      </c>
      <c r="J620" s="47" t="s">
        <v>3689</v>
      </c>
      <c r="K620" s="46" t="s">
        <v>380</v>
      </c>
      <c r="L620" s="47" t="s">
        <v>615</v>
      </c>
      <c r="M620" s="46" t="s">
        <v>3691</v>
      </c>
      <c r="N620" s="46">
        <v>516034.99</v>
      </c>
      <c r="O620" s="46">
        <v>223609.98</v>
      </c>
    </row>
    <row r="621" spans="1:15" x14ac:dyDescent="0.35">
      <c r="A621" s="41">
        <v>619</v>
      </c>
      <c r="B621" s="42">
        <v>2607548</v>
      </c>
      <c r="C621" s="43" t="s">
        <v>3692</v>
      </c>
      <c r="D621" s="51" t="s">
        <v>3693</v>
      </c>
      <c r="E621" s="44" t="s">
        <v>726</v>
      </c>
      <c r="F621" s="44" t="s">
        <v>3687</v>
      </c>
      <c r="G621" s="43" t="s">
        <v>3694</v>
      </c>
      <c r="H621" s="44" t="s">
        <v>3695</v>
      </c>
      <c r="I621" s="43" t="s">
        <v>3696</v>
      </c>
      <c r="J621" s="44" t="s">
        <v>3697</v>
      </c>
      <c r="K621" s="43" t="s">
        <v>103</v>
      </c>
      <c r="L621" s="44"/>
      <c r="M621" s="43">
        <v>100</v>
      </c>
      <c r="N621" s="43">
        <v>532815</v>
      </c>
      <c r="O621" s="43">
        <v>232985</v>
      </c>
    </row>
    <row r="622" spans="1:15" x14ac:dyDescent="0.35">
      <c r="A622" s="41">
        <v>620</v>
      </c>
      <c r="B622" s="42">
        <v>2607753</v>
      </c>
      <c r="C622" s="43" t="s">
        <v>3698</v>
      </c>
      <c r="D622" s="51" t="s">
        <v>3699</v>
      </c>
      <c r="E622" s="44" t="s">
        <v>726</v>
      </c>
      <c r="F622" s="44" t="s">
        <v>3687</v>
      </c>
      <c r="G622" s="43" t="s">
        <v>3694</v>
      </c>
      <c r="H622" s="44" t="s">
        <v>3695</v>
      </c>
      <c r="I622" s="43" t="s">
        <v>3700</v>
      </c>
      <c r="J622" s="44" t="s">
        <v>3701</v>
      </c>
      <c r="K622" s="43" t="s">
        <v>103</v>
      </c>
      <c r="L622" s="44"/>
      <c r="M622" s="43">
        <v>3</v>
      </c>
      <c r="N622" s="43">
        <v>533133</v>
      </c>
      <c r="O622" s="43">
        <v>234784</v>
      </c>
    </row>
    <row r="623" spans="1:15" x14ac:dyDescent="0.35">
      <c r="A623" s="41">
        <v>621</v>
      </c>
      <c r="B623" s="42">
        <v>2608081</v>
      </c>
      <c r="C623" s="43" t="s">
        <v>3702</v>
      </c>
      <c r="D623" s="51" t="s">
        <v>3703</v>
      </c>
      <c r="E623" s="44" t="s">
        <v>726</v>
      </c>
      <c r="F623" s="44" t="s">
        <v>3687</v>
      </c>
      <c r="G623" s="43" t="s">
        <v>3694</v>
      </c>
      <c r="H623" s="44" t="s">
        <v>3695</v>
      </c>
      <c r="I623" s="43" t="s">
        <v>3704</v>
      </c>
      <c r="J623" s="44" t="s">
        <v>3705</v>
      </c>
      <c r="K623" s="43" t="s">
        <v>103</v>
      </c>
      <c r="L623" s="44" t="s">
        <v>3706</v>
      </c>
      <c r="M623" s="43">
        <v>11</v>
      </c>
      <c r="N623" s="43">
        <v>532819</v>
      </c>
      <c r="O623" s="43">
        <v>237322</v>
      </c>
    </row>
    <row r="624" spans="1:15" x14ac:dyDescent="0.35">
      <c r="A624" s="41">
        <v>622</v>
      </c>
      <c r="B624" s="42">
        <v>2608909</v>
      </c>
      <c r="C624" s="43" t="s">
        <v>3707</v>
      </c>
      <c r="D624" s="51" t="s">
        <v>3708</v>
      </c>
      <c r="E624" s="44" t="s">
        <v>726</v>
      </c>
      <c r="F624" s="44" t="s">
        <v>3687</v>
      </c>
      <c r="G624" s="43" t="s">
        <v>3694</v>
      </c>
      <c r="H624" s="44" t="s">
        <v>3695</v>
      </c>
      <c r="I624" s="43" t="s">
        <v>3709</v>
      </c>
      <c r="J624" s="44" t="s">
        <v>3710</v>
      </c>
      <c r="K624" s="43" t="s">
        <v>103</v>
      </c>
      <c r="L624" s="44" t="s">
        <v>3711</v>
      </c>
      <c r="M624" s="43">
        <v>3</v>
      </c>
      <c r="N624" s="43">
        <v>532722</v>
      </c>
      <c r="O624" s="43">
        <v>240209</v>
      </c>
    </row>
    <row r="625" spans="1:15" x14ac:dyDescent="0.35">
      <c r="A625" s="41">
        <v>623</v>
      </c>
      <c r="B625" s="42">
        <v>2662811</v>
      </c>
      <c r="C625" s="43" t="s">
        <v>3712</v>
      </c>
      <c r="D625" s="51" t="s">
        <v>3713</v>
      </c>
      <c r="E625" s="44" t="s">
        <v>726</v>
      </c>
      <c r="F625" s="44" t="s">
        <v>1174</v>
      </c>
      <c r="G625" s="43" t="s">
        <v>3714</v>
      </c>
      <c r="H625" s="44" t="s">
        <v>113</v>
      </c>
      <c r="I625" s="43" t="s">
        <v>3715</v>
      </c>
      <c r="J625" s="44" t="s">
        <v>3716</v>
      </c>
      <c r="K625" s="43" t="s">
        <v>103</v>
      </c>
      <c r="L625" s="44" t="s">
        <v>104</v>
      </c>
      <c r="M625" s="43">
        <v>3</v>
      </c>
      <c r="N625" s="43">
        <v>630632</v>
      </c>
      <c r="O625" s="43">
        <v>254035</v>
      </c>
    </row>
    <row r="626" spans="1:15" x14ac:dyDescent="0.35">
      <c r="A626" s="41">
        <v>624</v>
      </c>
      <c r="B626" s="42">
        <v>2699461</v>
      </c>
      <c r="C626" s="43" t="s">
        <v>1172</v>
      </c>
      <c r="D626" s="51" t="s">
        <v>1173</v>
      </c>
      <c r="E626" s="44" t="s">
        <v>726</v>
      </c>
      <c r="F626" s="44" t="s">
        <v>1174</v>
      </c>
      <c r="G626" s="43" t="s">
        <v>3719</v>
      </c>
      <c r="H626" s="44" t="s">
        <v>1175</v>
      </c>
      <c r="I626" s="43" t="s">
        <v>1176</v>
      </c>
      <c r="J626" s="44" t="s">
        <v>1177</v>
      </c>
      <c r="K626" s="43" t="s">
        <v>103</v>
      </c>
      <c r="L626" s="44"/>
      <c r="M626" s="43">
        <v>95</v>
      </c>
      <c r="N626" s="43">
        <v>625875</v>
      </c>
      <c r="O626" s="43">
        <v>223845</v>
      </c>
    </row>
    <row r="627" spans="1:15" x14ac:dyDescent="0.35">
      <c r="A627" s="41">
        <v>625</v>
      </c>
      <c r="B627" s="42">
        <v>2699843</v>
      </c>
      <c r="C627" s="43" t="s">
        <v>1178</v>
      </c>
      <c r="D627" s="51" t="s">
        <v>1179</v>
      </c>
      <c r="E627" s="44" t="s">
        <v>726</v>
      </c>
      <c r="F627" s="44" t="s">
        <v>1174</v>
      </c>
      <c r="G627" s="43" t="s">
        <v>3719</v>
      </c>
      <c r="H627" s="44" t="s">
        <v>1175</v>
      </c>
      <c r="I627" s="43" t="s">
        <v>1180</v>
      </c>
      <c r="J627" s="44" t="s">
        <v>1181</v>
      </c>
      <c r="K627" s="43" t="s">
        <v>103</v>
      </c>
      <c r="L627" s="44"/>
      <c r="M627" s="43">
        <v>126</v>
      </c>
      <c r="N627" s="43">
        <v>632238</v>
      </c>
      <c r="O627" s="43">
        <v>221893</v>
      </c>
    </row>
    <row r="628" spans="1:15" x14ac:dyDescent="0.35">
      <c r="A628" s="41">
        <v>626</v>
      </c>
      <c r="B628" s="42">
        <v>2699855</v>
      </c>
      <c r="C628" s="43" t="s">
        <v>3720</v>
      </c>
      <c r="D628" s="51" t="s">
        <v>3721</v>
      </c>
      <c r="E628" s="44" t="s">
        <v>726</v>
      </c>
      <c r="F628" s="44" t="s">
        <v>1174</v>
      </c>
      <c r="G628" s="43" t="s">
        <v>3719</v>
      </c>
      <c r="H628" s="44" t="s">
        <v>1175</v>
      </c>
      <c r="I628" s="43" t="s">
        <v>3722</v>
      </c>
      <c r="J628" s="44" t="s">
        <v>3723</v>
      </c>
      <c r="K628" s="43" t="s">
        <v>103</v>
      </c>
      <c r="L628" s="44" t="s">
        <v>104</v>
      </c>
      <c r="M628" s="43">
        <v>125</v>
      </c>
      <c r="N628" s="43">
        <v>624018</v>
      </c>
      <c r="O628" s="43">
        <v>220224</v>
      </c>
    </row>
    <row r="629" spans="1:15" x14ac:dyDescent="0.35">
      <c r="A629" s="41">
        <v>627</v>
      </c>
      <c r="B629" s="42">
        <v>2701429</v>
      </c>
      <c r="C629" s="43" t="s">
        <v>1182</v>
      </c>
      <c r="D629" s="51" t="s">
        <v>1183</v>
      </c>
      <c r="E629" s="44" t="s">
        <v>726</v>
      </c>
      <c r="F629" s="44" t="s">
        <v>1174</v>
      </c>
      <c r="G629" s="43" t="s">
        <v>3719</v>
      </c>
      <c r="H629" s="44" t="s">
        <v>1175</v>
      </c>
      <c r="I629" s="43" t="s">
        <v>1184</v>
      </c>
      <c r="J629" s="44" t="s">
        <v>1185</v>
      </c>
      <c r="K629" s="43" t="s">
        <v>103</v>
      </c>
      <c r="L629" s="44"/>
      <c r="M629" s="43">
        <v>88</v>
      </c>
      <c r="N629" s="43">
        <v>627146</v>
      </c>
      <c r="O629" s="43">
        <v>220408</v>
      </c>
    </row>
    <row r="630" spans="1:15" x14ac:dyDescent="0.35">
      <c r="A630" s="41">
        <v>628</v>
      </c>
      <c r="B630" s="42">
        <v>2702101</v>
      </c>
      <c r="C630" s="43" t="s">
        <v>1186</v>
      </c>
      <c r="D630" s="51" t="s">
        <v>1187</v>
      </c>
      <c r="E630" s="44" t="s">
        <v>726</v>
      </c>
      <c r="F630" s="44" t="s">
        <v>1174</v>
      </c>
      <c r="G630" s="43" t="s">
        <v>3719</v>
      </c>
      <c r="H630" s="44" t="s">
        <v>1175</v>
      </c>
      <c r="I630" s="43" t="s">
        <v>1188</v>
      </c>
      <c r="J630" s="44" t="s">
        <v>1189</v>
      </c>
      <c r="K630" s="43" t="s">
        <v>103</v>
      </c>
      <c r="L630" s="44"/>
      <c r="M630" s="43">
        <v>142</v>
      </c>
      <c r="N630" s="43">
        <v>633455</v>
      </c>
      <c r="O630" s="43">
        <v>224862</v>
      </c>
    </row>
    <row r="631" spans="1:15" ht="29" x14ac:dyDescent="0.35">
      <c r="A631" s="41">
        <v>629</v>
      </c>
      <c r="B631" s="42">
        <v>2897950</v>
      </c>
      <c r="C631" s="43" t="s">
        <v>3724</v>
      </c>
      <c r="D631" s="51" t="s">
        <v>3725</v>
      </c>
      <c r="E631" s="44" t="s">
        <v>726</v>
      </c>
      <c r="F631" s="44" t="s">
        <v>3717</v>
      </c>
      <c r="G631" s="43" t="s">
        <v>3726</v>
      </c>
      <c r="H631" s="44" t="s">
        <v>3717</v>
      </c>
      <c r="I631" s="43" t="s">
        <v>3727</v>
      </c>
      <c r="J631" s="44" t="s">
        <v>3717</v>
      </c>
      <c r="K631" s="43" t="s">
        <v>3728</v>
      </c>
      <c r="L631" s="44" t="s">
        <v>3729</v>
      </c>
      <c r="M631" s="43" t="s">
        <v>395</v>
      </c>
      <c r="N631" s="43">
        <v>644813</v>
      </c>
      <c r="O631" s="43">
        <v>240257</v>
      </c>
    </row>
    <row r="632" spans="1:15" x14ac:dyDescent="0.35">
      <c r="A632" s="41">
        <v>630</v>
      </c>
      <c r="B632" s="42">
        <v>2730599</v>
      </c>
      <c r="C632" s="43" t="s">
        <v>3733</v>
      </c>
      <c r="D632" s="51" t="s">
        <v>3734</v>
      </c>
      <c r="E632" s="44" t="s">
        <v>726</v>
      </c>
      <c r="F632" s="44" t="s">
        <v>3730</v>
      </c>
      <c r="G632" s="43" t="s">
        <v>3731</v>
      </c>
      <c r="H632" s="44" t="s">
        <v>3732</v>
      </c>
      <c r="I632" s="43" t="s">
        <v>3735</v>
      </c>
      <c r="J632" s="44" t="s">
        <v>3736</v>
      </c>
      <c r="K632" s="43" t="s">
        <v>103</v>
      </c>
      <c r="L632" s="44" t="s">
        <v>3737</v>
      </c>
      <c r="M632" s="43" t="s">
        <v>3738</v>
      </c>
      <c r="N632" s="43">
        <v>569126</v>
      </c>
      <c r="O632" s="43">
        <v>164328</v>
      </c>
    </row>
    <row r="633" spans="1:15" x14ac:dyDescent="0.35">
      <c r="A633" s="41">
        <v>631</v>
      </c>
      <c r="B633" s="45">
        <v>29264789</v>
      </c>
      <c r="C633" s="46"/>
      <c r="D633" s="52" t="s">
        <v>3739</v>
      </c>
      <c r="E633" s="47" t="s">
        <v>726</v>
      </c>
      <c r="F633" s="47" t="s">
        <v>3730</v>
      </c>
      <c r="G633" s="46" t="s">
        <v>3740</v>
      </c>
      <c r="H633" s="47" t="s">
        <v>3741</v>
      </c>
      <c r="I633" s="46" t="s">
        <v>3742</v>
      </c>
      <c r="J633" s="47" t="s">
        <v>3741</v>
      </c>
      <c r="K633" s="46" t="s">
        <v>531</v>
      </c>
      <c r="L633" s="47" t="s">
        <v>532</v>
      </c>
      <c r="M633" s="46" t="s">
        <v>1078</v>
      </c>
      <c r="N633" s="46">
        <v>569747.03</v>
      </c>
      <c r="O633" s="46">
        <v>159171.01</v>
      </c>
    </row>
    <row r="634" spans="1:15" x14ac:dyDescent="0.35">
      <c r="A634" s="41">
        <v>632</v>
      </c>
      <c r="B634" s="42">
        <v>2715442</v>
      </c>
      <c r="C634" s="43" t="s">
        <v>3743</v>
      </c>
      <c r="D634" s="51" t="s">
        <v>3744</v>
      </c>
      <c r="E634" s="44" t="s">
        <v>726</v>
      </c>
      <c r="F634" s="44" t="s">
        <v>3730</v>
      </c>
      <c r="G634" s="43" t="s">
        <v>3740</v>
      </c>
      <c r="H634" s="44" t="s">
        <v>3741</v>
      </c>
      <c r="I634" s="43" t="s">
        <v>3742</v>
      </c>
      <c r="J634" s="44" t="s">
        <v>3741</v>
      </c>
      <c r="K634" s="43" t="s">
        <v>511</v>
      </c>
      <c r="L634" s="44" t="s">
        <v>512</v>
      </c>
      <c r="M634" s="43">
        <v>4</v>
      </c>
      <c r="N634" s="43">
        <v>569919</v>
      </c>
      <c r="O634" s="43">
        <v>159494</v>
      </c>
    </row>
    <row r="635" spans="1:15" x14ac:dyDescent="0.35">
      <c r="A635" s="41">
        <v>633</v>
      </c>
      <c r="B635" s="45">
        <v>88819018</v>
      </c>
      <c r="C635" s="46"/>
      <c r="D635" s="52" t="s">
        <v>3745</v>
      </c>
      <c r="E635" s="47" t="s">
        <v>726</v>
      </c>
      <c r="F635" s="47" t="s">
        <v>3730</v>
      </c>
      <c r="G635" s="46" t="s">
        <v>3740</v>
      </c>
      <c r="H635" s="47" t="s">
        <v>3741</v>
      </c>
      <c r="I635" s="46" t="s">
        <v>3742</v>
      </c>
      <c r="J635" s="47" t="s">
        <v>3741</v>
      </c>
      <c r="K635" s="46" t="s">
        <v>3746</v>
      </c>
      <c r="L635" s="47" t="s">
        <v>3747</v>
      </c>
      <c r="M635" s="46" t="s">
        <v>2314</v>
      </c>
      <c r="N635" s="46" t="s">
        <v>3748</v>
      </c>
      <c r="O635" s="46">
        <v>159129.96</v>
      </c>
    </row>
    <row r="636" spans="1:15" x14ac:dyDescent="0.35">
      <c r="A636" s="41">
        <v>634</v>
      </c>
      <c r="B636" s="45">
        <v>83019983</v>
      </c>
      <c r="C636" s="46"/>
      <c r="D636" s="52" t="s">
        <v>3745</v>
      </c>
      <c r="E636" s="47" t="s">
        <v>726</v>
      </c>
      <c r="F636" s="47" t="s">
        <v>3730</v>
      </c>
      <c r="G636" s="46" t="s">
        <v>3740</v>
      </c>
      <c r="H636" s="47" t="s">
        <v>3741</v>
      </c>
      <c r="I636" s="46" t="s">
        <v>3742</v>
      </c>
      <c r="J636" s="47" t="s">
        <v>3741</v>
      </c>
      <c r="K636" s="46" t="s">
        <v>3746</v>
      </c>
      <c r="L636" s="47" t="s">
        <v>3747</v>
      </c>
      <c r="M636" s="46" t="s">
        <v>801</v>
      </c>
      <c r="N636" s="46">
        <v>568970.04</v>
      </c>
      <c r="O636" s="46">
        <v>159131.96</v>
      </c>
    </row>
    <row r="637" spans="1:15" x14ac:dyDescent="0.35">
      <c r="A637" s="41">
        <v>635</v>
      </c>
      <c r="B637" s="45">
        <v>95037902</v>
      </c>
      <c r="C637" s="46"/>
      <c r="D637" s="52" t="s">
        <v>3745</v>
      </c>
      <c r="E637" s="47" t="s">
        <v>726</v>
      </c>
      <c r="F637" s="47" t="s">
        <v>3730</v>
      </c>
      <c r="G637" s="46" t="s">
        <v>3740</v>
      </c>
      <c r="H637" s="47" t="s">
        <v>3741</v>
      </c>
      <c r="I637" s="46" t="s">
        <v>3742</v>
      </c>
      <c r="J637" s="47" t="s">
        <v>3741</v>
      </c>
      <c r="K637" s="46" t="s">
        <v>3746</v>
      </c>
      <c r="L637" s="47" t="s">
        <v>3747</v>
      </c>
      <c r="M637" s="46" t="s">
        <v>3749</v>
      </c>
      <c r="N637" s="46">
        <v>569058.01</v>
      </c>
      <c r="O637" s="46">
        <v>159101.95000000001</v>
      </c>
    </row>
    <row r="638" spans="1:15" ht="29" x14ac:dyDescent="0.35">
      <c r="A638" s="41">
        <v>636</v>
      </c>
      <c r="B638" s="42">
        <v>2715179</v>
      </c>
      <c r="C638" s="43" t="s">
        <v>3750</v>
      </c>
      <c r="D638" s="51" t="s">
        <v>3751</v>
      </c>
      <c r="E638" s="44" t="s">
        <v>726</v>
      </c>
      <c r="F638" s="44" t="s">
        <v>3730</v>
      </c>
      <c r="G638" s="43" t="s">
        <v>3740</v>
      </c>
      <c r="H638" s="44" t="s">
        <v>3741</v>
      </c>
      <c r="I638" s="43" t="s">
        <v>3742</v>
      </c>
      <c r="J638" s="44" t="s">
        <v>3741</v>
      </c>
      <c r="K638" s="43" t="s">
        <v>1639</v>
      </c>
      <c r="L638" s="44" t="s">
        <v>1640</v>
      </c>
      <c r="M638" s="43">
        <v>30</v>
      </c>
      <c r="N638" s="43">
        <v>570420</v>
      </c>
      <c r="O638" s="43">
        <v>158390</v>
      </c>
    </row>
    <row r="639" spans="1:15" x14ac:dyDescent="0.35">
      <c r="A639" s="41">
        <v>637</v>
      </c>
      <c r="B639" s="42">
        <v>2743004</v>
      </c>
      <c r="C639" s="43" t="s">
        <v>3755</v>
      </c>
      <c r="D639" s="51" t="s">
        <v>3756</v>
      </c>
      <c r="E639" s="44" t="s">
        <v>726</v>
      </c>
      <c r="F639" s="44" t="s">
        <v>3752</v>
      </c>
      <c r="G639" s="43" t="s">
        <v>3753</v>
      </c>
      <c r="H639" s="44" t="s">
        <v>3754</v>
      </c>
      <c r="I639" s="43" t="s">
        <v>3757</v>
      </c>
      <c r="J639" s="44" t="s">
        <v>3758</v>
      </c>
      <c r="K639" s="43" t="s">
        <v>103</v>
      </c>
      <c r="L639" s="44" t="s">
        <v>95</v>
      </c>
      <c r="M639" s="43">
        <v>9</v>
      </c>
      <c r="N639" s="43">
        <v>541321</v>
      </c>
      <c r="O639" s="43">
        <v>231811</v>
      </c>
    </row>
    <row r="640" spans="1:15" x14ac:dyDescent="0.35">
      <c r="A640" s="41">
        <v>638</v>
      </c>
      <c r="B640" s="42">
        <v>2752771</v>
      </c>
      <c r="C640" s="43" t="s">
        <v>3759</v>
      </c>
      <c r="D640" s="51" t="s">
        <v>3760</v>
      </c>
      <c r="E640" s="44" t="s">
        <v>726</v>
      </c>
      <c r="F640" s="44" t="s">
        <v>3752</v>
      </c>
      <c r="G640" s="43" t="s">
        <v>3761</v>
      </c>
      <c r="H640" s="44" t="s">
        <v>3762</v>
      </c>
      <c r="I640" s="43" t="s">
        <v>3763</v>
      </c>
      <c r="J640" s="44" t="s">
        <v>3764</v>
      </c>
      <c r="K640" s="43" t="s">
        <v>3765</v>
      </c>
      <c r="L640" s="44" t="s">
        <v>3766</v>
      </c>
      <c r="M640" s="43">
        <v>62</v>
      </c>
      <c r="N640" s="43">
        <v>536453</v>
      </c>
      <c r="O640" s="43">
        <v>239274</v>
      </c>
    </row>
    <row r="641" spans="1:15" x14ac:dyDescent="0.35">
      <c r="A641" s="41">
        <v>639</v>
      </c>
      <c r="B641" s="45">
        <v>23813398</v>
      </c>
      <c r="C641" s="46"/>
      <c r="D641" s="52" t="s">
        <v>3767</v>
      </c>
      <c r="E641" s="47" t="s">
        <v>726</v>
      </c>
      <c r="F641" s="47" t="s">
        <v>3752</v>
      </c>
      <c r="G641" s="46" t="s">
        <v>3761</v>
      </c>
      <c r="H641" s="47" t="s">
        <v>3762</v>
      </c>
      <c r="I641" s="46" t="s">
        <v>3768</v>
      </c>
      <c r="J641" s="47" t="s">
        <v>3769</v>
      </c>
      <c r="K641" s="46" t="s">
        <v>288</v>
      </c>
      <c r="L641" s="47" t="s">
        <v>289</v>
      </c>
      <c r="M641" s="46" t="s">
        <v>3450</v>
      </c>
      <c r="N641" s="46">
        <v>540190.98</v>
      </c>
      <c r="O641" s="46">
        <v>237262.01</v>
      </c>
    </row>
    <row r="642" spans="1:15" x14ac:dyDescent="0.35">
      <c r="A642" s="41">
        <v>640</v>
      </c>
      <c r="B642" s="42">
        <v>2768008</v>
      </c>
      <c r="C642" s="43" t="s">
        <v>3770</v>
      </c>
      <c r="D642" s="51" t="s">
        <v>3771</v>
      </c>
      <c r="E642" s="44" t="s">
        <v>726</v>
      </c>
      <c r="F642" s="44" t="s">
        <v>3752</v>
      </c>
      <c r="G642" s="43" t="s">
        <v>3772</v>
      </c>
      <c r="H642" s="44" t="s">
        <v>3773</v>
      </c>
      <c r="I642" s="43" t="s">
        <v>3774</v>
      </c>
      <c r="J642" s="44" t="s">
        <v>3775</v>
      </c>
      <c r="K642" s="43" t="s">
        <v>3776</v>
      </c>
      <c r="L642" s="44" t="s">
        <v>3777</v>
      </c>
      <c r="M642" s="43">
        <v>7</v>
      </c>
      <c r="N642" s="43">
        <v>527573</v>
      </c>
      <c r="O642" s="43">
        <v>230295</v>
      </c>
    </row>
    <row r="643" spans="1:15" x14ac:dyDescent="0.35">
      <c r="A643" s="41">
        <v>641</v>
      </c>
      <c r="B643" s="45">
        <v>84441872</v>
      </c>
      <c r="C643" s="46"/>
      <c r="D643" s="52" t="s">
        <v>3778</v>
      </c>
      <c r="E643" s="47" t="s">
        <v>726</v>
      </c>
      <c r="F643" s="47" t="s">
        <v>3779</v>
      </c>
      <c r="G643" s="46" t="s">
        <v>3780</v>
      </c>
      <c r="H643" s="47" t="s">
        <v>3781</v>
      </c>
      <c r="I643" s="46" t="s">
        <v>3782</v>
      </c>
      <c r="J643" s="47" t="s">
        <v>3781</v>
      </c>
      <c r="K643" s="46" t="s">
        <v>1718</v>
      </c>
      <c r="L643" s="47" t="s">
        <v>1719</v>
      </c>
      <c r="M643" s="46" t="s">
        <v>3783</v>
      </c>
      <c r="N643" s="46" t="s">
        <v>3784</v>
      </c>
      <c r="O643" s="46">
        <v>242868.01</v>
      </c>
    </row>
    <row r="644" spans="1:15" x14ac:dyDescent="0.35">
      <c r="A644" s="41">
        <v>642</v>
      </c>
      <c r="B644" s="42">
        <v>2902954</v>
      </c>
      <c r="C644" s="43" t="s">
        <v>3785</v>
      </c>
      <c r="D644" s="51" t="s">
        <v>3786</v>
      </c>
      <c r="E644" s="44" t="s">
        <v>83</v>
      </c>
      <c r="F644" s="44" t="s">
        <v>3787</v>
      </c>
      <c r="G644" s="43" t="s">
        <v>3788</v>
      </c>
      <c r="H644" s="44" t="s">
        <v>3789</v>
      </c>
      <c r="I644" s="43" t="s">
        <v>3790</v>
      </c>
      <c r="J644" s="44" t="s">
        <v>3789</v>
      </c>
      <c r="K644" s="43" t="s">
        <v>3522</v>
      </c>
      <c r="L644" s="44" t="s">
        <v>3523</v>
      </c>
      <c r="M644" s="43">
        <v>21</v>
      </c>
      <c r="N644" s="43">
        <v>635109</v>
      </c>
      <c r="O644" s="43">
        <v>421652</v>
      </c>
    </row>
    <row r="645" spans="1:15" x14ac:dyDescent="0.35">
      <c r="A645" s="41">
        <v>643</v>
      </c>
      <c r="B645" s="42">
        <v>885230999</v>
      </c>
      <c r="C645" s="43"/>
      <c r="D645" s="51">
        <v>53602</v>
      </c>
      <c r="E645" s="44" t="s">
        <v>83</v>
      </c>
      <c r="F645" s="44" t="s">
        <v>3787</v>
      </c>
      <c r="G645" s="43" t="s">
        <v>3791</v>
      </c>
      <c r="H645" s="44" t="s">
        <v>3789</v>
      </c>
      <c r="I645" s="43" t="s">
        <v>3790</v>
      </c>
      <c r="J645" s="44" t="s">
        <v>3789</v>
      </c>
      <c r="K645" s="43" t="s">
        <v>3522</v>
      </c>
      <c r="L645" s="44" t="s">
        <v>3523</v>
      </c>
      <c r="M645" s="43">
        <v>13</v>
      </c>
      <c r="N645" s="43">
        <v>635240</v>
      </c>
      <c r="O645" s="43">
        <v>421715</v>
      </c>
    </row>
    <row r="646" spans="1:15" x14ac:dyDescent="0.35">
      <c r="A646" s="41">
        <v>644</v>
      </c>
      <c r="B646" s="42">
        <v>2902925</v>
      </c>
      <c r="C646" s="43" t="s">
        <v>3792</v>
      </c>
      <c r="D646" s="51" t="s">
        <v>3793</v>
      </c>
      <c r="E646" s="44" t="s">
        <v>83</v>
      </c>
      <c r="F646" s="44" t="s">
        <v>3787</v>
      </c>
      <c r="G646" s="43" t="s">
        <v>3788</v>
      </c>
      <c r="H646" s="44" t="s">
        <v>3789</v>
      </c>
      <c r="I646" s="43" t="s">
        <v>3790</v>
      </c>
      <c r="J646" s="44" t="s">
        <v>3789</v>
      </c>
      <c r="K646" s="43" t="s">
        <v>576</v>
      </c>
      <c r="L646" s="44" t="s">
        <v>577</v>
      </c>
      <c r="M646" s="43">
        <v>13</v>
      </c>
      <c r="N646" s="43">
        <v>634894</v>
      </c>
      <c r="O646" s="43">
        <v>421931</v>
      </c>
    </row>
    <row r="647" spans="1:15" x14ac:dyDescent="0.35">
      <c r="A647" s="41">
        <v>645</v>
      </c>
      <c r="B647" s="42">
        <v>611379560</v>
      </c>
      <c r="C647" s="43"/>
      <c r="D647" s="51">
        <v>271097</v>
      </c>
      <c r="E647" s="44" t="s">
        <v>83</v>
      </c>
      <c r="F647" s="44" t="s">
        <v>3794</v>
      </c>
      <c r="G647" s="43" t="s">
        <v>3795</v>
      </c>
      <c r="H647" s="44" t="s">
        <v>3796</v>
      </c>
      <c r="I647" s="43" t="s">
        <v>3797</v>
      </c>
      <c r="J647" s="44" t="s">
        <v>3796</v>
      </c>
      <c r="K647" s="43" t="s">
        <v>3798</v>
      </c>
      <c r="L647" s="44" t="s">
        <v>3799</v>
      </c>
      <c r="M647" s="43">
        <v>5</v>
      </c>
      <c r="N647" s="43">
        <v>607675</v>
      </c>
      <c r="O647" s="43">
        <v>557271</v>
      </c>
    </row>
    <row r="648" spans="1:15" ht="29" x14ac:dyDescent="0.35">
      <c r="A648" s="41">
        <v>646</v>
      </c>
      <c r="B648" s="42">
        <v>2936224</v>
      </c>
      <c r="C648" s="43" t="s">
        <v>3800</v>
      </c>
      <c r="D648" s="51" t="s">
        <v>3801</v>
      </c>
      <c r="E648" s="44" t="s">
        <v>83</v>
      </c>
      <c r="F648" s="44" t="s">
        <v>3802</v>
      </c>
      <c r="G648" s="43" t="s">
        <v>3803</v>
      </c>
      <c r="H648" s="44" t="s">
        <v>3804</v>
      </c>
      <c r="I648" s="43" t="s">
        <v>3805</v>
      </c>
      <c r="J648" s="44" t="s">
        <v>3804</v>
      </c>
      <c r="K648" s="43" t="s">
        <v>3806</v>
      </c>
      <c r="L648" s="44" t="s">
        <v>3807</v>
      </c>
      <c r="M648" s="43">
        <v>11</v>
      </c>
      <c r="N648" s="43">
        <v>680732</v>
      </c>
      <c r="O648" s="43">
        <v>450004</v>
      </c>
    </row>
    <row r="649" spans="1:15" x14ac:dyDescent="0.35">
      <c r="A649" s="41">
        <v>647</v>
      </c>
      <c r="B649" s="42">
        <v>2936606</v>
      </c>
      <c r="C649" s="43" t="s">
        <v>3808</v>
      </c>
      <c r="D649" s="51" t="s">
        <v>3809</v>
      </c>
      <c r="E649" s="44" t="s">
        <v>83</v>
      </c>
      <c r="F649" s="44" t="s">
        <v>3802</v>
      </c>
      <c r="G649" s="43" t="s">
        <v>3803</v>
      </c>
      <c r="H649" s="44" t="s">
        <v>3804</v>
      </c>
      <c r="I649" s="43" t="s">
        <v>3805</v>
      </c>
      <c r="J649" s="44" t="s">
        <v>3804</v>
      </c>
      <c r="K649" s="43" t="s">
        <v>3806</v>
      </c>
      <c r="L649" s="44" t="s">
        <v>3807</v>
      </c>
      <c r="M649" s="43">
        <v>21</v>
      </c>
      <c r="N649" s="43">
        <v>680788</v>
      </c>
      <c r="O649" s="43">
        <v>449548</v>
      </c>
    </row>
    <row r="650" spans="1:15" x14ac:dyDescent="0.35">
      <c r="A650" s="41">
        <v>648</v>
      </c>
      <c r="B650" s="42">
        <v>2935405</v>
      </c>
      <c r="C650" s="43" t="s">
        <v>3810</v>
      </c>
      <c r="D650" s="51" t="s">
        <v>3811</v>
      </c>
      <c r="E650" s="44" t="s">
        <v>83</v>
      </c>
      <c r="F650" s="44" t="s">
        <v>3802</v>
      </c>
      <c r="G650" s="43" t="s">
        <v>3803</v>
      </c>
      <c r="H650" s="44" t="s">
        <v>3804</v>
      </c>
      <c r="I650" s="43" t="s">
        <v>3805</v>
      </c>
      <c r="J650" s="44" t="s">
        <v>3804</v>
      </c>
      <c r="K650" s="43" t="s">
        <v>3812</v>
      </c>
      <c r="L650" s="44" t="s">
        <v>3813</v>
      </c>
      <c r="M650" s="43">
        <v>16</v>
      </c>
      <c r="N650" s="43">
        <v>679887</v>
      </c>
      <c r="O650" s="43">
        <v>451400</v>
      </c>
    </row>
    <row r="651" spans="1:15" x14ac:dyDescent="0.35">
      <c r="A651" s="41">
        <v>649</v>
      </c>
      <c r="B651" s="42">
        <v>2936619</v>
      </c>
      <c r="C651" s="43" t="s">
        <v>3814</v>
      </c>
      <c r="D651" s="51" t="s">
        <v>3815</v>
      </c>
      <c r="E651" s="44" t="s">
        <v>83</v>
      </c>
      <c r="F651" s="44" t="s">
        <v>3802</v>
      </c>
      <c r="G651" s="43" t="s">
        <v>3803</v>
      </c>
      <c r="H651" s="44" t="s">
        <v>3804</v>
      </c>
      <c r="I651" s="43" t="s">
        <v>3805</v>
      </c>
      <c r="J651" s="44" t="s">
        <v>3804</v>
      </c>
      <c r="K651" s="43" t="s">
        <v>3816</v>
      </c>
      <c r="L651" s="44" t="s">
        <v>3817</v>
      </c>
      <c r="M651" s="43">
        <v>20</v>
      </c>
      <c r="N651" s="43">
        <v>678494</v>
      </c>
      <c r="O651" s="43">
        <v>451000</v>
      </c>
    </row>
    <row r="652" spans="1:15" x14ac:dyDescent="0.35">
      <c r="A652" s="41">
        <v>650</v>
      </c>
      <c r="B652" s="42">
        <v>292045003</v>
      </c>
      <c r="C652" s="43"/>
      <c r="D652" s="51">
        <v>133387</v>
      </c>
      <c r="E652" s="44" t="s">
        <v>83</v>
      </c>
      <c r="F652" s="44" t="s">
        <v>3802</v>
      </c>
      <c r="G652" s="43" t="s">
        <v>3803</v>
      </c>
      <c r="H652" s="44" t="s">
        <v>3804</v>
      </c>
      <c r="I652" s="43" t="s">
        <v>3805</v>
      </c>
      <c r="J652" s="44" t="s">
        <v>3804</v>
      </c>
      <c r="K652" s="43" t="s">
        <v>493</v>
      </c>
      <c r="L652" s="44" t="s">
        <v>494</v>
      </c>
      <c r="M652" s="43">
        <v>5</v>
      </c>
      <c r="N652" s="43">
        <v>679699</v>
      </c>
      <c r="O652" s="43">
        <v>451272</v>
      </c>
    </row>
    <row r="653" spans="1:15" x14ac:dyDescent="0.35">
      <c r="A653" s="41">
        <v>651</v>
      </c>
      <c r="B653" s="42">
        <v>2951097</v>
      </c>
      <c r="C653" s="43" t="s">
        <v>3818</v>
      </c>
      <c r="D653" s="51" t="s">
        <v>3819</v>
      </c>
      <c r="E653" s="44" t="s">
        <v>83</v>
      </c>
      <c r="F653" s="44" t="s">
        <v>3802</v>
      </c>
      <c r="G653" s="43" t="s">
        <v>3820</v>
      </c>
      <c r="H653" s="44" t="s">
        <v>3821</v>
      </c>
      <c r="I653" s="43" t="s">
        <v>3822</v>
      </c>
      <c r="J653" s="44" t="s">
        <v>3821</v>
      </c>
      <c r="K653" s="43" t="s">
        <v>94</v>
      </c>
      <c r="L653" s="44" t="s">
        <v>95</v>
      </c>
      <c r="M653" s="43">
        <v>8</v>
      </c>
      <c r="N653" s="43">
        <v>694342</v>
      </c>
      <c r="O653" s="43">
        <v>449925</v>
      </c>
    </row>
    <row r="654" spans="1:15" x14ac:dyDescent="0.35">
      <c r="A654" s="41">
        <v>652</v>
      </c>
      <c r="B654" s="42">
        <v>14653310</v>
      </c>
      <c r="C654" s="43"/>
      <c r="D654" s="51">
        <v>263757</v>
      </c>
      <c r="E654" s="44" t="s">
        <v>83</v>
      </c>
      <c r="F654" s="44" t="s">
        <v>3802</v>
      </c>
      <c r="G654" s="43" t="s">
        <v>3823</v>
      </c>
      <c r="H654" s="44" t="s">
        <v>3824</v>
      </c>
      <c r="I654" s="43" t="s">
        <v>3825</v>
      </c>
      <c r="J654" s="44" t="s">
        <v>3826</v>
      </c>
      <c r="K654" s="43" t="s">
        <v>3827</v>
      </c>
      <c r="L654" s="44" t="s">
        <v>3828</v>
      </c>
      <c r="M654" s="43">
        <v>1</v>
      </c>
      <c r="N654" s="43">
        <v>665456</v>
      </c>
      <c r="O654" s="43">
        <v>442561</v>
      </c>
    </row>
    <row r="655" spans="1:15" x14ac:dyDescent="0.35">
      <c r="A655" s="41">
        <v>653</v>
      </c>
      <c r="B655" s="45">
        <v>18705799</v>
      </c>
      <c r="C655" s="46"/>
      <c r="D655" s="52" t="s">
        <v>3829</v>
      </c>
      <c r="E655" s="47" t="s">
        <v>83</v>
      </c>
      <c r="F655" s="47" t="s">
        <v>3802</v>
      </c>
      <c r="G655" s="46" t="s">
        <v>3830</v>
      </c>
      <c r="H655" s="47" t="s">
        <v>3831</v>
      </c>
      <c r="I655" s="46" t="s">
        <v>3832</v>
      </c>
      <c r="J655" s="47" t="s">
        <v>3831</v>
      </c>
      <c r="K655" s="46" t="s">
        <v>643</v>
      </c>
      <c r="L655" s="47" t="s">
        <v>644</v>
      </c>
      <c r="M655" s="46" t="s">
        <v>3833</v>
      </c>
      <c r="N655" s="46">
        <v>700004.98</v>
      </c>
      <c r="O655" s="46" t="s">
        <v>3834</v>
      </c>
    </row>
    <row r="656" spans="1:15" x14ac:dyDescent="0.35">
      <c r="A656" s="41">
        <v>654</v>
      </c>
      <c r="B656" s="42">
        <v>2968128</v>
      </c>
      <c r="C656" s="43" t="s">
        <v>3838</v>
      </c>
      <c r="D656" s="51" t="s">
        <v>3839</v>
      </c>
      <c r="E656" s="44" t="s">
        <v>83</v>
      </c>
      <c r="F656" s="44" t="s">
        <v>3835</v>
      </c>
      <c r="G656" s="43" t="s">
        <v>3840</v>
      </c>
      <c r="H656" s="44" t="s">
        <v>3837</v>
      </c>
      <c r="I656" s="43" t="s">
        <v>3841</v>
      </c>
      <c r="J656" s="44" t="s">
        <v>3837</v>
      </c>
      <c r="K656" s="43" t="s">
        <v>520</v>
      </c>
      <c r="L656" s="44" t="s">
        <v>521</v>
      </c>
      <c r="M656" s="43">
        <v>15</v>
      </c>
      <c r="N656" s="43">
        <v>531301</v>
      </c>
      <c r="O656" s="43">
        <v>506804</v>
      </c>
    </row>
    <row r="657" spans="1:15" x14ac:dyDescent="0.35">
      <c r="A657" s="41">
        <v>655</v>
      </c>
      <c r="B657" s="42">
        <v>2969461</v>
      </c>
      <c r="C657" s="43" t="s">
        <v>3842</v>
      </c>
      <c r="D657" s="51" t="s">
        <v>3843</v>
      </c>
      <c r="E657" s="44" t="s">
        <v>83</v>
      </c>
      <c r="F657" s="44" t="s">
        <v>3835</v>
      </c>
      <c r="G657" s="43" t="s">
        <v>3840</v>
      </c>
      <c r="H657" s="44" t="s">
        <v>3837</v>
      </c>
      <c r="I657" s="43" t="s">
        <v>3841</v>
      </c>
      <c r="J657" s="44" t="s">
        <v>3837</v>
      </c>
      <c r="K657" s="43" t="s">
        <v>279</v>
      </c>
      <c r="L657" s="44" t="s">
        <v>280</v>
      </c>
      <c r="M657" s="43">
        <v>23</v>
      </c>
      <c r="N657" s="43">
        <v>531782</v>
      </c>
      <c r="O657" s="43">
        <v>507655</v>
      </c>
    </row>
    <row r="658" spans="1:15" x14ac:dyDescent="0.35">
      <c r="A658" s="41">
        <v>656</v>
      </c>
      <c r="B658" s="42">
        <v>2968368</v>
      </c>
      <c r="C658" s="43" t="s">
        <v>3844</v>
      </c>
      <c r="D658" s="51" t="s">
        <v>3845</v>
      </c>
      <c r="E658" s="44" t="s">
        <v>83</v>
      </c>
      <c r="F658" s="44" t="s">
        <v>3835</v>
      </c>
      <c r="G658" s="43" t="s">
        <v>3840</v>
      </c>
      <c r="H658" s="44" t="s">
        <v>3837</v>
      </c>
      <c r="I658" s="43" t="s">
        <v>3841</v>
      </c>
      <c r="J658" s="44" t="s">
        <v>3837</v>
      </c>
      <c r="K658" s="43" t="s">
        <v>3846</v>
      </c>
      <c r="L658" s="44" t="s">
        <v>3847</v>
      </c>
      <c r="M658" s="43">
        <v>2</v>
      </c>
      <c r="N658" s="43">
        <v>531727</v>
      </c>
      <c r="O658" s="43">
        <v>506543</v>
      </c>
    </row>
    <row r="659" spans="1:15" x14ac:dyDescent="0.35">
      <c r="A659" s="41">
        <v>657</v>
      </c>
      <c r="B659" s="42">
        <v>2969569</v>
      </c>
      <c r="C659" s="43" t="s">
        <v>3848</v>
      </c>
      <c r="D659" s="51" t="s">
        <v>3849</v>
      </c>
      <c r="E659" s="44" t="s">
        <v>83</v>
      </c>
      <c r="F659" s="44" t="s">
        <v>3835</v>
      </c>
      <c r="G659" s="43" t="s">
        <v>3840</v>
      </c>
      <c r="H659" s="44" t="s">
        <v>3837</v>
      </c>
      <c r="I659" s="43" t="s">
        <v>3841</v>
      </c>
      <c r="J659" s="44" t="s">
        <v>3837</v>
      </c>
      <c r="K659" s="43" t="s">
        <v>1098</v>
      </c>
      <c r="L659" s="44" t="s">
        <v>1099</v>
      </c>
      <c r="M659" s="43">
        <v>5</v>
      </c>
      <c r="N659" s="43">
        <v>530163</v>
      </c>
      <c r="O659" s="43">
        <v>507899</v>
      </c>
    </row>
    <row r="660" spans="1:15" ht="29" x14ac:dyDescent="0.35">
      <c r="A660" s="41">
        <v>658</v>
      </c>
      <c r="B660" s="42">
        <v>2967299</v>
      </c>
      <c r="C660" s="43" t="s">
        <v>3850</v>
      </c>
      <c r="D660" s="51" t="s">
        <v>3851</v>
      </c>
      <c r="E660" s="44" t="s">
        <v>83</v>
      </c>
      <c r="F660" s="44" t="s">
        <v>3835</v>
      </c>
      <c r="G660" s="43" t="s">
        <v>3840</v>
      </c>
      <c r="H660" s="44" t="s">
        <v>3837</v>
      </c>
      <c r="I660" s="43" t="s">
        <v>3841</v>
      </c>
      <c r="J660" s="44" t="s">
        <v>3837</v>
      </c>
      <c r="K660" s="43" t="s">
        <v>3852</v>
      </c>
      <c r="L660" s="44" t="s">
        <v>3853</v>
      </c>
      <c r="M660" s="43">
        <v>2</v>
      </c>
      <c r="N660" s="43">
        <v>530354</v>
      </c>
      <c r="O660" s="43">
        <v>507778</v>
      </c>
    </row>
    <row r="661" spans="1:15" x14ac:dyDescent="0.35">
      <c r="A661" s="41">
        <v>659</v>
      </c>
      <c r="B661" s="42">
        <v>2969669</v>
      </c>
      <c r="C661" s="43" t="s">
        <v>3854</v>
      </c>
      <c r="D661" s="51" t="s">
        <v>3855</v>
      </c>
      <c r="E661" s="44" t="s">
        <v>83</v>
      </c>
      <c r="F661" s="44" t="s">
        <v>3835</v>
      </c>
      <c r="G661" s="43" t="s">
        <v>3840</v>
      </c>
      <c r="H661" s="44" t="s">
        <v>3837</v>
      </c>
      <c r="I661" s="43" t="s">
        <v>3841</v>
      </c>
      <c r="J661" s="44" t="s">
        <v>3837</v>
      </c>
      <c r="K661" s="43" t="s">
        <v>111</v>
      </c>
      <c r="L661" s="44" t="s">
        <v>112</v>
      </c>
      <c r="M661" s="43">
        <v>36</v>
      </c>
      <c r="N661" s="43">
        <v>531388</v>
      </c>
      <c r="O661" s="43">
        <v>506102</v>
      </c>
    </row>
    <row r="662" spans="1:15" x14ac:dyDescent="0.35">
      <c r="A662" s="41">
        <v>660</v>
      </c>
      <c r="B662" s="42">
        <v>2969311</v>
      </c>
      <c r="C662" s="43" t="s">
        <v>3856</v>
      </c>
      <c r="D662" s="51" t="s">
        <v>3857</v>
      </c>
      <c r="E662" s="44" t="s">
        <v>83</v>
      </c>
      <c r="F662" s="44" t="s">
        <v>3835</v>
      </c>
      <c r="G662" s="43" t="s">
        <v>3840</v>
      </c>
      <c r="H662" s="44" t="s">
        <v>3837</v>
      </c>
      <c r="I662" s="43" t="s">
        <v>3841</v>
      </c>
      <c r="J662" s="44" t="s">
        <v>3837</v>
      </c>
      <c r="K662" s="43" t="s">
        <v>111</v>
      </c>
      <c r="L662" s="44" t="s">
        <v>112</v>
      </c>
      <c r="M662" s="43">
        <v>39</v>
      </c>
      <c r="N662" s="43">
        <v>531420</v>
      </c>
      <c r="O662" s="43">
        <v>505853</v>
      </c>
    </row>
    <row r="663" spans="1:15" x14ac:dyDescent="0.35">
      <c r="A663" s="41">
        <v>661</v>
      </c>
      <c r="B663" s="42">
        <v>2971772</v>
      </c>
      <c r="C663" s="43" t="s">
        <v>3858</v>
      </c>
      <c r="D663" s="51" t="s">
        <v>3859</v>
      </c>
      <c r="E663" s="44" t="s">
        <v>83</v>
      </c>
      <c r="F663" s="44" t="s">
        <v>3835</v>
      </c>
      <c r="G663" s="43" t="s">
        <v>3836</v>
      </c>
      <c r="H663" s="44" t="s">
        <v>3837</v>
      </c>
      <c r="I663" s="43" t="s">
        <v>3860</v>
      </c>
      <c r="J663" s="44" t="s">
        <v>3861</v>
      </c>
      <c r="K663" s="43" t="s">
        <v>103</v>
      </c>
      <c r="L663" s="44"/>
      <c r="M663" s="43">
        <v>48</v>
      </c>
      <c r="N663" s="43">
        <v>526492</v>
      </c>
      <c r="O663" s="43">
        <v>511042</v>
      </c>
    </row>
    <row r="664" spans="1:15" x14ac:dyDescent="0.35">
      <c r="A664" s="41">
        <v>662</v>
      </c>
      <c r="B664" s="42">
        <v>2973477</v>
      </c>
      <c r="C664" s="43" t="s">
        <v>3862</v>
      </c>
      <c r="D664" s="51" t="s">
        <v>3863</v>
      </c>
      <c r="E664" s="44" t="s">
        <v>83</v>
      </c>
      <c r="F664" s="44" t="s">
        <v>3835</v>
      </c>
      <c r="G664" s="43" t="s">
        <v>3836</v>
      </c>
      <c r="H664" s="44" t="s">
        <v>3837</v>
      </c>
      <c r="I664" s="43" t="s">
        <v>3864</v>
      </c>
      <c r="J664" s="44" t="s">
        <v>3865</v>
      </c>
      <c r="K664" s="43" t="s">
        <v>103</v>
      </c>
      <c r="L664" s="44"/>
      <c r="M664" s="43">
        <v>10</v>
      </c>
      <c r="N664" s="43">
        <v>523557</v>
      </c>
      <c r="O664" s="43">
        <v>502288</v>
      </c>
    </row>
    <row r="665" spans="1:15" x14ac:dyDescent="0.35">
      <c r="A665" s="41">
        <v>663</v>
      </c>
      <c r="B665" s="42">
        <v>2973784</v>
      </c>
      <c r="C665" s="43" t="s">
        <v>3866</v>
      </c>
      <c r="D665" s="51" t="s">
        <v>3867</v>
      </c>
      <c r="E665" s="44" t="s">
        <v>83</v>
      </c>
      <c r="F665" s="44" t="s">
        <v>3835</v>
      </c>
      <c r="G665" s="43" t="s">
        <v>3836</v>
      </c>
      <c r="H665" s="44" t="s">
        <v>3837</v>
      </c>
      <c r="I665" s="43" t="s">
        <v>3868</v>
      </c>
      <c r="J665" s="44" t="s">
        <v>3869</v>
      </c>
      <c r="K665" s="43" t="s">
        <v>103</v>
      </c>
      <c r="L665" s="44"/>
      <c r="M665" s="43">
        <v>38</v>
      </c>
      <c r="N665" s="43">
        <v>536500</v>
      </c>
      <c r="O665" s="43">
        <v>510215</v>
      </c>
    </row>
    <row r="666" spans="1:15" x14ac:dyDescent="0.35">
      <c r="A666" s="41">
        <v>664</v>
      </c>
      <c r="B666" s="45">
        <v>939723</v>
      </c>
      <c r="C666" s="46"/>
      <c r="D666" s="52" t="s">
        <v>3870</v>
      </c>
      <c r="E666" s="47" t="s">
        <v>83</v>
      </c>
      <c r="F666" s="47" t="s">
        <v>3871</v>
      </c>
      <c r="G666" s="46" t="s">
        <v>3872</v>
      </c>
      <c r="H666" s="47" t="s">
        <v>3873</v>
      </c>
      <c r="I666" s="46" t="s">
        <v>3874</v>
      </c>
      <c r="J666" s="47" t="s">
        <v>3875</v>
      </c>
      <c r="K666" s="46" t="s">
        <v>675</v>
      </c>
      <c r="L666" s="47" t="s">
        <v>676</v>
      </c>
      <c r="M666" s="46" t="s">
        <v>3876</v>
      </c>
      <c r="N666" s="46">
        <v>598075.01</v>
      </c>
      <c r="O666" s="46">
        <v>479367.03</v>
      </c>
    </row>
    <row r="667" spans="1:15" x14ac:dyDescent="0.35">
      <c r="A667" s="41">
        <v>665</v>
      </c>
      <c r="B667" s="42">
        <v>27131419</v>
      </c>
      <c r="C667" s="43"/>
      <c r="D667" s="51">
        <v>263147</v>
      </c>
      <c r="E667" s="44" t="s">
        <v>83</v>
      </c>
      <c r="F667" s="44" t="s">
        <v>3871</v>
      </c>
      <c r="G667" s="43" t="s">
        <v>3877</v>
      </c>
      <c r="H667" s="44" t="s">
        <v>3878</v>
      </c>
      <c r="I667" s="43" t="s">
        <v>3879</v>
      </c>
      <c r="J667" s="44" t="s">
        <v>3880</v>
      </c>
      <c r="K667" s="43" t="s">
        <v>3881</v>
      </c>
      <c r="L667" s="44" t="s">
        <v>3882</v>
      </c>
      <c r="M667" s="43" t="s">
        <v>3883</v>
      </c>
      <c r="N667" s="43">
        <v>611687</v>
      </c>
      <c r="O667" s="43">
        <v>469083</v>
      </c>
    </row>
    <row r="668" spans="1:15" x14ac:dyDescent="0.35">
      <c r="A668" s="41">
        <v>666</v>
      </c>
      <c r="B668" s="42">
        <v>12234162</v>
      </c>
      <c r="C668" s="43"/>
      <c r="D668" s="51">
        <v>268506</v>
      </c>
      <c r="E668" s="44" t="s">
        <v>83</v>
      </c>
      <c r="F668" s="44" t="s">
        <v>3871</v>
      </c>
      <c r="G668" s="43" t="s">
        <v>3884</v>
      </c>
      <c r="H668" s="44" t="s">
        <v>3878</v>
      </c>
      <c r="I668" s="43" t="s">
        <v>3885</v>
      </c>
      <c r="J668" s="44" t="s">
        <v>3878</v>
      </c>
      <c r="K668" s="43" t="s">
        <v>3886</v>
      </c>
      <c r="L668" s="44" t="s">
        <v>3887</v>
      </c>
      <c r="M668" s="43">
        <v>1</v>
      </c>
      <c r="N668" s="43">
        <v>612991</v>
      </c>
      <c r="O668" s="43">
        <v>472575</v>
      </c>
    </row>
    <row r="669" spans="1:15" x14ac:dyDescent="0.35">
      <c r="A669" s="41">
        <v>667</v>
      </c>
      <c r="B669" s="42">
        <v>2986502</v>
      </c>
      <c r="C669" s="43" t="s">
        <v>3888</v>
      </c>
      <c r="D669" s="51" t="s">
        <v>3889</v>
      </c>
      <c r="E669" s="44" t="s">
        <v>83</v>
      </c>
      <c r="F669" s="44" t="s">
        <v>3871</v>
      </c>
      <c r="G669" s="43" t="s">
        <v>3884</v>
      </c>
      <c r="H669" s="44" t="s">
        <v>3878</v>
      </c>
      <c r="I669" s="43" t="s">
        <v>3885</v>
      </c>
      <c r="J669" s="44" t="s">
        <v>3878</v>
      </c>
      <c r="K669" s="43" t="s">
        <v>3890</v>
      </c>
      <c r="L669" s="44" t="s">
        <v>3891</v>
      </c>
      <c r="M669" s="43">
        <v>2</v>
      </c>
      <c r="N669" s="43">
        <v>610505</v>
      </c>
      <c r="O669" s="43">
        <v>473638</v>
      </c>
    </row>
    <row r="670" spans="1:15" x14ac:dyDescent="0.35">
      <c r="A670" s="41">
        <v>668</v>
      </c>
      <c r="B670" s="42">
        <v>273513456</v>
      </c>
      <c r="C670" s="43"/>
      <c r="D670" s="51">
        <v>268509</v>
      </c>
      <c r="E670" s="44" t="s">
        <v>83</v>
      </c>
      <c r="F670" s="44" t="s">
        <v>3871</v>
      </c>
      <c r="G670" s="43" t="s">
        <v>3877</v>
      </c>
      <c r="H670" s="44" t="s">
        <v>3878</v>
      </c>
      <c r="I670" s="43" t="s">
        <v>3892</v>
      </c>
      <c r="J670" s="44" t="s">
        <v>3893</v>
      </c>
      <c r="K670" s="43" t="s">
        <v>3894</v>
      </c>
      <c r="L670" s="44" t="s">
        <v>3895</v>
      </c>
      <c r="M670" s="43">
        <v>92</v>
      </c>
      <c r="N670" s="43">
        <v>608294</v>
      </c>
      <c r="O670" s="43">
        <v>469136</v>
      </c>
    </row>
    <row r="671" spans="1:15" ht="29" x14ac:dyDescent="0.35">
      <c r="A671" s="41">
        <v>669</v>
      </c>
      <c r="B671" s="42">
        <v>3036854</v>
      </c>
      <c r="C671" s="43" t="s">
        <v>3896</v>
      </c>
      <c r="D671" s="51" t="s">
        <v>3897</v>
      </c>
      <c r="E671" s="44" t="s">
        <v>83</v>
      </c>
      <c r="F671" s="44" t="s">
        <v>3898</v>
      </c>
      <c r="G671" s="43" t="s">
        <v>3899</v>
      </c>
      <c r="H671" s="44" t="s">
        <v>3900</v>
      </c>
      <c r="I671" s="43" t="s">
        <v>3901</v>
      </c>
      <c r="J671" s="44" t="s">
        <v>3902</v>
      </c>
      <c r="K671" s="43" t="s">
        <v>103</v>
      </c>
      <c r="L671" s="44"/>
      <c r="M671" s="43">
        <v>32</v>
      </c>
      <c r="N671" s="43">
        <v>622395</v>
      </c>
      <c r="O671" s="43">
        <v>450576</v>
      </c>
    </row>
    <row r="672" spans="1:15" x14ac:dyDescent="0.35">
      <c r="A672" s="41">
        <v>670</v>
      </c>
      <c r="B672" s="42">
        <v>3052988</v>
      </c>
      <c r="C672" s="43" t="s">
        <v>3903</v>
      </c>
      <c r="D672" s="51" t="s">
        <v>3904</v>
      </c>
      <c r="E672" s="44" t="s">
        <v>83</v>
      </c>
      <c r="F672" s="44" t="s">
        <v>3905</v>
      </c>
      <c r="G672" s="43" t="s">
        <v>3906</v>
      </c>
      <c r="H672" s="44" t="s">
        <v>3907</v>
      </c>
      <c r="I672" s="43" t="s">
        <v>3908</v>
      </c>
      <c r="J672" s="44" t="s">
        <v>3907</v>
      </c>
      <c r="K672" s="43" t="s">
        <v>3909</v>
      </c>
      <c r="L672" s="44" t="s">
        <v>3910</v>
      </c>
      <c r="M672" s="43">
        <v>24</v>
      </c>
      <c r="N672" s="43">
        <v>677132</v>
      </c>
      <c r="O672" s="43">
        <v>415584</v>
      </c>
    </row>
    <row r="673" spans="1:15" x14ac:dyDescent="0.35">
      <c r="A673" s="41">
        <v>671</v>
      </c>
      <c r="B673" s="42">
        <v>3051264</v>
      </c>
      <c r="C673" s="43" t="s">
        <v>3911</v>
      </c>
      <c r="D673" s="51" t="s">
        <v>3912</v>
      </c>
      <c r="E673" s="44" t="s">
        <v>83</v>
      </c>
      <c r="F673" s="44" t="s">
        <v>3905</v>
      </c>
      <c r="G673" s="43" t="s">
        <v>3906</v>
      </c>
      <c r="H673" s="44" t="s">
        <v>3907</v>
      </c>
      <c r="I673" s="43" t="s">
        <v>3908</v>
      </c>
      <c r="J673" s="44" t="s">
        <v>3907</v>
      </c>
      <c r="K673" s="43" t="s">
        <v>987</v>
      </c>
      <c r="L673" s="44" t="s">
        <v>988</v>
      </c>
      <c r="M673" s="43">
        <v>4</v>
      </c>
      <c r="N673" s="43">
        <v>675605</v>
      </c>
      <c r="O673" s="43">
        <v>416794</v>
      </c>
    </row>
    <row r="674" spans="1:15" x14ac:dyDescent="0.35">
      <c r="A674" s="41">
        <v>672</v>
      </c>
      <c r="B674" s="42">
        <v>3052925</v>
      </c>
      <c r="C674" s="43" t="s">
        <v>3913</v>
      </c>
      <c r="D674" s="51" t="s">
        <v>3914</v>
      </c>
      <c r="E674" s="44" t="s">
        <v>83</v>
      </c>
      <c r="F674" s="44" t="s">
        <v>3905</v>
      </c>
      <c r="G674" s="43" t="s">
        <v>3906</v>
      </c>
      <c r="H674" s="44" t="s">
        <v>3907</v>
      </c>
      <c r="I674" s="43" t="s">
        <v>3908</v>
      </c>
      <c r="J674" s="44" t="s">
        <v>3907</v>
      </c>
      <c r="K674" s="43" t="s">
        <v>380</v>
      </c>
      <c r="L674" s="44" t="s">
        <v>615</v>
      </c>
      <c r="M674" s="43">
        <v>1</v>
      </c>
      <c r="N674" s="43">
        <v>676496</v>
      </c>
      <c r="O674" s="43">
        <v>415804</v>
      </c>
    </row>
    <row r="675" spans="1:15" x14ac:dyDescent="0.35">
      <c r="A675" s="41">
        <v>673</v>
      </c>
      <c r="B675" s="42">
        <v>3056036</v>
      </c>
      <c r="C675" s="43" t="s">
        <v>3915</v>
      </c>
      <c r="D675" s="51" t="s">
        <v>3916</v>
      </c>
      <c r="E675" s="44" t="s">
        <v>83</v>
      </c>
      <c r="F675" s="44" t="s">
        <v>3905</v>
      </c>
      <c r="G675" s="43" t="s">
        <v>3906</v>
      </c>
      <c r="H675" s="44" t="s">
        <v>3907</v>
      </c>
      <c r="I675" s="43" t="s">
        <v>3917</v>
      </c>
      <c r="J675" s="44" t="s">
        <v>3918</v>
      </c>
      <c r="K675" s="43" t="s">
        <v>103</v>
      </c>
      <c r="L675" s="44"/>
      <c r="M675" s="43">
        <v>40</v>
      </c>
      <c r="N675" s="43">
        <v>676513</v>
      </c>
      <c r="O675" s="43">
        <v>422574</v>
      </c>
    </row>
    <row r="676" spans="1:15" x14ac:dyDescent="0.35">
      <c r="A676" s="41">
        <v>674</v>
      </c>
      <c r="B676" s="42">
        <v>3056760</v>
      </c>
      <c r="C676" s="43" t="s">
        <v>3919</v>
      </c>
      <c r="D676" s="51" t="s">
        <v>3920</v>
      </c>
      <c r="E676" s="44" t="s">
        <v>83</v>
      </c>
      <c r="F676" s="44" t="s">
        <v>3905</v>
      </c>
      <c r="G676" s="43" t="s">
        <v>3906</v>
      </c>
      <c r="H676" s="44" t="s">
        <v>3907</v>
      </c>
      <c r="I676" s="43" t="s">
        <v>3921</v>
      </c>
      <c r="J676" s="44" t="s">
        <v>3922</v>
      </c>
      <c r="K676" s="43" t="s">
        <v>103</v>
      </c>
      <c r="L676" s="44" t="s">
        <v>104</v>
      </c>
      <c r="M676" s="43">
        <v>94</v>
      </c>
      <c r="N676" s="43">
        <v>672605</v>
      </c>
      <c r="O676" s="43">
        <v>414618</v>
      </c>
    </row>
    <row r="677" spans="1:15" x14ac:dyDescent="0.35">
      <c r="A677" s="41">
        <v>675</v>
      </c>
      <c r="B677" s="42">
        <v>3058821</v>
      </c>
      <c r="C677" s="43" t="s">
        <v>3923</v>
      </c>
      <c r="D677" s="51" t="s">
        <v>3924</v>
      </c>
      <c r="E677" s="44" t="s">
        <v>83</v>
      </c>
      <c r="F677" s="44" t="s">
        <v>3905</v>
      </c>
      <c r="G677" s="43" t="s">
        <v>3925</v>
      </c>
      <c r="H677" s="44" t="s">
        <v>3926</v>
      </c>
      <c r="I677" s="43" t="s">
        <v>3927</v>
      </c>
      <c r="J677" s="44" t="s">
        <v>3928</v>
      </c>
      <c r="K677" s="43" t="s">
        <v>103</v>
      </c>
      <c r="L677" s="44"/>
      <c r="M677" s="43">
        <v>41</v>
      </c>
      <c r="N677" s="43">
        <v>658114</v>
      </c>
      <c r="O677" s="43">
        <v>444024</v>
      </c>
    </row>
    <row r="678" spans="1:15" x14ac:dyDescent="0.35">
      <c r="A678" s="41">
        <v>676</v>
      </c>
      <c r="B678" s="42">
        <v>9657179</v>
      </c>
      <c r="C678" s="43"/>
      <c r="D678" s="51">
        <v>131696</v>
      </c>
      <c r="E678" s="44" t="s">
        <v>83</v>
      </c>
      <c r="F678" s="44" t="s">
        <v>3929</v>
      </c>
      <c r="G678" s="43" t="s">
        <v>3930</v>
      </c>
      <c r="H678" s="44" t="s">
        <v>2533</v>
      </c>
      <c r="I678" s="43" t="s">
        <v>3931</v>
      </c>
      <c r="J678" s="44" t="s">
        <v>2533</v>
      </c>
      <c r="K678" s="43" t="s">
        <v>3932</v>
      </c>
      <c r="L678" s="44" t="s">
        <v>3933</v>
      </c>
      <c r="M678" s="43">
        <v>81</v>
      </c>
      <c r="N678" s="43">
        <v>629082</v>
      </c>
      <c r="O678" s="43">
        <v>504798</v>
      </c>
    </row>
    <row r="679" spans="1:15" x14ac:dyDescent="0.35">
      <c r="A679" s="41">
        <v>677</v>
      </c>
      <c r="B679" s="42">
        <v>3066414</v>
      </c>
      <c r="C679" s="43" t="s">
        <v>3934</v>
      </c>
      <c r="D679" s="51" t="s">
        <v>3935</v>
      </c>
      <c r="E679" s="44" t="s">
        <v>83</v>
      </c>
      <c r="F679" s="44" t="s">
        <v>3929</v>
      </c>
      <c r="G679" s="43" t="s">
        <v>3936</v>
      </c>
      <c r="H679" s="44" t="s">
        <v>3937</v>
      </c>
      <c r="I679" s="43" t="s">
        <v>3938</v>
      </c>
      <c r="J679" s="44" t="s">
        <v>3937</v>
      </c>
      <c r="K679" s="43" t="s">
        <v>3939</v>
      </c>
      <c r="L679" s="44" t="s">
        <v>3940</v>
      </c>
      <c r="M679" s="43">
        <v>26</v>
      </c>
      <c r="N679" s="43">
        <v>631098</v>
      </c>
      <c r="O679" s="43">
        <v>505271</v>
      </c>
    </row>
    <row r="680" spans="1:15" ht="29" x14ac:dyDescent="0.35">
      <c r="A680" s="41">
        <v>678</v>
      </c>
      <c r="B680" s="42">
        <v>3067353</v>
      </c>
      <c r="C680" s="43" t="s">
        <v>3941</v>
      </c>
      <c r="D680" s="51" t="s">
        <v>3942</v>
      </c>
      <c r="E680" s="44" t="s">
        <v>83</v>
      </c>
      <c r="F680" s="44" t="s">
        <v>3929</v>
      </c>
      <c r="G680" s="43" t="s">
        <v>3936</v>
      </c>
      <c r="H680" s="44" t="s">
        <v>3937</v>
      </c>
      <c r="I680" s="43" t="s">
        <v>3938</v>
      </c>
      <c r="J680" s="44" t="s">
        <v>3937</v>
      </c>
      <c r="K680" s="43" t="s">
        <v>511</v>
      </c>
      <c r="L680" s="44" t="s">
        <v>512</v>
      </c>
      <c r="M680" s="43">
        <v>69</v>
      </c>
      <c r="N680" s="43">
        <v>630451</v>
      </c>
      <c r="O680" s="43">
        <v>506341</v>
      </c>
    </row>
    <row r="681" spans="1:15" x14ac:dyDescent="0.35">
      <c r="A681" s="41">
        <v>679</v>
      </c>
      <c r="B681" s="42">
        <v>3067369</v>
      </c>
      <c r="C681" s="43" t="s">
        <v>3943</v>
      </c>
      <c r="D681" s="51" t="s">
        <v>3944</v>
      </c>
      <c r="E681" s="44" t="s">
        <v>83</v>
      </c>
      <c r="F681" s="44" t="s">
        <v>3929</v>
      </c>
      <c r="G681" s="43" t="s">
        <v>3936</v>
      </c>
      <c r="H681" s="44" t="s">
        <v>3937</v>
      </c>
      <c r="I681" s="43" t="s">
        <v>3938</v>
      </c>
      <c r="J681" s="44" t="s">
        <v>3937</v>
      </c>
      <c r="K681" s="43" t="s">
        <v>3945</v>
      </c>
      <c r="L681" s="44" t="s">
        <v>3946</v>
      </c>
      <c r="M681" s="43">
        <v>2</v>
      </c>
      <c r="N681" s="43">
        <v>632103</v>
      </c>
      <c r="O681" s="43">
        <v>507122</v>
      </c>
    </row>
    <row r="682" spans="1:15" x14ac:dyDescent="0.35">
      <c r="A682" s="41">
        <v>680</v>
      </c>
      <c r="B682" s="42">
        <v>3067629</v>
      </c>
      <c r="C682" s="43" t="s">
        <v>3947</v>
      </c>
      <c r="D682" s="51" t="s">
        <v>3948</v>
      </c>
      <c r="E682" s="44" t="s">
        <v>83</v>
      </c>
      <c r="F682" s="44" t="s">
        <v>3929</v>
      </c>
      <c r="G682" s="43" t="s">
        <v>3936</v>
      </c>
      <c r="H682" s="44" t="s">
        <v>3937</v>
      </c>
      <c r="I682" s="43" t="s">
        <v>3938</v>
      </c>
      <c r="J682" s="44" t="s">
        <v>3937</v>
      </c>
      <c r="K682" s="43" t="s">
        <v>618</v>
      </c>
      <c r="L682" s="44" t="s">
        <v>619</v>
      </c>
      <c r="M682" s="43">
        <v>26</v>
      </c>
      <c r="N682" s="43">
        <v>631310</v>
      </c>
      <c r="O682" s="43">
        <v>505079</v>
      </c>
    </row>
    <row r="683" spans="1:15" x14ac:dyDescent="0.35">
      <c r="A683" s="41">
        <v>681</v>
      </c>
      <c r="B683" s="42">
        <v>3066510</v>
      </c>
      <c r="C683" s="43" t="s">
        <v>3949</v>
      </c>
      <c r="D683" s="51" t="s">
        <v>3950</v>
      </c>
      <c r="E683" s="44" t="s">
        <v>83</v>
      </c>
      <c r="F683" s="44" t="s">
        <v>3929</v>
      </c>
      <c r="G683" s="43" t="s">
        <v>3936</v>
      </c>
      <c r="H683" s="44" t="s">
        <v>3937</v>
      </c>
      <c r="I683" s="43" t="s">
        <v>3938</v>
      </c>
      <c r="J683" s="44" t="s">
        <v>3937</v>
      </c>
      <c r="K683" s="43" t="s">
        <v>618</v>
      </c>
      <c r="L683" s="44" t="s">
        <v>619</v>
      </c>
      <c r="M683" s="43">
        <v>47</v>
      </c>
      <c r="N683" s="43">
        <v>631013</v>
      </c>
      <c r="O683" s="43">
        <v>504642</v>
      </c>
    </row>
    <row r="684" spans="1:15" x14ac:dyDescent="0.35">
      <c r="A684" s="41">
        <v>682</v>
      </c>
      <c r="B684" s="42">
        <v>925279611</v>
      </c>
      <c r="C684" s="43"/>
      <c r="D684" s="51">
        <v>271359</v>
      </c>
      <c r="E684" s="44" t="s">
        <v>83</v>
      </c>
      <c r="F684" s="44" t="s">
        <v>3929</v>
      </c>
      <c r="G684" s="43" t="s">
        <v>3936</v>
      </c>
      <c r="H684" s="44" t="s">
        <v>3937</v>
      </c>
      <c r="I684" s="43" t="s">
        <v>3938</v>
      </c>
      <c r="J684" s="44" t="s">
        <v>3937</v>
      </c>
      <c r="K684" s="43" t="s">
        <v>639</v>
      </c>
      <c r="L684" s="44" t="s">
        <v>640</v>
      </c>
      <c r="M684" s="43" t="s">
        <v>3951</v>
      </c>
      <c r="N684" s="43">
        <v>630365</v>
      </c>
      <c r="O684" s="43">
        <v>505954</v>
      </c>
    </row>
    <row r="685" spans="1:15" x14ac:dyDescent="0.35">
      <c r="A685" s="41">
        <v>683</v>
      </c>
      <c r="B685" s="42">
        <v>3067776</v>
      </c>
      <c r="C685" s="43" t="s">
        <v>3952</v>
      </c>
      <c r="D685" s="51" t="s">
        <v>3953</v>
      </c>
      <c r="E685" s="44" t="s">
        <v>83</v>
      </c>
      <c r="F685" s="44" t="s">
        <v>3929</v>
      </c>
      <c r="G685" s="43" t="s">
        <v>3936</v>
      </c>
      <c r="H685" s="44" t="s">
        <v>3937</v>
      </c>
      <c r="I685" s="43" t="s">
        <v>3938</v>
      </c>
      <c r="J685" s="44" t="s">
        <v>3937</v>
      </c>
      <c r="K685" s="43" t="s">
        <v>450</v>
      </c>
      <c r="L685" s="44" t="s">
        <v>451</v>
      </c>
      <c r="M685" s="43">
        <v>22</v>
      </c>
      <c r="N685" s="43">
        <v>631319</v>
      </c>
      <c r="O685" s="43">
        <v>506954</v>
      </c>
    </row>
    <row r="686" spans="1:15" x14ac:dyDescent="0.35">
      <c r="A686" s="41">
        <v>684</v>
      </c>
      <c r="B686" s="42">
        <v>3067785</v>
      </c>
      <c r="C686" s="43" t="s">
        <v>3954</v>
      </c>
      <c r="D686" s="51" t="s">
        <v>3955</v>
      </c>
      <c r="E686" s="44" t="s">
        <v>83</v>
      </c>
      <c r="F686" s="44" t="s">
        <v>3929</v>
      </c>
      <c r="G686" s="43" t="s">
        <v>3936</v>
      </c>
      <c r="H686" s="44" t="s">
        <v>3937</v>
      </c>
      <c r="I686" s="43" t="s">
        <v>3938</v>
      </c>
      <c r="J686" s="44" t="s">
        <v>3937</v>
      </c>
      <c r="K686" s="43" t="s">
        <v>450</v>
      </c>
      <c r="L686" s="44" t="s">
        <v>451</v>
      </c>
      <c r="M686" s="43" t="s">
        <v>3956</v>
      </c>
      <c r="N686" s="43">
        <v>630406</v>
      </c>
      <c r="O686" s="43">
        <v>506816</v>
      </c>
    </row>
    <row r="687" spans="1:15" x14ac:dyDescent="0.35">
      <c r="A687" s="41">
        <v>685</v>
      </c>
      <c r="B687" s="45">
        <v>754109</v>
      </c>
      <c r="C687" s="46"/>
      <c r="D687" s="52" t="s">
        <v>3957</v>
      </c>
      <c r="E687" s="47" t="s">
        <v>83</v>
      </c>
      <c r="F687" s="47" t="s">
        <v>3929</v>
      </c>
      <c r="G687" s="46" t="s">
        <v>3958</v>
      </c>
      <c r="H687" s="47" t="s">
        <v>3959</v>
      </c>
      <c r="I687" s="46" t="s">
        <v>3960</v>
      </c>
      <c r="J687" s="47" t="s">
        <v>3961</v>
      </c>
      <c r="K687" s="46" t="s">
        <v>3962</v>
      </c>
      <c r="L687" s="47" t="s">
        <v>3963</v>
      </c>
      <c r="M687" s="46" t="s">
        <v>3964</v>
      </c>
      <c r="N687" s="46">
        <v>638396.02</v>
      </c>
      <c r="O687" s="46">
        <v>505165.95</v>
      </c>
    </row>
    <row r="688" spans="1:15" x14ac:dyDescent="0.35">
      <c r="A688" s="41">
        <v>686</v>
      </c>
      <c r="B688" s="42">
        <v>3123408</v>
      </c>
      <c r="C688" s="43" t="s">
        <v>3965</v>
      </c>
      <c r="D688" s="51" t="s">
        <v>3966</v>
      </c>
      <c r="E688" s="44" t="s">
        <v>83</v>
      </c>
      <c r="F688" s="44" t="s">
        <v>3967</v>
      </c>
      <c r="G688" s="43" t="s">
        <v>3968</v>
      </c>
      <c r="H688" s="44" t="s">
        <v>3969</v>
      </c>
      <c r="I688" s="43" t="s">
        <v>3970</v>
      </c>
      <c r="J688" s="44" t="s">
        <v>3969</v>
      </c>
      <c r="K688" s="43" t="s">
        <v>535</v>
      </c>
      <c r="L688" s="44" t="s">
        <v>536</v>
      </c>
      <c r="M688" s="43">
        <v>9</v>
      </c>
      <c r="N688" s="43">
        <v>641918</v>
      </c>
      <c r="O688" s="43">
        <v>557120</v>
      </c>
    </row>
    <row r="689" spans="1:15" ht="29" x14ac:dyDescent="0.35">
      <c r="A689" s="41">
        <v>687</v>
      </c>
      <c r="B689" s="42">
        <v>3131334</v>
      </c>
      <c r="C689" s="43" t="s">
        <v>3971</v>
      </c>
      <c r="D689" s="51" t="s">
        <v>3972</v>
      </c>
      <c r="E689" s="44" t="s">
        <v>83</v>
      </c>
      <c r="F689" s="44" t="s">
        <v>3967</v>
      </c>
      <c r="G689" s="43" t="s">
        <v>3973</v>
      </c>
      <c r="H689" s="44" t="s">
        <v>3974</v>
      </c>
      <c r="I689" s="43" t="s">
        <v>3975</v>
      </c>
      <c r="J689" s="44" t="s">
        <v>3974</v>
      </c>
      <c r="K689" s="43" t="s">
        <v>452</v>
      </c>
      <c r="L689" s="44" t="s">
        <v>453</v>
      </c>
      <c r="M689" s="43">
        <v>42</v>
      </c>
      <c r="N689" s="43">
        <v>660626</v>
      </c>
      <c r="O689" s="43">
        <v>560572</v>
      </c>
    </row>
    <row r="690" spans="1:15" x14ac:dyDescent="0.35">
      <c r="A690" s="41">
        <v>688</v>
      </c>
      <c r="B690" s="42">
        <v>3175549</v>
      </c>
      <c r="C690" s="43" t="s">
        <v>3976</v>
      </c>
      <c r="D690" s="51" t="s">
        <v>3977</v>
      </c>
      <c r="E690" s="44" t="s">
        <v>83</v>
      </c>
      <c r="F690" s="44" t="s">
        <v>3978</v>
      </c>
      <c r="G690" s="43" t="s">
        <v>3979</v>
      </c>
      <c r="H690" s="44" t="s">
        <v>3980</v>
      </c>
      <c r="I690" s="43" t="s">
        <v>3981</v>
      </c>
      <c r="J690" s="44" t="s">
        <v>3982</v>
      </c>
      <c r="K690" s="43" t="s">
        <v>103</v>
      </c>
      <c r="L690" s="44"/>
      <c r="M690" s="43" t="s">
        <v>1087</v>
      </c>
      <c r="N690" s="43">
        <v>681171</v>
      </c>
      <c r="O690" s="43">
        <v>465872</v>
      </c>
    </row>
    <row r="691" spans="1:15" x14ac:dyDescent="0.35">
      <c r="A691" s="41">
        <v>689</v>
      </c>
      <c r="B691" s="45">
        <v>59804244</v>
      </c>
      <c r="C691" s="46"/>
      <c r="D691" s="52" t="s">
        <v>3983</v>
      </c>
      <c r="E691" s="47" t="s">
        <v>83</v>
      </c>
      <c r="F691" s="47" t="s">
        <v>3978</v>
      </c>
      <c r="G691" s="46" t="s">
        <v>3984</v>
      </c>
      <c r="H691" s="47" t="s">
        <v>3985</v>
      </c>
      <c r="I691" s="46" t="s">
        <v>3986</v>
      </c>
      <c r="J691" s="47" t="s">
        <v>3985</v>
      </c>
      <c r="K691" s="46" t="s">
        <v>3987</v>
      </c>
      <c r="L691" s="47" t="s">
        <v>3988</v>
      </c>
      <c r="M691" s="46" t="s">
        <v>3989</v>
      </c>
      <c r="N691" s="46">
        <v>654862.03</v>
      </c>
      <c r="O691" s="46">
        <v>489062.99</v>
      </c>
    </row>
    <row r="692" spans="1:15" x14ac:dyDescent="0.35">
      <c r="A692" s="41">
        <v>690</v>
      </c>
      <c r="B692" s="42">
        <v>3203297</v>
      </c>
      <c r="C692" s="43" t="s">
        <v>281</v>
      </c>
      <c r="D692" s="51" t="s">
        <v>282</v>
      </c>
      <c r="E692" s="44" t="s">
        <v>83</v>
      </c>
      <c r="F692" s="44" t="s">
        <v>276</v>
      </c>
      <c r="G692" s="43" t="s">
        <v>3990</v>
      </c>
      <c r="H692" s="44" t="s">
        <v>277</v>
      </c>
      <c r="I692" s="43" t="s">
        <v>278</v>
      </c>
      <c r="J692" s="44" t="s">
        <v>277</v>
      </c>
      <c r="K692" s="43" t="s">
        <v>283</v>
      </c>
      <c r="L692" s="44" t="s">
        <v>284</v>
      </c>
      <c r="M692" s="43" t="s">
        <v>285</v>
      </c>
      <c r="N692" s="43">
        <v>617296</v>
      </c>
      <c r="O692" s="43">
        <v>508343</v>
      </c>
    </row>
    <row r="693" spans="1:15" x14ac:dyDescent="0.35">
      <c r="A693" s="41">
        <v>691</v>
      </c>
      <c r="B693" s="42">
        <v>10081058</v>
      </c>
      <c r="C693" s="43"/>
      <c r="D693" s="51">
        <v>130792</v>
      </c>
      <c r="E693" s="44" t="s">
        <v>83</v>
      </c>
      <c r="F693" s="44" t="s">
        <v>276</v>
      </c>
      <c r="G693" s="43" t="s">
        <v>3990</v>
      </c>
      <c r="H693" s="44" t="s">
        <v>277</v>
      </c>
      <c r="I693" s="43" t="s">
        <v>278</v>
      </c>
      <c r="J693" s="44" t="s">
        <v>277</v>
      </c>
      <c r="K693" s="43" t="s">
        <v>3991</v>
      </c>
      <c r="L693" s="44" t="s">
        <v>3992</v>
      </c>
      <c r="M693" s="43">
        <v>13</v>
      </c>
      <c r="N693" s="43">
        <v>617798</v>
      </c>
      <c r="O693" s="43">
        <v>507662</v>
      </c>
    </row>
    <row r="694" spans="1:15" ht="29" x14ac:dyDescent="0.35">
      <c r="A694" s="41">
        <v>692</v>
      </c>
      <c r="B694" s="42">
        <v>3203888</v>
      </c>
      <c r="C694" s="43" t="s">
        <v>286</v>
      </c>
      <c r="D694" s="51" t="s">
        <v>287</v>
      </c>
      <c r="E694" s="44" t="s">
        <v>83</v>
      </c>
      <c r="F694" s="44" t="s">
        <v>276</v>
      </c>
      <c r="G694" s="43" t="s">
        <v>3990</v>
      </c>
      <c r="H694" s="44" t="s">
        <v>277</v>
      </c>
      <c r="I694" s="43" t="s">
        <v>278</v>
      </c>
      <c r="J694" s="44" t="s">
        <v>277</v>
      </c>
      <c r="K694" s="43" t="s">
        <v>288</v>
      </c>
      <c r="L694" s="44" t="s">
        <v>289</v>
      </c>
      <c r="M694" s="43">
        <v>10</v>
      </c>
      <c r="N694" s="43">
        <v>617013</v>
      </c>
      <c r="O694" s="43">
        <v>507468</v>
      </c>
    </row>
    <row r="695" spans="1:15" x14ac:dyDescent="0.35">
      <c r="A695" s="41">
        <v>693</v>
      </c>
      <c r="B695" s="42">
        <v>3204369</v>
      </c>
      <c r="C695" s="43" t="s">
        <v>274</v>
      </c>
      <c r="D695" s="51" t="s">
        <v>275</v>
      </c>
      <c r="E695" s="44" t="s">
        <v>83</v>
      </c>
      <c r="F695" s="44" t="s">
        <v>276</v>
      </c>
      <c r="G695" s="43" t="s">
        <v>3990</v>
      </c>
      <c r="H695" s="44" t="s">
        <v>277</v>
      </c>
      <c r="I695" s="43" t="s">
        <v>278</v>
      </c>
      <c r="J695" s="44" t="s">
        <v>277</v>
      </c>
      <c r="K695" s="43" t="s">
        <v>279</v>
      </c>
      <c r="L695" s="44" t="s">
        <v>280</v>
      </c>
      <c r="M695" s="43">
        <v>312</v>
      </c>
      <c r="N695" s="43">
        <v>613291</v>
      </c>
      <c r="O695" s="43">
        <v>509314</v>
      </c>
    </row>
    <row r="696" spans="1:15" x14ac:dyDescent="0.35">
      <c r="A696" s="41">
        <v>694</v>
      </c>
      <c r="B696" s="42">
        <v>3204765</v>
      </c>
      <c r="C696" s="43" t="s">
        <v>292</v>
      </c>
      <c r="D696" s="51" t="s">
        <v>293</v>
      </c>
      <c r="E696" s="44" t="s">
        <v>83</v>
      </c>
      <c r="F696" s="44" t="s">
        <v>276</v>
      </c>
      <c r="G696" s="43" t="s">
        <v>3990</v>
      </c>
      <c r="H696" s="44" t="s">
        <v>277</v>
      </c>
      <c r="I696" s="43" t="s">
        <v>278</v>
      </c>
      <c r="J696" s="44" t="s">
        <v>277</v>
      </c>
      <c r="K696" s="43" t="s">
        <v>294</v>
      </c>
      <c r="L696" s="44" t="s">
        <v>295</v>
      </c>
      <c r="M696" s="43">
        <v>2</v>
      </c>
      <c r="N696" s="43">
        <v>616596</v>
      </c>
      <c r="O696" s="43">
        <v>508276</v>
      </c>
    </row>
    <row r="697" spans="1:15" x14ac:dyDescent="0.35">
      <c r="A697" s="41">
        <v>695</v>
      </c>
      <c r="B697" s="42">
        <v>3204810</v>
      </c>
      <c r="C697" s="43" t="s">
        <v>296</v>
      </c>
      <c r="D697" s="51" t="s">
        <v>297</v>
      </c>
      <c r="E697" s="44" t="s">
        <v>83</v>
      </c>
      <c r="F697" s="44" t="s">
        <v>276</v>
      </c>
      <c r="G697" s="43" t="s">
        <v>3990</v>
      </c>
      <c r="H697" s="44" t="s">
        <v>277</v>
      </c>
      <c r="I697" s="43" t="s">
        <v>278</v>
      </c>
      <c r="J697" s="44" t="s">
        <v>277</v>
      </c>
      <c r="K697" s="43" t="s">
        <v>94</v>
      </c>
      <c r="L697" s="44" t="s">
        <v>95</v>
      </c>
      <c r="M697" s="43">
        <v>3</v>
      </c>
      <c r="N697" s="43">
        <v>616083</v>
      </c>
      <c r="O697" s="43">
        <v>510446</v>
      </c>
    </row>
    <row r="698" spans="1:15" x14ac:dyDescent="0.35">
      <c r="A698" s="41">
        <v>696</v>
      </c>
      <c r="B698" s="42">
        <v>3261939</v>
      </c>
      <c r="C698" s="43" t="s">
        <v>3993</v>
      </c>
      <c r="D698" s="51" t="s">
        <v>3994</v>
      </c>
      <c r="E698" s="44" t="s">
        <v>83</v>
      </c>
      <c r="F698" s="44" t="s">
        <v>140</v>
      </c>
      <c r="G698" s="43" t="s">
        <v>3995</v>
      </c>
      <c r="H698" s="44" t="s">
        <v>3996</v>
      </c>
      <c r="I698" s="43" t="s">
        <v>3997</v>
      </c>
      <c r="J698" s="44" t="s">
        <v>3998</v>
      </c>
      <c r="K698" s="43" t="s">
        <v>103</v>
      </c>
      <c r="L698" s="44" t="s">
        <v>104</v>
      </c>
      <c r="M698" s="43">
        <v>83</v>
      </c>
      <c r="N698" s="43">
        <v>699933</v>
      </c>
      <c r="O698" s="43">
        <v>540828</v>
      </c>
    </row>
    <row r="699" spans="1:15" x14ac:dyDescent="0.35">
      <c r="A699" s="41">
        <v>697</v>
      </c>
      <c r="B699" s="42">
        <v>3263455</v>
      </c>
      <c r="C699" s="43" t="s">
        <v>3999</v>
      </c>
      <c r="D699" s="51" t="s">
        <v>4000</v>
      </c>
      <c r="E699" s="44" t="s">
        <v>83</v>
      </c>
      <c r="F699" s="44" t="s">
        <v>140</v>
      </c>
      <c r="G699" s="43" t="s">
        <v>3995</v>
      </c>
      <c r="H699" s="44" t="s">
        <v>3996</v>
      </c>
      <c r="I699" s="43" t="s">
        <v>4001</v>
      </c>
      <c r="J699" s="44" t="s">
        <v>3996</v>
      </c>
      <c r="K699" s="43" t="s">
        <v>472</v>
      </c>
      <c r="L699" s="44" t="s">
        <v>473</v>
      </c>
      <c r="M699" s="43">
        <v>15</v>
      </c>
      <c r="N699" s="43">
        <v>706628</v>
      </c>
      <c r="O699" s="43">
        <v>540887</v>
      </c>
    </row>
    <row r="700" spans="1:15" ht="29" x14ac:dyDescent="0.35">
      <c r="A700" s="41">
        <v>698</v>
      </c>
      <c r="B700" s="42">
        <v>3263135</v>
      </c>
      <c r="C700" s="43" t="s">
        <v>4002</v>
      </c>
      <c r="D700" s="51" t="s">
        <v>4003</v>
      </c>
      <c r="E700" s="44" t="s">
        <v>83</v>
      </c>
      <c r="F700" s="44" t="s">
        <v>140</v>
      </c>
      <c r="G700" s="43" t="s">
        <v>3995</v>
      </c>
      <c r="H700" s="44" t="s">
        <v>3996</v>
      </c>
      <c r="I700" s="43" t="s">
        <v>4001</v>
      </c>
      <c r="J700" s="44" t="s">
        <v>3996</v>
      </c>
      <c r="K700" s="43" t="s">
        <v>4004</v>
      </c>
      <c r="L700" s="44" t="s">
        <v>4005</v>
      </c>
      <c r="M700" s="43">
        <v>150</v>
      </c>
      <c r="N700" s="43">
        <v>706284</v>
      </c>
      <c r="O700" s="43">
        <v>540499</v>
      </c>
    </row>
    <row r="701" spans="1:15" x14ac:dyDescent="0.35">
      <c r="A701" s="41">
        <v>699</v>
      </c>
      <c r="B701" s="42">
        <v>3262813</v>
      </c>
      <c r="C701" s="43" t="s">
        <v>4006</v>
      </c>
      <c r="D701" s="51" t="s">
        <v>4007</v>
      </c>
      <c r="E701" s="44" t="s">
        <v>83</v>
      </c>
      <c r="F701" s="44" t="s">
        <v>140</v>
      </c>
      <c r="G701" s="43" t="s">
        <v>3995</v>
      </c>
      <c r="H701" s="44" t="s">
        <v>3996</v>
      </c>
      <c r="I701" s="43" t="s">
        <v>4001</v>
      </c>
      <c r="J701" s="44" t="s">
        <v>3996</v>
      </c>
      <c r="K701" s="43" t="s">
        <v>4008</v>
      </c>
      <c r="L701" s="44" t="s">
        <v>4009</v>
      </c>
      <c r="M701" s="43">
        <v>58</v>
      </c>
      <c r="N701" s="43">
        <v>704248</v>
      </c>
      <c r="O701" s="43">
        <v>541163</v>
      </c>
    </row>
    <row r="702" spans="1:15" x14ac:dyDescent="0.35">
      <c r="A702" s="41">
        <v>700</v>
      </c>
      <c r="B702" s="42">
        <v>3264080</v>
      </c>
      <c r="C702" s="43" t="s">
        <v>4010</v>
      </c>
      <c r="D702" s="51" t="s">
        <v>4011</v>
      </c>
      <c r="E702" s="44" t="s">
        <v>83</v>
      </c>
      <c r="F702" s="44" t="s">
        <v>140</v>
      </c>
      <c r="G702" s="43" t="s">
        <v>3995</v>
      </c>
      <c r="H702" s="44" t="s">
        <v>3996</v>
      </c>
      <c r="I702" s="43" t="s">
        <v>4012</v>
      </c>
      <c r="J702" s="44" t="s">
        <v>4013</v>
      </c>
      <c r="K702" s="43" t="s">
        <v>103</v>
      </c>
      <c r="L702" s="44" t="s">
        <v>104</v>
      </c>
      <c r="M702" s="43">
        <v>60</v>
      </c>
      <c r="N702" s="43">
        <v>702478</v>
      </c>
      <c r="O702" s="43">
        <v>536611</v>
      </c>
    </row>
    <row r="703" spans="1:15" x14ac:dyDescent="0.35">
      <c r="A703" s="41">
        <v>701</v>
      </c>
      <c r="B703" s="42">
        <v>3267837</v>
      </c>
      <c r="C703" s="43" t="s">
        <v>4016</v>
      </c>
      <c r="D703" s="51" t="s">
        <v>4017</v>
      </c>
      <c r="E703" s="44" t="s">
        <v>83</v>
      </c>
      <c r="F703" s="44" t="s">
        <v>140</v>
      </c>
      <c r="G703" s="43" t="s">
        <v>4014</v>
      </c>
      <c r="H703" s="44" t="s">
        <v>4015</v>
      </c>
      <c r="I703" s="43">
        <v>516710</v>
      </c>
      <c r="J703" s="44" t="s">
        <v>4018</v>
      </c>
      <c r="K703" s="43" t="s">
        <v>103</v>
      </c>
      <c r="L703" s="44" t="s">
        <v>104</v>
      </c>
      <c r="M703" s="43">
        <v>40</v>
      </c>
      <c r="N703" s="43">
        <v>689428</v>
      </c>
      <c r="O703" s="43">
        <v>546850</v>
      </c>
    </row>
    <row r="704" spans="1:15" x14ac:dyDescent="0.35">
      <c r="A704" s="41">
        <v>702</v>
      </c>
      <c r="B704" s="42">
        <v>15617536</v>
      </c>
      <c r="C704" s="43"/>
      <c r="D704" s="51">
        <v>262600</v>
      </c>
      <c r="E704" s="44" t="s">
        <v>83</v>
      </c>
      <c r="F704" s="44" t="s">
        <v>4019</v>
      </c>
      <c r="G704" s="43" t="s">
        <v>4020</v>
      </c>
      <c r="H704" s="44" t="s">
        <v>4021</v>
      </c>
      <c r="I704" s="43" t="s">
        <v>4022</v>
      </c>
      <c r="J704" s="44" t="s">
        <v>4021</v>
      </c>
      <c r="K704" s="43" t="s">
        <v>4023</v>
      </c>
      <c r="L704" s="44" t="s">
        <v>4024</v>
      </c>
      <c r="M704" s="43">
        <v>6</v>
      </c>
      <c r="N704" s="43">
        <v>652014</v>
      </c>
      <c r="O704" s="43">
        <v>477514</v>
      </c>
    </row>
    <row r="705" spans="1:15" x14ac:dyDescent="0.35">
      <c r="A705" s="41">
        <v>703</v>
      </c>
      <c r="B705" s="42">
        <v>319178846</v>
      </c>
      <c r="C705" s="43"/>
      <c r="D705" s="51">
        <v>271925</v>
      </c>
      <c r="E705" s="44" t="s">
        <v>83</v>
      </c>
      <c r="F705" s="44" t="s">
        <v>4019</v>
      </c>
      <c r="G705" s="43" t="s">
        <v>4020</v>
      </c>
      <c r="H705" s="44" t="s">
        <v>4021</v>
      </c>
      <c r="I705" s="43" t="s">
        <v>4022</v>
      </c>
      <c r="J705" s="44" t="s">
        <v>4021</v>
      </c>
      <c r="K705" s="43" t="s">
        <v>639</v>
      </c>
      <c r="L705" s="44" t="s">
        <v>640</v>
      </c>
      <c r="M705" s="43">
        <v>4</v>
      </c>
      <c r="N705" s="43">
        <v>652832</v>
      </c>
      <c r="O705" s="43">
        <v>476697</v>
      </c>
    </row>
    <row r="706" spans="1:15" x14ac:dyDescent="0.35">
      <c r="A706" s="41">
        <v>704</v>
      </c>
      <c r="B706" s="42">
        <v>3312028</v>
      </c>
      <c r="C706" s="43" t="s">
        <v>4025</v>
      </c>
      <c r="D706" s="51" t="s">
        <v>4026</v>
      </c>
      <c r="E706" s="44" t="s">
        <v>83</v>
      </c>
      <c r="F706" s="44" t="s">
        <v>4027</v>
      </c>
      <c r="G706" s="43" t="s">
        <v>4028</v>
      </c>
      <c r="H706" s="44" t="s">
        <v>4029</v>
      </c>
      <c r="I706" s="43" t="s">
        <v>4030</v>
      </c>
      <c r="J706" s="44" t="s">
        <v>4029</v>
      </c>
      <c r="K706" s="43" t="s">
        <v>4031</v>
      </c>
      <c r="L706" s="44" t="s">
        <v>4032</v>
      </c>
      <c r="M706" s="43">
        <v>3</v>
      </c>
      <c r="N706" s="43">
        <v>651967</v>
      </c>
      <c r="O706" s="43">
        <v>459503</v>
      </c>
    </row>
    <row r="707" spans="1:15" x14ac:dyDescent="0.35">
      <c r="A707" s="41">
        <v>705</v>
      </c>
      <c r="B707" s="42">
        <v>3312948</v>
      </c>
      <c r="C707" s="43" t="s">
        <v>4033</v>
      </c>
      <c r="D707" s="51" t="s">
        <v>4034</v>
      </c>
      <c r="E707" s="44" t="s">
        <v>83</v>
      </c>
      <c r="F707" s="44" t="s">
        <v>4027</v>
      </c>
      <c r="G707" s="43" t="s">
        <v>4028</v>
      </c>
      <c r="H707" s="44" t="s">
        <v>4029</v>
      </c>
      <c r="I707" s="43" t="s">
        <v>4030</v>
      </c>
      <c r="J707" s="44" t="s">
        <v>4029</v>
      </c>
      <c r="K707" s="43" t="s">
        <v>4035</v>
      </c>
      <c r="L707" s="44" t="s">
        <v>4036</v>
      </c>
      <c r="M707" s="43">
        <v>16</v>
      </c>
      <c r="N707" s="43">
        <v>652340</v>
      </c>
      <c r="O707" s="43">
        <v>459866</v>
      </c>
    </row>
    <row r="708" spans="1:15" x14ac:dyDescent="0.35">
      <c r="A708" s="41">
        <v>706</v>
      </c>
      <c r="B708" s="42">
        <v>118124082</v>
      </c>
      <c r="C708" s="43"/>
      <c r="D708" s="51">
        <v>272066</v>
      </c>
      <c r="E708" s="44" t="s">
        <v>83</v>
      </c>
      <c r="F708" s="44" t="s">
        <v>4027</v>
      </c>
      <c r="G708" s="43" t="s">
        <v>4037</v>
      </c>
      <c r="H708" s="44" t="s">
        <v>4038</v>
      </c>
      <c r="I708" s="43" t="s">
        <v>4039</v>
      </c>
      <c r="J708" s="44" t="s">
        <v>4038</v>
      </c>
      <c r="K708" s="43" t="s">
        <v>4040</v>
      </c>
      <c r="L708" s="44" t="s">
        <v>4041</v>
      </c>
      <c r="M708" s="43">
        <v>1</v>
      </c>
      <c r="N708" s="43">
        <v>645417</v>
      </c>
      <c r="O708" s="43">
        <v>469211</v>
      </c>
    </row>
    <row r="709" spans="1:15" x14ac:dyDescent="0.35">
      <c r="A709" s="41">
        <v>707</v>
      </c>
      <c r="B709" s="45">
        <v>50058043</v>
      </c>
      <c r="C709" s="46"/>
      <c r="D709" s="52" t="s">
        <v>4042</v>
      </c>
      <c r="E709" s="47" t="s">
        <v>83</v>
      </c>
      <c r="F709" s="47" t="s">
        <v>4027</v>
      </c>
      <c r="G709" s="46" t="s">
        <v>4043</v>
      </c>
      <c r="H709" s="47" t="s">
        <v>4044</v>
      </c>
      <c r="I709" s="46" t="s">
        <v>4045</v>
      </c>
      <c r="J709" s="47" t="s">
        <v>4046</v>
      </c>
      <c r="K709" s="46" t="s">
        <v>658</v>
      </c>
      <c r="L709" s="47" t="s">
        <v>659</v>
      </c>
      <c r="M709" s="46" t="s">
        <v>3691</v>
      </c>
      <c r="N709" s="46">
        <v>631819.02</v>
      </c>
      <c r="O709" s="46">
        <v>468253.95</v>
      </c>
    </row>
    <row r="710" spans="1:15" x14ac:dyDescent="0.35">
      <c r="A710" s="41">
        <v>708</v>
      </c>
      <c r="B710" s="42">
        <v>606840550</v>
      </c>
      <c r="C710" s="43"/>
      <c r="D710" s="51">
        <v>270222</v>
      </c>
      <c r="E710" s="44" t="s">
        <v>83</v>
      </c>
      <c r="F710" s="44" t="s">
        <v>4027</v>
      </c>
      <c r="G710" s="43" t="s">
        <v>4047</v>
      </c>
      <c r="H710" s="44" t="s">
        <v>2593</v>
      </c>
      <c r="I710" s="43" t="s">
        <v>4048</v>
      </c>
      <c r="J710" s="44" t="s">
        <v>4049</v>
      </c>
      <c r="K710" s="43" t="s">
        <v>4050</v>
      </c>
      <c r="L710" s="44" t="s">
        <v>4051</v>
      </c>
      <c r="M710" s="43">
        <v>14</v>
      </c>
      <c r="N710" s="43">
        <v>640442</v>
      </c>
      <c r="O710" s="43">
        <v>472332</v>
      </c>
    </row>
    <row r="711" spans="1:15" x14ac:dyDescent="0.35">
      <c r="A711" s="41">
        <v>709</v>
      </c>
      <c r="B711" s="42">
        <v>3876513</v>
      </c>
      <c r="C711" s="43" t="s">
        <v>4055</v>
      </c>
      <c r="D711" s="51" t="s">
        <v>4056</v>
      </c>
      <c r="E711" s="44" t="s">
        <v>83</v>
      </c>
      <c r="F711" s="44" t="s">
        <v>4052</v>
      </c>
      <c r="G711" s="43" t="s">
        <v>4053</v>
      </c>
      <c r="H711" s="44" t="s">
        <v>4052</v>
      </c>
      <c r="I711" s="43" t="s">
        <v>4054</v>
      </c>
      <c r="J711" s="44" t="s">
        <v>4052</v>
      </c>
      <c r="K711" s="43" t="s">
        <v>666</v>
      </c>
      <c r="L711" s="44" t="s">
        <v>667</v>
      </c>
      <c r="M711" s="43">
        <v>62</v>
      </c>
      <c r="N711" s="43">
        <v>548336</v>
      </c>
      <c r="O711" s="43">
        <v>520589</v>
      </c>
    </row>
    <row r="712" spans="1:15" x14ac:dyDescent="0.35">
      <c r="A712" s="41">
        <v>710</v>
      </c>
      <c r="B712" s="42">
        <v>3869630</v>
      </c>
      <c r="C712" s="43" t="s">
        <v>4057</v>
      </c>
      <c r="D712" s="51" t="s">
        <v>4058</v>
      </c>
      <c r="E712" s="44" t="s">
        <v>83</v>
      </c>
      <c r="F712" s="44" t="s">
        <v>4052</v>
      </c>
      <c r="G712" s="43" t="s">
        <v>4053</v>
      </c>
      <c r="H712" s="44" t="s">
        <v>4052</v>
      </c>
      <c r="I712" s="43" t="s">
        <v>4054</v>
      </c>
      <c r="J712" s="44" t="s">
        <v>4052</v>
      </c>
      <c r="K712" s="43" t="s">
        <v>4059</v>
      </c>
      <c r="L712" s="44" t="s">
        <v>4060</v>
      </c>
      <c r="M712" s="43">
        <v>2</v>
      </c>
      <c r="N712" s="43">
        <v>547396</v>
      </c>
      <c r="O712" s="43">
        <v>519577</v>
      </c>
    </row>
    <row r="713" spans="1:15" x14ac:dyDescent="0.35">
      <c r="A713" s="41">
        <v>711</v>
      </c>
      <c r="B713" s="42">
        <v>3877283</v>
      </c>
      <c r="C713" s="43" t="s">
        <v>4061</v>
      </c>
      <c r="D713" s="51" t="s">
        <v>4062</v>
      </c>
      <c r="E713" s="44" t="s">
        <v>83</v>
      </c>
      <c r="F713" s="44" t="s">
        <v>4052</v>
      </c>
      <c r="G713" s="43" t="s">
        <v>4053</v>
      </c>
      <c r="H713" s="44" t="s">
        <v>4052</v>
      </c>
      <c r="I713" s="43" t="s">
        <v>4054</v>
      </c>
      <c r="J713" s="44" t="s">
        <v>4052</v>
      </c>
      <c r="K713" s="43" t="s">
        <v>4063</v>
      </c>
      <c r="L713" s="44" t="s">
        <v>4064</v>
      </c>
      <c r="M713" s="43">
        <v>4</v>
      </c>
      <c r="N713" s="43">
        <v>545602</v>
      </c>
      <c r="O713" s="43">
        <v>521241</v>
      </c>
    </row>
    <row r="714" spans="1:15" x14ac:dyDescent="0.35">
      <c r="A714" s="41">
        <v>712</v>
      </c>
      <c r="B714" s="42">
        <v>3877787</v>
      </c>
      <c r="C714" s="43" t="s">
        <v>4065</v>
      </c>
      <c r="D714" s="51" t="s">
        <v>4066</v>
      </c>
      <c r="E714" s="44" t="s">
        <v>83</v>
      </c>
      <c r="F714" s="44" t="s">
        <v>4052</v>
      </c>
      <c r="G714" s="43" t="s">
        <v>4053</v>
      </c>
      <c r="H714" s="44" t="s">
        <v>4052</v>
      </c>
      <c r="I714" s="43" t="s">
        <v>4054</v>
      </c>
      <c r="J714" s="44" t="s">
        <v>4052</v>
      </c>
      <c r="K714" s="43" t="s">
        <v>4067</v>
      </c>
      <c r="L714" s="44" t="s">
        <v>4068</v>
      </c>
      <c r="M714" s="43">
        <v>20</v>
      </c>
      <c r="N714" s="43">
        <v>550980</v>
      </c>
      <c r="O714" s="43">
        <v>519763</v>
      </c>
    </row>
    <row r="715" spans="1:15" x14ac:dyDescent="0.35">
      <c r="A715" s="41">
        <v>713</v>
      </c>
      <c r="B715" s="42">
        <v>3869278</v>
      </c>
      <c r="C715" s="43" t="s">
        <v>4069</v>
      </c>
      <c r="D715" s="51" t="s">
        <v>4070</v>
      </c>
      <c r="E715" s="44" t="s">
        <v>83</v>
      </c>
      <c r="F715" s="44" t="s">
        <v>4052</v>
      </c>
      <c r="G715" s="43" t="s">
        <v>4053</v>
      </c>
      <c r="H715" s="44" t="s">
        <v>4052</v>
      </c>
      <c r="I715" s="43" t="s">
        <v>4054</v>
      </c>
      <c r="J715" s="44" t="s">
        <v>4052</v>
      </c>
      <c r="K715" s="43" t="s">
        <v>4071</v>
      </c>
      <c r="L715" s="44" t="s">
        <v>4072</v>
      </c>
      <c r="M715" s="43">
        <v>2</v>
      </c>
      <c r="N715" s="43">
        <v>547491</v>
      </c>
      <c r="O715" s="43">
        <v>520028</v>
      </c>
    </row>
    <row r="716" spans="1:15" x14ac:dyDescent="0.35">
      <c r="A716" s="41">
        <v>714</v>
      </c>
      <c r="B716" s="42">
        <v>3381290</v>
      </c>
      <c r="C716" s="43" t="s">
        <v>4073</v>
      </c>
      <c r="D716" s="51" t="s">
        <v>4074</v>
      </c>
      <c r="E716" s="44" t="s">
        <v>83</v>
      </c>
      <c r="F716" s="44" t="s">
        <v>4075</v>
      </c>
      <c r="G716" s="43" t="s">
        <v>4076</v>
      </c>
      <c r="H716" s="44" t="s">
        <v>4077</v>
      </c>
      <c r="I716" s="43" t="s">
        <v>4078</v>
      </c>
      <c r="J716" s="44" t="s">
        <v>4079</v>
      </c>
      <c r="K716" s="43" t="s">
        <v>103</v>
      </c>
      <c r="L716" s="44"/>
      <c r="M716" s="43" t="s">
        <v>4080</v>
      </c>
      <c r="N716" s="43">
        <v>567698</v>
      </c>
      <c r="O716" s="43">
        <v>521953</v>
      </c>
    </row>
    <row r="717" spans="1:15" x14ac:dyDescent="0.35">
      <c r="A717" s="41">
        <v>715</v>
      </c>
      <c r="B717" s="42">
        <v>9633247</v>
      </c>
      <c r="C717" s="43" t="s">
        <v>4081</v>
      </c>
      <c r="D717" s="51" t="s">
        <v>4082</v>
      </c>
      <c r="E717" s="44" t="s">
        <v>83</v>
      </c>
      <c r="F717" s="44" t="s">
        <v>4083</v>
      </c>
      <c r="G717" s="43" t="s">
        <v>4084</v>
      </c>
      <c r="H717" s="44" t="s">
        <v>4085</v>
      </c>
      <c r="I717" s="43" t="s">
        <v>4086</v>
      </c>
      <c r="J717" s="44" t="s">
        <v>4087</v>
      </c>
      <c r="K717" s="43" t="s">
        <v>103</v>
      </c>
      <c r="L717" s="44"/>
      <c r="M717" s="43">
        <v>99</v>
      </c>
      <c r="N717" s="43">
        <v>636652</v>
      </c>
      <c r="O717" s="43">
        <v>332892</v>
      </c>
    </row>
    <row r="718" spans="1:15" ht="29" x14ac:dyDescent="0.35">
      <c r="A718" s="41">
        <v>716</v>
      </c>
      <c r="B718" s="42">
        <v>3492752</v>
      </c>
      <c r="C718" s="43" t="s">
        <v>4088</v>
      </c>
      <c r="D718" s="51" t="s">
        <v>4089</v>
      </c>
      <c r="E718" s="44" t="s">
        <v>83</v>
      </c>
      <c r="F718" s="44" t="s">
        <v>4083</v>
      </c>
      <c r="G718" s="43" t="s">
        <v>4090</v>
      </c>
      <c r="H718" s="44" t="s">
        <v>4091</v>
      </c>
      <c r="I718" s="43" t="s">
        <v>4092</v>
      </c>
      <c r="J718" s="44" t="s">
        <v>4091</v>
      </c>
      <c r="K718" s="43" t="s">
        <v>4093</v>
      </c>
      <c r="L718" s="44" t="s">
        <v>4094</v>
      </c>
      <c r="M718" s="43">
        <v>5</v>
      </c>
      <c r="N718" s="43">
        <v>613419</v>
      </c>
      <c r="O718" s="43">
        <v>388937</v>
      </c>
    </row>
    <row r="719" spans="1:15" x14ac:dyDescent="0.35">
      <c r="A719" s="41">
        <v>717</v>
      </c>
      <c r="B719" s="42">
        <v>3507020</v>
      </c>
      <c r="C719" s="43" t="s">
        <v>4095</v>
      </c>
      <c r="D719" s="51" t="s">
        <v>4096</v>
      </c>
      <c r="E719" s="44" t="s">
        <v>83</v>
      </c>
      <c r="F719" s="44" t="s">
        <v>4097</v>
      </c>
      <c r="G719" s="43" t="s">
        <v>4098</v>
      </c>
      <c r="H719" s="44" t="s">
        <v>4099</v>
      </c>
      <c r="I719" s="43" t="s">
        <v>4100</v>
      </c>
      <c r="J719" s="44" t="s">
        <v>4099</v>
      </c>
      <c r="K719" s="43" t="s">
        <v>111</v>
      </c>
      <c r="L719" s="44" t="s">
        <v>112</v>
      </c>
      <c r="M719" s="43">
        <v>7</v>
      </c>
      <c r="N719" s="43">
        <v>642440</v>
      </c>
      <c r="O719" s="43">
        <v>538316</v>
      </c>
    </row>
    <row r="720" spans="1:15" x14ac:dyDescent="0.35">
      <c r="A720" s="41">
        <v>718</v>
      </c>
      <c r="B720" s="42">
        <v>3524443</v>
      </c>
      <c r="C720" s="43" t="s">
        <v>4101</v>
      </c>
      <c r="D720" s="51" t="s">
        <v>4102</v>
      </c>
      <c r="E720" s="44" t="s">
        <v>83</v>
      </c>
      <c r="F720" s="44" t="s">
        <v>943</v>
      </c>
      <c r="G720" s="43" t="s">
        <v>4103</v>
      </c>
      <c r="H720" s="44" t="s">
        <v>4104</v>
      </c>
      <c r="I720" s="43" t="s">
        <v>4105</v>
      </c>
      <c r="J720" s="44" t="s">
        <v>4106</v>
      </c>
      <c r="K720" s="43" t="s">
        <v>103</v>
      </c>
      <c r="L720" s="44" t="s">
        <v>104</v>
      </c>
      <c r="M720" s="43">
        <v>54</v>
      </c>
      <c r="N720" s="43">
        <v>652147</v>
      </c>
      <c r="O720" s="43">
        <v>371755</v>
      </c>
    </row>
    <row r="721" spans="1:15" x14ac:dyDescent="0.35">
      <c r="A721" s="41">
        <v>719</v>
      </c>
      <c r="B721" s="42">
        <v>3534470</v>
      </c>
      <c r="C721" s="43" t="s">
        <v>4107</v>
      </c>
      <c r="D721" s="51" t="s">
        <v>4108</v>
      </c>
      <c r="E721" s="44" t="s">
        <v>83</v>
      </c>
      <c r="F721" s="44" t="s">
        <v>943</v>
      </c>
      <c r="G721" s="43" t="s">
        <v>4109</v>
      </c>
      <c r="H721" s="44" t="s">
        <v>4110</v>
      </c>
      <c r="I721" s="43" t="s">
        <v>4111</v>
      </c>
      <c r="J721" s="44" t="s">
        <v>4112</v>
      </c>
      <c r="K721" s="43" t="s">
        <v>94</v>
      </c>
      <c r="L721" s="44" t="s">
        <v>95</v>
      </c>
      <c r="M721" s="43">
        <v>1</v>
      </c>
      <c r="N721" s="43">
        <v>647665</v>
      </c>
      <c r="O721" s="43">
        <v>404017</v>
      </c>
    </row>
    <row r="722" spans="1:15" x14ac:dyDescent="0.35">
      <c r="A722" s="41">
        <v>720</v>
      </c>
      <c r="B722" s="42">
        <v>9633058</v>
      </c>
      <c r="C722" s="43" t="s">
        <v>4113</v>
      </c>
      <c r="D722" s="51" t="s">
        <v>4114</v>
      </c>
      <c r="E722" s="44" t="s">
        <v>83</v>
      </c>
      <c r="F722" s="44" t="s">
        <v>943</v>
      </c>
      <c r="G722" s="43" t="s">
        <v>4115</v>
      </c>
      <c r="H722" s="44" t="s">
        <v>4116</v>
      </c>
      <c r="I722" s="43" t="s">
        <v>4117</v>
      </c>
      <c r="J722" s="44" t="s">
        <v>4116</v>
      </c>
      <c r="K722" s="43" t="s">
        <v>391</v>
      </c>
      <c r="L722" s="44" t="s">
        <v>392</v>
      </c>
      <c r="M722" s="43">
        <v>5</v>
      </c>
      <c r="N722" s="43">
        <v>661386</v>
      </c>
      <c r="O722" s="43">
        <v>399066</v>
      </c>
    </row>
    <row r="723" spans="1:15" x14ac:dyDescent="0.35">
      <c r="A723" s="41">
        <v>721</v>
      </c>
      <c r="B723" s="42">
        <v>3515651</v>
      </c>
      <c r="C723" s="43" t="s">
        <v>946</v>
      </c>
      <c r="D723" s="51" t="s">
        <v>947</v>
      </c>
      <c r="E723" s="44" t="s">
        <v>83</v>
      </c>
      <c r="F723" s="44" t="s">
        <v>943</v>
      </c>
      <c r="G723" s="43" t="s">
        <v>4118</v>
      </c>
      <c r="H723" s="44" t="s">
        <v>944</v>
      </c>
      <c r="I723" s="43" t="s">
        <v>945</v>
      </c>
      <c r="J723" s="44" t="s">
        <v>944</v>
      </c>
      <c r="K723" s="43" t="s">
        <v>472</v>
      </c>
      <c r="L723" s="44" t="s">
        <v>473</v>
      </c>
      <c r="M723" s="43">
        <v>1</v>
      </c>
      <c r="N723" s="43">
        <v>669504</v>
      </c>
      <c r="O723" s="43">
        <v>404079</v>
      </c>
    </row>
    <row r="724" spans="1:15" x14ac:dyDescent="0.35">
      <c r="A724" s="41">
        <v>722</v>
      </c>
      <c r="B724" s="42">
        <v>3515903</v>
      </c>
      <c r="C724" s="43" t="s">
        <v>948</v>
      </c>
      <c r="D724" s="51" t="s">
        <v>949</v>
      </c>
      <c r="E724" s="44" t="s">
        <v>83</v>
      </c>
      <c r="F724" s="44" t="s">
        <v>943</v>
      </c>
      <c r="G724" s="43" t="s">
        <v>4118</v>
      </c>
      <c r="H724" s="44" t="s">
        <v>944</v>
      </c>
      <c r="I724" s="43" t="s">
        <v>945</v>
      </c>
      <c r="J724" s="44" t="s">
        <v>944</v>
      </c>
      <c r="K724" s="43" t="s">
        <v>950</v>
      </c>
      <c r="L724" s="44" t="s">
        <v>634</v>
      </c>
      <c r="M724" s="43">
        <v>3</v>
      </c>
      <c r="N724" s="43">
        <v>669480</v>
      </c>
      <c r="O724" s="43">
        <v>403516</v>
      </c>
    </row>
    <row r="725" spans="1:15" ht="29" x14ac:dyDescent="0.35">
      <c r="A725" s="41">
        <v>723</v>
      </c>
      <c r="B725" s="42">
        <v>3517213</v>
      </c>
      <c r="C725" s="43" t="s">
        <v>4119</v>
      </c>
      <c r="D725" s="51" t="s">
        <v>4120</v>
      </c>
      <c r="E725" s="44" t="s">
        <v>83</v>
      </c>
      <c r="F725" s="44" t="s">
        <v>943</v>
      </c>
      <c r="G725" s="43" t="s">
        <v>4118</v>
      </c>
      <c r="H725" s="44" t="s">
        <v>944</v>
      </c>
      <c r="I725" s="43" t="s">
        <v>945</v>
      </c>
      <c r="J725" s="44" t="s">
        <v>944</v>
      </c>
      <c r="K725" s="43" t="s">
        <v>639</v>
      </c>
      <c r="L725" s="44" t="s">
        <v>640</v>
      </c>
      <c r="M725" s="43">
        <v>6</v>
      </c>
      <c r="N725" s="43">
        <v>668669</v>
      </c>
      <c r="O725" s="43">
        <v>402483</v>
      </c>
    </row>
    <row r="726" spans="1:15" x14ac:dyDescent="0.35">
      <c r="A726" s="41">
        <v>724</v>
      </c>
      <c r="B726" s="42">
        <v>3517507</v>
      </c>
      <c r="C726" s="43" t="s">
        <v>951</v>
      </c>
      <c r="D726" s="51" t="s">
        <v>952</v>
      </c>
      <c r="E726" s="44" t="s">
        <v>83</v>
      </c>
      <c r="F726" s="44" t="s">
        <v>943</v>
      </c>
      <c r="G726" s="43" t="s">
        <v>4118</v>
      </c>
      <c r="H726" s="44" t="s">
        <v>944</v>
      </c>
      <c r="I726" s="43" t="s">
        <v>945</v>
      </c>
      <c r="J726" s="44" t="s">
        <v>944</v>
      </c>
      <c r="K726" s="43" t="s">
        <v>450</v>
      </c>
      <c r="L726" s="44" t="s">
        <v>451</v>
      </c>
      <c r="M726" s="43">
        <v>9</v>
      </c>
      <c r="N726" s="43">
        <v>670550</v>
      </c>
      <c r="O726" s="43">
        <v>404466</v>
      </c>
    </row>
    <row r="727" spans="1:15" x14ac:dyDescent="0.35">
      <c r="A727" s="41">
        <v>725</v>
      </c>
      <c r="B727" s="42">
        <v>603391803</v>
      </c>
      <c r="C727" s="43"/>
      <c r="D727" s="51">
        <v>84324</v>
      </c>
      <c r="E727" s="44" t="s">
        <v>83</v>
      </c>
      <c r="F727" s="44" t="s">
        <v>943</v>
      </c>
      <c r="G727" s="43" t="s">
        <v>4121</v>
      </c>
      <c r="H727" s="44" t="s">
        <v>4122</v>
      </c>
      <c r="I727" s="43" t="s">
        <v>4123</v>
      </c>
      <c r="J727" s="44" t="s">
        <v>4122</v>
      </c>
      <c r="K727" s="43" t="s">
        <v>647</v>
      </c>
      <c r="L727" s="44" t="s">
        <v>648</v>
      </c>
      <c r="M727" s="43">
        <v>5</v>
      </c>
      <c r="N727" s="43">
        <v>657175</v>
      </c>
      <c r="O727" s="43">
        <v>385692</v>
      </c>
    </row>
    <row r="728" spans="1:15" x14ac:dyDescent="0.35">
      <c r="A728" s="41">
        <v>726</v>
      </c>
      <c r="B728" s="42">
        <v>8383830</v>
      </c>
      <c r="C728" s="43" t="s">
        <v>4124</v>
      </c>
      <c r="D728" s="51" t="s">
        <v>4125</v>
      </c>
      <c r="E728" s="44" t="s">
        <v>83</v>
      </c>
      <c r="F728" s="44" t="s">
        <v>943</v>
      </c>
      <c r="G728" s="43" t="s">
        <v>4126</v>
      </c>
      <c r="H728" s="44" t="s">
        <v>4127</v>
      </c>
      <c r="I728" s="43" t="s">
        <v>4128</v>
      </c>
      <c r="J728" s="44" t="s">
        <v>4127</v>
      </c>
      <c r="K728" s="43" t="s">
        <v>1718</v>
      </c>
      <c r="L728" s="44" t="s">
        <v>1719</v>
      </c>
      <c r="M728" s="43">
        <v>29</v>
      </c>
      <c r="N728" s="43">
        <v>637608</v>
      </c>
      <c r="O728" s="43">
        <v>391977</v>
      </c>
    </row>
    <row r="729" spans="1:15" x14ac:dyDescent="0.35">
      <c r="A729" s="41">
        <v>727</v>
      </c>
      <c r="B729" s="42">
        <v>3564590</v>
      </c>
      <c r="C729" s="43" t="s">
        <v>4129</v>
      </c>
      <c r="D729" s="51" t="s">
        <v>4130</v>
      </c>
      <c r="E729" s="44" t="s">
        <v>83</v>
      </c>
      <c r="F729" s="44" t="s">
        <v>943</v>
      </c>
      <c r="G729" s="43" t="s">
        <v>4131</v>
      </c>
      <c r="H729" s="44" t="s">
        <v>4132</v>
      </c>
      <c r="I729" s="43" t="s">
        <v>4133</v>
      </c>
      <c r="J729" s="44" t="s">
        <v>4132</v>
      </c>
      <c r="K729" s="43" t="s">
        <v>103</v>
      </c>
      <c r="L729" s="44" t="s">
        <v>104</v>
      </c>
      <c r="M729" s="43" t="s">
        <v>4134</v>
      </c>
      <c r="N729" s="43">
        <v>639068</v>
      </c>
      <c r="O729" s="43">
        <v>399571</v>
      </c>
    </row>
    <row r="730" spans="1:15" ht="29" x14ac:dyDescent="0.35">
      <c r="A730" s="41">
        <v>728</v>
      </c>
      <c r="B730" s="42">
        <v>3914215</v>
      </c>
      <c r="C730" s="43" t="s">
        <v>4135</v>
      </c>
      <c r="D730" s="51" t="s">
        <v>4136</v>
      </c>
      <c r="E730" s="44" t="s">
        <v>83</v>
      </c>
      <c r="F730" s="44" t="s">
        <v>985</v>
      </c>
      <c r="G730" s="43" t="s">
        <v>4137</v>
      </c>
      <c r="H730" s="44" t="s">
        <v>985</v>
      </c>
      <c r="I730" s="43" t="s">
        <v>986</v>
      </c>
      <c r="J730" s="44" t="s">
        <v>985</v>
      </c>
      <c r="K730" s="43" t="s">
        <v>4138</v>
      </c>
      <c r="L730" s="44" t="s">
        <v>4139</v>
      </c>
      <c r="M730" s="43" t="s">
        <v>4140</v>
      </c>
      <c r="N730" s="43">
        <v>724024</v>
      </c>
      <c r="O730" s="43">
        <v>482704</v>
      </c>
    </row>
    <row r="731" spans="1:15" x14ac:dyDescent="0.35">
      <c r="A731" s="41">
        <v>729</v>
      </c>
      <c r="B731" s="45">
        <v>465728</v>
      </c>
      <c r="C731" s="46"/>
      <c r="D731" s="52" t="s">
        <v>4141</v>
      </c>
      <c r="E731" s="47" t="s">
        <v>83</v>
      </c>
      <c r="F731" s="47" t="s">
        <v>985</v>
      </c>
      <c r="G731" s="46" t="s">
        <v>4137</v>
      </c>
      <c r="H731" s="47" t="s">
        <v>985</v>
      </c>
      <c r="I731" s="46" t="s">
        <v>986</v>
      </c>
      <c r="J731" s="47" t="s">
        <v>985</v>
      </c>
      <c r="K731" s="46" t="s">
        <v>4142</v>
      </c>
      <c r="L731" s="47" t="s">
        <v>4143</v>
      </c>
      <c r="M731" s="46" t="s">
        <v>4144</v>
      </c>
      <c r="N731" s="46">
        <v>723687.01</v>
      </c>
      <c r="O731" s="46">
        <v>483842.02</v>
      </c>
    </row>
    <row r="732" spans="1:15" x14ac:dyDescent="0.35">
      <c r="A732" s="41">
        <v>730</v>
      </c>
      <c r="B732" s="42">
        <v>920082063</v>
      </c>
      <c r="C732" s="43"/>
      <c r="D732" s="51">
        <v>267968</v>
      </c>
      <c r="E732" s="44" t="s">
        <v>83</v>
      </c>
      <c r="F732" s="44" t="s">
        <v>4145</v>
      </c>
      <c r="G732" s="43" t="s">
        <v>4146</v>
      </c>
      <c r="H732" s="44" t="s">
        <v>4147</v>
      </c>
      <c r="I732" s="43" t="s">
        <v>4148</v>
      </c>
      <c r="J732" s="44" t="s">
        <v>4147</v>
      </c>
      <c r="K732" s="43" t="s">
        <v>520</v>
      </c>
      <c r="L732" s="44" t="s">
        <v>521</v>
      </c>
      <c r="M732" s="43">
        <v>2</v>
      </c>
      <c r="N732" s="43">
        <v>740049</v>
      </c>
      <c r="O732" s="43">
        <v>488638</v>
      </c>
    </row>
    <row r="733" spans="1:15" x14ac:dyDescent="0.35">
      <c r="A733" s="41">
        <v>731</v>
      </c>
      <c r="B733" s="42">
        <v>3617569</v>
      </c>
      <c r="C733" s="43" t="s">
        <v>4149</v>
      </c>
      <c r="D733" s="51" t="s">
        <v>4150</v>
      </c>
      <c r="E733" s="44" t="s">
        <v>83</v>
      </c>
      <c r="F733" s="44" t="s">
        <v>4151</v>
      </c>
      <c r="G733" s="43" t="s">
        <v>4152</v>
      </c>
      <c r="H733" s="44" t="s">
        <v>4153</v>
      </c>
      <c r="I733" s="43" t="s">
        <v>4154</v>
      </c>
      <c r="J733" s="44" t="s">
        <v>4155</v>
      </c>
      <c r="K733" s="43" t="s">
        <v>103</v>
      </c>
      <c r="L733" s="44"/>
      <c r="M733" s="43" t="s">
        <v>4156</v>
      </c>
      <c r="N733" s="43">
        <v>579501</v>
      </c>
      <c r="O733" s="43">
        <v>489834</v>
      </c>
    </row>
    <row r="734" spans="1:15" x14ac:dyDescent="0.35">
      <c r="A734" s="41">
        <v>732</v>
      </c>
      <c r="B734" s="42">
        <v>3618144</v>
      </c>
      <c r="C734" s="43" t="s">
        <v>4157</v>
      </c>
      <c r="D734" s="51" t="s">
        <v>4158</v>
      </c>
      <c r="E734" s="44" t="s">
        <v>83</v>
      </c>
      <c r="F734" s="44" t="s">
        <v>4151</v>
      </c>
      <c r="G734" s="43" t="s">
        <v>4152</v>
      </c>
      <c r="H734" s="44" t="s">
        <v>4153</v>
      </c>
      <c r="I734" s="43" t="s">
        <v>4159</v>
      </c>
      <c r="J734" s="44" t="s">
        <v>4153</v>
      </c>
      <c r="K734" s="43" t="s">
        <v>692</v>
      </c>
      <c r="L734" s="44" t="s">
        <v>693</v>
      </c>
      <c r="M734" s="43" t="s">
        <v>1224</v>
      </c>
      <c r="N734" s="43">
        <v>582250</v>
      </c>
      <c r="O734" s="43">
        <v>494126</v>
      </c>
    </row>
    <row r="735" spans="1:15" x14ac:dyDescent="0.35">
      <c r="A735" s="41">
        <v>733</v>
      </c>
      <c r="B735" s="42">
        <v>3654463</v>
      </c>
      <c r="C735" s="43" t="s">
        <v>4160</v>
      </c>
      <c r="D735" s="51" t="s">
        <v>4161</v>
      </c>
      <c r="E735" s="44" t="s">
        <v>83</v>
      </c>
      <c r="F735" s="44" t="s">
        <v>4162</v>
      </c>
      <c r="G735" s="43" t="s">
        <v>4163</v>
      </c>
      <c r="H735" s="44" t="s">
        <v>4164</v>
      </c>
      <c r="I735" s="43" t="s">
        <v>4165</v>
      </c>
      <c r="J735" s="44" t="s">
        <v>4166</v>
      </c>
      <c r="K735" s="43" t="s">
        <v>103</v>
      </c>
      <c r="L735" s="44" t="s">
        <v>104</v>
      </c>
      <c r="M735" s="43">
        <v>34</v>
      </c>
      <c r="N735" s="43">
        <v>641668</v>
      </c>
      <c r="O735" s="43">
        <v>371464</v>
      </c>
    </row>
    <row r="736" spans="1:15" x14ac:dyDescent="0.35">
      <c r="A736" s="41">
        <v>734</v>
      </c>
      <c r="B736" s="42">
        <v>3660563</v>
      </c>
      <c r="C736" s="43" t="s">
        <v>4167</v>
      </c>
      <c r="D736" s="51" t="s">
        <v>4168</v>
      </c>
      <c r="E736" s="44" t="s">
        <v>83</v>
      </c>
      <c r="F736" s="44" t="s">
        <v>4162</v>
      </c>
      <c r="G736" s="43" t="s">
        <v>4169</v>
      </c>
      <c r="H736" s="44" t="s">
        <v>4170</v>
      </c>
      <c r="I736" s="43" t="s">
        <v>4171</v>
      </c>
      <c r="J736" s="44" t="s">
        <v>4172</v>
      </c>
      <c r="K736" s="43" t="s">
        <v>103</v>
      </c>
      <c r="L736" s="44" t="s">
        <v>104</v>
      </c>
      <c r="M736" s="43">
        <v>30</v>
      </c>
      <c r="N736" s="43">
        <v>624309</v>
      </c>
      <c r="O736" s="43">
        <v>367242</v>
      </c>
    </row>
    <row r="737" spans="1:15" x14ac:dyDescent="0.35">
      <c r="A737" s="41">
        <v>735</v>
      </c>
      <c r="B737" s="42">
        <v>3661217</v>
      </c>
      <c r="C737" s="43" t="s">
        <v>4173</v>
      </c>
      <c r="D737" s="51" t="s">
        <v>4174</v>
      </c>
      <c r="E737" s="44" t="s">
        <v>83</v>
      </c>
      <c r="F737" s="44" t="s">
        <v>4162</v>
      </c>
      <c r="G737" s="43" t="s">
        <v>4169</v>
      </c>
      <c r="H737" s="44" t="s">
        <v>4170</v>
      </c>
      <c r="I737" s="43" t="s">
        <v>4175</v>
      </c>
      <c r="J737" s="44" t="s">
        <v>4176</v>
      </c>
      <c r="K737" s="43" t="s">
        <v>103</v>
      </c>
      <c r="L737" s="44"/>
      <c r="M737" s="43">
        <v>170</v>
      </c>
      <c r="N737" s="43">
        <v>632163</v>
      </c>
      <c r="O737" s="43">
        <v>372307</v>
      </c>
    </row>
    <row r="738" spans="1:15" x14ac:dyDescent="0.35">
      <c r="A738" s="41">
        <v>736</v>
      </c>
      <c r="B738" s="42">
        <v>3969367</v>
      </c>
      <c r="C738" s="43" t="s">
        <v>4177</v>
      </c>
      <c r="D738" s="51" t="s">
        <v>4178</v>
      </c>
      <c r="E738" s="44" t="s">
        <v>83</v>
      </c>
      <c r="F738" s="44" t="s">
        <v>4179</v>
      </c>
      <c r="G738" s="43" t="s">
        <v>4180</v>
      </c>
      <c r="H738" s="44" t="s">
        <v>4179</v>
      </c>
      <c r="I738" s="43" t="s">
        <v>4181</v>
      </c>
      <c r="J738" s="44" t="s">
        <v>4179</v>
      </c>
      <c r="K738" s="43" t="s">
        <v>4182</v>
      </c>
      <c r="L738" s="44" t="s">
        <v>4183</v>
      </c>
      <c r="M738" s="43">
        <v>202</v>
      </c>
      <c r="N738" s="43">
        <v>628014</v>
      </c>
      <c r="O738" s="43">
        <v>492932</v>
      </c>
    </row>
    <row r="739" spans="1:15" x14ac:dyDescent="0.35">
      <c r="A739" s="41">
        <v>737</v>
      </c>
      <c r="B739" s="42">
        <v>3947583</v>
      </c>
      <c r="C739" s="43" t="s">
        <v>4184</v>
      </c>
      <c r="D739" s="51" t="s">
        <v>4185</v>
      </c>
      <c r="E739" s="44" t="s">
        <v>83</v>
      </c>
      <c r="F739" s="44" t="s">
        <v>4179</v>
      </c>
      <c r="G739" s="43" t="s">
        <v>4180</v>
      </c>
      <c r="H739" s="44" t="s">
        <v>4179</v>
      </c>
      <c r="I739" s="43" t="s">
        <v>4186</v>
      </c>
      <c r="J739" s="44" t="s">
        <v>4179</v>
      </c>
      <c r="K739" s="43" t="s">
        <v>505</v>
      </c>
      <c r="L739" s="44" t="s">
        <v>506</v>
      </c>
      <c r="M739" s="43">
        <v>121</v>
      </c>
      <c r="N739" s="43">
        <v>653272</v>
      </c>
      <c r="O739" s="43">
        <v>489440</v>
      </c>
    </row>
    <row r="740" spans="1:15" x14ac:dyDescent="0.35">
      <c r="A740" s="41">
        <v>738</v>
      </c>
      <c r="B740" s="42">
        <v>4006156</v>
      </c>
      <c r="C740" s="43" t="s">
        <v>4187</v>
      </c>
      <c r="D740" s="51" t="s">
        <v>4188</v>
      </c>
      <c r="E740" s="44" t="s">
        <v>83</v>
      </c>
      <c r="F740" s="44" t="s">
        <v>4179</v>
      </c>
      <c r="G740" s="43" t="s">
        <v>4180</v>
      </c>
      <c r="H740" s="44" t="s">
        <v>4179</v>
      </c>
      <c r="I740" s="43" t="s">
        <v>4189</v>
      </c>
      <c r="J740" s="44" t="s">
        <v>4179</v>
      </c>
      <c r="K740" s="43" t="s">
        <v>4190</v>
      </c>
      <c r="L740" s="44" t="s">
        <v>4191</v>
      </c>
      <c r="M740" s="43" t="s">
        <v>4192</v>
      </c>
      <c r="N740" s="43">
        <v>648740</v>
      </c>
      <c r="O740" s="43">
        <v>482446</v>
      </c>
    </row>
    <row r="741" spans="1:15" x14ac:dyDescent="0.35">
      <c r="A741" s="41">
        <v>739</v>
      </c>
      <c r="B741" s="42">
        <v>3992487</v>
      </c>
      <c r="C741" s="43" t="s">
        <v>4193</v>
      </c>
      <c r="D741" s="51" t="s">
        <v>4194</v>
      </c>
      <c r="E741" s="44" t="s">
        <v>83</v>
      </c>
      <c r="F741" s="44" t="s">
        <v>4179</v>
      </c>
      <c r="G741" s="43" t="s">
        <v>4180</v>
      </c>
      <c r="H741" s="44" t="s">
        <v>4179</v>
      </c>
      <c r="I741" s="43" t="s">
        <v>4195</v>
      </c>
      <c r="J741" s="44" t="s">
        <v>4179</v>
      </c>
      <c r="K741" s="43" t="s">
        <v>4196</v>
      </c>
      <c r="L741" s="44" t="s">
        <v>4197</v>
      </c>
      <c r="M741" s="43">
        <v>16</v>
      </c>
      <c r="N741" s="43">
        <v>639229</v>
      </c>
      <c r="O741" s="43">
        <v>473355</v>
      </c>
    </row>
    <row r="742" spans="1:15" x14ac:dyDescent="0.35">
      <c r="A742" s="41">
        <v>740</v>
      </c>
      <c r="B742" s="42">
        <v>3992488</v>
      </c>
      <c r="C742" s="43" t="s">
        <v>4198</v>
      </c>
      <c r="D742" s="51" t="s">
        <v>4199</v>
      </c>
      <c r="E742" s="44" t="s">
        <v>83</v>
      </c>
      <c r="F742" s="44" t="s">
        <v>4179</v>
      </c>
      <c r="G742" s="43" t="s">
        <v>4180</v>
      </c>
      <c r="H742" s="44" t="s">
        <v>4179</v>
      </c>
      <c r="I742" s="43" t="s">
        <v>4195</v>
      </c>
      <c r="J742" s="44" t="s">
        <v>4179</v>
      </c>
      <c r="K742" s="43" t="s">
        <v>4196</v>
      </c>
      <c r="L742" s="44" t="s">
        <v>4197</v>
      </c>
      <c r="M742" s="43">
        <v>18</v>
      </c>
      <c r="N742" s="43">
        <v>639157</v>
      </c>
      <c r="O742" s="43">
        <v>473356</v>
      </c>
    </row>
    <row r="743" spans="1:15" x14ac:dyDescent="0.35">
      <c r="A743" s="41">
        <v>741</v>
      </c>
      <c r="B743" s="42">
        <v>3990268</v>
      </c>
      <c r="C743" s="43" t="s">
        <v>4200</v>
      </c>
      <c r="D743" s="51" t="s">
        <v>4201</v>
      </c>
      <c r="E743" s="44" t="s">
        <v>83</v>
      </c>
      <c r="F743" s="44" t="s">
        <v>4179</v>
      </c>
      <c r="G743" s="43" t="s">
        <v>4180</v>
      </c>
      <c r="H743" s="44" t="s">
        <v>4179</v>
      </c>
      <c r="I743" s="43" t="s">
        <v>4195</v>
      </c>
      <c r="J743" s="44" t="s">
        <v>4179</v>
      </c>
      <c r="K743" s="43" t="s">
        <v>4202</v>
      </c>
      <c r="L743" s="44" t="s">
        <v>4203</v>
      </c>
      <c r="M743" s="43">
        <v>23</v>
      </c>
      <c r="N743" s="43">
        <v>638284</v>
      </c>
      <c r="O743" s="43">
        <v>475936</v>
      </c>
    </row>
    <row r="744" spans="1:15" x14ac:dyDescent="0.35">
      <c r="A744" s="41">
        <v>742</v>
      </c>
      <c r="B744" s="45">
        <v>10419646</v>
      </c>
      <c r="C744" s="46"/>
      <c r="D744" s="52" t="s">
        <v>4204</v>
      </c>
      <c r="E744" s="47" t="s">
        <v>83</v>
      </c>
      <c r="F744" s="47" t="s">
        <v>4179</v>
      </c>
      <c r="G744" s="46" t="s">
        <v>4180</v>
      </c>
      <c r="H744" s="47" t="s">
        <v>4179</v>
      </c>
      <c r="I744" s="46" t="s">
        <v>4205</v>
      </c>
      <c r="J744" s="47" t="s">
        <v>4179</v>
      </c>
      <c r="K744" s="46" t="s">
        <v>4206</v>
      </c>
      <c r="L744" s="47" t="s">
        <v>4207</v>
      </c>
      <c r="M744" s="46" t="s">
        <v>1464</v>
      </c>
      <c r="N744" s="46">
        <v>645135.99</v>
      </c>
      <c r="O744" s="46">
        <v>483726.99</v>
      </c>
    </row>
    <row r="745" spans="1:15" x14ac:dyDescent="0.35">
      <c r="A745" s="41">
        <v>743</v>
      </c>
      <c r="B745" s="42">
        <v>3976979</v>
      </c>
      <c r="C745" s="43" t="s">
        <v>4208</v>
      </c>
      <c r="D745" s="51" t="s">
        <v>4209</v>
      </c>
      <c r="E745" s="44" t="s">
        <v>83</v>
      </c>
      <c r="F745" s="44" t="s">
        <v>4179</v>
      </c>
      <c r="G745" s="43" t="s">
        <v>4180</v>
      </c>
      <c r="H745" s="44" t="s">
        <v>4179</v>
      </c>
      <c r="I745" s="43" t="s">
        <v>4210</v>
      </c>
      <c r="J745" s="44" t="s">
        <v>4179</v>
      </c>
      <c r="K745" s="43" t="s">
        <v>4211</v>
      </c>
      <c r="L745" s="44" t="s">
        <v>4212</v>
      </c>
      <c r="M745" s="43">
        <v>22</v>
      </c>
      <c r="N745" s="43">
        <v>648560</v>
      </c>
      <c r="O745" s="43">
        <v>490356</v>
      </c>
    </row>
    <row r="746" spans="1:15" x14ac:dyDescent="0.35">
      <c r="A746" s="41">
        <v>744</v>
      </c>
      <c r="B746" s="45">
        <v>598775</v>
      </c>
      <c r="C746" s="46"/>
      <c r="D746" s="52" t="s">
        <v>4213</v>
      </c>
      <c r="E746" s="47" t="s">
        <v>83</v>
      </c>
      <c r="F746" s="47" t="s">
        <v>4179</v>
      </c>
      <c r="G746" s="46" t="s">
        <v>4180</v>
      </c>
      <c r="H746" s="47" t="s">
        <v>4179</v>
      </c>
      <c r="I746" s="46" t="s">
        <v>4205</v>
      </c>
      <c r="J746" s="47" t="s">
        <v>4179</v>
      </c>
      <c r="K746" s="46" t="s">
        <v>4214</v>
      </c>
      <c r="L746" s="47" t="s">
        <v>4215</v>
      </c>
      <c r="M746" s="46" t="s">
        <v>4216</v>
      </c>
      <c r="N746" s="46">
        <v>629352.99</v>
      </c>
      <c r="O746" s="46">
        <v>489377.96</v>
      </c>
    </row>
    <row r="747" spans="1:15" ht="29" x14ac:dyDescent="0.35">
      <c r="A747" s="41">
        <v>745</v>
      </c>
      <c r="B747" s="42">
        <v>4003884</v>
      </c>
      <c r="C747" s="43" t="s">
        <v>4217</v>
      </c>
      <c r="D747" s="51" t="s">
        <v>4218</v>
      </c>
      <c r="E747" s="44" t="s">
        <v>83</v>
      </c>
      <c r="F747" s="44" t="s">
        <v>4179</v>
      </c>
      <c r="G747" s="43" t="s">
        <v>4180</v>
      </c>
      <c r="H747" s="44" t="s">
        <v>4179</v>
      </c>
      <c r="I747" s="43" t="s">
        <v>4189</v>
      </c>
      <c r="J747" s="44" t="s">
        <v>4179</v>
      </c>
      <c r="K747" s="43" t="s">
        <v>4219</v>
      </c>
      <c r="L747" s="44" t="s">
        <v>4220</v>
      </c>
      <c r="M747" s="43" t="s">
        <v>4221</v>
      </c>
      <c r="N747" s="43">
        <v>649600</v>
      </c>
      <c r="O747" s="43">
        <v>485683</v>
      </c>
    </row>
    <row r="748" spans="1:15" x14ac:dyDescent="0.35">
      <c r="A748" s="41">
        <v>746</v>
      </c>
      <c r="B748" s="45">
        <v>63606842</v>
      </c>
      <c r="C748" s="46"/>
      <c r="D748" s="52" t="s">
        <v>4222</v>
      </c>
      <c r="E748" s="47" t="s">
        <v>83</v>
      </c>
      <c r="F748" s="47" t="s">
        <v>4179</v>
      </c>
      <c r="G748" s="46" t="s">
        <v>4180</v>
      </c>
      <c r="H748" s="47" t="s">
        <v>4179</v>
      </c>
      <c r="I748" s="46" t="s">
        <v>4205</v>
      </c>
      <c r="J748" s="47" t="s">
        <v>4179</v>
      </c>
      <c r="K748" s="46" t="s">
        <v>4223</v>
      </c>
      <c r="L748" s="47" t="s">
        <v>4224</v>
      </c>
      <c r="M748" s="46" t="s">
        <v>4225</v>
      </c>
      <c r="N748" s="46">
        <v>650770.98</v>
      </c>
      <c r="O748" s="46">
        <v>479981.02</v>
      </c>
    </row>
    <row r="749" spans="1:15" x14ac:dyDescent="0.35">
      <c r="A749" s="41">
        <v>747</v>
      </c>
      <c r="B749" s="45">
        <v>625987</v>
      </c>
      <c r="C749" s="46"/>
      <c r="D749" s="52" t="s">
        <v>4226</v>
      </c>
      <c r="E749" s="47" t="s">
        <v>83</v>
      </c>
      <c r="F749" s="47" t="s">
        <v>4179</v>
      </c>
      <c r="G749" s="46" t="s">
        <v>4180</v>
      </c>
      <c r="H749" s="47" t="s">
        <v>4179</v>
      </c>
      <c r="I749" s="46" t="s">
        <v>4205</v>
      </c>
      <c r="J749" s="47" t="s">
        <v>4179</v>
      </c>
      <c r="K749" s="46" t="s">
        <v>4227</v>
      </c>
      <c r="L749" s="47" t="s">
        <v>4228</v>
      </c>
      <c r="M749" s="46" t="s">
        <v>1464</v>
      </c>
      <c r="N749" s="46">
        <v>634217.99</v>
      </c>
      <c r="O749" s="46">
        <v>488535.05</v>
      </c>
    </row>
    <row r="750" spans="1:15" ht="29" x14ac:dyDescent="0.35">
      <c r="A750" s="41">
        <v>748</v>
      </c>
      <c r="B750" s="42">
        <v>3974412</v>
      </c>
      <c r="C750" s="43" t="s">
        <v>4229</v>
      </c>
      <c r="D750" s="51" t="s">
        <v>4230</v>
      </c>
      <c r="E750" s="44" t="s">
        <v>83</v>
      </c>
      <c r="F750" s="44" t="s">
        <v>4179</v>
      </c>
      <c r="G750" s="43" t="s">
        <v>4180</v>
      </c>
      <c r="H750" s="44" t="s">
        <v>4179</v>
      </c>
      <c r="I750" s="43" t="s">
        <v>4181</v>
      </c>
      <c r="J750" s="44" t="s">
        <v>4179</v>
      </c>
      <c r="K750" s="43" t="s">
        <v>4231</v>
      </c>
      <c r="L750" s="44" t="s">
        <v>4232</v>
      </c>
      <c r="M750" s="43" t="s">
        <v>3738</v>
      </c>
      <c r="N750" s="43">
        <v>630672</v>
      </c>
      <c r="O750" s="43">
        <v>495835</v>
      </c>
    </row>
    <row r="751" spans="1:15" x14ac:dyDescent="0.35">
      <c r="A751" s="41">
        <v>749</v>
      </c>
      <c r="B751" s="45">
        <v>20811698</v>
      </c>
      <c r="C751" s="46"/>
      <c r="D751" s="52" t="s">
        <v>4233</v>
      </c>
      <c r="E751" s="47" t="s">
        <v>83</v>
      </c>
      <c r="F751" s="47" t="s">
        <v>4179</v>
      </c>
      <c r="G751" s="46" t="s">
        <v>4180</v>
      </c>
      <c r="H751" s="47" t="s">
        <v>4179</v>
      </c>
      <c r="I751" s="46" t="s">
        <v>4205</v>
      </c>
      <c r="J751" s="47" t="s">
        <v>4179</v>
      </c>
      <c r="K751" s="46" t="s">
        <v>4234</v>
      </c>
      <c r="L751" s="47" t="s">
        <v>4235</v>
      </c>
      <c r="M751" s="46" t="s">
        <v>3783</v>
      </c>
      <c r="N751" s="46">
        <v>651368.01</v>
      </c>
      <c r="O751" s="46">
        <v>485747.97</v>
      </c>
    </row>
    <row r="752" spans="1:15" ht="29" x14ac:dyDescent="0.35">
      <c r="A752" s="41">
        <v>750</v>
      </c>
      <c r="B752" s="42">
        <v>3948321</v>
      </c>
      <c r="C752" s="43" t="s">
        <v>4236</v>
      </c>
      <c r="D752" s="51" t="s">
        <v>4237</v>
      </c>
      <c r="E752" s="44" t="s">
        <v>83</v>
      </c>
      <c r="F752" s="44" t="s">
        <v>4179</v>
      </c>
      <c r="G752" s="43" t="s">
        <v>4180</v>
      </c>
      <c r="H752" s="44" t="s">
        <v>4179</v>
      </c>
      <c r="I752" s="43" t="s">
        <v>4186</v>
      </c>
      <c r="J752" s="44" t="s">
        <v>4179</v>
      </c>
      <c r="K752" s="43" t="s">
        <v>4234</v>
      </c>
      <c r="L752" s="44" t="s">
        <v>4235</v>
      </c>
      <c r="M752" s="43" t="s">
        <v>198</v>
      </c>
      <c r="N752" s="43">
        <v>651356</v>
      </c>
      <c r="O752" s="43">
        <v>485819</v>
      </c>
    </row>
    <row r="753" spans="1:15" x14ac:dyDescent="0.35">
      <c r="A753" s="41">
        <v>751</v>
      </c>
      <c r="B753" s="42">
        <v>4013053</v>
      </c>
      <c r="C753" s="43" t="s">
        <v>4241</v>
      </c>
      <c r="D753" s="51" t="s">
        <v>4242</v>
      </c>
      <c r="E753" s="44" t="s">
        <v>83</v>
      </c>
      <c r="F753" s="44" t="s">
        <v>4179</v>
      </c>
      <c r="G753" s="43" t="s">
        <v>4180</v>
      </c>
      <c r="H753" s="44" t="s">
        <v>4179</v>
      </c>
      <c r="I753" s="43" t="s">
        <v>4189</v>
      </c>
      <c r="J753" s="44" t="s">
        <v>4179</v>
      </c>
      <c r="K753" s="43" t="s">
        <v>4238</v>
      </c>
      <c r="L753" s="44" t="s">
        <v>4239</v>
      </c>
      <c r="M753" s="43">
        <v>33</v>
      </c>
      <c r="N753" s="43">
        <v>651185</v>
      </c>
      <c r="O753" s="43">
        <v>480322</v>
      </c>
    </row>
    <row r="754" spans="1:15" x14ac:dyDescent="0.35">
      <c r="A754" s="41">
        <v>752</v>
      </c>
      <c r="B754" s="45">
        <v>317703</v>
      </c>
      <c r="C754" s="46"/>
      <c r="D754" s="52" t="s">
        <v>4243</v>
      </c>
      <c r="E754" s="47" t="s">
        <v>83</v>
      </c>
      <c r="F754" s="47" t="s">
        <v>4179</v>
      </c>
      <c r="G754" s="46" t="s">
        <v>4180</v>
      </c>
      <c r="H754" s="47" t="s">
        <v>4179</v>
      </c>
      <c r="I754" s="46" t="s">
        <v>4205</v>
      </c>
      <c r="J754" s="47" t="s">
        <v>4179</v>
      </c>
      <c r="K754" s="46" t="s">
        <v>976</v>
      </c>
      <c r="L754" s="47" t="s">
        <v>977</v>
      </c>
      <c r="M754" s="46" t="s">
        <v>4244</v>
      </c>
      <c r="N754" s="46">
        <v>636971.03</v>
      </c>
      <c r="O754" s="46">
        <v>488757.99</v>
      </c>
    </row>
    <row r="755" spans="1:15" x14ac:dyDescent="0.35">
      <c r="A755" s="41">
        <v>753</v>
      </c>
      <c r="B755" s="45">
        <v>94717764</v>
      </c>
      <c r="C755" s="46"/>
      <c r="D755" s="52" t="s">
        <v>4245</v>
      </c>
      <c r="E755" s="47" t="s">
        <v>83</v>
      </c>
      <c r="F755" s="47" t="s">
        <v>4179</v>
      </c>
      <c r="G755" s="46" t="s">
        <v>4180</v>
      </c>
      <c r="H755" s="47" t="s">
        <v>4179</v>
      </c>
      <c r="I755" s="46" t="s">
        <v>4205</v>
      </c>
      <c r="J755" s="47" t="s">
        <v>4179</v>
      </c>
      <c r="K755" s="46" t="s">
        <v>4246</v>
      </c>
      <c r="L755" s="47" t="s">
        <v>4247</v>
      </c>
      <c r="M755" s="46" t="s">
        <v>4248</v>
      </c>
      <c r="N755" s="46">
        <v>640908.01</v>
      </c>
      <c r="O755" s="46">
        <v>477995.01</v>
      </c>
    </row>
    <row r="756" spans="1:15" x14ac:dyDescent="0.35">
      <c r="A756" s="41">
        <v>754</v>
      </c>
      <c r="B756" s="42">
        <v>4017903</v>
      </c>
      <c r="C756" s="43" t="s">
        <v>4249</v>
      </c>
      <c r="D756" s="51" t="s">
        <v>4250</v>
      </c>
      <c r="E756" s="44" t="s">
        <v>83</v>
      </c>
      <c r="F756" s="44" t="s">
        <v>4179</v>
      </c>
      <c r="G756" s="43" t="s">
        <v>4180</v>
      </c>
      <c r="H756" s="44" t="s">
        <v>4179</v>
      </c>
      <c r="I756" s="43" t="s">
        <v>4251</v>
      </c>
      <c r="J756" s="44" t="s">
        <v>4179</v>
      </c>
      <c r="K756" s="43" t="s">
        <v>4252</v>
      </c>
      <c r="L756" s="44" t="s">
        <v>4253</v>
      </c>
      <c r="M756" s="43">
        <v>25</v>
      </c>
      <c r="N756" s="43">
        <v>643921</v>
      </c>
      <c r="O756" s="43">
        <v>480939</v>
      </c>
    </row>
    <row r="757" spans="1:15" x14ac:dyDescent="0.35">
      <c r="A757" s="41">
        <v>755</v>
      </c>
      <c r="B757" s="45">
        <v>49628941</v>
      </c>
      <c r="C757" s="46"/>
      <c r="D757" s="52" t="s">
        <v>4254</v>
      </c>
      <c r="E757" s="47" t="s">
        <v>83</v>
      </c>
      <c r="F757" s="47" t="s">
        <v>4179</v>
      </c>
      <c r="G757" s="46" t="s">
        <v>4180</v>
      </c>
      <c r="H757" s="47" t="s">
        <v>4179</v>
      </c>
      <c r="I757" s="46" t="s">
        <v>4205</v>
      </c>
      <c r="J757" s="47" t="s">
        <v>4179</v>
      </c>
      <c r="K757" s="46" t="s">
        <v>4255</v>
      </c>
      <c r="L757" s="47" t="s">
        <v>4256</v>
      </c>
      <c r="M757" s="46" t="s">
        <v>4257</v>
      </c>
      <c r="N757" s="46">
        <v>632362.98</v>
      </c>
      <c r="O757" s="46">
        <v>499562.99</v>
      </c>
    </row>
    <row r="758" spans="1:15" x14ac:dyDescent="0.35">
      <c r="A758" s="41">
        <v>756</v>
      </c>
      <c r="B758" s="42">
        <v>4013481</v>
      </c>
      <c r="C758" s="43" t="s">
        <v>4258</v>
      </c>
      <c r="D758" s="51" t="s">
        <v>4259</v>
      </c>
      <c r="E758" s="44" t="s">
        <v>83</v>
      </c>
      <c r="F758" s="44" t="s">
        <v>4179</v>
      </c>
      <c r="G758" s="43" t="s">
        <v>4180</v>
      </c>
      <c r="H758" s="44" t="s">
        <v>4179</v>
      </c>
      <c r="I758" s="43" t="s">
        <v>4189</v>
      </c>
      <c r="J758" s="44" t="s">
        <v>4179</v>
      </c>
      <c r="K758" s="43" t="s">
        <v>4260</v>
      </c>
      <c r="L758" s="44" t="s">
        <v>4261</v>
      </c>
      <c r="M758" s="43">
        <v>148</v>
      </c>
      <c r="N758" s="43">
        <v>649828</v>
      </c>
      <c r="O758" s="43">
        <v>481784</v>
      </c>
    </row>
    <row r="759" spans="1:15" x14ac:dyDescent="0.35">
      <c r="A759" s="41">
        <v>757</v>
      </c>
      <c r="B759" s="42">
        <v>4013526</v>
      </c>
      <c r="C759" s="43" t="s">
        <v>4262</v>
      </c>
      <c r="D759" s="51" t="s">
        <v>4263</v>
      </c>
      <c r="E759" s="44" t="s">
        <v>83</v>
      </c>
      <c r="F759" s="44" t="s">
        <v>4179</v>
      </c>
      <c r="G759" s="43" t="s">
        <v>4180</v>
      </c>
      <c r="H759" s="44" t="s">
        <v>4179</v>
      </c>
      <c r="I759" s="43" t="s">
        <v>4189</v>
      </c>
      <c r="J759" s="44" t="s">
        <v>4179</v>
      </c>
      <c r="K759" s="43" t="s">
        <v>4260</v>
      </c>
      <c r="L759" s="44" t="s">
        <v>4261</v>
      </c>
      <c r="M759" s="43">
        <v>347</v>
      </c>
      <c r="N759" s="43">
        <v>647680</v>
      </c>
      <c r="O759" s="43">
        <v>484858</v>
      </c>
    </row>
    <row r="760" spans="1:15" x14ac:dyDescent="0.35">
      <c r="A760" s="41">
        <v>758</v>
      </c>
      <c r="B760" s="45">
        <v>25225985</v>
      </c>
      <c r="C760" s="46"/>
      <c r="D760" s="52" t="s">
        <v>4264</v>
      </c>
      <c r="E760" s="47" t="s">
        <v>83</v>
      </c>
      <c r="F760" s="47" t="s">
        <v>4179</v>
      </c>
      <c r="G760" s="46" t="s">
        <v>4180</v>
      </c>
      <c r="H760" s="47" t="s">
        <v>4179</v>
      </c>
      <c r="I760" s="46" t="s">
        <v>4205</v>
      </c>
      <c r="J760" s="47" t="s">
        <v>4179</v>
      </c>
      <c r="K760" s="46" t="s">
        <v>4265</v>
      </c>
      <c r="L760" s="47" t="s">
        <v>4266</v>
      </c>
      <c r="M760" s="46" t="s">
        <v>4240</v>
      </c>
      <c r="N760" s="46">
        <v>637406.02</v>
      </c>
      <c r="O760" s="46">
        <v>493720.95</v>
      </c>
    </row>
    <row r="761" spans="1:15" x14ac:dyDescent="0.35">
      <c r="A761" s="41">
        <v>759</v>
      </c>
      <c r="B761" s="42">
        <v>3957588</v>
      </c>
      <c r="C761" s="43" t="s">
        <v>4267</v>
      </c>
      <c r="D761" s="51" t="s">
        <v>4268</v>
      </c>
      <c r="E761" s="44" t="s">
        <v>83</v>
      </c>
      <c r="F761" s="44" t="s">
        <v>4179</v>
      </c>
      <c r="G761" s="43" t="s">
        <v>4180</v>
      </c>
      <c r="H761" s="44" t="s">
        <v>4179</v>
      </c>
      <c r="I761" s="43" t="s">
        <v>4269</v>
      </c>
      <c r="J761" s="44" t="s">
        <v>4179</v>
      </c>
      <c r="K761" s="43" t="s">
        <v>4270</v>
      </c>
      <c r="L761" s="44" t="s">
        <v>4271</v>
      </c>
      <c r="M761" s="43">
        <v>18</v>
      </c>
      <c r="N761" s="43">
        <v>634488</v>
      </c>
      <c r="O761" s="43">
        <v>500539</v>
      </c>
    </row>
    <row r="762" spans="1:15" x14ac:dyDescent="0.35">
      <c r="A762" s="41">
        <v>760</v>
      </c>
      <c r="B762" s="42">
        <v>4006878</v>
      </c>
      <c r="C762" s="43" t="s">
        <v>4272</v>
      </c>
      <c r="D762" s="51" t="s">
        <v>4273</v>
      </c>
      <c r="E762" s="44" t="s">
        <v>83</v>
      </c>
      <c r="F762" s="44" t="s">
        <v>4179</v>
      </c>
      <c r="G762" s="43" t="s">
        <v>4180</v>
      </c>
      <c r="H762" s="44" t="s">
        <v>4179</v>
      </c>
      <c r="I762" s="43" t="s">
        <v>4189</v>
      </c>
      <c r="J762" s="44" t="s">
        <v>4179</v>
      </c>
      <c r="K762" s="43" t="s">
        <v>4274</v>
      </c>
      <c r="L762" s="44" t="s">
        <v>4275</v>
      </c>
      <c r="M762" s="43">
        <v>4</v>
      </c>
      <c r="N762" s="43">
        <v>652100</v>
      </c>
      <c r="O762" s="43">
        <v>482409</v>
      </c>
    </row>
    <row r="763" spans="1:15" x14ac:dyDescent="0.35">
      <c r="A763" s="41">
        <v>761</v>
      </c>
      <c r="B763" s="42">
        <v>3968584</v>
      </c>
      <c r="C763" s="43" t="s">
        <v>4276</v>
      </c>
      <c r="D763" s="51" t="s">
        <v>4277</v>
      </c>
      <c r="E763" s="44" t="s">
        <v>83</v>
      </c>
      <c r="F763" s="44" t="s">
        <v>4179</v>
      </c>
      <c r="G763" s="43" t="s">
        <v>4180</v>
      </c>
      <c r="H763" s="44" t="s">
        <v>4179</v>
      </c>
      <c r="I763" s="43" t="s">
        <v>4269</v>
      </c>
      <c r="J763" s="44" t="s">
        <v>4179</v>
      </c>
      <c r="K763" s="43" t="s">
        <v>4278</v>
      </c>
      <c r="L763" s="44" t="s">
        <v>4279</v>
      </c>
      <c r="M763" s="43">
        <v>11</v>
      </c>
      <c r="N763" s="43">
        <v>634424</v>
      </c>
      <c r="O763" s="43">
        <v>497414</v>
      </c>
    </row>
    <row r="764" spans="1:15" x14ac:dyDescent="0.35">
      <c r="A764" s="41">
        <v>762</v>
      </c>
      <c r="B764" s="42">
        <v>3949908</v>
      </c>
      <c r="C764" s="43" t="s">
        <v>4280</v>
      </c>
      <c r="D764" s="51" t="s">
        <v>4281</v>
      </c>
      <c r="E764" s="44" t="s">
        <v>83</v>
      </c>
      <c r="F764" s="44" t="s">
        <v>4179</v>
      </c>
      <c r="G764" s="43" t="s">
        <v>4180</v>
      </c>
      <c r="H764" s="44" t="s">
        <v>4179</v>
      </c>
      <c r="I764" s="43" t="s">
        <v>4186</v>
      </c>
      <c r="J764" s="44" t="s">
        <v>4179</v>
      </c>
      <c r="K764" s="43" t="s">
        <v>4282</v>
      </c>
      <c r="L764" s="44" t="s">
        <v>4283</v>
      </c>
      <c r="M764" s="43">
        <v>19</v>
      </c>
      <c r="N764" s="43">
        <v>653553</v>
      </c>
      <c r="O764" s="43">
        <v>486020</v>
      </c>
    </row>
    <row r="765" spans="1:15" x14ac:dyDescent="0.35">
      <c r="A765" s="41">
        <v>763</v>
      </c>
      <c r="B765" s="45">
        <v>14455866</v>
      </c>
      <c r="C765" s="46"/>
      <c r="D765" s="52" t="s">
        <v>4284</v>
      </c>
      <c r="E765" s="47" t="s">
        <v>83</v>
      </c>
      <c r="F765" s="47" t="s">
        <v>4179</v>
      </c>
      <c r="G765" s="46" t="s">
        <v>4180</v>
      </c>
      <c r="H765" s="47" t="s">
        <v>4179</v>
      </c>
      <c r="I765" s="46" t="s">
        <v>4205</v>
      </c>
      <c r="J765" s="47" t="s">
        <v>4179</v>
      </c>
      <c r="K765" s="46" t="s">
        <v>650</v>
      </c>
      <c r="L765" s="47" t="s">
        <v>4285</v>
      </c>
      <c r="M765" s="46" t="s">
        <v>3876</v>
      </c>
      <c r="N765" s="46">
        <v>630175.03</v>
      </c>
      <c r="O765" s="46">
        <v>485277.97</v>
      </c>
    </row>
    <row r="766" spans="1:15" x14ac:dyDescent="0.35">
      <c r="A766" s="41">
        <v>764</v>
      </c>
      <c r="B766" s="45">
        <v>76862797</v>
      </c>
      <c r="C766" s="46"/>
      <c r="D766" s="52" t="s">
        <v>4286</v>
      </c>
      <c r="E766" s="47" t="s">
        <v>83</v>
      </c>
      <c r="F766" s="47" t="s">
        <v>4179</v>
      </c>
      <c r="G766" s="46" t="s">
        <v>4180</v>
      </c>
      <c r="H766" s="47" t="s">
        <v>4179</v>
      </c>
      <c r="I766" s="46" t="s">
        <v>4205</v>
      </c>
      <c r="J766" s="47" t="s">
        <v>4179</v>
      </c>
      <c r="K766" s="46" t="s">
        <v>4287</v>
      </c>
      <c r="L766" s="47" t="s">
        <v>4288</v>
      </c>
      <c r="M766" s="46" t="s">
        <v>1407</v>
      </c>
      <c r="N766" s="46" t="s">
        <v>4289</v>
      </c>
      <c r="O766" s="46">
        <v>478758.97</v>
      </c>
    </row>
    <row r="767" spans="1:15" ht="29" x14ac:dyDescent="0.35">
      <c r="A767" s="41">
        <v>765</v>
      </c>
      <c r="B767" s="42">
        <v>4005121</v>
      </c>
      <c r="C767" s="43" t="s">
        <v>4290</v>
      </c>
      <c r="D767" s="51" t="s">
        <v>4291</v>
      </c>
      <c r="E767" s="44" t="s">
        <v>83</v>
      </c>
      <c r="F767" s="44" t="s">
        <v>4179</v>
      </c>
      <c r="G767" s="43" t="s">
        <v>4180</v>
      </c>
      <c r="H767" s="44" t="s">
        <v>4179</v>
      </c>
      <c r="I767" s="43" t="s">
        <v>4189</v>
      </c>
      <c r="J767" s="44" t="s">
        <v>4179</v>
      </c>
      <c r="K767" s="43" t="s">
        <v>574</v>
      </c>
      <c r="L767" s="44" t="s">
        <v>575</v>
      </c>
      <c r="M767" s="43">
        <v>1</v>
      </c>
      <c r="N767" s="43">
        <v>650042</v>
      </c>
      <c r="O767" s="43">
        <v>484471</v>
      </c>
    </row>
    <row r="768" spans="1:15" x14ac:dyDescent="0.35">
      <c r="A768" s="41">
        <v>766</v>
      </c>
      <c r="B768" s="45">
        <v>76408870</v>
      </c>
      <c r="C768" s="46"/>
      <c r="D768" s="52" t="s">
        <v>4292</v>
      </c>
      <c r="E768" s="47" t="s">
        <v>83</v>
      </c>
      <c r="F768" s="47" t="s">
        <v>4179</v>
      </c>
      <c r="G768" s="46" t="s">
        <v>4180</v>
      </c>
      <c r="H768" s="47" t="s">
        <v>4179</v>
      </c>
      <c r="I768" s="46" t="s">
        <v>4205</v>
      </c>
      <c r="J768" s="47" t="s">
        <v>4179</v>
      </c>
      <c r="K768" s="46" t="s">
        <v>4293</v>
      </c>
      <c r="L768" s="47" t="s">
        <v>4294</v>
      </c>
      <c r="M768" s="46" t="s">
        <v>3833</v>
      </c>
      <c r="N768" s="46">
        <v>633590.99</v>
      </c>
      <c r="O768" s="46">
        <v>483644.05</v>
      </c>
    </row>
    <row r="769" spans="1:15" x14ac:dyDescent="0.35">
      <c r="A769" s="41">
        <v>767</v>
      </c>
      <c r="B769" s="42">
        <v>3957902</v>
      </c>
      <c r="C769" s="43" t="s">
        <v>4295</v>
      </c>
      <c r="D769" s="51" t="s">
        <v>4296</v>
      </c>
      <c r="E769" s="44" t="s">
        <v>83</v>
      </c>
      <c r="F769" s="44" t="s">
        <v>4179</v>
      </c>
      <c r="G769" s="43" t="s">
        <v>4180</v>
      </c>
      <c r="H769" s="44" t="s">
        <v>4179</v>
      </c>
      <c r="I769" s="43" t="s">
        <v>4269</v>
      </c>
      <c r="J769" s="44" t="s">
        <v>4179</v>
      </c>
      <c r="K769" s="43" t="s">
        <v>4297</v>
      </c>
      <c r="L769" s="44" t="s">
        <v>4298</v>
      </c>
      <c r="M769" s="43">
        <v>3</v>
      </c>
      <c r="N769" s="43">
        <v>635007</v>
      </c>
      <c r="O769" s="43">
        <v>500848</v>
      </c>
    </row>
    <row r="770" spans="1:15" x14ac:dyDescent="0.35">
      <c r="A770" s="41">
        <v>768</v>
      </c>
      <c r="B770" s="45">
        <v>52347898</v>
      </c>
      <c r="C770" s="46"/>
      <c r="D770" s="52" t="s">
        <v>4201</v>
      </c>
      <c r="E770" s="47" t="s">
        <v>83</v>
      </c>
      <c r="F770" s="47" t="s">
        <v>4179</v>
      </c>
      <c r="G770" s="46" t="s">
        <v>4180</v>
      </c>
      <c r="H770" s="47" t="s">
        <v>4179</v>
      </c>
      <c r="I770" s="46" t="s">
        <v>4205</v>
      </c>
      <c r="J770" s="47" t="s">
        <v>4179</v>
      </c>
      <c r="K770" s="46" t="s">
        <v>4299</v>
      </c>
      <c r="L770" s="47" t="s">
        <v>4300</v>
      </c>
      <c r="M770" s="46" t="s">
        <v>4301</v>
      </c>
      <c r="N770" s="46">
        <v>638114.99</v>
      </c>
      <c r="O770" s="46">
        <v>476912.99</v>
      </c>
    </row>
    <row r="771" spans="1:15" ht="29" x14ac:dyDescent="0.35">
      <c r="A771" s="41">
        <v>769</v>
      </c>
      <c r="B771" s="45">
        <v>94750841</v>
      </c>
      <c r="C771" s="46"/>
      <c r="D771" s="52" t="s">
        <v>4302</v>
      </c>
      <c r="E771" s="47" t="s">
        <v>83</v>
      </c>
      <c r="F771" s="47" t="s">
        <v>4179</v>
      </c>
      <c r="G771" s="46" t="s">
        <v>4180</v>
      </c>
      <c r="H771" s="47" t="s">
        <v>4179</v>
      </c>
      <c r="I771" s="46" t="s">
        <v>4205</v>
      </c>
      <c r="J771" s="47" t="s">
        <v>4179</v>
      </c>
      <c r="K771" s="46" t="s">
        <v>4303</v>
      </c>
      <c r="L771" s="47" t="s">
        <v>4304</v>
      </c>
      <c r="M771" s="46" t="s">
        <v>1531</v>
      </c>
      <c r="N771" s="46">
        <v>637711.97</v>
      </c>
      <c r="O771" s="46">
        <v>484419.96</v>
      </c>
    </row>
    <row r="772" spans="1:15" x14ac:dyDescent="0.35">
      <c r="A772" s="41">
        <v>770</v>
      </c>
      <c r="B772" s="42">
        <v>4019974</v>
      </c>
      <c r="C772" s="43" t="s">
        <v>4305</v>
      </c>
      <c r="D772" s="51" t="s">
        <v>4306</v>
      </c>
      <c r="E772" s="44" t="s">
        <v>83</v>
      </c>
      <c r="F772" s="44" t="s">
        <v>4179</v>
      </c>
      <c r="G772" s="43" t="s">
        <v>4180</v>
      </c>
      <c r="H772" s="44" t="s">
        <v>4179</v>
      </c>
      <c r="I772" s="43" t="s">
        <v>4251</v>
      </c>
      <c r="J772" s="44" t="s">
        <v>4179</v>
      </c>
      <c r="K772" s="43" t="s">
        <v>4307</v>
      </c>
      <c r="L772" s="44" t="s">
        <v>4308</v>
      </c>
      <c r="M772" s="43">
        <v>18</v>
      </c>
      <c r="N772" s="43">
        <v>640449</v>
      </c>
      <c r="O772" s="43">
        <v>479827</v>
      </c>
    </row>
    <row r="773" spans="1:15" x14ac:dyDescent="0.35">
      <c r="A773" s="41">
        <v>771</v>
      </c>
      <c r="B773" s="42">
        <v>3974271</v>
      </c>
      <c r="C773" s="43" t="s">
        <v>4309</v>
      </c>
      <c r="D773" s="51" t="s">
        <v>4310</v>
      </c>
      <c r="E773" s="44" t="s">
        <v>83</v>
      </c>
      <c r="F773" s="44" t="s">
        <v>4179</v>
      </c>
      <c r="G773" s="43" t="s">
        <v>4180</v>
      </c>
      <c r="H773" s="44" t="s">
        <v>4179</v>
      </c>
      <c r="I773" s="43" t="s">
        <v>4181</v>
      </c>
      <c r="J773" s="44" t="s">
        <v>4179</v>
      </c>
      <c r="K773" s="43" t="s">
        <v>4311</v>
      </c>
      <c r="L773" s="44" t="s">
        <v>4312</v>
      </c>
      <c r="M773" s="43">
        <v>9</v>
      </c>
      <c r="N773" s="43">
        <v>630837</v>
      </c>
      <c r="O773" s="43">
        <v>495608</v>
      </c>
    </row>
    <row r="774" spans="1:15" x14ac:dyDescent="0.35">
      <c r="A774" s="41">
        <v>772</v>
      </c>
      <c r="B774" s="45">
        <v>94918961</v>
      </c>
      <c r="C774" s="46"/>
      <c r="D774" s="52" t="s">
        <v>4313</v>
      </c>
      <c r="E774" s="47" t="s">
        <v>83</v>
      </c>
      <c r="F774" s="47" t="s">
        <v>4179</v>
      </c>
      <c r="G774" s="46" t="s">
        <v>4180</v>
      </c>
      <c r="H774" s="47" t="s">
        <v>4179</v>
      </c>
      <c r="I774" s="46" t="s">
        <v>4205</v>
      </c>
      <c r="J774" s="47" t="s">
        <v>4179</v>
      </c>
      <c r="K774" s="46" t="s">
        <v>4314</v>
      </c>
      <c r="L774" s="47" t="s">
        <v>4315</v>
      </c>
      <c r="M774" s="46" t="s">
        <v>2291</v>
      </c>
      <c r="N774" s="46">
        <v>634537.02</v>
      </c>
      <c r="O774" s="46">
        <v>497878.97</v>
      </c>
    </row>
    <row r="775" spans="1:15" x14ac:dyDescent="0.35">
      <c r="A775" s="41">
        <v>773</v>
      </c>
      <c r="B775" s="45">
        <v>50155017</v>
      </c>
      <c r="C775" s="46"/>
      <c r="D775" s="52" t="s">
        <v>4254</v>
      </c>
      <c r="E775" s="47" t="s">
        <v>83</v>
      </c>
      <c r="F775" s="47" t="s">
        <v>4179</v>
      </c>
      <c r="G775" s="46" t="s">
        <v>4180</v>
      </c>
      <c r="H775" s="47" t="s">
        <v>4179</v>
      </c>
      <c r="I775" s="46" t="s">
        <v>4205</v>
      </c>
      <c r="J775" s="47" t="s">
        <v>4179</v>
      </c>
      <c r="K775" s="46" t="s">
        <v>4316</v>
      </c>
      <c r="L775" s="47" t="s">
        <v>4317</v>
      </c>
      <c r="M775" s="46" t="s">
        <v>4318</v>
      </c>
      <c r="N775" s="46">
        <v>632754.98</v>
      </c>
      <c r="O775" s="46">
        <v>499290.05</v>
      </c>
    </row>
    <row r="776" spans="1:15" x14ac:dyDescent="0.35">
      <c r="A776" s="41">
        <v>774</v>
      </c>
      <c r="B776" s="42">
        <v>3945537</v>
      </c>
      <c r="C776" s="43" t="s">
        <v>4319</v>
      </c>
      <c r="D776" s="51" t="s">
        <v>4320</v>
      </c>
      <c r="E776" s="44" t="s">
        <v>83</v>
      </c>
      <c r="F776" s="44" t="s">
        <v>4179</v>
      </c>
      <c r="G776" s="43" t="s">
        <v>4180</v>
      </c>
      <c r="H776" s="44" t="s">
        <v>4179</v>
      </c>
      <c r="I776" s="43" t="s">
        <v>4321</v>
      </c>
      <c r="J776" s="44" t="s">
        <v>4179</v>
      </c>
      <c r="K776" s="43" t="s">
        <v>4322</v>
      </c>
      <c r="L776" s="44" t="s">
        <v>4323</v>
      </c>
      <c r="M776" s="43">
        <v>49</v>
      </c>
      <c r="N776" s="43">
        <v>635829</v>
      </c>
      <c r="O776" s="43">
        <v>490962</v>
      </c>
    </row>
    <row r="777" spans="1:15" x14ac:dyDescent="0.35">
      <c r="A777" s="41">
        <v>775</v>
      </c>
      <c r="B777" s="42">
        <v>3974532</v>
      </c>
      <c r="C777" s="43" t="s">
        <v>4324</v>
      </c>
      <c r="D777" s="51" t="s">
        <v>4325</v>
      </c>
      <c r="E777" s="44" t="s">
        <v>83</v>
      </c>
      <c r="F777" s="44" t="s">
        <v>4179</v>
      </c>
      <c r="G777" s="43" t="s">
        <v>4180</v>
      </c>
      <c r="H777" s="44" t="s">
        <v>4179</v>
      </c>
      <c r="I777" s="43" t="s">
        <v>4210</v>
      </c>
      <c r="J777" s="44" t="s">
        <v>4179</v>
      </c>
      <c r="K777" s="43" t="s">
        <v>4326</v>
      </c>
      <c r="L777" s="44" t="s">
        <v>4327</v>
      </c>
      <c r="M777" s="43">
        <v>57</v>
      </c>
      <c r="N777" s="43">
        <v>645490</v>
      </c>
      <c r="O777" s="43">
        <v>490297</v>
      </c>
    </row>
    <row r="778" spans="1:15" x14ac:dyDescent="0.35">
      <c r="A778" s="41">
        <v>776</v>
      </c>
      <c r="B778" s="42">
        <v>4020063</v>
      </c>
      <c r="C778" s="43" t="s">
        <v>4328</v>
      </c>
      <c r="D778" s="51" t="s">
        <v>4329</v>
      </c>
      <c r="E778" s="44" t="s">
        <v>83</v>
      </c>
      <c r="F778" s="44" t="s">
        <v>4179</v>
      </c>
      <c r="G778" s="43" t="s">
        <v>4180</v>
      </c>
      <c r="H778" s="44" t="s">
        <v>4179</v>
      </c>
      <c r="I778" s="43" t="s">
        <v>4251</v>
      </c>
      <c r="J778" s="44" t="s">
        <v>4179</v>
      </c>
      <c r="K778" s="43" t="s">
        <v>4330</v>
      </c>
      <c r="L778" s="44" t="s">
        <v>4331</v>
      </c>
      <c r="M778" s="43" t="s">
        <v>4332</v>
      </c>
      <c r="N778" s="43">
        <v>643098</v>
      </c>
      <c r="O778" s="43">
        <v>478803</v>
      </c>
    </row>
    <row r="779" spans="1:15" x14ac:dyDescent="0.35">
      <c r="A779" s="41">
        <v>777</v>
      </c>
      <c r="B779" s="42">
        <v>4014493</v>
      </c>
      <c r="C779" s="43" t="s">
        <v>4333</v>
      </c>
      <c r="D779" s="51" t="s">
        <v>4334</v>
      </c>
      <c r="E779" s="44" t="s">
        <v>83</v>
      </c>
      <c r="F779" s="44" t="s">
        <v>4179</v>
      </c>
      <c r="G779" s="43" t="s">
        <v>4180</v>
      </c>
      <c r="H779" s="44" t="s">
        <v>4179</v>
      </c>
      <c r="I779" s="43" t="s">
        <v>4189</v>
      </c>
      <c r="J779" s="44" t="s">
        <v>4179</v>
      </c>
      <c r="K779" s="43" t="s">
        <v>4335</v>
      </c>
      <c r="L779" s="44" t="s">
        <v>4336</v>
      </c>
      <c r="M779" s="43">
        <v>141</v>
      </c>
      <c r="N779" s="43">
        <v>648173</v>
      </c>
      <c r="O779" s="43">
        <v>479490</v>
      </c>
    </row>
    <row r="780" spans="1:15" x14ac:dyDescent="0.35">
      <c r="A780" s="41">
        <v>778</v>
      </c>
      <c r="B780" s="45">
        <v>50097102</v>
      </c>
      <c r="C780" s="46"/>
      <c r="D780" s="52" t="s">
        <v>4337</v>
      </c>
      <c r="E780" s="47" t="s">
        <v>83</v>
      </c>
      <c r="F780" s="47" t="s">
        <v>4179</v>
      </c>
      <c r="G780" s="46" t="s">
        <v>4180</v>
      </c>
      <c r="H780" s="47" t="s">
        <v>4179</v>
      </c>
      <c r="I780" s="46" t="s">
        <v>4205</v>
      </c>
      <c r="J780" s="47" t="s">
        <v>4179</v>
      </c>
      <c r="K780" s="46" t="s">
        <v>4338</v>
      </c>
      <c r="L780" s="47" t="s">
        <v>4339</v>
      </c>
      <c r="M780" s="46" t="s">
        <v>1657</v>
      </c>
      <c r="N780" s="46">
        <v>638754.01</v>
      </c>
      <c r="O780" s="46" t="s">
        <v>4340</v>
      </c>
    </row>
    <row r="781" spans="1:15" ht="29" x14ac:dyDescent="0.35">
      <c r="A781" s="41">
        <v>779</v>
      </c>
      <c r="B781" s="42">
        <v>3664096</v>
      </c>
      <c r="C781" s="43" t="s">
        <v>253</v>
      </c>
      <c r="D781" s="51" t="s">
        <v>254</v>
      </c>
      <c r="E781" s="44" t="s">
        <v>83</v>
      </c>
      <c r="F781" s="44" t="s">
        <v>255</v>
      </c>
      <c r="G781" s="43" t="s">
        <v>4341</v>
      </c>
      <c r="H781" s="44" t="s">
        <v>256</v>
      </c>
      <c r="I781" s="43" t="s">
        <v>257</v>
      </c>
      <c r="J781" s="44" t="s">
        <v>256</v>
      </c>
      <c r="K781" s="43" t="s">
        <v>258</v>
      </c>
      <c r="L781" s="44" t="s">
        <v>259</v>
      </c>
      <c r="M781" s="43">
        <v>2</v>
      </c>
      <c r="N781" s="43">
        <v>610428</v>
      </c>
      <c r="O781" s="43">
        <v>481237</v>
      </c>
    </row>
    <row r="782" spans="1:15" x14ac:dyDescent="0.35">
      <c r="A782" s="41">
        <v>780</v>
      </c>
      <c r="B782" s="42">
        <v>3662881</v>
      </c>
      <c r="C782" s="43" t="s">
        <v>260</v>
      </c>
      <c r="D782" s="51" t="s">
        <v>261</v>
      </c>
      <c r="E782" s="44" t="s">
        <v>83</v>
      </c>
      <c r="F782" s="44" t="s">
        <v>255</v>
      </c>
      <c r="G782" s="43" t="s">
        <v>4341</v>
      </c>
      <c r="H782" s="44" t="s">
        <v>256</v>
      </c>
      <c r="I782" s="43" t="s">
        <v>257</v>
      </c>
      <c r="J782" s="44" t="s">
        <v>256</v>
      </c>
      <c r="K782" s="43" t="s">
        <v>262</v>
      </c>
      <c r="L782" s="44" t="s">
        <v>263</v>
      </c>
      <c r="M782" s="43">
        <v>21</v>
      </c>
      <c r="N782" s="43">
        <v>610083</v>
      </c>
      <c r="O782" s="43">
        <v>482369</v>
      </c>
    </row>
    <row r="783" spans="1:15" x14ac:dyDescent="0.35">
      <c r="A783" s="41">
        <v>781</v>
      </c>
      <c r="B783" s="42">
        <v>3664141</v>
      </c>
      <c r="C783" s="43" t="s">
        <v>264</v>
      </c>
      <c r="D783" s="51" t="s">
        <v>265</v>
      </c>
      <c r="E783" s="44" t="s">
        <v>83</v>
      </c>
      <c r="F783" s="44" t="s">
        <v>255</v>
      </c>
      <c r="G783" s="43" t="s">
        <v>4341</v>
      </c>
      <c r="H783" s="44" t="s">
        <v>256</v>
      </c>
      <c r="I783" s="43" t="s">
        <v>257</v>
      </c>
      <c r="J783" s="44" t="s">
        <v>256</v>
      </c>
      <c r="K783" s="43" t="s">
        <v>262</v>
      </c>
      <c r="L783" s="44" t="s">
        <v>263</v>
      </c>
      <c r="M783" s="43">
        <v>4</v>
      </c>
      <c r="N783" s="43">
        <v>610395</v>
      </c>
      <c r="O783" s="43">
        <v>482434</v>
      </c>
    </row>
    <row r="784" spans="1:15" x14ac:dyDescent="0.35">
      <c r="A784" s="41">
        <v>782</v>
      </c>
      <c r="B784" s="42">
        <v>3663419</v>
      </c>
      <c r="C784" s="43" t="s">
        <v>266</v>
      </c>
      <c r="D784" s="51" t="s">
        <v>267</v>
      </c>
      <c r="E784" s="44" t="s">
        <v>83</v>
      </c>
      <c r="F784" s="44" t="s">
        <v>255</v>
      </c>
      <c r="G784" s="43" t="s">
        <v>4341</v>
      </c>
      <c r="H784" s="44" t="s">
        <v>256</v>
      </c>
      <c r="I784" s="43" t="s">
        <v>257</v>
      </c>
      <c r="J784" s="44" t="s">
        <v>256</v>
      </c>
      <c r="K784" s="43" t="s">
        <v>268</v>
      </c>
      <c r="L784" s="44" t="s">
        <v>269</v>
      </c>
      <c r="M784" s="43">
        <v>3</v>
      </c>
      <c r="N784" s="43">
        <v>610552</v>
      </c>
      <c r="O784" s="43">
        <v>481984</v>
      </c>
    </row>
    <row r="785" spans="1:15" x14ac:dyDescent="0.35">
      <c r="A785" s="41">
        <v>783</v>
      </c>
      <c r="B785" s="42">
        <v>3664218</v>
      </c>
      <c r="C785" s="43" t="s">
        <v>270</v>
      </c>
      <c r="D785" s="51" t="s">
        <v>271</v>
      </c>
      <c r="E785" s="44" t="s">
        <v>83</v>
      </c>
      <c r="F785" s="44" t="s">
        <v>255</v>
      </c>
      <c r="G785" s="43" t="s">
        <v>4341</v>
      </c>
      <c r="H785" s="44" t="s">
        <v>256</v>
      </c>
      <c r="I785" s="43" t="s">
        <v>257</v>
      </c>
      <c r="J785" s="44" t="s">
        <v>256</v>
      </c>
      <c r="K785" s="43" t="s">
        <v>272</v>
      </c>
      <c r="L785" s="44" t="s">
        <v>273</v>
      </c>
      <c r="M785" s="43">
        <v>19</v>
      </c>
      <c r="N785" s="43">
        <v>610869</v>
      </c>
      <c r="O785" s="43">
        <v>482007</v>
      </c>
    </row>
    <row r="786" spans="1:15" x14ac:dyDescent="0.35">
      <c r="A786" s="41">
        <v>784</v>
      </c>
      <c r="B786" s="42">
        <v>3673535</v>
      </c>
      <c r="C786" s="43" t="s">
        <v>4342</v>
      </c>
      <c r="D786" s="51" t="s">
        <v>4343</v>
      </c>
      <c r="E786" s="44" t="s">
        <v>83</v>
      </c>
      <c r="F786" s="44" t="s">
        <v>255</v>
      </c>
      <c r="G786" s="43" t="s">
        <v>4344</v>
      </c>
      <c r="H786" s="44" t="s">
        <v>4345</v>
      </c>
      <c r="I786" s="43" t="s">
        <v>4346</v>
      </c>
      <c r="J786" s="44" t="s">
        <v>4345</v>
      </c>
      <c r="K786" s="43" t="s">
        <v>472</v>
      </c>
      <c r="L786" s="44" t="s">
        <v>473</v>
      </c>
      <c r="M786" s="43">
        <v>13</v>
      </c>
      <c r="N786" s="43">
        <v>608227</v>
      </c>
      <c r="O786" s="43">
        <v>489404</v>
      </c>
    </row>
    <row r="787" spans="1:15" x14ac:dyDescent="0.35">
      <c r="A787" s="41">
        <v>785</v>
      </c>
      <c r="B787" s="42">
        <v>3682592</v>
      </c>
      <c r="C787" s="43" t="s">
        <v>4347</v>
      </c>
      <c r="D787" s="51" t="s">
        <v>4348</v>
      </c>
      <c r="E787" s="44" t="s">
        <v>83</v>
      </c>
      <c r="F787" s="44" t="s">
        <v>255</v>
      </c>
      <c r="G787" s="43" t="s">
        <v>4349</v>
      </c>
      <c r="H787" s="44" t="s">
        <v>4350</v>
      </c>
      <c r="I787" s="43" t="s">
        <v>4351</v>
      </c>
      <c r="J787" s="44" t="s">
        <v>4352</v>
      </c>
      <c r="K787" s="43" t="s">
        <v>673</v>
      </c>
      <c r="L787" s="44" t="s">
        <v>674</v>
      </c>
      <c r="M787" s="43">
        <v>65</v>
      </c>
      <c r="N787" s="43">
        <v>626021</v>
      </c>
      <c r="O787" s="43">
        <v>498906</v>
      </c>
    </row>
    <row r="788" spans="1:15" x14ac:dyDescent="0.35">
      <c r="A788" s="41">
        <v>786</v>
      </c>
      <c r="B788" s="42">
        <v>3709067</v>
      </c>
      <c r="C788" s="43" t="s">
        <v>4353</v>
      </c>
      <c r="D788" s="51" t="s">
        <v>4354</v>
      </c>
      <c r="E788" s="44" t="s">
        <v>83</v>
      </c>
      <c r="F788" s="44" t="s">
        <v>4355</v>
      </c>
      <c r="G788" s="43" t="s">
        <v>4356</v>
      </c>
      <c r="H788" s="44" t="s">
        <v>4357</v>
      </c>
      <c r="I788" s="43" t="s">
        <v>4358</v>
      </c>
      <c r="J788" s="44" t="s">
        <v>4357</v>
      </c>
      <c r="K788" s="43" t="s">
        <v>4359</v>
      </c>
      <c r="L788" s="44" t="s">
        <v>4360</v>
      </c>
      <c r="M788" s="43">
        <v>2</v>
      </c>
      <c r="N788" s="43">
        <v>701180</v>
      </c>
      <c r="O788" s="43">
        <v>504802</v>
      </c>
    </row>
    <row r="789" spans="1:15" x14ac:dyDescent="0.35">
      <c r="A789" s="41">
        <v>787</v>
      </c>
      <c r="B789" s="42">
        <v>3709903</v>
      </c>
      <c r="C789" s="43" t="s">
        <v>4361</v>
      </c>
      <c r="D789" s="51" t="s">
        <v>4362</v>
      </c>
      <c r="E789" s="44" t="s">
        <v>83</v>
      </c>
      <c r="F789" s="44" t="s">
        <v>4355</v>
      </c>
      <c r="G789" s="43" t="s">
        <v>4356</v>
      </c>
      <c r="H789" s="44" t="s">
        <v>4357</v>
      </c>
      <c r="I789" s="43" t="s">
        <v>4363</v>
      </c>
      <c r="J789" s="44" t="s">
        <v>4364</v>
      </c>
      <c r="K789" s="43" t="s">
        <v>103</v>
      </c>
      <c r="L789" s="44" t="s">
        <v>104</v>
      </c>
      <c r="M789" s="43">
        <v>73</v>
      </c>
      <c r="N789" s="43">
        <v>707988</v>
      </c>
      <c r="O789" s="43">
        <v>505214</v>
      </c>
    </row>
    <row r="790" spans="1:15" x14ac:dyDescent="0.35">
      <c r="A790" s="41">
        <v>788</v>
      </c>
      <c r="B790" s="42">
        <v>3709917</v>
      </c>
      <c r="C790" s="43" t="s">
        <v>4365</v>
      </c>
      <c r="D790" s="51" t="s">
        <v>4366</v>
      </c>
      <c r="E790" s="44" t="s">
        <v>83</v>
      </c>
      <c r="F790" s="44" t="s">
        <v>4355</v>
      </c>
      <c r="G790" s="43" t="s">
        <v>4356</v>
      </c>
      <c r="H790" s="44" t="s">
        <v>4357</v>
      </c>
      <c r="I790" s="43" t="s">
        <v>4367</v>
      </c>
      <c r="J790" s="44" t="s">
        <v>4368</v>
      </c>
      <c r="K790" s="43" t="s">
        <v>94</v>
      </c>
      <c r="L790" s="44" t="s">
        <v>95</v>
      </c>
      <c r="M790" s="43">
        <v>1</v>
      </c>
      <c r="N790" s="43">
        <v>700317</v>
      </c>
      <c r="O790" s="43">
        <v>514105</v>
      </c>
    </row>
    <row r="791" spans="1:15" x14ac:dyDescent="0.35">
      <c r="A791" s="41">
        <v>789</v>
      </c>
      <c r="B791" s="42">
        <v>3710575</v>
      </c>
      <c r="C791" s="43" t="s">
        <v>4369</v>
      </c>
      <c r="D791" s="51" t="s">
        <v>4370</v>
      </c>
      <c r="E791" s="44" t="s">
        <v>83</v>
      </c>
      <c r="F791" s="44" t="s">
        <v>4355</v>
      </c>
      <c r="G791" s="43" t="s">
        <v>4356</v>
      </c>
      <c r="H791" s="44" t="s">
        <v>4357</v>
      </c>
      <c r="I791" s="43" t="s">
        <v>4371</v>
      </c>
      <c r="J791" s="44" t="s">
        <v>4372</v>
      </c>
      <c r="K791" s="43" t="s">
        <v>103</v>
      </c>
      <c r="L791" s="44" t="s">
        <v>104</v>
      </c>
      <c r="M791" s="43" t="s">
        <v>4373</v>
      </c>
      <c r="N791" s="43">
        <v>705200</v>
      </c>
      <c r="O791" s="43">
        <v>497598</v>
      </c>
    </row>
    <row r="792" spans="1:15" x14ac:dyDescent="0.35">
      <c r="A792" s="41">
        <v>790</v>
      </c>
      <c r="B792" s="42">
        <v>3710738</v>
      </c>
      <c r="C792" s="43" t="s">
        <v>4374</v>
      </c>
      <c r="D792" s="51" t="s">
        <v>4375</v>
      </c>
      <c r="E792" s="44" t="s">
        <v>83</v>
      </c>
      <c r="F792" s="44" t="s">
        <v>4355</v>
      </c>
      <c r="G792" s="43" t="s">
        <v>4356</v>
      </c>
      <c r="H792" s="44" t="s">
        <v>4357</v>
      </c>
      <c r="I792" s="43" t="s">
        <v>4376</v>
      </c>
      <c r="J792" s="44" t="s">
        <v>4377</v>
      </c>
      <c r="K792" s="43" t="s">
        <v>103</v>
      </c>
      <c r="L792" s="44" t="s">
        <v>104</v>
      </c>
      <c r="M792" s="43">
        <v>41</v>
      </c>
      <c r="N792" s="43">
        <v>708506</v>
      </c>
      <c r="O792" s="43">
        <v>500874</v>
      </c>
    </row>
    <row r="793" spans="1:15" x14ac:dyDescent="0.35">
      <c r="A793" s="41">
        <v>791</v>
      </c>
      <c r="B793" s="42">
        <v>3712626</v>
      </c>
      <c r="C793" s="43" t="s">
        <v>4378</v>
      </c>
      <c r="D793" s="51" t="s">
        <v>4379</v>
      </c>
      <c r="E793" s="44" t="s">
        <v>83</v>
      </c>
      <c r="F793" s="44" t="s">
        <v>4355</v>
      </c>
      <c r="G793" s="43" t="s">
        <v>4380</v>
      </c>
      <c r="H793" s="44" t="s">
        <v>4381</v>
      </c>
      <c r="I793" s="43" t="s">
        <v>4382</v>
      </c>
      <c r="J793" s="44" t="s">
        <v>4381</v>
      </c>
      <c r="K793" s="43" t="s">
        <v>309</v>
      </c>
      <c r="L793" s="44" t="s">
        <v>310</v>
      </c>
      <c r="M793" s="43">
        <v>47</v>
      </c>
      <c r="N793" s="43">
        <v>683162</v>
      </c>
      <c r="O793" s="43">
        <v>521221</v>
      </c>
    </row>
    <row r="794" spans="1:15" x14ac:dyDescent="0.35">
      <c r="A794" s="41">
        <v>792</v>
      </c>
      <c r="B794" s="42">
        <v>3723297</v>
      </c>
      <c r="C794" s="43" t="s">
        <v>4383</v>
      </c>
      <c r="D794" s="51" t="s">
        <v>4384</v>
      </c>
      <c r="E794" s="44" t="s">
        <v>83</v>
      </c>
      <c r="F794" s="44" t="s">
        <v>4355</v>
      </c>
      <c r="G794" s="43" t="s">
        <v>4385</v>
      </c>
      <c r="H794" s="44" t="s">
        <v>4386</v>
      </c>
      <c r="I794" s="43" t="s">
        <v>4387</v>
      </c>
      <c r="J794" s="44" t="s">
        <v>4388</v>
      </c>
      <c r="K794" s="43" t="s">
        <v>103</v>
      </c>
      <c r="L794" s="44" t="s">
        <v>104</v>
      </c>
      <c r="M794" s="43">
        <v>60</v>
      </c>
      <c r="N794" s="43">
        <v>693538</v>
      </c>
      <c r="O794" s="43">
        <v>528464</v>
      </c>
    </row>
    <row r="795" spans="1:15" x14ac:dyDescent="0.35">
      <c r="A795" s="41">
        <v>793</v>
      </c>
      <c r="B795" s="42">
        <v>255033900</v>
      </c>
      <c r="C795" s="43"/>
      <c r="D795" s="51">
        <v>265131</v>
      </c>
      <c r="E795" s="44" t="s">
        <v>83</v>
      </c>
      <c r="F795" s="44" t="s">
        <v>84</v>
      </c>
      <c r="G795" s="43" t="s">
        <v>4389</v>
      </c>
      <c r="H795" s="44" t="s">
        <v>4390</v>
      </c>
      <c r="I795" s="43" t="s">
        <v>4391</v>
      </c>
      <c r="J795" s="44" t="s">
        <v>4390</v>
      </c>
      <c r="K795" s="43" t="s">
        <v>4392</v>
      </c>
      <c r="L795" s="44" t="s">
        <v>4393</v>
      </c>
      <c r="M795" s="43">
        <v>21</v>
      </c>
      <c r="N795" s="43">
        <v>650103</v>
      </c>
      <c r="O795" s="43">
        <v>499513</v>
      </c>
    </row>
    <row r="796" spans="1:15" x14ac:dyDescent="0.35">
      <c r="A796" s="41">
        <v>794</v>
      </c>
      <c r="B796" s="42">
        <v>3733404</v>
      </c>
      <c r="C796" s="43" t="s">
        <v>4394</v>
      </c>
      <c r="D796" s="51" t="s">
        <v>4395</v>
      </c>
      <c r="E796" s="44" t="s">
        <v>83</v>
      </c>
      <c r="F796" s="44" t="s">
        <v>84</v>
      </c>
      <c r="G796" s="43" t="s">
        <v>4396</v>
      </c>
      <c r="H796" s="44" t="s">
        <v>4397</v>
      </c>
      <c r="I796" s="43" t="s">
        <v>4398</v>
      </c>
      <c r="J796" s="44" t="s">
        <v>4397</v>
      </c>
      <c r="K796" s="43" t="s">
        <v>4399</v>
      </c>
      <c r="L796" s="44" t="s">
        <v>4400</v>
      </c>
      <c r="M796" s="43" t="s">
        <v>4401</v>
      </c>
      <c r="N796" s="43">
        <v>645541</v>
      </c>
      <c r="O796" s="43">
        <v>501640</v>
      </c>
    </row>
    <row r="797" spans="1:15" x14ac:dyDescent="0.35">
      <c r="A797" s="41">
        <v>795</v>
      </c>
      <c r="B797" s="42">
        <v>349147512</v>
      </c>
      <c r="C797" s="43"/>
      <c r="D797" s="51">
        <v>104696</v>
      </c>
      <c r="E797" s="44" t="s">
        <v>83</v>
      </c>
      <c r="F797" s="44" t="s">
        <v>84</v>
      </c>
      <c r="G797" s="43" t="s">
        <v>4402</v>
      </c>
      <c r="H797" s="44" t="s">
        <v>4403</v>
      </c>
      <c r="I797" s="43" t="s">
        <v>4404</v>
      </c>
      <c r="J797" s="44" t="s">
        <v>4403</v>
      </c>
      <c r="K797" s="43" t="s">
        <v>4405</v>
      </c>
      <c r="L797" s="44" t="s">
        <v>4406</v>
      </c>
      <c r="M797" s="43">
        <v>8</v>
      </c>
      <c r="N797" s="43">
        <v>648055</v>
      </c>
      <c r="O797" s="43">
        <v>508491</v>
      </c>
    </row>
    <row r="798" spans="1:15" x14ac:dyDescent="0.35">
      <c r="A798" s="41">
        <v>796</v>
      </c>
      <c r="B798" s="42">
        <v>3791152</v>
      </c>
      <c r="C798" s="43" t="s">
        <v>81</v>
      </c>
      <c r="D798" s="51" t="s">
        <v>82</v>
      </c>
      <c r="E798" s="44" t="s">
        <v>83</v>
      </c>
      <c r="F798" s="44" t="s">
        <v>84</v>
      </c>
      <c r="G798" s="43" t="s">
        <v>4407</v>
      </c>
      <c r="H798" s="44" t="s">
        <v>85</v>
      </c>
      <c r="I798" s="43" t="s">
        <v>86</v>
      </c>
      <c r="J798" s="44" t="s">
        <v>87</v>
      </c>
      <c r="K798" s="43" t="s">
        <v>88</v>
      </c>
      <c r="L798" s="44" t="s">
        <v>89</v>
      </c>
      <c r="M798" s="43">
        <v>148</v>
      </c>
      <c r="N798" s="43">
        <v>651205</v>
      </c>
      <c r="O798" s="43">
        <v>495985</v>
      </c>
    </row>
    <row r="799" spans="1:15" x14ac:dyDescent="0.35">
      <c r="A799" s="41">
        <v>797</v>
      </c>
      <c r="B799" s="42">
        <v>7755871</v>
      </c>
      <c r="C799" s="43" t="s">
        <v>319</v>
      </c>
      <c r="D799" s="51" t="s">
        <v>320</v>
      </c>
      <c r="E799" s="44" t="s">
        <v>83</v>
      </c>
      <c r="F799" s="44" t="s">
        <v>84</v>
      </c>
      <c r="G799" s="43" t="s">
        <v>4407</v>
      </c>
      <c r="H799" s="44" t="s">
        <v>85</v>
      </c>
      <c r="I799" s="43" t="s">
        <v>300</v>
      </c>
      <c r="J799" s="44" t="s">
        <v>85</v>
      </c>
      <c r="K799" s="43" t="s">
        <v>321</v>
      </c>
      <c r="L799" s="44" t="s">
        <v>322</v>
      </c>
      <c r="M799" s="43">
        <v>81</v>
      </c>
      <c r="N799" s="43">
        <v>652638</v>
      </c>
      <c r="O799" s="43">
        <v>500703</v>
      </c>
    </row>
    <row r="800" spans="1:15" x14ac:dyDescent="0.35">
      <c r="A800" s="41">
        <v>798</v>
      </c>
      <c r="B800" s="42">
        <v>15816281</v>
      </c>
      <c r="C800" s="43"/>
      <c r="D800" s="51">
        <v>132526</v>
      </c>
      <c r="E800" s="44" t="s">
        <v>83</v>
      </c>
      <c r="F800" s="44" t="s">
        <v>84</v>
      </c>
      <c r="G800" s="43" t="s">
        <v>4407</v>
      </c>
      <c r="H800" s="44" t="s">
        <v>85</v>
      </c>
      <c r="I800" s="43" t="s">
        <v>300</v>
      </c>
      <c r="J800" s="44" t="s">
        <v>85</v>
      </c>
      <c r="K800" s="43" t="s">
        <v>321</v>
      </c>
      <c r="L800" s="44" t="s">
        <v>322</v>
      </c>
      <c r="M800" s="43">
        <v>133</v>
      </c>
      <c r="N800" s="43">
        <v>653478</v>
      </c>
      <c r="O800" s="43">
        <v>501267</v>
      </c>
    </row>
    <row r="801" spans="1:15" x14ac:dyDescent="0.35">
      <c r="A801" s="41">
        <v>799</v>
      </c>
      <c r="B801" s="42">
        <v>3787652</v>
      </c>
      <c r="C801" s="43" t="s">
        <v>307</v>
      </c>
      <c r="D801" s="51" t="s">
        <v>308</v>
      </c>
      <c r="E801" s="44" t="s">
        <v>83</v>
      </c>
      <c r="F801" s="44" t="s">
        <v>84</v>
      </c>
      <c r="G801" s="43" t="s">
        <v>4407</v>
      </c>
      <c r="H801" s="44" t="s">
        <v>85</v>
      </c>
      <c r="I801" s="43" t="s">
        <v>300</v>
      </c>
      <c r="J801" s="44" t="s">
        <v>85</v>
      </c>
      <c r="K801" s="43" t="s">
        <v>309</v>
      </c>
      <c r="L801" s="44" t="s">
        <v>310</v>
      </c>
      <c r="M801" s="43">
        <v>19</v>
      </c>
      <c r="N801" s="43">
        <v>652799</v>
      </c>
      <c r="O801" s="43">
        <v>499403</v>
      </c>
    </row>
    <row r="802" spans="1:15" x14ac:dyDescent="0.35">
      <c r="A802" s="41">
        <v>800</v>
      </c>
      <c r="B802" s="42">
        <v>8489686</v>
      </c>
      <c r="C802" s="43" t="s">
        <v>298</v>
      </c>
      <c r="D802" s="51" t="s">
        <v>299</v>
      </c>
      <c r="E802" s="44" t="s">
        <v>83</v>
      </c>
      <c r="F802" s="44" t="s">
        <v>84</v>
      </c>
      <c r="G802" s="43" t="s">
        <v>4407</v>
      </c>
      <c r="H802" s="44" t="s">
        <v>85</v>
      </c>
      <c r="I802" s="43" t="s">
        <v>300</v>
      </c>
      <c r="J802" s="44" t="s">
        <v>85</v>
      </c>
      <c r="K802" s="43" t="s">
        <v>301</v>
      </c>
      <c r="L802" s="44" t="s">
        <v>302</v>
      </c>
      <c r="M802" s="43">
        <v>1</v>
      </c>
      <c r="N802" s="43">
        <v>653842</v>
      </c>
      <c r="O802" s="43">
        <v>500562</v>
      </c>
    </row>
    <row r="803" spans="1:15" x14ac:dyDescent="0.35">
      <c r="A803" s="41">
        <v>801</v>
      </c>
      <c r="B803" s="42">
        <v>3784534</v>
      </c>
      <c r="C803" s="43" t="s">
        <v>303</v>
      </c>
      <c r="D803" s="51" t="s">
        <v>304</v>
      </c>
      <c r="E803" s="44" t="s">
        <v>83</v>
      </c>
      <c r="F803" s="44" t="s">
        <v>84</v>
      </c>
      <c r="G803" s="43" t="s">
        <v>4407</v>
      </c>
      <c r="H803" s="44" t="s">
        <v>85</v>
      </c>
      <c r="I803" s="43" t="s">
        <v>300</v>
      </c>
      <c r="J803" s="44" t="s">
        <v>85</v>
      </c>
      <c r="K803" s="43" t="s">
        <v>305</v>
      </c>
      <c r="L803" s="44" t="s">
        <v>306</v>
      </c>
      <c r="M803" s="43">
        <v>16</v>
      </c>
      <c r="N803" s="43">
        <v>652367</v>
      </c>
      <c r="O803" s="43">
        <v>499653</v>
      </c>
    </row>
    <row r="804" spans="1:15" x14ac:dyDescent="0.35">
      <c r="A804" s="41">
        <v>802</v>
      </c>
      <c r="B804" s="42">
        <v>9794755</v>
      </c>
      <c r="C804" s="43"/>
      <c r="D804" s="51">
        <v>262959</v>
      </c>
      <c r="E804" s="44" t="s">
        <v>83</v>
      </c>
      <c r="F804" s="44" t="s">
        <v>84</v>
      </c>
      <c r="G804" s="43" t="s">
        <v>4407</v>
      </c>
      <c r="H804" s="44" t="s">
        <v>85</v>
      </c>
      <c r="I804" s="43" t="s">
        <v>300</v>
      </c>
      <c r="J804" s="44" t="s">
        <v>85</v>
      </c>
      <c r="K804" s="43" t="s">
        <v>4408</v>
      </c>
      <c r="L804" s="44" t="s">
        <v>4409</v>
      </c>
      <c r="M804" s="43">
        <v>9</v>
      </c>
      <c r="N804" s="43">
        <v>653474</v>
      </c>
      <c r="O804" s="43">
        <v>499486</v>
      </c>
    </row>
    <row r="805" spans="1:15" x14ac:dyDescent="0.35">
      <c r="A805" s="41">
        <v>803</v>
      </c>
      <c r="B805" s="42">
        <v>3787769</v>
      </c>
      <c r="C805" s="43" t="s">
        <v>311</v>
      </c>
      <c r="D805" s="51" t="s">
        <v>312</v>
      </c>
      <c r="E805" s="44" t="s">
        <v>83</v>
      </c>
      <c r="F805" s="44" t="s">
        <v>84</v>
      </c>
      <c r="G805" s="43" t="s">
        <v>4407</v>
      </c>
      <c r="H805" s="44" t="s">
        <v>85</v>
      </c>
      <c r="I805" s="43" t="s">
        <v>300</v>
      </c>
      <c r="J805" s="44" t="s">
        <v>85</v>
      </c>
      <c r="K805" s="43" t="s">
        <v>313</v>
      </c>
      <c r="L805" s="44" t="s">
        <v>314</v>
      </c>
      <c r="M805" s="43">
        <v>6</v>
      </c>
      <c r="N805" s="43">
        <v>654028</v>
      </c>
      <c r="O805" s="43">
        <v>500303</v>
      </c>
    </row>
    <row r="806" spans="1:15" x14ac:dyDescent="0.35">
      <c r="A806" s="41">
        <v>804</v>
      </c>
      <c r="B806" s="42">
        <v>7868026</v>
      </c>
      <c r="C806" s="43" t="s">
        <v>315</v>
      </c>
      <c r="D806" s="51" t="s">
        <v>316</v>
      </c>
      <c r="E806" s="44" t="s">
        <v>83</v>
      </c>
      <c r="F806" s="44" t="s">
        <v>84</v>
      </c>
      <c r="G806" s="43" t="s">
        <v>4407</v>
      </c>
      <c r="H806" s="44" t="s">
        <v>85</v>
      </c>
      <c r="I806" s="43" t="s">
        <v>300</v>
      </c>
      <c r="J806" s="44" t="s">
        <v>85</v>
      </c>
      <c r="K806" s="43" t="s">
        <v>317</v>
      </c>
      <c r="L806" s="44" t="s">
        <v>318</v>
      </c>
      <c r="M806" s="43">
        <v>33</v>
      </c>
      <c r="N806" s="43">
        <v>651467</v>
      </c>
      <c r="O806" s="43">
        <v>500497</v>
      </c>
    </row>
    <row r="807" spans="1:15" x14ac:dyDescent="0.35">
      <c r="A807" s="41">
        <v>805</v>
      </c>
      <c r="B807" s="42">
        <v>8649889</v>
      </c>
      <c r="C807" s="43" t="s">
        <v>90</v>
      </c>
      <c r="D807" s="51" t="s">
        <v>91</v>
      </c>
      <c r="E807" s="44" t="s">
        <v>83</v>
      </c>
      <c r="F807" s="44" t="s">
        <v>84</v>
      </c>
      <c r="G807" s="43" t="s">
        <v>4407</v>
      </c>
      <c r="H807" s="44" t="s">
        <v>85</v>
      </c>
      <c r="I807" s="43" t="s">
        <v>92</v>
      </c>
      <c r="J807" s="44" t="s">
        <v>93</v>
      </c>
      <c r="K807" s="43" t="s">
        <v>94</v>
      </c>
      <c r="L807" s="44" t="s">
        <v>95</v>
      </c>
      <c r="M807" s="43">
        <v>1</v>
      </c>
      <c r="N807" s="43">
        <v>654451</v>
      </c>
      <c r="O807" s="43">
        <v>503193</v>
      </c>
    </row>
    <row r="808" spans="1:15" x14ac:dyDescent="0.35">
      <c r="A808" s="41">
        <v>806</v>
      </c>
      <c r="B808" s="42">
        <v>812903645</v>
      </c>
      <c r="C808" s="43"/>
      <c r="D808" s="51">
        <v>21109</v>
      </c>
      <c r="E808" s="44" t="s">
        <v>83</v>
      </c>
      <c r="F808" s="44" t="s">
        <v>84</v>
      </c>
      <c r="G808" s="43" t="s">
        <v>4410</v>
      </c>
      <c r="H808" s="44" t="s">
        <v>4411</v>
      </c>
      <c r="I808" s="43" t="s">
        <v>4412</v>
      </c>
      <c r="J808" s="44" t="s">
        <v>4411</v>
      </c>
      <c r="K808" s="43" t="s">
        <v>4413</v>
      </c>
      <c r="L808" s="44" t="s">
        <v>4414</v>
      </c>
      <c r="M808" s="43" t="s">
        <v>4415</v>
      </c>
      <c r="N808" s="43">
        <v>645439</v>
      </c>
      <c r="O808" s="43">
        <v>492567</v>
      </c>
    </row>
    <row r="809" spans="1:15" x14ac:dyDescent="0.35">
      <c r="A809" s="41">
        <v>807</v>
      </c>
      <c r="B809" s="42">
        <v>3798771</v>
      </c>
      <c r="C809" s="43" t="s">
        <v>4416</v>
      </c>
      <c r="D809" s="51" t="s">
        <v>4417</v>
      </c>
      <c r="E809" s="44" t="s">
        <v>83</v>
      </c>
      <c r="F809" s="44" t="s">
        <v>4418</v>
      </c>
      <c r="G809" s="43" t="s">
        <v>4419</v>
      </c>
      <c r="H809" s="44" t="s">
        <v>4420</v>
      </c>
      <c r="I809" s="43" t="s">
        <v>4421</v>
      </c>
      <c r="J809" s="44" t="s">
        <v>4422</v>
      </c>
      <c r="K809" s="43" t="s">
        <v>103</v>
      </c>
      <c r="L809" s="44" t="s">
        <v>104</v>
      </c>
      <c r="M809" s="43" t="s">
        <v>793</v>
      </c>
      <c r="N809" s="43">
        <v>658709</v>
      </c>
      <c r="O809" s="43">
        <v>546852</v>
      </c>
    </row>
    <row r="810" spans="1:15" x14ac:dyDescent="0.35">
      <c r="A810" s="41">
        <v>808</v>
      </c>
      <c r="B810" s="42">
        <v>3798892</v>
      </c>
      <c r="C810" s="43" t="s">
        <v>4423</v>
      </c>
      <c r="D810" s="51" t="s">
        <v>4424</v>
      </c>
      <c r="E810" s="44" t="s">
        <v>83</v>
      </c>
      <c r="F810" s="44" t="s">
        <v>4418</v>
      </c>
      <c r="G810" s="43" t="s">
        <v>4419</v>
      </c>
      <c r="H810" s="44" t="s">
        <v>4420</v>
      </c>
      <c r="I810" s="43" t="s">
        <v>4425</v>
      </c>
      <c r="J810" s="44" t="s">
        <v>1949</v>
      </c>
      <c r="K810" s="43" t="s">
        <v>103</v>
      </c>
      <c r="L810" s="44" t="s">
        <v>104</v>
      </c>
      <c r="M810" s="43">
        <v>40</v>
      </c>
      <c r="N810" s="43">
        <v>659472</v>
      </c>
      <c r="O810" s="43">
        <v>538417</v>
      </c>
    </row>
    <row r="811" spans="1:15" x14ac:dyDescent="0.35">
      <c r="A811" s="41">
        <v>809</v>
      </c>
      <c r="B811" s="42">
        <v>8551335</v>
      </c>
      <c r="C811" s="43" t="s">
        <v>4426</v>
      </c>
      <c r="D811" s="51" t="s">
        <v>4427</v>
      </c>
      <c r="E811" s="44" t="s">
        <v>83</v>
      </c>
      <c r="F811" s="44" t="s">
        <v>4418</v>
      </c>
      <c r="G811" s="43" t="s">
        <v>4419</v>
      </c>
      <c r="H811" s="44" t="s">
        <v>4420</v>
      </c>
      <c r="I811" s="43" t="s">
        <v>4428</v>
      </c>
      <c r="J811" s="44" t="s">
        <v>4429</v>
      </c>
      <c r="K811" s="43" t="s">
        <v>103</v>
      </c>
      <c r="L811" s="44" t="s">
        <v>104</v>
      </c>
      <c r="M811" s="43">
        <v>34</v>
      </c>
      <c r="N811" s="43">
        <v>658123</v>
      </c>
      <c r="O811" s="43">
        <v>536438</v>
      </c>
    </row>
    <row r="812" spans="1:15" x14ac:dyDescent="0.35">
      <c r="A812" s="41">
        <v>810</v>
      </c>
      <c r="B812" s="42">
        <v>3799913</v>
      </c>
      <c r="C812" s="43" t="s">
        <v>4430</v>
      </c>
      <c r="D812" s="51" t="s">
        <v>4431</v>
      </c>
      <c r="E812" s="44" t="s">
        <v>83</v>
      </c>
      <c r="F812" s="44" t="s">
        <v>4418</v>
      </c>
      <c r="G812" s="43" t="s">
        <v>4419</v>
      </c>
      <c r="H812" s="44" t="s">
        <v>4420</v>
      </c>
      <c r="I812" s="43" t="s">
        <v>4432</v>
      </c>
      <c r="J812" s="44" t="s">
        <v>4433</v>
      </c>
      <c r="K812" s="43" t="s">
        <v>103</v>
      </c>
      <c r="L812" s="44" t="s">
        <v>104</v>
      </c>
      <c r="M812" s="43">
        <v>93</v>
      </c>
      <c r="N812" s="43">
        <v>663756</v>
      </c>
      <c r="O812" s="43">
        <v>539836</v>
      </c>
    </row>
    <row r="813" spans="1:15" x14ac:dyDescent="0.35">
      <c r="A813" s="41">
        <v>811</v>
      </c>
      <c r="B813" s="42">
        <v>3800376</v>
      </c>
      <c r="C813" s="43" t="s">
        <v>4434</v>
      </c>
      <c r="D813" s="51" t="s">
        <v>4435</v>
      </c>
      <c r="E813" s="44" t="s">
        <v>83</v>
      </c>
      <c r="F813" s="44" t="s">
        <v>4418</v>
      </c>
      <c r="G813" s="43" t="s">
        <v>4419</v>
      </c>
      <c r="H813" s="44" t="s">
        <v>4420</v>
      </c>
      <c r="I813" s="43" t="s">
        <v>4436</v>
      </c>
      <c r="J813" s="44" t="s">
        <v>4420</v>
      </c>
      <c r="K813" s="43" t="s">
        <v>4437</v>
      </c>
      <c r="L813" s="44" t="s">
        <v>4438</v>
      </c>
      <c r="M813" s="43" t="s">
        <v>4439</v>
      </c>
      <c r="N813" s="43">
        <v>659681</v>
      </c>
      <c r="O813" s="43">
        <v>541736</v>
      </c>
    </row>
    <row r="814" spans="1:15" x14ac:dyDescent="0.35">
      <c r="A814" s="41">
        <v>812</v>
      </c>
      <c r="B814" s="42">
        <v>3800421</v>
      </c>
      <c r="C814" s="43" t="s">
        <v>4440</v>
      </c>
      <c r="D814" s="51" t="s">
        <v>4441</v>
      </c>
      <c r="E814" s="44" t="s">
        <v>83</v>
      </c>
      <c r="F814" s="44" t="s">
        <v>4418</v>
      </c>
      <c r="G814" s="43" t="s">
        <v>4419</v>
      </c>
      <c r="H814" s="44" t="s">
        <v>4420</v>
      </c>
      <c r="I814" s="43" t="s">
        <v>4442</v>
      </c>
      <c r="J814" s="44" t="s">
        <v>4443</v>
      </c>
      <c r="K814" s="43" t="s">
        <v>103</v>
      </c>
      <c r="L814" s="44" t="s">
        <v>104</v>
      </c>
      <c r="M814" s="43" t="s">
        <v>694</v>
      </c>
      <c r="N814" s="43">
        <v>664172</v>
      </c>
      <c r="O814" s="43">
        <v>546666</v>
      </c>
    </row>
    <row r="815" spans="1:15" x14ac:dyDescent="0.35">
      <c r="A815" s="41">
        <v>813</v>
      </c>
      <c r="B815" s="42">
        <v>3809780</v>
      </c>
      <c r="C815" s="43" t="s">
        <v>4445</v>
      </c>
      <c r="D815" s="51" t="s">
        <v>4446</v>
      </c>
      <c r="E815" s="44" t="s">
        <v>83</v>
      </c>
      <c r="F815" s="44" t="s">
        <v>4418</v>
      </c>
      <c r="G815" s="43" t="s">
        <v>4444</v>
      </c>
      <c r="H815" s="44" t="s">
        <v>4372</v>
      </c>
      <c r="I815" s="43" t="s">
        <v>4447</v>
      </c>
      <c r="J815" s="44" t="s">
        <v>4448</v>
      </c>
      <c r="K815" s="43" t="s">
        <v>94</v>
      </c>
      <c r="L815" s="44" t="s">
        <v>95</v>
      </c>
      <c r="M815" s="43">
        <v>26</v>
      </c>
      <c r="N815" s="43">
        <v>666188</v>
      </c>
      <c r="O815" s="43">
        <v>534080</v>
      </c>
    </row>
    <row r="816" spans="1:15" x14ac:dyDescent="0.35">
      <c r="A816" s="41">
        <v>814</v>
      </c>
      <c r="B816" s="42">
        <v>3812355</v>
      </c>
      <c r="C816" s="43" t="s">
        <v>4449</v>
      </c>
      <c r="D816" s="51" t="s">
        <v>4450</v>
      </c>
      <c r="E816" s="44" t="s">
        <v>83</v>
      </c>
      <c r="F816" s="44" t="s">
        <v>4418</v>
      </c>
      <c r="G816" s="43" t="s">
        <v>4444</v>
      </c>
      <c r="H816" s="44" t="s">
        <v>4372</v>
      </c>
      <c r="I816" s="43" t="s">
        <v>4451</v>
      </c>
      <c r="J816" s="44" t="s">
        <v>4452</v>
      </c>
      <c r="K816" s="43" t="s">
        <v>4437</v>
      </c>
      <c r="L816" s="44" t="s">
        <v>4438</v>
      </c>
      <c r="M816" s="43">
        <v>87</v>
      </c>
      <c r="N816" s="43">
        <v>663945</v>
      </c>
      <c r="O816" s="43">
        <v>525559</v>
      </c>
    </row>
    <row r="817" spans="1:15" x14ac:dyDescent="0.35">
      <c r="A817" s="41">
        <v>815</v>
      </c>
      <c r="B817" s="42">
        <v>3812689</v>
      </c>
      <c r="C817" s="43" t="s">
        <v>4453</v>
      </c>
      <c r="D817" s="51" t="s">
        <v>4454</v>
      </c>
      <c r="E817" s="44" t="s">
        <v>83</v>
      </c>
      <c r="F817" s="44" t="s">
        <v>4418</v>
      </c>
      <c r="G817" s="43" t="s">
        <v>4444</v>
      </c>
      <c r="H817" s="44" t="s">
        <v>4372</v>
      </c>
      <c r="I817" s="43" t="s">
        <v>4455</v>
      </c>
      <c r="J817" s="44" t="s">
        <v>4456</v>
      </c>
      <c r="K817" s="43" t="s">
        <v>4457</v>
      </c>
      <c r="L817" s="44" t="s">
        <v>4458</v>
      </c>
      <c r="M817" s="43">
        <v>81</v>
      </c>
      <c r="N817" s="43">
        <v>668233</v>
      </c>
      <c r="O817" s="43">
        <v>527134</v>
      </c>
    </row>
    <row r="818" spans="1:15" x14ac:dyDescent="0.35">
      <c r="A818" s="41">
        <v>816</v>
      </c>
      <c r="B818" s="42">
        <v>3807126</v>
      </c>
      <c r="C818" s="43" t="s">
        <v>4459</v>
      </c>
      <c r="D818" s="51" t="s">
        <v>4460</v>
      </c>
      <c r="E818" s="44" t="s">
        <v>83</v>
      </c>
      <c r="F818" s="44" t="s">
        <v>4418</v>
      </c>
      <c r="G818" s="43" t="s">
        <v>4444</v>
      </c>
      <c r="H818" s="44" t="s">
        <v>4372</v>
      </c>
      <c r="I818" s="43" t="s">
        <v>4461</v>
      </c>
      <c r="J818" s="44" t="s">
        <v>4372</v>
      </c>
      <c r="K818" s="43" t="s">
        <v>4462</v>
      </c>
      <c r="L818" s="44" t="s">
        <v>4463</v>
      </c>
      <c r="M818" s="43" t="s">
        <v>4464</v>
      </c>
      <c r="N818" s="43">
        <v>664884</v>
      </c>
      <c r="O818" s="43">
        <v>528547</v>
      </c>
    </row>
    <row r="819" spans="1:15" x14ac:dyDescent="0.35">
      <c r="A819" s="41">
        <v>817</v>
      </c>
      <c r="B819" s="42">
        <v>3807065</v>
      </c>
      <c r="C819" s="43" t="s">
        <v>4465</v>
      </c>
      <c r="D819" s="51" t="s">
        <v>4466</v>
      </c>
      <c r="E819" s="44" t="s">
        <v>83</v>
      </c>
      <c r="F819" s="44" t="s">
        <v>4418</v>
      </c>
      <c r="G819" s="43" t="s">
        <v>4444</v>
      </c>
      <c r="H819" s="44" t="s">
        <v>4372</v>
      </c>
      <c r="I819" s="43" t="s">
        <v>4461</v>
      </c>
      <c r="J819" s="44" t="s">
        <v>4372</v>
      </c>
      <c r="K819" s="43" t="s">
        <v>586</v>
      </c>
      <c r="L819" s="44" t="s">
        <v>587</v>
      </c>
      <c r="M819" s="43">
        <v>6</v>
      </c>
      <c r="N819" s="43">
        <v>666214</v>
      </c>
      <c r="O819" s="43">
        <v>526417</v>
      </c>
    </row>
    <row r="820" spans="1:15" ht="58" x14ac:dyDescent="0.35">
      <c r="A820" s="41">
        <v>818</v>
      </c>
      <c r="B820" s="42">
        <v>3824179</v>
      </c>
      <c r="C820" s="43" t="s">
        <v>4467</v>
      </c>
      <c r="D820" s="51" t="s">
        <v>4468</v>
      </c>
      <c r="E820" s="44" t="s">
        <v>83</v>
      </c>
      <c r="F820" s="44" t="s">
        <v>4469</v>
      </c>
      <c r="G820" s="43" t="s">
        <v>4470</v>
      </c>
      <c r="H820" s="44" t="s">
        <v>4471</v>
      </c>
      <c r="I820" s="43" t="s">
        <v>4472</v>
      </c>
      <c r="J820" s="44" t="s">
        <v>4471</v>
      </c>
      <c r="K820" s="43" t="s">
        <v>658</v>
      </c>
      <c r="L820" s="44" t="s">
        <v>659</v>
      </c>
      <c r="M820" s="43">
        <v>78</v>
      </c>
      <c r="N820" s="43">
        <v>678946</v>
      </c>
      <c r="O820" s="43">
        <v>391146</v>
      </c>
    </row>
    <row r="821" spans="1:15" x14ac:dyDescent="0.35">
      <c r="A821" s="41">
        <v>819</v>
      </c>
      <c r="B821" s="42">
        <v>9703380</v>
      </c>
      <c r="C821" s="43"/>
      <c r="D821" s="51">
        <v>264325</v>
      </c>
      <c r="E821" s="44" t="s">
        <v>83</v>
      </c>
      <c r="F821" s="44" t="s">
        <v>994</v>
      </c>
      <c r="G821" s="43" t="s">
        <v>4473</v>
      </c>
      <c r="H821" s="44" t="s">
        <v>995</v>
      </c>
      <c r="I821" s="43" t="s">
        <v>996</v>
      </c>
      <c r="J821" s="44" t="s">
        <v>995</v>
      </c>
      <c r="K821" s="43" t="s">
        <v>526</v>
      </c>
      <c r="L821" s="44" t="s">
        <v>527</v>
      </c>
      <c r="M821" s="43" t="s">
        <v>4474</v>
      </c>
      <c r="N821" s="43">
        <v>599763</v>
      </c>
      <c r="O821" s="43">
        <v>464671</v>
      </c>
    </row>
    <row r="822" spans="1:15" x14ac:dyDescent="0.35">
      <c r="A822" s="41">
        <v>820</v>
      </c>
      <c r="B822" s="42">
        <v>3843199</v>
      </c>
      <c r="C822" s="43" t="s">
        <v>992</v>
      </c>
      <c r="D822" s="51" t="s">
        <v>993</v>
      </c>
      <c r="E822" s="44" t="s">
        <v>83</v>
      </c>
      <c r="F822" s="44" t="s">
        <v>994</v>
      </c>
      <c r="G822" s="43" t="s">
        <v>4473</v>
      </c>
      <c r="H822" s="44" t="s">
        <v>995</v>
      </c>
      <c r="I822" s="43" t="s">
        <v>996</v>
      </c>
      <c r="J822" s="44" t="s">
        <v>995</v>
      </c>
      <c r="K822" s="43" t="s">
        <v>690</v>
      </c>
      <c r="L822" s="44" t="s">
        <v>691</v>
      </c>
      <c r="M822" s="43">
        <v>11</v>
      </c>
      <c r="N822" s="43">
        <v>598402</v>
      </c>
      <c r="O822" s="43">
        <v>467001</v>
      </c>
    </row>
    <row r="823" spans="1:15" x14ac:dyDescent="0.35">
      <c r="A823" s="41">
        <v>821</v>
      </c>
      <c r="B823" s="45">
        <v>50439628</v>
      </c>
      <c r="C823" s="46"/>
      <c r="D823" s="52" t="s">
        <v>4475</v>
      </c>
      <c r="E823" s="47" t="s">
        <v>109</v>
      </c>
      <c r="F823" s="47" t="s">
        <v>1168</v>
      </c>
      <c r="G823" s="46" t="s">
        <v>4476</v>
      </c>
      <c r="H823" s="47" t="s">
        <v>4477</v>
      </c>
      <c r="I823" s="46" t="s">
        <v>4478</v>
      </c>
      <c r="J823" s="47" t="s">
        <v>4477</v>
      </c>
      <c r="K823" s="46" t="s">
        <v>493</v>
      </c>
      <c r="L823" s="47" t="s">
        <v>494</v>
      </c>
      <c r="M823" s="46" t="s">
        <v>2291</v>
      </c>
      <c r="N823" s="46">
        <v>392191.99</v>
      </c>
      <c r="O823" s="46">
        <v>333281.02</v>
      </c>
    </row>
    <row r="824" spans="1:15" x14ac:dyDescent="0.35">
      <c r="A824" s="41">
        <v>822</v>
      </c>
      <c r="B824" s="45">
        <v>17453805</v>
      </c>
      <c r="C824" s="46"/>
      <c r="D824" s="52" t="s">
        <v>4479</v>
      </c>
      <c r="E824" s="47" t="s">
        <v>109</v>
      </c>
      <c r="F824" s="47" t="s">
        <v>1168</v>
      </c>
      <c r="G824" s="46" t="s">
        <v>4476</v>
      </c>
      <c r="H824" s="47" t="s">
        <v>4477</v>
      </c>
      <c r="I824" s="46" t="s">
        <v>4478</v>
      </c>
      <c r="J824" s="47" t="s">
        <v>4477</v>
      </c>
      <c r="K824" s="46" t="s">
        <v>1095</v>
      </c>
      <c r="L824" s="47" t="s">
        <v>1096</v>
      </c>
      <c r="M824" s="46" t="s">
        <v>1903</v>
      </c>
      <c r="N824" s="46" t="s">
        <v>4480</v>
      </c>
      <c r="O824" s="46">
        <v>333719.03999999998</v>
      </c>
    </row>
    <row r="825" spans="1:15" x14ac:dyDescent="0.35">
      <c r="A825" s="41">
        <v>823</v>
      </c>
      <c r="B825" s="45">
        <v>33332162</v>
      </c>
      <c r="C825" s="46"/>
      <c r="D825" s="52" t="s">
        <v>4481</v>
      </c>
      <c r="E825" s="47" t="s">
        <v>109</v>
      </c>
      <c r="F825" s="47" t="s">
        <v>1168</v>
      </c>
      <c r="G825" s="46" t="s">
        <v>4476</v>
      </c>
      <c r="H825" s="47" t="s">
        <v>4477</v>
      </c>
      <c r="I825" s="46" t="s">
        <v>4478</v>
      </c>
      <c r="J825" s="47" t="s">
        <v>4477</v>
      </c>
      <c r="K825" s="46" t="s">
        <v>313</v>
      </c>
      <c r="L825" s="47" t="s">
        <v>314</v>
      </c>
      <c r="M825" s="46" t="s">
        <v>1903</v>
      </c>
      <c r="N825" s="46">
        <v>391798.98</v>
      </c>
      <c r="O825" s="46">
        <v>332667.98</v>
      </c>
    </row>
    <row r="826" spans="1:15" x14ac:dyDescent="0.35">
      <c r="A826" s="41">
        <v>824</v>
      </c>
      <c r="B826" s="45">
        <v>14188475</v>
      </c>
      <c r="C826" s="46"/>
      <c r="D826" s="52" t="s">
        <v>4482</v>
      </c>
      <c r="E826" s="47" t="s">
        <v>109</v>
      </c>
      <c r="F826" s="47" t="s">
        <v>4483</v>
      </c>
      <c r="G826" s="46" t="s">
        <v>4484</v>
      </c>
      <c r="H826" s="47" t="s">
        <v>4485</v>
      </c>
      <c r="I826" s="46" t="s">
        <v>4486</v>
      </c>
      <c r="J826" s="47" t="s">
        <v>4485</v>
      </c>
      <c r="K826" s="46" t="s">
        <v>4487</v>
      </c>
      <c r="L826" s="47" t="s">
        <v>4488</v>
      </c>
      <c r="M826" s="46" t="s">
        <v>3783</v>
      </c>
      <c r="N826" s="46">
        <v>439124.02</v>
      </c>
      <c r="O826" s="46">
        <v>274705.96999999997</v>
      </c>
    </row>
    <row r="827" spans="1:15" x14ac:dyDescent="0.35">
      <c r="A827" s="41">
        <v>825</v>
      </c>
      <c r="B827" s="45">
        <v>73221388</v>
      </c>
      <c r="C827" s="46"/>
      <c r="D827" s="52" t="s">
        <v>4489</v>
      </c>
      <c r="E827" s="47" t="s">
        <v>109</v>
      </c>
      <c r="F827" s="47" t="s">
        <v>4483</v>
      </c>
      <c r="G827" s="46" t="s">
        <v>4490</v>
      </c>
      <c r="H827" s="47" t="s">
        <v>4491</v>
      </c>
      <c r="I827" s="46" t="s">
        <v>4492</v>
      </c>
      <c r="J827" s="47" t="s">
        <v>4493</v>
      </c>
      <c r="K827" s="46" t="s">
        <v>142</v>
      </c>
      <c r="L827" s="47" t="s">
        <v>143</v>
      </c>
      <c r="M827" s="46" t="s">
        <v>680</v>
      </c>
      <c r="N827" s="46">
        <v>433337.01</v>
      </c>
      <c r="O827" s="46">
        <v>269866.96999999997</v>
      </c>
    </row>
    <row r="828" spans="1:15" x14ac:dyDescent="0.35">
      <c r="A828" s="41">
        <v>826</v>
      </c>
      <c r="B828" s="42">
        <v>4080480</v>
      </c>
      <c r="C828" s="43" t="s">
        <v>885</v>
      </c>
      <c r="D828" s="51" t="s">
        <v>886</v>
      </c>
      <c r="E828" s="44" t="s">
        <v>109</v>
      </c>
      <c r="F828" s="44" t="s">
        <v>194</v>
      </c>
      <c r="G828" s="43" t="s">
        <v>4494</v>
      </c>
      <c r="H828" s="44" t="s">
        <v>195</v>
      </c>
      <c r="I828" s="43" t="s">
        <v>887</v>
      </c>
      <c r="J828" s="44" t="s">
        <v>195</v>
      </c>
      <c r="K828" s="43" t="s">
        <v>888</v>
      </c>
      <c r="L828" s="44" t="s">
        <v>889</v>
      </c>
      <c r="M828" s="43">
        <v>20</v>
      </c>
      <c r="N828" s="43">
        <v>444085</v>
      </c>
      <c r="O828" s="43">
        <v>345885</v>
      </c>
    </row>
    <row r="829" spans="1:15" x14ac:dyDescent="0.35">
      <c r="A829" s="41">
        <v>827</v>
      </c>
      <c r="B829" s="45">
        <v>88198244</v>
      </c>
      <c r="C829" s="46"/>
      <c r="D829" s="52" t="s">
        <v>890</v>
      </c>
      <c r="E829" s="47" t="s">
        <v>109</v>
      </c>
      <c r="F829" s="47" t="s">
        <v>194</v>
      </c>
      <c r="G829" s="46" t="s">
        <v>4495</v>
      </c>
      <c r="H829" s="47" t="s">
        <v>195</v>
      </c>
      <c r="I829" s="46" t="s">
        <v>887</v>
      </c>
      <c r="J829" s="47" t="s">
        <v>195</v>
      </c>
      <c r="K829" s="46" t="s">
        <v>597</v>
      </c>
      <c r="L829" s="47" t="s">
        <v>598</v>
      </c>
      <c r="M829" s="46" t="s">
        <v>4496</v>
      </c>
      <c r="N829" s="46">
        <v>445057.01</v>
      </c>
      <c r="O829" s="46" t="s">
        <v>4497</v>
      </c>
    </row>
    <row r="830" spans="1:15" x14ac:dyDescent="0.35">
      <c r="A830" s="41">
        <v>828</v>
      </c>
      <c r="B830" s="45">
        <v>33353915</v>
      </c>
      <c r="C830" s="46"/>
      <c r="D830" s="52" t="s">
        <v>4498</v>
      </c>
      <c r="E830" s="47" t="s">
        <v>109</v>
      </c>
      <c r="F830" s="47" t="s">
        <v>194</v>
      </c>
      <c r="G830" s="46" t="s">
        <v>4499</v>
      </c>
      <c r="H830" s="47" t="s">
        <v>4500</v>
      </c>
      <c r="I830" s="46" t="s">
        <v>4501</v>
      </c>
      <c r="J830" s="47" t="s">
        <v>4500</v>
      </c>
      <c r="K830" s="46" t="s">
        <v>4502</v>
      </c>
      <c r="L830" s="47" t="s">
        <v>4503</v>
      </c>
      <c r="M830" s="46" t="s">
        <v>680</v>
      </c>
      <c r="N830" s="46">
        <v>433121.99</v>
      </c>
      <c r="O830" s="46">
        <v>350675.01</v>
      </c>
    </row>
    <row r="831" spans="1:15" x14ac:dyDescent="0.35">
      <c r="A831" s="41">
        <v>829</v>
      </c>
      <c r="B831" s="45">
        <v>20844714</v>
      </c>
      <c r="C831" s="46"/>
      <c r="D831" s="52" t="s">
        <v>4504</v>
      </c>
      <c r="E831" s="47" t="s">
        <v>109</v>
      </c>
      <c r="F831" s="47" t="s">
        <v>891</v>
      </c>
      <c r="G831" s="46" t="s">
        <v>4505</v>
      </c>
      <c r="H831" s="47" t="s">
        <v>892</v>
      </c>
      <c r="I831" s="46" t="s">
        <v>4506</v>
      </c>
      <c r="J831" s="47" t="s">
        <v>4507</v>
      </c>
      <c r="K831" s="46" t="s">
        <v>4508</v>
      </c>
      <c r="L831" s="47" t="s">
        <v>4509</v>
      </c>
      <c r="M831" s="46" t="s">
        <v>2214</v>
      </c>
      <c r="N831" s="46">
        <v>424156.01</v>
      </c>
      <c r="O831" s="46">
        <v>296907.98</v>
      </c>
    </row>
    <row r="832" spans="1:15" x14ac:dyDescent="0.35">
      <c r="A832" s="41">
        <v>830</v>
      </c>
      <c r="B832" s="42">
        <v>330862188</v>
      </c>
      <c r="C832" s="43"/>
      <c r="D832" s="51">
        <v>268218</v>
      </c>
      <c r="E832" s="44" t="s">
        <v>109</v>
      </c>
      <c r="F832" s="44" t="s">
        <v>193</v>
      </c>
      <c r="G832" s="43" t="s">
        <v>4510</v>
      </c>
      <c r="H832" s="44" t="s">
        <v>4511</v>
      </c>
      <c r="I832" s="43" t="s">
        <v>4512</v>
      </c>
      <c r="J832" s="44" t="s">
        <v>4513</v>
      </c>
      <c r="K832" s="43" t="s">
        <v>4514</v>
      </c>
      <c r="L832" s="44" t="s">
        <v>4515</v>
      </c>
      <c r="M832" s="43">
        <v>1</v>
      </c>
      <c r="N832" s="43">
        <v>426581</v>
      </c>
      <c r="O832" s="43">
        <v>346234</v>
      </c>
    </row>
    <row r="833" spans="1:15" x14ac:dyDescent="0.35">
      <c r="A833" s="41">
        <v>831</v>
      </c>
      <c r="B833" s="45">
        <v>90069283</v>
      </c>
      <c r="C833" s="46"/>
      <c r="D833" s="52" t="s">
        <v>4516</v>
      </c>
      <c r="E833" s="47" t="s">
        <v>109</v>
      </c>
      <c r="F833" s="47" t="s">
        <v>893</v>
      </c>
      <c r="G833" s="46" t="s">
        <v>4517</v>
      </c>
      <c r="H833" s="47" t="s">
        <v>4518</v>
      </c>
      <c r="I833" s="46" t="s">
        <v>4519</v>
      </c>
      <c r="J833" s="47" t="s">
        <v>4518</v>
      </c>
      <c r="K833" s="46" t="s">
        <v>94</v>
      </c>
      <c r="L833" s="47" t="s">
        <v>95</v>
      </c>
      <c r="M833" s="46" t="s">
        <v>1903</v>
      </c>
      <c r="N833" s="46">
        <v>399010.01</v>
      </c>
      <c r="O833" s="46">
        <v>298569.94</v>
      </c>
    </row>
    <row r="834" spans="1:15" x14ac:dyDescent="0.35">
      <c r="A834" s="41">
        <v>832</v>
      </c>
      <c r="B834" s="42">
        <v>4145649</v>
      </c>
      <c r="C834" s="43" t="s">
        <v>4520</v>
      </c>
      <c r="D834" s="51" t="s">
        <v>4521</v>
      </c>
      <c r="E834" s="44" t="s">
        <v>109</v>
      </c>
      <c r="F834" s="44" t="s">
        <v>110</v>
      </c>
      <c r="G834" s="43" t="s">
        <v>4522</v>
      </c>
      <c r="H834" s="44" t="s">
        <v>4523</v>
      </c>
      <c r="I834" s="43" t="s">
        <v>4524</v>
      </c>
      <c r="J834" s="44" t="s">
        <v>4525</v>
      </c>
      <c r="K834" s="43" t="s">
        <v>4526</v>
      </c>
      <c r="L834" s="44" t="s">
        <v>4527</v>
      </c>
      <c r="M834" s="43">
        <v>1</v>
      </c>
      <c r="N834" s="43">
        <v>463515</v>
      </c>
      <c r="O834" s="43">
        <v>318863</v>
      </c>
    </row>
    <row r="835" spans="1:15" x14ac:dyDescent="0.35">
      <c r="A835" s="41">
        <v>833</v>
      </c>
      <c r="B835" s="45">
        <v>77343082</v>
      </c>
      <c r="C835" s="46"/>
      <c r="D835" s="52" t="s">
        <v>4529</v>
      </c>
      <c r="E835" s="47" t="s">
        <v>109</v>
      </c>
      <c r="F835" s="47" t="s">
        <v>881</v>
      </c>
      <c r="G835" s="46" t="s">
        <v>4528</v>
      </c>
      <c r="H835" s="47" t="s">
        <v>881</v>
      </c>
      <c r="I835" s="46" t="s">
        <v>882</v>
      </c>
      <c r="J835" s="47" t="s">
        <v>881</v>
      </c>
      <c r="K835" s="46" t="s">
        <v>557</v>
      </c>
      <c r="L835" s="47" t="s">
        <v>558</v>
      </c>
      <c r="M835" s="46" t="s">
        <v>1380</v>
      </c>
      <c r="N835" s="46">
        <v>423452.03</v>
      </c>
      <c r="O835" s="46">
        <v>311572.03999999998</v>
      </c>
    </row>
    <row r="836" spans="1:15" x14ac:dyDescent="0.35">
      <c r="A836" s="41">
        <v>834</v>
      </c>
      <c r="B836" s="42">
        <v>4243383</v>
      </c>
      <c r="C836" s="43" t="s">
        <v>883</v>
      </c>
      <c r="D836" s="51" t="s">
        <v>884</v>
      </c>
      <c r="E836" s="44" t="s">
        <v>109</v>
      </c>
      <c r="F836" s="44" t="s">
        <v>881</v>
      </c>
      <c r="G836" s="43" t="s">
        <v>4528</v>
      </c>
      <c r="H836" s="44" t="s">
        <v>881</v>
      </c>
      <c r="I836" s="43" t="s">
        <v>882</v>
      </c>
      <c r="J836" s="44" t="s">
        <v>881</v>
      </c>
      <c r="K836" s="43" t="s">
        <v>653</v>
      </c>
      <c r="L836" s="44" t="s">
        <v>654</v>
      </c>
      <c r="M836" s="43">
        <v>43</v>
      </c>
      <c r="N836" s="43">
        <v>424419</v>
      </c>
      <c r="O836" s="43">
        <v>311373</v>
      </c>
    </row>
    <row r="837" spans="1:15" x14ac:dyDescent="0.35">
      <c r="A837" s="41">
        <v>835</v>
      </c>
      <c r="B837" s="45">
        <v>77462776</v>
      </c>
      <c r="C837" s="46"/>
      <c r="D837" s="52" t="s">
        <v>4530</v>
      </c>
      <c r="E837" s="47" t="s">
        <v>109</v>
      </c>
      <c r="F837" s="47" t="s">
        <v>197</v>
      </c>
      <c r="G837" s="46" t="s">
        <v>4531</v>
      </c>
      <c r="H837" s="47" t="s">
        <v>4532</v>
      </c>
      <c r="I837" s="46" t="s">
        <v>4533</v>
      </c>
      <c r="J837" s="47" t="s">
        <v>4534</v>
      </c>
      <c r="K837" s="46" t="s">
        <v>4508</v>
      </c>
      <c r="L837" s="47" t="s">
        <v>4509</v>
      </c>
      <c r="M837" s="46" t="s">
        <v>4535</v>
      </c>
      <c r="N837" s="46">
        <v>421640.97</v>
      </c>
      <c r="O837" s="46">
        <v>304423.02</v>
      </c>
    </row>
    <row r="838" spans="1:15" x14ac:dyDescent="0.35">
      <c r="A838" s="41">
        <v>836</v>
      </c>
      <c r="B838" s="45">
        <v>30663506</v>
      </c>
      <c r="C838" s="46"/>
      <c r="D838" s="52" t="s">
        <v>4536</v>
      </c>
      <c r="E838" s="47" t="s">
        <v>109</v>
      </c>
      <c r="F838" s="47" t="s">
        <v>894</v>
      </c>
      <c r="G838" s="46" t="s">
        <v>4537</v>
      </c>
      <c r="H838" s="47" t="s">
        <v>4538</v>
      </c>
      <c r="I838" s="46" t="s">
        <v>4539</v>
      </c>
      <c r="J838" s="47" t="s">
        <v>4538</v>
      </c>
      <c r="K838" s="46" t="s">
        <v>1252</v>
      </c>
      <c r="L838" s="47" t="s">
        <v>381</v>
      </c>
      <c r="M838" s="46" t="s">
        <v>1555</v>
      </c>
      <c r="N838" s="46">
        <v>419257.03</v>
      </c>
      <c r="O838" s="46">
        <v>276928.98</v>
      </c>
    </row>
    <row r="839" spans="1:15" x14ac:dyDescent="0.35">
      <c r="A839" s="41">
        <v>837</v>
      </c>
      <c r="B839" s="45">
        <v>23183179</v>
      </c>
      <c r="C839" s="46"/>
      <c r="D839" s="52" t="s">
        <v>4540</v>
      </c>
      <c r="E839" s="47" t="s">
        <v>109</v>
      </c>
      <c r="F839" s="47" t="s">
        <v>894</v>
      </c>
      <c r="G839" s="46" t="s">
        <v>4541</v>
      </c>
      <c r="H839" s="47" t="s">
        <v>895</v>
      </c>
      <c r="I839" s="46" t="s">
        <v>896</v>
      </c>
      <c r="J839" s="47" t="s">
        <v>895</v>
      </c>
      <c r="K839" s="46" t="s">
        <v>1252</v>
      </c>
      <c r="L839" s="47" t="s">
        <v>381</v>
      </c>
      <c r="M839" s="46" t="s">
        <v>4542</v>
      </c>
      <c r="N839" s="46">
        <v>397793.02</v>
      </c>
      <c r="O839" s="46">
        <v>273525.96999999997</v>
      </c>
    </row>
    <row r="840" spans="1:15" x14ac:dyDescent="0.35">
      <c r="A840" s="41">
        <v>838</v>
      </c>
      <c r="B840" s="45">
        <v>37873119</v>
      </c>
      <c r="C840" s="46"/>
      <c r="D840" s="52" t="s">
        <v>4543</v>
      </c>
      <c r="E840" s="47" t="s">
        <v>109</v>
      </c>
      <c r="F840" s="47" t="s">
        <v>4544</v>
      </c>
      <c r="G840" s="46" t="s">
        <v>4545</v>
      </c>
      <c r="H840" s="47" t="s">
        <v>4546</v>
      </c>
      <c r="I840" s="46" t="s">
        <v>4547</v>
      </c>
      <c r="J840" s="47" t="s">
        <v>4548</v>
      </c>
      <c r="K840" s="46" t="s">
        <v>1252</v>
      </c>
      <c r="L840" s="47" t="s">
        <v>381</v>
      </c>
      <c r="M840" s="46" t="s">
        <v>4549</v>
      </c>
      <c r="N840" s="46">
        <v>456485.03</v>
      </c>
      <c r="O840" s="46">
        <v>300042.03000000003</v>
      </c>
    </row>
    <row r="841" spans="1:15" x14ac:dyDescent="0.35">
      <c r="A841" s="41">
        <v>839</v>
      </c>
      <c r="B841" s="42">
        <v>9568993</v>
      </c>
      <c r="C841" s="43" t="s">
        <v>4550</v>
      </c>
      <c r="D841" s="51" t="s">
        <v>4551</v>
      </c>
      <c r="E841" s="44" t="s">
        <v>174</v>
      </c>
      <c r="F841" s="44" t="s">
        <v>1040</v>
      </c>
      <c r="G841" s="43" t="s">
        <v>4552</v>
      </c>
      <c r="H841" s="44" t="s">
        <v>4553</v>
      </c>
      <c r="I841" s="43" t="s">
        <v>4554</v>
      </c>
      <c r="J841" s="44" t="s">
        <v>4555</v>
      </c>
      <c r="K841" s="43" t="s">
        <v>103</v>
      </c>
      <c r="L841" s="44" t="s">
        <v>104</v>
      </c>
      <c r="M841" s="43" t="s">
        <v>4556</v>
      </c>
      <c r="N841" s="43">
        <v>663345</v>
      </c>
      <c r="O841" s="43">
        <v>249380</v>
      </c>
    </row>
    <row r="842" spans="1:15" x14ac:dyDescent="0.35">
      <c r="A842" s="41">
        <v>840</v>
      </c>
      <c r="B842" s="42">
        <v>4278556</v>
      </c>
      <c r="C842" s="43" t="s">
        <v>4557</v>
      </c>
      <c r="D842" s="51" t="s">
        <v>4558</v>
      </c>
      <c r="E842" s="44" t="s">
        <v>174</v>
      </c>
      <c r="F842" s="44" t="s">
        <v>1040</v>
      </c>
      <c r="G842" s="43" t="s">
        <v>4552</v>
      </c>
      <c r="H842" s="44" t="s">
        <v>4553</v>
      </c>
      <c r="I842" s="43" t="s">
        <v>4559</v>
      </c>
      <c r="J842" s="44" t="s">
        <v>4560</v>
      </c>
      <c r="K842" s="43" t="s">
        <v>103</v>
      </c>
      <c r="L842" s="44" t="s">
        <v>104</v>
      </c>
      <c r="M842" s="43">
        <v>59</v>
      </c>
      <c r="N842" s="43">
        <v>664734</v>
      </c>
      <c r="O842" s="43">
        <v>242550</v>
      </c>
    </row>
    <row r="843" spans="1:15" x14ac:dyDescent="0.35">
      <c r="A843" s="41">
        <v>841</v>
      </c>
      <c r="B843" s="42">
        <v>9633399</v>
      </c>
      <c r="C843" s="43" t="s">
        <v>4561</v>
      </c>
      <c r="D843" s="51" t="s">
        <v>4562</v>
      </c>
      <c r="E843" s="44" t="s">
        <v>174</v>
      </c>
      <c r="F843" s="44" t="s">
        <v>1040</v>
      </c>
      <c r="G843" s="43" t="s">
        <v>4552</v>
      </c>
      <c r="H843" s="44" t="s">
        <v>4553</v>
      </c>
      <c r="I843" s="43" t="s">
        <v>4563</v>
      </c>
      <c r="J843" s="44" t="s">
        <v>4564</v>
      </c>
      <c r="K843" s="43" t="s">
        <v>103</v>
      </c>
      <c r="L843" s="44" t="s">
        <v>104</v>
      </c>
      <c r="M843" s="43" t="s">
        <v>4565</v>
      </c>
      <c r="N843" s="43">
        <v>665461</v>
      </c>
      <c r="O843" s="43">
        <v>245809</v>
      </c>
    </row>
    <row r="844" spans="1:15" x14ac:dyDescent="0.35">
      <c r="A844" s="41">
        <v>842</v>
      </c>
      <c r="B844" s="42">
        <v>7776476</v>
      </c>
      <c r="C844" s="43" t="s">
        <v>4566</v>
      </c>
      <c r="D844" s="51" t="s">
        <v>4567</v>
      </c>
      <c r="E844" s="44" t="s">
        <v>174</v>
      </c>
      <c r="F844" s="44" t="s">
        <v>1040</v>
      </c>
      <c r="G844" s="43" t="s">
        <v>4552</v>
      </c>
      <c r="H844" s="44" t="s">
        <v>4553</v>
      </c>
      <c r="I844" s="43" t="s">
        <v>4568</v>
      </c>
      <c r="J844" s="44" t="s">
        <v>4569</v>
      </c>
      <c r="K844" s="43" t="s">
        <v>103</v>
      </c>
      <c r="L844" s="44" t="s">
        <v>104</v>
      </c>
      <c r="M844" s="43" t="s">
        <v>1160</v>
      </c>
      <c r="N844" s="43">
        <v>657990</v>
      </c>
      <c r="O844" s="43">
        <v>243217</v>
      </c>
    </row>
    <row r="845" spans="1:15" x14ac:dyDescent="0.35">
      <c r="A845" s="41">
        <v>843</v>
      </c>
      <c r="B845" s="42">
        <v>8731896</v>
      </c>
      <c r="C845" s="43" t="s">
        <v>1043</v>
      </c>
      <c r="D845" s="51" t="s">
        <v>1044</v>
      </c>
      <c r="E845" s="44" t="s">
        <v>174</v>
      </c>
      <c r="F845" s="44" t="s">
        <v>1040</v>
      </c>
      <c r="G845" s="43" t="s">
        <v>4570</v>
      </c>
      <c r="H845" s="44" t="s">
        <v>1041</v>
      </c>
      <c r="I845" s="43" t="s">
        <v>1042</v>
      </c>
      <c r="J845" s="44" t="s">
        <v>1041</v>
      </c>
      <c r="K845" s="43" t="s">
        <v>366</v>
      </c>
      <c r="L845" s="44" t="s">
        <v>367</v>
      </c>
      <c r="M845" s="43">
        <v>9</v>
      </c>
      <c r="N845" s="43">
        <v>671572</v>
      </c>
      <c r="O845" s="43">
        <v>243143</v>
      </c>
    </row>
    <row r="846" spans="1:15" x14ac:dyDescent="0.35">
      <c r="A846" s="41">
        <v>844</v>
      </c>
      <c r="B846" s="42">
        <v>4270477</v>
      </c>
      <c r="C846" s="43" t="s">
        <v>1045</v>
      </c>
      <c r="D846" s="51" t="s">
        <v>1046</v>
      </c>
      <c r="E846" s="44" t="s">
        <v>174</v>
      </c>
      <c r="F846" s="44" t="s">
        <v>1040</v>
      </c>
      <c r="G846" s="43" t="s">
        <v>4570</v>
      </c>
      <c r="H846" s="44" t="s">
        <v>1041</v>
      </c>
      <c r="I846" s="43" t="s">
        <v>1042</v>
      </c>
      <c r="J846" s="44" t="s">
        <v>1041</v>
      </c>
      <c r="K846" s="43" t="s">
        <v>1047</v>
      </c>
      <c r="L846" s="44" t="s">
        <v>1048</v>
      </c>
      <c r="M846" s="43">
        <v>3</v>
      </c>
      <c r="N846" s="43">
        <v>672882</v>
      </c>
      <c r="O846" s="43">
        <v>245750</v>
      </c>
    </row>
    <row r="847" spans="1:15" ht="29" x14ac:dyDescent="0.35">
      <c r="A847" s="41">
        <v>845</v>
      </c>
      <c r="B847" s="42">
        <v>4274397</v>
      </c>
      <c r="C847" s="43" t="s">
        <v>4571</v>
      </c>
      <c r="D847" s="51" t="s">
        <v>4572</v>
      </c>
      <c r="E847" s="44" t="s">
        <v>174</v>
      </c>
      <c r="F847" s="44" t="s">
        <v>1040</v>
      </c>
      <c r="G847" s="43" t="s">
        <v>4570</v>
      </c>
      <c r="H847" s="44" t="s">
        <v>1041</v>
      </c>
      <c r="I847" s="43" t="s">
        <v>1042</v>
      </c>
      <c r="J847" s="44" t="s">
        <v>1041</v>
      </c>
      <c r="K847" s="43" t="s">
        <v>4573</v>
      </c>
      <c r="L847" s="44" t="s">
        <v>4574</v>
      </c>
      <c r="M847" s="43">
        <v>4</v>
      </c>
      <c r="N847" s="43">
        <v>670382</v>
      </c>
      <c r="O847" s="43">
        <v>243745</v>
      </c>
    </row>
    <row r="848" spans="1:15" x14ac:dyDescent="0.35">
      <c r="A848" s="41">
        <v>846</v>
      </c>
      <c r="B848" s="42">
        <v>4270138</v>
      </c>
      <c r="C848" s="43" t="s">
        <v>1049</v>
      </c>
      <c r="D848" s="51" t="s">
        <v>1050</v>
      </c>
      <c r="E848" s="44" t="s">
        <v>174</v>
      </c>
      <c r="F848" s="44" t="s">
        <v>1040</v>
      </c>
      <c r="G848" s="43" t="s">
        <v>4570</v>
      </c>
      <c r="H848" s="44" t="s">
        <v>1041</v>
      </c>
      <c r="I848" s="43" t="s">
        <v>1042</v>
      </c>
      <c r="J848" s="44" t="s">
        <v>1041</v>
      </c>
      <c r="K848" s="43" t="s">
        <v>1051</v>
      </c>
      <c r="L848" s="44" t="s">
        <v>1052</v>
      </c>
      <c r="M848" s="43">
        <v>37</v>
      </c>
      <c r="N848" s="43">
        <v>671899</v>
      </c>
      <c r="O848" s="43">
        <v>245029</v>
      </c>
    </row>
    <row r="849" spans="1:15" x14ac:dyDescent="0.35">
      <c r="A849" s="41">
        <v>847</v>
      </c>
      <c r="B849" s="42">
        <v>4271149</v>
      </c>
      <c r="C849" s="43" t="s">
        <v>1053</v>
      </c>
      <c r="D849" s="51" t="s">
        <v>1054</v>
      </c>
      <c r="E849" s="44" t="s">
        <v>174</v>
      </c>
      <c r="F849" s="44" t="s">
        <v>1040</v>
      </c>
      <c r="G849" s="43" t="s">
        <v>4570</v>
      </c>
      <c r="H849" s="44" t="s">
        <v>1041</v>
      </c>
      <c r="I849" s="43" t="s">
        <v>1042</v>
      </c>
      <c r="J849" s="44" t="s">
        <v>1041</v>
      </c>
      <c r="K849" s="43" t="s">
        <v>1055</v>
      </c>
      <c r="L849" s="44" t="s">
        <v>1056</v>
      </c>
      <c r="M849" s="43">
        <v>25</v>
      </c>
      <c r="N849" s="43">
        <v>671953</v>
      </c>
      <c r="O849" s="43">
        <v>244483</v>
      </c>
    </row>
    <row r="850" spans="1:15" x14ac:dyDescent="0.35">
      <c r="A850" s="41">
        <v>848</v>
      </c>
      <c r="B850" s="42">
        <v>4274033</v>
      </c>
      <c r="C850" s="43" t="s">
        <v>1057</v>
      </c>
      <c r="D850" s="51" t="s">
        <v>1021</v>
      </c>
      <c r="E850" s="44" t="s">
        <v>174</v>
      </c>
      <c r="F850" s="44" t="s">
        <v>1040</v>
      </c>
      <c r="G850" s="43" t="s">
        <v>4570</v>
      </c>
      <c r="H850" s="44" t="s">
        <v>1041</v>
      </c>
      <c r="I850" s="43" t="s">
        <v>1042</v>
      </c>
      <c r="J850" s="44" t="s">
        <v>1041</v>
      </c>
      <c r="K850" s="43" t="s">
        <v>424</v>
      </c>
      <c r="L850" s="44" t="s">
        <v>425</v>
      </c>
      <c r="M850" s="43">
        <v>22</v>
      </c>
      <c r="N850" s="43">
        <v>672438</v>
      </c>
      <c r="O850" s="43">
        <v>245057</v>
      </c>
    </row>
    <row r="851" spans="1:15" x14ac:dyDescent="0.35">
      <c r="A851" s="41">
        <v>849</v>
      </c>
      <c r="B851" s="42">
        <v>4274044</v>
      </c>
      <c r="C851" s="43" t="s">
        <v>1058</v>
      </c>
      <c r="D851" s="51" t="s">
        <v>1059</v>
      </c>
      <c r="E851" s="44" t="s">
        <v>174</v>
      </c>
      <c r="F851" s="44" t="s">
        <v>1040</v>
      </c>
      <c r="G851" s="43" t="s">
        <v>4570</v>
      </c>
      <c r="H851" s="44" t="s">
        <v>1041</v>
      </c>
      <c r="I851" s="43" t="s">
        <v>1042</v>
      </c>
      <c r="J851" s="44" t="s">
        <v>1041</v>
      </c>
      <c r="K851" s="43" t="s">
        <v>1060</v>
      </c>
      <c r="L851" s="44" t="s">
        <v>1061</v>
      </c>
      <c r="M851" s="43">
        <v>4</v>
      </c>
      <c r="N851" s="43">
        <v>671851</v>
      </c>
      <c r="O851" s="43">
        <v>246024</v>
      </c>
    </row>
    <row r="852" spans="1:15" x14ac:dyDescent="0.35">
      <c r="A852" s="41">
        <v>850</v>
      </c>
      <c r="B852" s="42">
        <v>4274124</v>
      </c>
      <c r="C852" s="43" t="s">
        <v>4575</v>
      </c>
      <c r="D852" s="51" t="s">
        <v>4576</v>
      </c>
      <c r="E852" s="44" t="s">
        <v>174</v>
      </c>
      <c r="F852" s="44" t="s">
        <v>1040</v>
      </c>
      <c r="G852" s="43" t="s">
        <v>4570</v>
      </c>
      <c r="H852" s="44" t="s">
        <v>1041</v>
      </c>
      <c r="I852" s="43" t="s">
        <v>1042</v>
      </c>
      <c r="J852" s="44" t="s">
        <v>1041</v>
      </c>
      <c r="K852" s="43" t="s">
        <v>4577</v>
      </c>
      <c r="L852" s="44" t="s">
        <v>4578</v>
      </c>
      <c r="M852" s="43">
        <v>9</v>
      </c>
      <c r="N852" s="43">
        <v>672535</v>
      </c>
      <c r="O852" s="43">
        <v>246426</v>
      </c>
    </row>
    <row r="853" spans="1:15" x14ac:dyDescent="0.35">
      <c r="A853" s="41">
        <v>851</v>
      </c>
      <c r="B853" s="42">
        <v>4270705</v>
      </c>
      <c r="C853" s="43" t="s">
        <v>4579</v>
      </c>
      <c r="D853" s="51" t="s">
        <v>4580</v>
      </c>
      <c r="E853" s="44" t="s">
        <v>174</v>
      </c>
      <c r="F853" s="44" t="s">
        <v>1040</v>
      </c>
      <c r="G853" s="43" t="s">
        <v>4570</v>
      </c>
      <c r="H853" s="44" t="s">
        <v>1041</v>
      </c>
      <c r="I853" s="43" t="s">
        <v>1042</v>
      </c>
      <c r="J853" s="44" t="s">
        <v>1041</v>
      </c>
      <c r="K853" s="43" t="s">
        <v>4581</v>
      </c>
      <c r="L853" s="44" t="s">
        <v>4582</v>
      </c>
      <c r="M853" s="43">
        <v>9</v>
      </c>
      <c r="N853" s="43">
        <v>672600</v>
      </c>
      <c r="O853" s="43">
        <v>245290</v>
      </c>
    </row>
    <row r="854" spans="1:15" x14ac:dyDescent="0.35">
      <c r="A854" s="41">
        <v>852</v>
      </c>
      <c r="B854" s="42">
        <v>4274268</v>
      </c>
      <c r="C854" s="43" t="s">
        <v>1062</v>
      </c>
      <c r="D854" s="51" t="s">
        <v>1063</v>
      </c>
      <c r="E854" s="44" t="s">
        <v>174</v>
      </c>
      <c r="F854" s="44" t="s">
        <v>1040</v>
      </c>
      <c r="G854" s="43" t="s">
        <v>4570</v>
      </c>
      <c r="H854" s="44" t="s">
        <v>1041</v>
      </c>
      <c r="I854" s="43" t="s">
        <v>1042</v>
      </c>
      <c r="J854" s="44" t="s">
        <v>1041</v>
      </c>
      <c r="K854" s="43" t="s">
        <v>1064</v>
      </c>
      <c r="L854" s="44" t="s">
        <v>1065</v>
      </c>
      <c r="M854" s="43">
        <v>14</v>
      </c>
      <c r="N854" s="43">
        <v>673376</v>
      </c>
      <c r="O854" s="43">
        <v>244819</v>
      </c>
    </row>
    <row r="855" spans="1:15" x14ac:dyDescent="0.35">
      <c r="A855" s="41">
        <v>853</v>
      </c>
      <c r="B855" s="42">
        <v>4274320</v>
      </c>
      <c r="C855" s="43" t="s">
        <v>1066</v>
      </c>
      <c r="D855" s="51" t="s">
        <v>1067</v>
      </c>
      <c r="E855" s="44" t="s">
        <v>174</v>
      </c>
      <c r="F855" s="44" t="s">
        <v>1040</v>
      </c>
      <c r="G855" s="43" t="s">
        <v>4570</v>
      </c>
      <c r="H855" s="44" t="s">
        <v>1041</v>
      </c>
      <c r="I855" s="43" t="s">
        <v>1042</v>
      </c>
      <c r="J855" s="44" t="s">
        <v>1041</v>
      </c>
      <c r="K855" s="43" t="s">
        <v>1068</v>
      </c>
      <c r="L855" s="44" t="s">
        <v>1069</v>
      </c>
      <c r="M855" s="43">
        <v>162</v>
      </c>
      <c r="N855" s="43">
        <v>674203</v>
      </c>
      <c r="O855" s="43">
        <v>244264</v>
      </c>
    </row>
    <row r="856" spans="1:15" x14ac:dyDescent="0.35">
      <c r="A856" s="41">
        <v>854</v>
      </c>
      <c r="B856" s="42">
        <v>4274347</v>
      </c>
      <c r="C856" s="43" t="s">
        <v>1070</v>
      </c>
      <c r="D856" s="51" t="s">
        <v>1071</v>
      </c>
      <c r="E856" s="44" t="s">
        <v>174</v>
      </c>
      <c r="F856" s="44" t="s">
        <v>1040</v>
      </c>
      <c r="G856" s="43" t="s">
        <v>4570</v>
      </c>
      <c r="H856" s="44" t="s">
        <v>1041</v>
      </c>
      <c r="I856" s="43" t="s">
        <v>1042</v>
      </c>
      <c r="J856" s="44" t="s">
        <v>1041</v>
      </c>
      <c r="K856" s="43" t="s">
        <v>1072</v>
      </c>
      <c r="L856" s="44" t="s">
        <v>1073</v>
      </c>
      <c r="M856" s="43">
        <v>11</v>
      </c>
      <c r="N856" s="43">
        <v>673284</v>
      </c>
      <c r="O856" s="43">
        <v>245498</v>
      </c>
    </row>
    <row r="857" spans="1:15" x14ac:dyDescent="0.35">
      <c r="A857" s="41">
        <v>855</v>
      </c>
      <c r="B857" s="42">
        <v>8039135</v>
      </c>
      <c r="C857" s="43" t="s">
        <v>4585</v>
      </c>
      <c r="D857" s="51" t="s">
        <v>4586</v>
      </c>
      <c r="E857" s="44" t="s">
        <v>174</v>
      </c>
      <c r="F857" s="44" t="s">
        <v>1040</v>
      </c>
      <c r="G857" s="43" t="s">
        <v>4583</v>
      </c>
      <c r="H857" s="44" t="s">
        <v>4584</v>
      </c>
      <c r="I857" s="43" t="s">
        <v>4587</v>
      </c>
      <c r="J857" s="44" t="s">
        <v>4588</v>
      </c>
      <c r="K857" s="43" t="s">
        <v>103</v>
      </c>
      <c r="L857" s="44" t="s">
        <v>104</v>
      </c>
      <c r="M857" s="43">
        <v>207</v>
      </c>
      <c r="N857" s="43">
        <v>666007</v>
      </c>
      <c r="O857" s="43">
        <v>254603</v>
      </c>
    </row>
    <row r="858" spans="1:15" ht="29" x14ac:dyDescent="0.35">
      <c r="A858" s="41">
        <v>856</v>
      </c>
      <c r="B858" s="45">
        <v>93119901</v>
      </c>
      <c r="C858" s="46"/>
      <c r="D858" s="52" t="s">
        <v>4589</v>
      </c>
      <c r="E858" s="47" t="s">
        <v>174</v>
      </c>
      <c r="F858" s="47" t="s">
        <v>4590</v>
      </c>
      <c r="G858" s="46" t="s">
        <v>4591</v>
      </c>
      <c r="H858" s="47" t="s">
        <v>4592</v>
      </c>
      <c r="I858" s="46" t="s">
        <v>4593</v>
      </c>
      <c r="J858" s="47" t="s">
        <v>4592</v>
      </c>
      <c r="K858" s="46" t="s">
        <v>520</v>
      </c>
      <c r="L858" s="47" t="s">
        <v>521</v>
      </c>
      <c r="M858" s="46" t="s">
        <v>3691</v>
      </c>
      <c r="N858" s="46">
        <v>764255.01</v>
      </c>
      <c r="O858" s="46">
        <v>245219.01</v>
      </c>
    </row>
    <row r="859" spans="1:15" x14ac:dyDescent="0.35">
      <c r="A859" s="41">
        <v>857</v>
      </c>
      <c r="B859" s="45">
        <v>59437579</v>
      </c>
      <c r="C859" s="46"/>
      <c r="D859" s="52" t="s">
        <v>4594</v>
      </c>
      <c r="E859" s="47" t="s">
        <v>174</v>
      </c>
      <c r="F859" s="47" t="s">
        <v>4590</v>
      </c>
      <c r="G859" s="46" t="s">
        <v>4595</v>
      </c>
      <c r="H859" s="47" t="s">
        <v>4596</v>
      </c>
      <c r="I859" s="46" t="s">
        <v>4597</v>
      </c>
      <c r="J859" s="47" t="s">
        <v>4596</v>
      </c>
      <c r="K859" s="46" t="s">
        <v>526</v>
      </c>
      <c r="L859" s="47" t="s">
        <v>527</v>
      </c>
      <c r="M859" s="46" t="s">
        <v>1882</v>
      </c>
      <c r="N859" s="46">
        <v>773642.03</v>
      </c>
      <c r="O859" s="46">
        <v>238621.01</v>
      </c>
    </row>
    <row r="860" spans="1:15" x14ac:dyDescent="0.35">
      <c r="A860" s="41">
        <v>858</v>
      </c>
      <c r="B860" s="42">
        <v>355068192</v>
      </c>
      <c r="C860" s="43"/>
      <c r="D860" s="51">
        <v>268339</v>
      </c>
      <c r="E860" s="44" t="s">
        <v>174</v>
      </c>
      <c r="F860" s="44" t="s">
        <v>4598</v>
      </c>
      <c r="G860" s="43" t="s">
        <v>4599</v>
      </c>
      <c r="H860" s="44" t="s">
        <v>4600</v>
      </c>
      <c r="I860" s="43" t="s">
        <v>4601</v>
      </c>
      <c r="J860" s="44" t="s">
        <v>4602</v>
      </c>
      <c r="K860" s="43" t="s">
        <v>4603</v>
      </c>
      <c r="L860" s="44"/>
      <c r="M860" s="43">
        <v>35</v>
      </c>
      <c r="N860" s="43">
        <v>206541</v>
      </c>
      <c r="O860" s="43">
        <v>678512</v>
      </c>
    </row>
    <row r="861" spans="1:15" ht="29" x14ac:dyDescent="0.35">
      <c r="A861" s="41">
        <v>859</v>
      </c>
      <c r="B861" s="45">
        <v>12849783</v>
      </c>
      <c r="C861" s="46"/>
      <c r="D861" s="52" t="s">
        <v>4604</v>
      </c>
      <c r="E861" s="47" t="s">
        <v>174</v>
      </c>
      <c r="F861" s="47" t="s">
        <v>175</v>
      </c>
      <c r="G861" s="46" t="s">
        <v>4605</v>
      </c>
      <c r="H861" s="47" t="s">
        <v>4606</v>
      </c>
      <c r="I861" s="46" t="s">
        <v>4607</v>
      </c>
      <c r="J861" s="47" t="s">
        <v>4608</v>
      </c>
      <c r="K861" s="46" t="s">
        <v>4609</v>
      </c>
      <c r="L861" s="47" t="s">
        <v>4610</v>
      </c>
      <c r="M861" s="46" t="s">
        <v>4611</v>
      </c>
      <c r="N861" s="46">
        <v>701693.03</v>
      </c>
      <c r="O861" s="46">
        <v>196644.01</v>
      </c>
    </row>
    <row r="862" spans="1:15" x14ac:dyDescent="0.35">
      <c r="A862" s="41">
        <v>860</v>
      </c>
      <c r="B862" s="42">
        <v>4407309</v>
      </c>
      <c r="C862" s="43" t="s">
        <v>4612</v>
      </c>
      <c r="D862" s="51" t="s">
        <v>4613</v>
      </c>
      <c r="E862" s="44" t="s">
        <v>174</v>
      </c>
      <c r="F862" s="44" t="s">
        <v>175</v>
      </c>
      <c r="G862" s="43" t="s">
        <v>4614</v>
      </c>
      <c r="H862" s="44" t="s">
        <v>4615</v>
      </c>
      <c r="I862" s="43" t="s">
        <v>4616</v>
      </c>
      <c r="J862" s="44" t="s">
        <v>4615</v>
      </c>
      <c r="K862" s="43" t="s">
        <v>103</v>
      </c>
      <c r="L862" s="44"/>
      <c r="M862" s="43">
        <v>170</v>
      </c>
      <c r="N862" s="43">
        <v>703491</v>
      </c>
      <c r="O862" s="43">
        <v>178331</v>
      </c>
    </row>
    <row r="863" spans="1:15" x14ac:dyDescent="0.35">
      <c r="A863" s="41">
        <v>861</v>
      </c>
      <c r="B863" s="42">
        <v>4400727</v>
      </c>
      <c r="C863" s="43" t="s">
        <v>4617</v>
      </c>
      <c r="D863" s="51" t="s">
        <v>4618</v>
      </c>
      <c r="E863" s="44" t="s">
        <v>174</v>
      </c>
      <c r="F863" s="44" t="s">
        <v>175</v>
      </c>
      <c r="G863" s="43" t="s">
        <v>4619</v>
      </c>
      <c r="H863" s="44" t="s">
        <v>4620</v>
      </c>
      <c r="I863" s="43" t="s">
        <v>4621</v>
      </c>
      <c r="J863" s="44" t="s">
        <v>4622</v>
      </c>
      <c r="K863" s="43" t="s">
        <v>4623</v>
      </c>
      <c r="L863" s="44" t="s">
        <v>4624</v>
      </c>
      <c r="M863" s="43">
        <v>137</v>
      </c>
      <c r="N863" s="43">
        <v>703845</v>
      </c>
      <c r="O863" s="43">
        <v>186078</v>
      </c>
    </row>
    <row r="864" spans="1:15" x14ac:dyDescent="0.35">
      <c r="A864" s="41">
        <v>862</v>
      </c>
      <c r="B864" s="42">
        <v>4402716</v>
      </c>
      <c r="C864" s="43" t="s">
        <v>4625</v>
      </c>
      <c r="D864" s="51" t="s">
        <v>4626</v>
      </c>
      <c r="E864" s="44" t="s">
        <v>174</v>
      </c>
      <c r="F864" s="44" t="s">
        <v>175</v>
      </c>
      <c r="G864" s="43" t="s">
        <v>4619</v>
      </c>
      <c r="H864" s="44" t="s">
        <v>4620</v>
      </c>
      <c r="I864" s="43" t="s">
        <v>4627</v>
      </c>
      <c r="J864" s="44" t="s">
        <v>813</v>
      </c>
      <c r="K864" s="43" t="s">
        <v>103</v>
      </c>
      <c r="L864" s="44" t="s">
        <v>104</v>
      </c>
      <c r="M864" s="43">
        <v>25</v>
      </c>
      <c r="N864" s="43">
        <v>712263</v>
      </c>
      <c r="O864" s="43">
        <v>185450</v>
      </c>
    </row>
    <row r="865" spans="1:15" x14ac:dyDescent="0.35">
      <c r="A865" s="41">
        <v>863</v>
      </c>
      <c r="B865" s="45">
        <v>90175756</v>
      </c>
      <c r="C865" s="46"/>
      <c r="D865" s="52" t="s">
        <v>4628</v>
      </c>
      <c r="E865" s="47" t="s">
        <v>174</v>
      </c>
      <c r="F865" s="47" t="s">
        <v>4629</v>
      </c>
      <c r="G865" s="46" t="s">
        <v>4630</v>
      </c>
      <c r="H865" s="47" t="s">
        <v>4631</v>
      </c>
      <c r="I865" s="46" t="s">
        <v>4632</v>
      </c>
      <c r="J865" s="47" t="s">
        <v>4631</v>
      </c>
      <c r="K865" s="46" t="s">
        <v>4633</v>
      </c>
      <c r="L865" s="47" t="s">
        <v>4634</v>
      </c>
      <c r="M865" s="46" t="s">
        <v>1903</v>
      </c>
      <c r="N865" s="46">
        <v>744325.01</v>
      </c>
      <c r="O865" s="46">
        <v>271385.95</v>
      </c>
    </row>
    <row r="866" spans="1:15" x14ac:dyDescent="0.35">
      <c r="A866" s="41">
        <v>864</v>
      </c>
      <c r="B866" s="42">
        <v>4474234</v>
      </c>
      <c r="C866" s="43" t="s">
        <v>4635</v>
      </c>
      <c r="D866" s="51" t="s">
        <v>4636</v>
      </c>
      <c r="E866" s="44" t="s">
        <v>174</v>
      </c>
      <c r="F866" s="44" t="s">
        <v>4637</v>
      </c>
      <c r="G866" s="43" t="s">
        <v>4638</v>
      </c>
      <c r="H866" s="44" t="s">
        <v>4639</v>
      </c>
      <c r="I866" s="43" t="s">
        <v>4640</v>
      </c>
      <c r="J866" s="44" t="s">
        <v>4641</v>
      </c>
      <c r="K866" s="43" t="s">
        <v>103</v>
      </c>
      <c r="L866" s="44" t="s">
        <v>104</v>
      </c>
      <c r="M866" s="43">
        <v>64</v>
      </c>
      <c r="N866" s="43">
        <v>662193</v>
      </c>
      <c r="O866" s="43">
        <v>274907</v>
      </c>
    </row>
    <row r="867" spans="1:15" x14ac:dyDescent="0.35">
      <c r="A867" s="41">
        <v>865</v>
      </c>
      <c r="B867" s="42">
        <v>9633002</v>
      </c>
      <c r="C867" s="43" t="s">
        <v>4644</v>
      </c>
      <c r="D867" s="51" t="s">
        <v>4645</v>
      </c>
      <c r="E867" s="44" t="s">
        <v>174</v>
      </c>
      <c r="F867" s="44" t="s">
        <v>4637</v>
      </c>
      <c r="G867" s="43" t="s">
        <v>4646</v>
      </c>
      <c r="H867" s="44" t="s">
        <v>4643</v>
      </c>
      <c r="I867" s="43" t="s">
        <v>4647</v>
      </c>
      <c r="J867" s="44" t="s">
        <v>4643</v>
      </c>
      <c r="K867" s="43" t="s">
        <v>373</v>
      </c>
      <c r="L867" s="44" t="s">
        <v>374</v>
      </c>
      <c r="M867" s="43">
        <v>7</v>
      </c>
      <c r="N867" s="43">
        <v>673452</v>
      </c>
      <c r="O867" s="43">
        <v>272756</v>
      </c>
    </row>
    <row r="868" spans="1:15" ht="29" x14ac:dyDescent="0.35">
      <c r="A868" s="41">
        <v>866</v>
      </c>
      <c r="B868" s="42">
        <v>4468922</v>
      </c>
      <c r="C868" s="43" t="s">
        <v>4648</v>
      </c>
      <c r="D868" s="51" t="s">
        <v>4649</v>
      </c>
      <c r="E868" s="44" t="s">
        <v>174</v>
      </c>
      <c r="F868" s="44" t="s">
        <v>4637</v>
      </c>
      <c r="G868" s="43" t="s">
        <v>4646</v>
      </c>
      <c r="H868" s="44" t="s">
        <v>4643</v>
      </c>
      <c r="I868" s="43" t="s">
        <v>4647</v>
      </c>
      <c r="J868" s="44" t="s">
        <v>4643</v>
      </c>
      <c r="K868" s="43" t="s">
        <v>3464</v>
      </c>
      <c r="L868" s="44" t="s">
        <v>3465</v>
      </c>
      <c r="M868" s="43">
        <v>1</v>
      </c>
      <c r="N868" s="43">
        <v>676160</v>
      </c>
      <c r="O868" s="43">
        <v>272259</v>
      </c>
    </row>
    <row r="869" spans="1:15" ht="29" x14ac:dyDescent="0.35">
      <c r="A869" s="41">
        <v>867</v>
      </c>
      <c r="B869" s="42">
        <v>4471984</v>
      </c>
      <c r="C869" s="43" t="s">
        <v>4650</v>
      </c>
      <c r="D869" s="51" t="s">
        <v>4651</v>
      </c>
      <c r="E869" s="44" t="s">
        <v>174</v>
      </c>
      <c r="F869" s="44" t="s">
        <v>4637</v>
      </c>
      <c r="G869" s="43" t="s">
        <v>4646</v>
      </c>
      <c r="H869" s="44" t="s">
        <v>4643</v>
      </c>
      <c r="I869" s="43" t="s">
        <v>4647</v>
      </c>
      <c r="J869" s="44" t="s">
        <v>4643</v>
      </c>
      <c r="K869" s="43" t="s">
        <v>4652</v>
      </c>
      <c r="L869" s="44" t="s">
        <v>4653</v>
      </c>
      <c r="M869" s="43">
        <v>3</v>
      </c>
      <c r="N869" s="43">
        <v>672422</v>
      </c>
      <c r="O869" s="43">
        <v>272608</v>
      </c>
    </row>
    <row r="870" spans="1:15" x14ac:dyDescent="0.35">
      <c r="A870" s="41">
        <v>868</v>
      </c>
      <c r="B870" s="42">
        <v>4482263</v>
      </c>
      <c r="C870" s="43" t="s">
        <v>4654</v>
      </c>
      <c r="D870" s="51" t="s">
        <v>4655</v>
      </c>
      <c r="E870" s="44" t="s">
        <v>174</v>
      </c>
      <c r="F870" s="44" t="s">
        <v>4637</v>
      </c>
      <c r="G870" s="43" t="s">
        <v>4642</v>
      </c>
      <c r="H870" s="44" t="s">
        <v>4643</v>
      </c>
      <c r="I870" s="43" t="s">
        <v>4656</v>
      </c>
      <c r="J870" s="44" t="s">
        <v>4534</v>
      </c>
      <c r="K870" s="43" t="s">
        <v>103</v>
      </c>
      <c r="L870" s="44" t="s">
        <v>104</v>
      </c>
      <c r="M870" s="43">
        <v>61</v>
      </c>
      <c r="N870" s="43">
        <v>671743</v>
      </c>
      <c r="O870" s="43">
        <v>274031</v>
      </c>
    </row>
    <row r="871" spans="1:15" x14ac:dyDescent="0.35">
      <c r="A871" s="41">
        <v>869</v>
      </c>
      <c r="B871" s="45">
        <v>78881827</v>
      </c>
      <c r="C871" s="46"/>
      <c r="D871" s="52" t="s">
        <v>4657</v>
      </c>
      <c r="E871" s="47" t="s">
        <v>174</v>
      </c>
      <c r="F871" s="47" t="s">
        <v>4637</v>
      </c>
      <c r="G871" s="46" t="s">
        <v>4658</v>
      </c>
      <c r="H871" s="47" t="s">
        <v>4659</v>
      </c>
      <c r="I871" s="46" t="s">
        <v>4660</v>
      </c>
      <c r="J871" s="47" t="s">
        <v>4659</v>
      </c>
      <c r="K871" s="46" t="s">
        <v>493</v>
      </c>
      <c r="L871" s="47" t="s">
        <v>494</v>
      </c>
      <c r="M871" s="46" t="s">
        <v>1555</v>
      </c>
      <c r="N871" s="46" t="s">
        <v>4661</v>
      </c>
      <c r="O871" s="46">
        <v>288357.99</v>
      </c>
    </row>
    <row r="872" spans="1:15" x14ac:dyDescent="0.35">
      <c r="A872" s="41">
        <v>870</v>
      </c>
      <c r="B872" s="42">
        <v>7675541</v>
      </c>
      <c r="C872" s="43" t="s">
        <v>4666</v>
      </c>
      <c r="D872" s="51" t="s">
        <v>4667</v>
      </c>
      <c r="E872" s="44" t="s">
        <v>174</v>
      </c>
      <c r="F872" s="44" t="s">
        <v>4637</v>
      </c>
      <c r="G872" s="43" t="s">
        <v>4662</v>
      </c>
      <c r="H872" s="44" t="s">
        <v>4663</v>
      </c>
      <c r="I872" s="43" t="s">
        <v>4664</v>
      </c>
      <c r="J872" s="44" t="s">
        <v>4665</v>
      </c>
      <c r="K872" s="43" t="s">
        <v>103</v>
      </c>
      <c r="L872" s="44" t="s">
        <v>104</v>
      </c>
      <c r="M872" s="43">
        <v>257</v>
      </c>
      <c r="N872" s="43">
        <v>679294</v>
      </c>
      <c r="O872" s="43">
        <v>264103</v>
      </c>
    </row>
    <row r="873" spans="1:15" x14ac:dyDescent="0.35">
      <c r="A873" s="41">
        <v>871</v>
      </c>
      <c r="B873" s="42">
        <v>4494563</v>
      </c>
      <c r="C873" s="43" t="s">
        <v>4670</v>
      </c>
      <c r="D873" s="51" t="s">
        <v>4671</v>
      </c>
      <c r="E873" s="44" t="s">
        <v>174</v>
      </c>
      <c r="F873" s="44" t="s">
        <v>4637</v>
      </c>
      <c r="G873" s="43" t="s">
        <v>4668</v>
      </c>
      <c r="H873" s="44" t="s">
        <v>4669</v>
      </c>
      <c r="I873" s="43" t="s">
        <v>4672</v>
      </c>
      <c r="J873" s="44" t="s">
        <v>4673</v>
      </c>
      <c r="K873" s="43" t="s">
        <v>103</v>
      </c>
      <c r="L873" s="44" t="s">
        <v>104</v>
      </c>
      <c r="M873" s="43">
        <v>81</v>
      </c>
      <c r="N873" s="43">
        <v>656897</v>
      </c>
      <c r="O873" s="43">
        <v>266257</v>
      </c>
    </row>
    <row r="874" spans="1:15" x14ac:dyDescent="0.35">
      <c r="A874" s="41">
        <v>872</v>
      </c>
      <c r="B874" s="42">
        <v>4505880</v>
      </c>
      <c r="C874" s="43" t="s">
        <v>4674</v>
      </c>
      <c r="D874" s="51" t="s">
        <v>4675</v>
      </c>
      <c r="E874" s="44" t="s">
        <v>174</v>
      </c>
      <c r="F874" s="44" t="s">
        <v>4676</v>
      </c>
      <c r="G874" s="43" t="s">
        <v>4677</v>
      </c>
      <c r="H874" s="44" t="s">
        <v>4678</v>
      </c>
      <c r="I874" s="43" t="s">
        <v>4679</v>
      </c>
      <c r="J874" s="44" t="s">
        <v>4678</v>
      </c>
      <c r="K874" s="43" t="s">
        <v>4680</v>
      </c>
      <c r="L874" s="44" t="s">
        <v>4681</v>
      </c>
      <c r="M874" s="43">
        <v>8</v>
      </c>
      <c r="N874" s="43">
        <v>724894</v>
      </c>
      <c r="O874" s="43">
        <v>296521</v>
      </c>
    </row>
    <row r="875" spans="1:15" x14ac:dyDescent="0.35">
      <c r="A875" s="41">
        <v>873</v>
      </c>
      <c r="B875" s="42">
        <v>620122340</v>
      </c>
      <c r="C875" s="43"/>
      <c r="D875" s="51">
        <v>27630</v>
      </c>
      <c r="E875" s="44" t="s">
        <v>174</v>
      </c>
      <c r="F875" s="44" t="s">
        <v>4682</v>
      </c>
      <c r="G875" s="43" t="s">
        <v>4683</v>
      </c>
      <c r="H875" s="44" t="s">
        <v>4684</v>
      </c>
      <c r="I875" s="43" t="s">
        <v>4685</v>
      </c>
      <c r="J875" s="44" t="s">
        <v>4686</v>
      </c>
      <c r="K875" s="43" t="s">
        <v>103</v>
      </c>
      <c r="L875" s="44"/>
      <c r="M875" s="43">
        <v>2</v>
      </c>
      <c r="N875" s="43">
        <v>767289</v>
      </c>
      <c r="O875" s="43">
        <v>205021</v>
      </c>
    </row>
    <row r="876" spans="1:15" x14ac:dyDescent="0.35">
      <c r="A876" s="41">
        <v>874</v>
      </c>
      <c r="B876" s="42">
        <v>4520658</v>
      </c>
      <c r="C876" s="43" t="s">
        <v>4687</v>
      </c>
      <c r="D876" s="51" t="s">
        <v>4688</v>
      </c>
      <c r="E876" s="44" t="s">
        <v>174</v>
      </c>
      <c r="F876" s="44" t="s">
        <v>4682</v>
      </c>
      <c r="G876" s="43" t="s">
        <v>4683</v>
      </c>
      <c r="H876" s="44" t="s">
        <v>4684</v>
      </c>
      <c r="I876" s="43" t="s">
        <v>4689</v>
      </c>
      <c r="J876" s="44" t="s">
        <v>4690</v>
      </c>
      <c r="K876" s="43" t="s">
        <v>103</v>
      </c>
      <c r="L876" s="44"/>
      <c r="M876" s="43" t="s">
        <v>4691</v>
      </c>
      <c r="N876" s="43">
        <v>769097</v>
      </c>
      <c r="O876" s="43">
        <v>211860</v>
      </c>
    </row>
    <row r="877" spans="1:15" x14ac:dyDescent="0.35">
      <c r="A877" s="41">
        <v>875</v>
      </c>
      <c r="B877" s="42">
        <v>4520829</v>
      </c>
      <c r="C877" s="43" t="s">
        <v>4692</v>
      </c>
      <c r="D877" s="51" t="s">
        <v>4693</v>
      </c>
      <c r="E877" s="44" t="s">
        <v>174</v>
      </c>
      <c r="F877" s="44" t="s">
        <v>4682</v>
      </c>
      <c r="G877" s="43" t="s">
        <v>4683</v>
      </c>
      <c r="H877" s="44" t="s">
        <v>4684</v>
      </c>
      <c r="I877" s="43" t="s">
        <v>4694</v>
      </c>
      <c r="J877" s="44" t="s">
        <v>4695</v>
      </c>
      <c r="K877" s="43" t="s">
        <v>103</v>
      </c>
      <c r="L877" s="44"/>
      <c r="M877" s="43">
        <v>53</v>
      </c>
      <c r="N877" s="43">
        <v>773392</v>
      </c>
      <c r="O877" s="43">
        <v>211457</v>
      </c>
    </row>
    <row r="878" spans="1:15" x14ac:dyDescent="0.35">
      <c r="A878" s="41">
        <v>876</v>
      </c>
      <c r="B878" s="42">
        <v>4523827</v>
      </c>
      <c r="C878" s="43" t="s">
        <v>4696</v>
      </c>
      <c r="D878" s="51" t="s">
        <v>4697</v>
      </c>
      <c r="E878" s="44" t="s">
        <v>174</v>
      </c>
      <c r="F878" s="44" t="s">
        <v>4682</v>
      </c>
      <c r="G878" s="43" t="s">
        <v>4698</v>
      </c>
      <c r="H878" s="44" t="s">
        <v>4699</v>
      </c>
      <c r="I878" s="43" t="s">
        <v>4700</v>
      </c>
      <c r="J878" s="44" t="s">
        <v>4701</v>
      </c>
      <c r="K878" s="43" t="s">
        <v>103</v>
      </c>
      <c r="L878" s="44"/>
      <c r="M878" s="43" t="s">
        <v>3718</v>
      </c>
      <c r="N878" s="43">
        <v>757333</v>
      </c>
      <c r="O878" s="43">
        <v>219145</v>
      </c>
    </row>
    <row r="879" spans="1:15" x14ac:dyDescent="0.35">
      <c r="A879" s="41">
        <v>877</v>
      </c>
      <c r="B879" s="42">
        <v>4725828</v>
      </c>
      <c r="C879" s="43" t="s">
        <v>927</v>
      </c>
      <c r="D879" s="51" t="s">
        <v>928</v>
      </c>
      <c r="E879" s="44" t="s">
        <v>174</v>
      </c>
      <c r="F879" s="44" t="s">
        <v>923</v>
      </c>
      <c r="G879" s="43" t="s">
        <v>4702</v>
      </c>
      <c r="H879" s="44" t="s">
        <v>923</v>
      </c>
      <c r="I879" s="43" t="s">
        <v>924</v>
      </c>
      <c r="J879" s="44" t="s">
        <v>923</v>
      </c>
      <c r="K879" s="43" t="s">
        <v>929</v>
      </c>
      <c r="L879" s="44" t="s">
        <v>930</v>
      </c>
      <c r="M879" s="43">
        <v>99</v>
      </c>
      <c r="N879" s="43">
        <v>772972</v>
      </c>
      <c r="O879" s="43">
        <v>219237</v>
      </c>
    </row>
    <row r="880" spans="1:15" x14ac:dyDescent="0.35">
      <c r="A880" s="41">
        <v>878</v>
      </c>
      <c r="B880" s="42">
        <v>4726344</v>
      </c>
      <c r="C880" s="43" t="s">
        <v>921</v>
      </c>
      <c r="D880" s="51" t="s">
        <v>922</v>
      </c>
      <c r="E880" s="44" t="s">
        <v>174</v>
      </c>
      <c r="F880" s="44" t="s">
        <v>923</v>
      </c>
      <c r="G880" s="43" t="s">
        <v>4702</v>
      </c>
      <c r="H880" s="44" t="s">
        <v>923</v>
      </c>
      <c r="I880" s="43" t="s">
        <v>924</v>
      </c>
      <c r="J880" s="44" t="s">
        <v>923</v>
      </c>
      <c r="K880" s="43" t="s">
        <v>925</v>
      </c>
      <c r="L880" s="44" t="s">
        <v>926</v>
      </c>
      <c r="M880" s="43">
        <v>11</v>
      </c>
      <c r="N880" s="43">
        <v>772680</v>
      </c>
      <c r="O880" s="43">
        <v>218491</v>
      </c>
    </row>
    <row r="881" spans="1:15" x14ac:dyDescent="0.35">
      <c r="A881" s="41">
        <v>879</v>
      </c>
      <c r="B881" s="42">
        <v>4727533</v>
      </c>
      <c r="C881" s="43" t="s">
        <v>931</v>
      </c>
      <c r="D881" s="51" t="s">
        <v>932</v>
      </c>
      <c r="E881" s="44" t="s">
        <v>174</v>
      </c>
      <c r="F881" s="44" t="s">
        <v>923</v>
      </c>
      <c r="G881" s="43" t="s">
        <v>4702</v>
      </c>
      <c r="H881" s="44" t="s">
        <v>923</v>
      </c>
      <c r="I881" s="43" t="s">
        <v>924</v>
      </c>
      <c r="J881" s="44" t="s">
        <v>923</v>
      </c>
      <c r="K881" s="43" t="s">
        <v>373</v>
      </c>
      <c r="L881" s="44" t="s">
        <v>374</v>
      </c>
      <c r="M881" s="43">
        <v>81</v>
      </c>
      <c r="N881" s="43">
        <v>770146</v>
      </c>
      <c r="O881" s="43">
        <v>219792</v>
      </c>
    </row>
    <row r="882" spans="1:15" x14ac:dyDescent="0.35">
      <c r="A882" s="41">
        <v>880</v>
      </c>
      <c r="B882" s="42">
        <v>4729026</v>
      </c>
      <c r="C882" s="43" t="s">
        <v>939</v>
      </c>
      <c r="D882" s="51" t="s">
        <v>940</v>
      </c>
      <c r="E882" s="44" t="s">
        <v>174</v>
      </c>
      <c r="F882" s="44" t="s">
        <v>923</v>
      </c>
      <c r="G882" s="43" t="s">
        <v>4702</v>
      </c>
      <c r="H882" s="44" t="s">
        <v>923</v>
      </c>
      <c r="I882" s="43" t="s">
        <v>924</v>
      </c>
      <c r="J882" s="44" t="s">
        <v>923</v>
      </c>
      <c r="K882" s="43" t="s">
        <v>941</v>
      </c>
      <c r="L882" s="44" t="s">
        <v>942</v>
      </c>
      <c r="M882" s="43">
        <v>1</v>
      </c>
      <c r="N882" s="43">
        <v>772014</v>
      </c>
      <c r="O882" s="43">
        <v>219287</v>
      </c>
    </row>
    <row r="883" spans="1:15" x14ac:dyDescent="0.35">
      <c r="A883" s="41">
        <v>881</v>
      </c>
      <c r="B883" s="42">
        <v>4728314</v>
      </c>
      <c r="C883" s="43" t="s">
        <v>937</v>
      </c>
      <c r="D883" s="51" t="s">
        <v>938</v>
      </c>
      <c r="E883" s="44" t="s">
        <v>174</v>
      </c>
      <c r="F883" s="44" t="s">
        <v>923</v>
      </c>
      <c r="G883" s="43" t="s">
        <v>4702</v>
      </c>
      <c r="H883" s="44" t="s">
        <v>923</v>
      </c>
      <c r="I883" s="43" t="s">
        <v>924</v>
      </c>
      <c r="J883" s="44" t="s">
        <v>923</v>
      </c>
      <c r="K883" s="43" t="s">
        <v>531</v>
      </c>
      <c r="L883" s="44" t="s">
        <v>532</v>
      </c>
      <c r="M883" s="43">
        <v>3</v>
      </c>
      <c r="N883" s="43">
        <v>770874</v>
      </c>
      <c r="O883" s="43">
        <v>219546</v>
      </c>
    </row>
    <row r="884" spans="1:15" x14ac:dyDescent="0.35">
      <c r="A884" s="41">
        <v>882</v>
      </c>
      <c r="B884" s="45">
        <v>138176</v>
      </c>
      <c r="C884" s="46"/>
      <c r="D884" s="52" t="s">
        <v>4703</v>
      </c>
      <c r="E884" s="47" t="s">
        <v>174</v>
      </c>
      <c r="F884" s="47" t="s">
        <v>923</v>
      </c>
      <c r="G884" s="46" t="s">
        <v>4702</v>
      </c>
      <c r="H884" s="47" t="s">
        <v>923</v>
      </c>
      <c r="I884" s="46" t="s">
        <v>924</v>
      </c>
      <c r="J884" s="47" t="s">
        <v>923</v>
      </c>
      <c r="K884" s="46" t="s">
        <v>4704</v>
      </c>
      <c r="L884" s="47" t="s">
        <v>4705</v>
      </c>
      <c r="M884" s="46" t="s">
        <v>4706</v>
      </c>
      <c r="N884" s="46">
        <v>773865.97</v>
      </c>
      <c r="O884" s="46">
        <v>218017.98</v>
      </c>
    </row>
    <row r="885" spans="1:15" x14ac:dyDescent="0.35">
      <c r="A885" s="41">
        <v>883</v>
      </c>
      <c r="B885" s="42">
        <v>4724943</v>
      </c>
      <c r="C885" s="43" t="s">
        <v>933</v>
      </c>
      <c r="D885" s="51" t="s">
        <v>934</v>
      </c>
      <c r="E885" s="44" t="s">
        <v>174</v>
      </c>
      <c r="F885" s="44" t="s">
        <v>923</v>
      </c>
      <c r="G885" s="43" t="s">
        <v>4702</v>
      </c>
      <c r="H885" s="44" t="s">
        <v>923</v>
      </c>
      <c r="I885" s="43" t="s">
        <v>924</v>
      </c>
      <c r="J885" s="44" t="s">
        <v>923</v>
      </c>
      <c r="K885" s="43" t="s">
        <v>935</v>
      </c>
      <c r="L885" s="44" t="s">
        <v>936</v>
      </c>
      <c r="M885" s="43">
        <v>5</v>
      </c>
      <c r="N885" s="43">
        <v>772756</v>
      </c>
      <c r="O885" s="43">
        <v>220026</v>
      </c>
    </row>
    <row r="886" spans="1:15" x14ac:dyDescent="0.35">
      <c r="A886" s="41">
        <v>884</v>
      </c>
      <c r="B886" s="42">
        <v>821856569</v>
      </c>
      <c r="C886" s="43"/>
      <c r="D886" s="51" t="s">
        <v>4707</v>
      </c>
      <c r="E886" s="44" t="s">
        <v>174</v>
      </c>
      <c r="F886" s="44" t="s">
        <v>4708</v>
      </c>
      <c r="G886" s="43" t="s">
        <v>4709</v>
      </c>
      <c r="H886" s="44" t="s">
        <v>4710</v>
      </c>
      <c r="I886" s="43" t="s">
        <v>4711</v>
      </c>
      <c r="J886" s="44" t="s">
        <v>4712</v>
      </c>
      <c r="K886" s="43" t="s">
        <v>103</v>
      </c>
      <c r="L886" s="44"/>
      <c r="M886" s="43">
        <v>346</v>
      </c>
      <c r="N886" s="43">
        <v>736312</v>
      </c>
      <c r="O886" s="43">
        <v>232081</v>
      </c>
    </row>
    <row r="887" spans="1:15" x14ac:dyDescent="0.35">
      <c r="A887" s="41">
        <v>885</v>
      </c>
      <c r="B887" s="42">
        <v>4575082</v>
      </c>
      <c r="C887" s="43" t="s">
        <v>4713</v>
      </c>
      <c r="D887" s="51" t="s">
        <v>4714</v>
      </c>
      <c r="E887" s="44" t="s">
        <v>174</v>
      </c>
      <c r="F887" s="44" t="s">
        <v>4715</v>
      </c>
      <c r="G887" s="43" t="s">
        <v>4716</v>
      </c>
      <c r="H887" s="44" t="s">
        <v>4717</v>
      </c>
      <c r="I887" s="43" t="s">
        <v>4718</v>
      </c>
      <c r="J887" s="44" t="s">
        <v>4719</v>
      </c>
      <c r="K887" s="43" t="s">
        <v>103</v>
      </c>
      <c r="L887" s="44" t="s">
        <v>104</v>
      </c>
      <c r="M887" s="43">
        <v>197</v>
      </c>
      <c r="N887" s="43">
        <v>685889</v>
      </c>
      <c r="O887" s="43">
        <v>238463</v>
      </c>
    </row>
    <row r="888" spans="1:15" x14ac:dyDescent="0.35">
      <c r="A888" s="41">
        <v>886</v>
      </c>
      <c r="B888" s="42">
        <v>9633211</v>
      </c>
      <c r="C888" s="43" t="s">
        <v>4720</v>
      </c>
      <c r="D888" s="51" t="s">
        <v>4721</v>
      </c>
      <c r="E888" s="44" t="s">
        <v>174</v>
      </c>
      <c r="F888" s="44" t="s">
        <v>4715</v>
      </c>
      <c r="G888" s="43" t="s">
        <v>4716</v>
      </c>
      <c r="H888" s="44" t="s">
        <v>4717</v>
      </c>
      <c r="I888" s="43" t="s">
        <v>4722</v>
      </c>
      <c r="J888" s="44" t="s">
        <v>3110</v>
      </c>
      <c r="K888" s="43" t="s">
        <v>103</v>
      </c>
      <c r="L888" s="44" t="s">
        <v>104</v>
      </c>
      <c r="M888" s="43" t="s">
        <v>4723</v>
      </c>
      <c r="N888" s="43">
        <v>682658</v>
      </c>
      <c r="O888" s="43">
        <v>230843</v>
      </c>
    </row>
    <row r="889" spans="1:15" x14ac:dyDescent="0.35">
      <c r="A889" s="41">
        <v>887</v>
      </c>
      <c r="B889" s="42">
        <v>8025026</v>
      </c>
      <c r="C889" s="43" t="s">
        <v>4724</v>
      </c>
      <c r="D889" s="51" t="s">
        <v>4725</v>
      </c>
      <c r="E889" s="44" t="s">
        <v>174</v>
      </c>
      <c r="F889" s="44" t="s">
        <v>4715</v>
      </c>
      <c r="G889" s="43" t="s">
        <v>4716</v>
      </c>
      <c r="H889" s="44" t="s">
        <v>4717</v>
      </c>
      <c r="I889" s="43" t="s">
        <v>4722</v>
      </c>
      <c r="J889" s="44" t="s">
        <v>3110</v>
      </c>
      <c r="K889" s="43" t="s">
        <v>103</v>
      </c>
      <c r="L889" s="44" t="s">
        <v>104</v>
      </c>
      <c r="M889" s="43">
        <v>621</v>
      </c>
      <c r="N889" s="43">
        <v>683098</v>
      </c>
      <c r="O889" s="43">
        <v>232454</v>
      </c>
    </row>
    <row r="890" spans="1:15" x14ac:dyDescent="0.35">
      <c r="A890" s="41">
        <v>888</v>
      </c>
      <c r="B890" s="42">
        <v>4575881</v>
      </c>
      <c r="C890" s="43" t="s">
        <v>4726</v>
      </c>
      <c r="D890" s="51" t="s">
        <v>4727</v>
      </c>
      <c r="E890" s="44" t="s">
        <v>174</v>
      </c>
      <c r="F890" s="44" t="s">
        <v>4715</v>
      </c>
      <c r="G890" s="43" t="s">
        <v>4716</v>
      </c>
      <c r="H890" s="44" t="s">
        <v>4717</v>
      </c>
      <c r="I890" s="43" t="s">
        <v>4728</v>
      </c>
      <c r="J890" s="44" t="s">
        <v>4729</v>
      </c>
      <c r="K890" s="43" t="s">
        <v>103</v>
      </c>
      <c r="L890" s="44" t="s">
        <v>104</v>
      </c>
      <c r="M890" s="43">
        <v>75</v>
      </c>
      <c r="N890" s="43">
        <v>684712</v>
      </c>
      <c r="O890" s="43">
        <v>237258</v>
      </c>
    </row>
    <row r="891" spans="1:15" x14ac:dyDescent="0.35">
      <c r="A891" s="41">
        <v>889</v>
      </c>
      <c r="B891" s="42">
        <v>4576683</v>
      </c>
      <c r="C891" s="43" t="s">
        <v>4730</v>
      </c>
      <c r="D891" s="51" t="s">
        <v>4731</v>
      </c>
      <c r="E891" s="44" t="s">
        <v>174</v>
      </c>
      <c r="F891" s="44" t="s">
        <v>4715</v>
      </c>
      <c r="G891" s="43" t="s">
        <v>4716</v>
      </c>
      <c r="H891" s="44" t="s">
        <v>4717</v>
      </c>
      <c r="I891" s="43" t="s">
        <v>4732</v>
      </c>
      <c r="J891" s="44" t="s">
        <v>4717</v>
      </c>
      <c r="K891" s="43" t="s">
        <v>103</v>
      </c>
      <c r="L891" s="44" t="s">
        <v>104</v>
      </c>
      <c r="M891" s="43">
        <v>265</v>
      </c>
      <c r="N891" s="43">
        <v>687279</v>
      </c>
      <c r="O891" s="43">
        <v>234000</v>
      </c>
    </row>
    <row r="892" spans="1:15" x14ac:dyDescent="0.35">
      <c r="A892" s="41">
        <v>890</v>
      </c>
      <c r="B892" s="45">
        <v>22377698</v>
      </c>
      <c r="C892" s="46"/>
      <c r="D892" s="52" t="s">
        <v>4733</v>
      </c>
      <c r="E892" s="47" t="s">
        <v>174</v>
      </c>
      <c r="F892" s="47" t="s">
        <v>955</v>
      </c>
      <c r="G892" s="46" t="s">
        <v>4734</v>
      </c>
      <c r="H892" s="47" t="s">
        <v>955</v>
      </c>
      <c r="I892" s="46" t="s">
        <v>956</v>
      </c>
      <c r="J892" s="47" t="s">
        <v>955</v>
      </c>
      <c r="K892" s="46" t="s">
        <v>526</v>
      </c>
      <c r="L892" s="47" t="s">
        <v>527</v>
      </c>
      <c r="M892" s="46" t="s">
        <v>1903</v>
      </c>
      <c r="N892" s="46">
        <v>715163.03</v>
      </c>
      <c r="O892" s="46">
        <v>245478.98</v>
      </c>
    </row>
    <row r="893" spans="1:15" x14ac:dyDescent="0.35">
      <c r="A893" s="41">
        <v>891</v>
      </c>
      <c r="B893" s="42">
        <v>4748744</v>
      </c>
      <c r="C893" s="43" t="s">
        <v>953</v>
      </c>
      <c r="D893" s="51" t="s">
        <v>954</v>
      </c>
      <c r="E893" s="44" t="s">
        <v>174</v>
      </c>
      <c r="F893" s="44" t="s">
        <v>955</v>
      </c>
      <c r="G893" s="43" t="s">
        <v>4734</v>
      </c>
      <c r="H893" s="44" t="s">
        <v>955</v>
      </c>
      <c r="I893" s="43" t="s">
        <v>956</v>
      </c>
      <c r="J893" s="44" t="s">
        <v>955</v>
      </c>
      <c r="K893" s="43" t="s">
        <v>957</v>
      </c>
      <c r="L893" s="44" t="s">
        <v>958</v>
      </c>
      <c r="M893" s="43">
        <v>5</v>
      </c>
      <c r="N893" s="43">
        <v>711958</v>
      </c>
      <c r="O893" s="43">
        <v>241818</v>
      </c>
    </row>
    <row r="894" spans="1:15" x14ac:dyDescent="0.35">
      <c r="A894" s="41">
        <v>892</v>
      </c>
      <c r="B894" s="42">
        <v>4748974</v>
      </c>
      <c r="C894" s="43" t="s">
        <v>964</v>
      </c>
      <c r="D894" s="51" t="s">
        <v>965</v>
      </c>
      <c r="E894" s="44" t="s">
        <v>174</v>
      </c>
      <c r="F894" s="44" t="s">
        <v>955</v>
      </c>
      <c r="G894" s="43" t="s">
        <v>4734</v>
      </c>
      <c r="H894" s="44" t="s">
        <v>955</v>
      </c>
      <c r="I894" s="43" t="s">
        <v>956</v>
      </c>
      <c r="J894" s="44" t="s">
        <v>955</v>
      </c>
      <c r="K894" s="43" t="s">
        <v>966</v>
      </c>
      <c r="L894" s="44" t="s">
        <v>967</v>
      </c>
      <c r="M894" s="43">
        <v>288</v>
      </c>
      <c r="N894" s="43">
        <v>710085</v>
      </c>
      <c r="O894" s="43">
        <v>246750</v>
      </c>
    </row>
    <row r="895" spans="1:15" x14ac:dyDescent="0.35">
      <c r="A895" s="41">
        <v>893</v>
      </c>
      <c r="B895" s="42">
        <v>4749164</v>
      </c>
      <c r="C895" s="43" t="s">
        <v>968</v>
      </c>
      <c r="D895" s="51" t="s">
        <v>969</v>
      </c>
      <c r="E895" s="44" t="s">
        <v>174</v>
      </c>
      <c r="F895" s="44" t="s">
        <v>955</v>
      </c>
      <c r="G895" s="43" t="s">
        <v>4734</v>
      </c>
      <c r="H895" s="44" t="s">
        <v>955</v>
      </c>
      <c r="I895" s="43" t="s">
        <v>956</v>
      </c>
      <c r="J895" s="44" t="s">
        <v>955</v>
      </c>
      <c r="K895" s="43" t="s">
        <v>375</v>
      </c>
      <c r="L895" s="44" t="s">
        <v>376</v>
      </c>
      <c r="M895" s="43">
        <v>120</v>
      </c>
      <c r="N895" s="43">
        <v>714471</v>
      </c>
      <c r="O895" s="43">
        <v>243182</v>
      </c>
    </row>
    <row r="896" spans="1:15" x14ac:dyDescent="0.35">
      <c r="A896" s="41">
        <v>894</v>
      </c>
      <c r="B896" s="42">
        <v>4748936</v>
      </c>
      <c r="C896" s="43" t="s">
        <v>959</v>
      </c>
      <c r="D896" s="51" t="s">
        <v>960</v>
      </c>
      <c r="E896" s="44" t="s">
        <v>174</v>
      </c>
      <c r="F896" s="44" t="s">
        <v>955</v>
      </c>
      <c r="G896" s="43" t="s">
        <v>4734</v>
      </c>
      <c r="H896" s="44" t="s">
        <v>955</v>
      </c>
      <c r="I896" s="43" t="s">
        <v>956</v>
      </c>
      <c r="J896" s="44" t="s">
        <v>955</v>
      </c>
      <c r="K896" s="43" t="s">
        <v>961</v>
      </c>
      <c r="L896" s="44" t="s">
        <v>962</v>
      </c>
      <c r="M896" s="43" t="s">
        <v>963</v>
      </c>
      <c r="N896" s="43">
        <v>713473</v>
      </c>
      <c r="O896" s="43">
        <v>243706</v>
      </c>
    </row>
    <row r="897" spans="1:15" x14ac:dyDescent="0.35">
      <c r="A897" s="41">
        <v>895</v>
      </c>
      <c r="B897" s="45">
        <v>46501645</v>
      </c>
      <c r="C897" s="46"/>
      <c r="D897" s="52" t="s">
        <v>4735</v>
      </c>
      <c r="E897" s="47" t="s">
        <v>174</v>
      </c>
      <c r="F897" s="47" t="s">
        <v>955</v>
      </c>
      <c r="G897" s="46" t="s">
        <v>4734</v>
      </c>
      <c r="H897" s="47" t="s">
        <v>955</v>
      </c>
      <c r="I897" s="46" t="s">
        <v>956</v>
      </c>
      <c r="J897" s="47" t="s">
        <v>955</v>
      </c>
      <c r="K897" s="46" t="s">
        <v>415</v>
      </c>
      <c r="L897" s="47" t="s">
        <v>416</v>
      </c>
      <c r="M897" s="46" t="s">
        <v>4736</v>
      </c>
      <c r="N897" s="46">
        <v>710564.02</v>
      </c>
      <c r="O897" s="46">
        <v>247924.97</v>
      </c>
    </row>
    <row r="898" spans="1:15" x14ac:dyDescent="0.35">
      <c r="A898" s="41">
        <v>896</v>
      </c>
      <c r="B898" s="42">
        <v>4749986</v>
      </c>
      <c r="C898" s="43" t="s">
        <v>970</v>
      </c>
      <c r="D898" s="51" t="s">
        <v>971</v>
      </c>
      <c r="E898" s="44" t="s">
        <v>174</v>
      </c>
      <c r="F898" s="44" t="s">
        <v>955</v>
      </c>
      <c r="G898" s="43" t="s">
        <v>4734</v>
      </c>
      <c r="H898" s="44" t="s">
        <v>955</v>
      </c>
      <c r="I898" s="43" t="s">
        <v>956</v>
      </c>
      <c r="J898" s="44" t="s">
        <v>955</v>
      </c>
      <c r="K898" s="43" t="s">
        <v>972</v>
      </c>
      <c r="L898" s="44" t="s">
        <v>973</v>
      </c>
      <c r="M898" s="43">
        <v>58</v>
      </c>
      <c r="N898" s="43">
        <v>715218</v>
      </c>
      <c r="O898" s="43">
        <v>240821</v>
      </c>
    </row>
    <row r="899" spans="1:15" x14ac:dyDescent="0.35">
      <c r="A899" s="41">
        <v>897</v>
      </c>
      <c r="B899" s="42">
        <v>4750038</v>
      </c>
      <c r="C899" s="43" t="s">
        <v>974</v>
      </c>
      <c r="D899" s="51" t="s">
        <v>975</v>
      </c>
      <c r="E899" s="44" t="s">
        <v>174</v>
      </c>
      <c r="F899" s="44" t="s">
        <v>955</v>
      </c>
      <c r="G899" s="43" t="s">
        <v>4734</v>
      </c>
      <c r="H899" s="44" t="s">
        <v>955</v>
      </c>
      <c r="I899" s="43" t="s">
        <v>956</v>
      </c>
      <c r="J899" s="44" t="s">
        <v>955</v>
      </c>
      <c r="K899" s="43" t="s">
        <v>976</v>
      </c>
      <c r="L899" s="44" t="s">
        <v>977</v>
      </c>
      <c r="M899" s="43">
        <v>6</v>
      </c>
      <c r="N899" s="43">
        <v>716434</v>
      </c>
      <c r="O899" s="43">
        <v>244930</v>
      </c>
    </row>
    <row r="900" spans="1:15" x14ac:dyDescent="0.35">
      <c r="A900" s="41">
        <v>898</v>
      </c>
      <c r="B900" s="42">
        <v>7923163</v>
      </c>
      <c r="C900" s="43" t="s">
        <v>978</v>
      </c>
      <c r="D900" s="51" t="s">
        <v>979</v>
      </c>
      <c r="E900" s="44" t="s">
        <v>174</v>
      </c>
      <c r="F900" s="44" t="s">
        <v>955</v>
      </c>
      <c r="G900" s="43" t="s">
        <v>4734</v>
      </c>
      <c r="H900" s="44" t="s">
        <v>955</v>
      </c>
      <c r="I900" s="43" t="s">
        <v>956</v>
      </c>
      <c r="J900" s="44" t="s">
        <v>955</v>
      </c>
      <c r="K900" s="43" t="s">
        <v>980</v>
      </c>
      <c r="L900" s="44" t="s">
        <v>559</v>
      </c>
      <c r="M900" s="43">
        <v>4</v>
      </c>
      <c r="N900" s="43">
        <v>717936</v>
      </c>
      <c r="O900" s="43">
        <v>248200</v>
      </c>
    </row>
    <row r="901" spans="1:15" x14ac:dyDescent="0.35">
      <c r="A901" s="41">
        <v>899</v>
      </c>
      <c r="B901" s="42">
        <v>4743844</v>
      </c>
      <c r="C901" s="43" t="s">
        <v>981</v>
      </c>
      <c r="D901" s="51" t="s">
        <v>982</v>
      </c>
      <c r="E901" s="44" t="s">
        <v>174</v>
      </c>
      <c r="F901" s="44" t="s">
        <v>955</v>
      </c>
      <c r="G901" s="43" t="s">
        <v>4734</v>
      </c>
      <c r="H901" s="44" t="s">
        <v>955</v>
      </c>
      <c r="I901" s="43" t="s">
        <v>956</v>
      </c>
      <c r="J901" s="44" t="s">
        <v>955</v>
      </c>
      <c r="K901" s="43" t="s">
        <v>983</v>
      </c>
      <c r="L901" s="44" t="s">
        <v>984</v>
      </c>
      <c r="M901" s="43">
        <v>4</v>
      </c>
      <c r="N901" s="43">
        <v>718211</v>
      </c>
      <c r="O901" s="43">
        <v>244259</v>
      </c>
    </row>
    <row r="902" spans="1:15" x14ac:dyDescent="0.35">
      <c r="A902" s="41">
        <v>900</v>
      </c>
      <c r="B902" s="42">
        <v>707254275</v>
      </c>
      <c r="C902" s="43"/>
      <c r="D902" s="51">
        <v>133107</v>
      </c>
      <c r="E902" s="44" t="s">
        <v>174</v>
      </c>
      <c r="F902" s="44" t="s">
        <v>1035</v>
      </c>
      <c r="G902" s="43" t="s">
        <v>4737</v>
      </c>
      <c r="H902" s="44" t="s">
        <v>1036</v>
      </c>
      <c r="I902" s="43" t="s">
        <v>1037</v>
      </c>
      <c r="J902" s="44" t="s">
        <v>1036</v>
      </c>
      <c r="K902" s="43" t="s">
        <v>1038</v>
      </c>
      <c r="L902" s="44" t="s">
        <v>1039</v>
      </c>
      <c r="M902" s="43" t="s">
        <v>332</v>
      </c>
      <c r="N902" s="43">
        <v>718402</v>
      </c>
      <c r="O902" s="43">
        <v>301930</v>
      </c>
    </row>
    <row r="903" spans="1:15" x14ac:dyDescent="0.35">
      <c r="A903" s="41">
        <v>901</v>
      </c>
      <c r="B903" s="42">
        <v>4658532</v>
      </c>
      <c r="C903" s="43" t="s">
        <v>4738</v>
      </c>
      <c r="D903" s="51" t="s">
        <v>4739</v>
      </c>
      <c r="E903" s="44" t="s">
        <v>174</v>
      </c>
      <c r="F903" s="44" t="s">
        <v>1035</v>
      </c>
      <c r="G903" s="43" t="s">
        <v>4737</v>
      </c>
      <c r="H903" s="44" t="s">
        <v>1036</v>
      </c>
      <c r="I903" s="43" t="s">
        <v>1037</v>
      </c>
      <c r="J903" s="44" t="s">
        <v>1036</v>
      </c>
      <c r="K903" s="43" t="s">
        <v>4740</v>
      </c>
      <c r="L903" s="44" t="s">
        <v>4741</v>
      </c>
      <c r="M903" s="43">
        <v>10</v>
      </c>
      <c r="N903" s="43">
        <v>715571</v>
      </c>
      <c r="O903" s="43">
        <v>306952</v>
      </c>
    </row>
    <row r="904" spans="1:15" x14ac:dyDescent="0.35">
      <c r="A904" s="41">
        <v>902</v>
      </c>
      <c r="B904" s="45">
        <v>62976828</v>
      </c>
      <c r="C904" s="46"/>
      <c r="D904" s="52" t="s">
        <v>4742</v>
      </c>
      <c r="E904" s="47" t="s">
        <v>174</v>
      </c>
      <c r="F904" s="47" t="s">
        <v>4743</v>
      </c>
      <c r="G904" s="46" t="s">
        <v>4744</v>
      </c>
      <c r="H904" s="47" t="s">
        <v>4743</v>
      </c>
      <c r="I904" s="46" t="s">
        <v>4745</v>
      </c>
      <c r="J904" s="47" t="s">
        <v>4743</v>
      </c>
      <c r="K904" s="46" t="s">
        <v>4746</v>
      </c>
      <c r="L904" s="47" t="s">
        <v>4747</v>
      </c>
      <c r="M904" s="46" t="s">
        <v>632</v>
      </c>
      <c r="N904" s="46">
        <v>688885.01</v>
      </c>
      <c r="O904" s="46">
        <v>304171.03000000003</v>
      </c>
    </row>
    <row r="905" spans="1:15" x14ac:dyDescent="0.35">
      <c r="A905" s="41">
        <v>903</v>
      </c>
      <c r="B905" s="42">
        <v>4778527</v>
      </c>
      <c r="C905" s="43" t="s">
        <v>4748</v>
      </c>
      <c r="D905" s="51" t="s">
        <v>4749</v>
      </c>
      <c r="E905" s="44" t="s">
        <v>98</v>
      </c>
      <c r="F905" s="44" t="s">
        <v>99</v>
      </c>
      <c r="G905" s="43" t="s">
        <v>4750</v>
      </c>
      <c r="H905" s="44" t="s">
        <v>4751</v>
      </c>
      <c r="I905" s="43" t="s">
        <v>4752</v>
      </c>
      <c r="J905" s="44" t="s">
        <v>4751</v>
      </c>
      <c r="K905" s="43" t="s">
        <v>647</v>
      </c>
      <c r="L905" s="44" t="s">
        <v>648</v>
      </c>
      <c r="M905" s="43">
        <v>1</v>
      </c>
      <c r="N905" s="43">
        <v>785658</v>
      </c>
      <c r="O905" s="43">
        <v>612263</v>
      </c>
    </row>
    <row r="906" spans="1:15" x14ac:dyDescent="0.35">
      <c r="A906" s="41">
        <v>904</v>
      </c>
      <c r="B906" s="42">
        <v>4782381</v>
      </c>
      <c r="C906" s="43" t="s">
        <v>4753</v>
      </c>
      <c r="D906" s="51" t="s">
        <v>4754</v>
      </c>
      <c r="E906" s="44" t="s">
        <v>98</v>
      </c>
      <c r="F906" s="44" t="s">
        <v>99</v>
      </c>
      <c r="G906" s="43" t="s">
        <v>4755</v>
      </c>
      <c r="H906" s="44" t="s">
        <v>4756</v>
      </c>
      <c r="I906" s="43" t="s">
        <v>4757</v>
      </c>
      <c r="J906" s="44" t="s">
        <v>4758</v>
      </c>
      <c r="K906" s="43" t="s">
        <v>103</v>
      </c>
      <c r="L906" s="44"/>
      <c r="M906" s="43">
        <v>127</v>
      </c>
      <c r="N906" s="43">
        <v>764276</v>
      </c>
      <c r="O906" s="43">
        <v>602989</v>
      </c>
    </row>
    <row r="907" spans="1:15" x14ac:dyDescent="0.35">
      <c r="A907" s="41">
        <v>905</v>
      </c>
      <c r="B907" s="42">
        <v>4783593</v>
      </c>
      <c r="C907" s="43" t="s">
        <v>4759</v>
      </c>
      <c r="D907" s="51" t="s">
        <v>4760</v>
      </c>
      <c r="E907" s="44" t="s">
        <v>98</v>
      </c>
      <c r="F907" s="44" t="s">
        <v>99</v>
      </c>
      <c r="G907" s="43" t="s">
        <v>4761</v>
      </c>
      <c r="H907" s="44" t="s">
        <v>100</v>
      </c>
      <c r="I907" s="43" t="s">
        <v>4762</v>
      </c>
      <c r="J907" s="44" t="s">
        <v>100</v>
      </c>
      <c r="K907" s="43" t="s">
        <v>4763</v>
      </c>
      <c r="L907" s="44" t="s">
        <v>4764</v>
      </c>
      <c r="M907" s="43">
        <v>18</v>
      </c>
      <c r="N907" s="43">
        <v>812832</v>
      </c>
      <c r="O907" s="43">
        <v>591108</v>
      </c>
    </row>
    <row r="908" spans="1:15" x14ac:dyDescent="0.35">
      <c r="A908" s="41">
        <v>906</v>
      </c>
      <c r="B908" s="42">
        <v>4785275</v>
      </c>
      <c r="C908" s="43" t="s">
        <v>96</v>
      </c>
      <c r="D908" s="51" t="s">
        <v>97</v>
      </c>
      <c r="E908" s="44" t="s">
        <v>98</v>
      </c>
      <c r="F908" s="44" t="s">
        <v>99</v>
      </c>
      <c r="G908" s="43" t="s">
        <v>4761</v>
      </c>
      <c r="H908" s="44" t="s">
        <v>100</v>
      </c>
      <c r="I908" s="43" t="s">
        <v>101</v>
      </c>
      <c r="J908" s="44" t="s">
        <v>102</v>
      </c>
      <c r="K908" s="43" t="s">
        <v>103</v>
      </c>
      <c r="L908" s="44"/>
      <c r="M908" s="43">
        <v>5</v>
      </c>
      <c r="N908" s="43">
        <v>804034</v>
      </c>
      <c r="O908" s="43">
        <v>597529</v>
      </c>
    </row>
    <row r="909" spans="1:15" x14ac:dyDescent="0.35">
      <c r="A909" s="41">
        <v>907</v>
      </c>
      <c r="B909" s="42">
        <v>9633017</v>
      </c>
      <c r="C909" s="43" t="s">
        <v>4765</v>
      </c>
      <c r="D909" s="51" t="s">
        <v>4766</v>
      </c>
      <c r="E909" s="44" t="s">
        <v>98</v>
      </c>
      <c r="F909" s="44" t="s">
        <v>99</v>
      </c>
      <c r="G909" s="43" t="s">
        <v>4767</v>
      </c>
      <c r="H909" s="44" t="s">
        <v>4768</v>
      </c>
      <c r="I909" s="43" t="s">
        <v>4769</v>
      </c>
      <c r="J909" s="44" t="s">
        <v>4770</v>
      </c>
      <c r="K909" s="43" t="s">
        <v>4771</v>
      </c>
      <c r="L909" s="44" t="s">
        <v>4772</v>
      </c>
      <c r="M909" s="43">
        <v>6</v>
      </c>
      <c r="N909" s="43">
        <v>770019</v>
      </c>
      <c r="O909" s="43">
        <v>584351</v>
      </c>
    </row>
    <row r="910" spans="1:15" x14ac:dyDescent="0.35">
      <c r="A910" s="41">
        <v>908</v>
      </c>
      <c r="B910" s="42">
        <v>4808945</v>
      </c>
      <c r="C910" s="43" t="s">
        <v>4773</v>
      </c>
      <c r="D910" s="51" t="s">
        <v>4774</v>
      </c>
      <c r="E910" s="44" t="s">
        <v>98</v>
      </c>
      <c r="F910" s="44" t="s">
        <v>99</v>
      </c>
      <c r="G910" s="43" t="s">
        <v>4767</v>
      </c>
      <c r="H910" s="44" t="s">
        <v>4768</v>
      </c>
      <c r="I910" s="43" t="s">
        <v>4775</v>
      </c>
      <c r="J910" s="44" t="s">
        <v>4776</v>
      </c>
      <c r="K910" s="43" t="s">
        <v>103</v>
      </c>
      <c r="L910" s="44" t="s">
        <v>104</v>
      </c>
      <c r="M910" s="43">
        <v>20</v>
      </c>
      <c r="N910" s="43">
        <v>768329</v>
      </c>
      <c r="O910" s="43">
        <v>580210</v>
      </c>
    </row>
    <row r="911" spans="1:15" x14ac:dyDescent="0.35">
      <c r="A911" s="41">
        <v>909</v>
      </c>
      <c r="B911" s="42">
        <v>4809184</v>
      </c>
      <c r="C911" s="43" t="s">
        <v>4777</v>
      </c>
      <c r="D911" s="51" t="s">
        <v>4778</v>
      </c>
      <c r="E911" s="44" t="s">
        <v>98</v>
      </c>
      <c r="F911" s="44" t="s">
        <v>99</v>
      </c>
      <c r="G911" s="43" t="s">
        <v>4767</v>
      </c>
      <c r="H911" s="44" t="s">
        <v>4768</v>
      </c>
      <c r="I911" s="43" t="s">
        <v>4779</v>
      </c>
      <c r="J911" s="44" t="s">
        <v>4768</v>
      </c>
      <c r="K911" s="43" t="s">
        <v>624</v>
      </c>
      <c r="L911" s="44" t="s">
        <v>625</v>
      </c>
      <c r="M911" s="43">
        <v>4</v>
      </c>
      <c r="N911" s="43">
        <v>771999</v>
      </c>
      <c r="O911" s="43">
        <v>579536</v>
      </c>
    </row>
    <row r="912" spans="1:15" ht="29" x14ac:dyDescent="0.35">
      <c r="A912" s="41">
        <v>910</v>
      </c>
      <c r="B912" s="42">
        <v>5011147</v>
      </c>
      <c r="C912" s="43" t="s">
        <v>4780</v>
      </c>
      <c r="D912" s="51" t="s">
        <v>4781</v>
      </c>
      <c r="E912" s="44" t="s">
        <v>98</v>
      </c>
      <c r="F912" s="44" t="s">
        <v>4782</v>
      </c>
      <c r="G912" s="43" t="s">
        <v>4783</v>
      </c>
      <c r="H912" s="44" t="s">
        <v>4782</v>
      </c>
      <c r="I912" s="43" t="s">
        <v>4784</v>
      </c>
      <c r="J912" s="44" t="s">
        <v>4782</v>
      </c>
      <c r="K912" s="43" t="s">
        <v>526</v>
      </c>
      <c r="L912" s="44" t="s">
        <v>527</v>
      </c>
      <c r="M912" s="43">
        <v>43</v>
      </c>
      <c r="N912" s="43">
        <v>779242</v>
      </c>
      <c r="O912" s="43">
        <v>592203</v>
      </c>
    </row>
    <row r="913" spans="1:15" ht="29" x14ac:dyDescent="0.35">
      <c r="A913" s="41">
        <v>911</v>
      </c>
      <c r="B913" s="42">
        <v>5011150</v>
      </c>
      <c r="C913" s="43" t="s">
        <v>4785</v>
      </c>
      <c r="D913" s="51" t="s">
        <v>4786</v>
      </c>
      <c r="E913" s="44" t="s">
        <v>98</v>
      </c>
      <c r="F913" s="44" t="s">
        <v>4782</v>
      </c>
      <c r="G913" s="43" t="s">
        <v>4783</v>
      </c>
      <c r="H913" s="44" t="s">
        <v>4782</v>
      </c>
      <c r="I913" s="43" t="s">
        <v>4784</v>
      </c>
      <c r="J913" s="44" t="s">
        <v>4782</v>
      </c>
      <c r="K913" s="43" t="s">
        <v>526</v>
      </c>
      <c r="L913" s="44" t="s">
        <v>527</v>
      </c>
      <c r="M913" s="43">
        <v>49</v>
      </c>
      <c r="N913" s="43">
        <v>779286</v>
      </c>
      <c r="O913" s="43">
        <v>591954</v>
      </c>
    </row>
    <row r="914" spans="1:15" x14ac:dyDescent="0.35">
      <c r="A914" s="41">
        <v>912</v>
      </c>
      <c r="B914" s="42">
        <v>5010747</v>
      </c>
      <c r="C914" s="43" t="s">
        <v>4787</v>
      </c>
      <c r="D914" s="51" t="s">
        <v>4788</v>
      </c>
      <c r="E914" s="44" t="s">
        <v>98</v>
      </c>
      <c r="F914" s="44" t="s">
        <v>4782</v>
      </c>
      <c r="G914" s="43" t="s">
        <v>4783</v>
      </c>
      <c r="H914" s="44" t="s">
        <v>4782</v>
      </c>
      <c r="I914" s="43" t="s">
        <v>4784</v>
      </c>
      <c r="J914" s="44" t="s">
        <v>4782</v>
      </c>
      <c r="K914" s="43" t="s">
        <v>375</v>
      </c>
      <c r="L914" s="44" t="s">
        <v>376</v>
      </c>
      <c r="M914" s="43">
        <v>8</v>
      </c>
      <c r="N914" s="43">
        <v>775452</v>
      </c>
      <c r="O914" s="43">
        <v>593673</v>
      </c>
    </row>
    <row r="915" spans="1:15" x14ac:dyDescent="0.35">
      <c r="A915" s="41">
        <v>913</v>
      </c>
      <c r="B915" s="42">
        <v>5003195</v>
      </c>
      <c r="C915" s="43" t="s">
        <v>4789</v>
      </c>
      <c r="D915" s="51" t="s">
        <v>4790</v>
      </c>
      <c r="E915" s="44" t="s">
        <v>98</v>
      </c>
      <c r="F915" s="44" t="s">
        <v>4782</v>
      </c>
      <c r="G915" s="43" t="s">
        <v>4783</v>
      </c>
      <c r="H915" s="44" t="s">
        <v>4782</v>
      </c>
      <c r="I915" s="43" t="s">
        <v>4784</v>
      </c>
      <c r="J915" s="44" t="s">
        <v>4782</v>
      </c>
      <c r="K915" s="43" t="s">
        <v>4791</v>
      </c>
      <c r="L915" s="44" t="s">
        <v>4792</v>
      </c>
      <c r="M915" s="43">
        <v>33</v>
      </c>
      <c r="N915" s="43">
        <v>779372</v>
      </c>
      <c r="O915" s="43">
        <v>594082</v>
      </c>
    </row>
    <row r="916" spans="1:15" x14ac:dyDescent="0.35">
      <c r="A916" s="41">
        <v>914</v>
      </c>
      <c r="B916" s="42">
        <v>5010808</v>
      </c>
      <c r="C916" s="43" t="s">
        <v>4793</v>
      </c>
      <c r="D916" s="51" t="s">
        <v>4794</v>
      </c>
      <c r="E916" s="44" t="s">
        <v>98</v>
      </c>
      <c r="F916" s="44" t="s">
        <v>4782</v>
      </c>
      <c r="G916" s="43" t="s">
        <v>4783</v>
      </c>
      <c r="H916" s="44" t="s">
        <v>4782</v>
      </c>
      <c r="I916" s="43" t="s">
        <v>4784</v>
      </c>
      <c r="J916" s="44" t="s">
        <v>4782</v>
      </c>
      <c r="K916" s="43" t="s">
        <v>4795</v>
      </c>
      <c r="L916" s="44" t="s">
        <v>4796</v>
      </c>
      <c r="M916" s="43">
        <v>5</v>
      </c>
      <c r="N916" s="43">
        <v>775922</v>
      </c>
      <c r="O916" s="43">
        <v>595243</v>
      </c>
    </row>
    <row r="917" spans="1:15" ht="29" x14ac:dyDescent="0.35">
      <c r="A917" s="41">
        <v>915</v>
      </c>
      <c r="B917" s="42">
        <v>5011888</v>
      </c>
      <c r="C917" s="43" t="s">
        <v>4797</v>
      </c>
      <c r="D917" s="51" t="s">
        <v>4798</v>
      </c>
      <c r="E917" s="44" t="s">
        <v>98</v>
      </c>
      <c r="F917" s="44" t="s">
        <v>4782</v>
      </c>
      <c r="G917" s="43" t="s">
        <v>4783</v>
      </c>
      <c r="H917" s="44" t="s">
        <v>4782</v>
      </c>
      <c r="I917" s="43" t="s">
        <v>4784</v>
      </c>
      <c r="J917" s="44" t="s">
        <v>4782</v>
      </c>
      <c r="K917" s="43" t="s">
        <v>1088</v>
      </c>
      <c r="L917" s="44" t="s">
        <v>4799</v>
      </c>
      <c r="M917" s="43">
        <v>6</v>
      </c>
      <c r="N917" s="43">
        <v>781593</v>
      </c>
      <c r="O917" s="43">
        <v>590910</v>
      </c>
    </row>
    <row r="918" spans="1:15" x14ac:dyDescent="0.35">
      <c r="A918" s="41">
        <v>916</v>
      </c>
      <c r="B918" s="42">
        <v>5011372</v>
      </c>
      <c r="C918" s="43" t="s">
        <v>4800</v>
      </c>
      <c r="D918" s="51" t="s">
        <v>4801</v>
      </c>
      <c r="E918" s="44" t="s">
        <v>98</v>
      </c>
      <c r="F918" s="44" t="s">
        <v>4782</v>
      </c>
      <c r="G918" s="43" t="s">
        <v>4783</v>
      </c>
      <c r="H918" s="44" t="s">
        <v>4782</v>
      </c>
      <c r="I918" s="43" t="s">
        <v>4784</v>
      </c>
      <c r="J918" s="44" t="s">
        <v>4782</v>
      </c>
      <c r="K918" s="43" t="s">
        <v>4802</v>
      </c>
      <c r="L918" s="44" t="s">
        <v>4803</v>
      </c>
      <c r="M918" s="43">
        <v>28</v>
      </c>
      <c r="N918" s="43">
        <v>775674</v>
      </c>
      <c r="O918" s="43">
        <v>595811</v>
      </c>
    </row>
    <row r="919" spans="1:15" x14ac:dyDescent="0.35">
      <c r="A919" s="41">
        <v>917</v>
      </c>
      <c r="B919" s="42">
        <v>8789115</v>
      </c>
      <c r="C919" s="43" t="s">
        <v>4804</v>
      </c>
      <c r="D919" s="51" t="s">
        <v>4805</v>
      </c>
      <c r="E919" s="44" t="s">
        <v>98</v>
      </c>
      <c r="F919" s="44" t="s">
        <v>4782</v>
      </c>
      <c r="G919" s="43" t="s">
        <v>4783</v>
      </c>
      <c r="H919" s="44" t="s">
        <v>4782</v>
      </c>
      <c r="I919" s="43" t="s">
        <v>4784</v>
      </c>
      <c r="J919" s="44" t="s">
        <v>4782</v>
      </c>
      <c r="K919" s="43" t="s">
        <v>404</v>
      </c>
      <c r="L919" s="44" t="s">
        <v>405</v>
      </c>
      <c r="M919" s="43">
        <v>28</v>
      </c>
      <c r="N919" s="43">
        <v>779878</v>
      </c>
      <c r="O919" s="43">
        <v>594343</v>
      </c>
    </row>
    <row r="920" spans="1:15" x14ac:dyDescent="0.35">
      <c r="A920" s="41">
        <v>918</v>
      </c>
      <c r="B920" s="42">
        <v>5003239</v>
      </c>
      <c r="C920" s="43" t="s">
        <v>4806</v>
      </c>
      <c r="D920" s="51" t="s">
        <v>4807</v>
      </c>
      <c r="E920" s="44" t="s">
        <v>98</v>
      </c>
      <c r="F920" s="44" t="s">
        <v>4782</v>
      </c>
      <c r="G920" s="43" t="s">
        <v>4783</v>
      </c>
      <c r="H920" s="44" t="s">
        <v>4782</v>
      </c>
      <c r="I920" s="43" t="s">
        <v>4784</v>
      </c>
      <c r="J920" s="44" t="s">
        <v>4782</v>
      </c>
      <c r="K920" s="43" t="s">
        <v>4808</v>
      </c>
      <c r="L920" s="44" t="s">
        <v>4809</v>
      </c>
      <c r="M920" s="43">
        <v>35</v>
      </c>
      <c r="N920" s="43">
        <v>779339</v>
      </c>
      <c r="O920" s="43">
        <v>593754</v>
      </c>
    </row>
    <row r="921" spans="1:15" x14ac:dyDescent="0.35">
      <c r="A921" s="41">
        <v>919</v>
      </c>
      <c r="B921" s="42">
        <v>5012518</v>
      </c>
      <c r="C921" s="43" t="s">
        <v>4810</v>
      </c>
      <c r="D921" s="51" t="s">
        <v>4811</v>
      </c>
      <c r="E921" s="44" t="s">
        <v>98</v>
      </c>
      <c r="F921" s="44" t="s">
        <v>4782</v>
      </c>
      <c r="G921" s="43" t="s">
        <v>4783</v>
      </c>
      <c r="H921" s="44" t="s">
        <v>4782</v>
      </c>
      <c r="I921" s="43" t="s">
        <v>4784</v>
      </c>
      <c r="J921" s="44" t="s">
        <v>4782</v>
      </c>
      <c r="K921" s="43" t="s">
        <v>4812</v>
      </c>
      <c r="L921" s="44" t="s">
        <v>4813</v>
      </c>
      <c r="M921" s="43">
        <v>4</v>
      </c>
      <c r="N921" s="43">
        <v>779088</v>
      </c>
      <c r="O921" s="43">
        <v>593307</v>
      </c>
    </row>
    <row r="922" spans="1:15" x14ac:dyDescent="0.35">
      <c r="A922" s="41">
        <v>920</v>
      </c>
      <c r="B922" s="42">
        <v>5000604</v>
      </c>
      <c r="C922" s="43" t="s">
        <v>4814</v>
      </c>
      <c r="D922" s="51" t="s">
        <v>4815</v>
      </c>
      <c r="E922" s="44" t="s">
        <v>98</v>
      </c>
      <c r="F922" s="44" t="s">
        <v>4782</v>
      </c>
      <c r="G922" s="43" t="s">
        <v>4783</v>
      </c>
      <c r="H922" s="44" t="s">
        <v>4782</v>
      </c>
      <c r="I922" s="43" t="s">
        <v>4784</v>
      </c>
      <c r="J922" s="44" t="s">
        <v>4782</v>
      </c>
      <c r="K922" s="43" t="s">
        <v>94</v>
      </c>
      <c r="L922" s="44" t="s">
        <v>95</v>
      </c>
      <c r="M922" s="43" t="s">
        <v>517</v>
      </c>
      <c r="N922" s="43">
        <v>773240</v>
      </c>
      <c r="O922" s="43">
        <v>592166</v>
      </c>
    </row>
    <row r="923" spans="1:15" x14ac:dyDescent="0.35">
      <c r="A923" s="41">
        <v>921</v>
      </c>
      <c r="B923" s="42">
        <v>4825299</v>
      </c>
      <c r="C923" s="43" t="s">
        <v>4816</v>
      </c>
      <c r="D923" s="51" t="s">
        <v>4817</v>
      </c>
      <c r="E923" s="44" t="s">
        <v>98</v>
      </c>
      <c r="F923" s="44" t="s">
        <v>4818</v>
      </c>
      <c r="G923" s="43" t="s">
        <v>4819</v>
      </c>
      <c r="H923" s="44" t="s">
        <v>4820</v>
      </c>
      <c r="I923" s="43" t="s">
        <v>4821</v>
      </c>
      <c r="J923" s="44" t="s">
        <v>4820</v>
      </c>
      <c r="K923" s="43" t="s">
        <v>383</v>
      </c>
      <c r="L923" s="44" t="s">
        <v>384</v>
      </c>
      <c r="M923" s="43">
        <v>6</v>
      </c>
      <c r="N923" s="43">
        <v>782412</v>
      </c>
      <c r="O923" s="43">
        <v>552876</v>
      </c>
    </row>
    <row r="924" spans="1:15" x14ac:dyDescent="0.35">
      <c r="A924" s="41">
        <v>922</v>
      </c>
      <c r="B924" s="42">
        <v>4825248</v>
      </c>
      <c r="C924" s="43" t="s">
        <v>4822</v>
      </c>
      <c r="D924" s="51" t="s">
        <v>4823</v>
      </c>
      <c r="E924" s="44" t="s">
        <v>98</v>
      </c>
      <c r="F924" s="44" t="s">
        <v>4818</v>
      </c>
      <c r="G924" s="43" t="s">
        <v>4819</v>
      </c>
      <c r="H924" s="44" t="s">
        <v>4820</v>
      </c>
      <c r="I924" s="43" t="s">
        <v>4821</v>
      </c>
      <c r="J924" s="44" t="s">
        <v>4820</v>
      </c>
      <c r="K924" s="43" t="s">
        <v>564</v>
      </c>
      <c r="L924" s="44" t="s">
        <v>565</v>
      </c>
      <c r="M924" s="43">
        <v>4</v>
      </c>
      <c r="N924" s="43">
        <v>782792</v>
      </c>
      <c r="O924" s="43">
        <v>552878</v>
      </c>
    </row>
    <row r="925" spans="1:15" x14ac:dyDescent="0.35">
      <c r="A925" s="41">
        <v>923</v>
      </c>
      <c r="B925" s="42">
        <v>4840465</v>
      </c>
      <c r="C925" s="43" t="s">
        <v>4824</v>
      </c>
      <c r="D925" s="51" t="s">
        <v>4825</v>
      </c>
      <c r="E925" s="44" t="s">
        <v>98</v>
      </c>
      <c r="F925" s="44" t="s">
        <v>4818</v>
      </c>
      <c r="G925" s="43" t="s">
        <v>4826</v>
      </c>
      <c r="H925" s="44" t="s">
        <v>4827</v>
      </c>
      <c r="I925" s="43" t="s">
        <v>4828</v>
      </c>
      <c r="J925" s="44" t="s">
        <v>4829</v>
      </c>
      <c r="K925" s="43" t="s">
        <v>4830</v>
      </c>
      <c r="L925" s="44" t="s">
        <v>4831</v>
      </c>
      <c r="M925" s="43" t="s">
        <v>517</v>
      </c>
      <c r="N925" s="43">
        <v>775920</v>
      </c>
      <c r="O925" s="43">
        <v>567651</v>
      </c>
    </row>
    <row r="926" spans="1:15" x14ac:dyDescent="0.35">
      <c r="A926" s="41">
        <v>924</v>
      </c>
      <c r="B926" s="42">
        <v>4840856</v>
      </c>
      <c r="C926" s="43" t="s">
        <v>4832</v>
      </c>
      <c r="D926" s="51" t="s">
        <v>4833</v>
      </c>
      <c r="E926" s="44" t="s">
        <v>98</v>
      </c>
      <c r="F926" s="44" t="s">
        <v>4818</v>
      </c>
      <c r="G926" s="43" t="s">
        <v>4826</v>
      </c>
      <c r="H926" s="44" t="s">
        <v>4827</v>
      </c>
      <c r="I926" s="43" t="s">
        <v>4834</v>
      </c>
      <c r="J926" s="44" t="s">
        <v>4827</v>
      </c>
      <c r="K926" s="43" t="s">
        <v>94</v>
      </c>
      <c r="L926" s="44" t="s">
        <v>95</v>
      </c>
      <c r="M926" s="43">
        <v>17</v>
      </c>
      <c r="N926" s="43">
        <v>768858</v>
      </c>
      <c r="O926" s="43">
        <v>560659</v>
      </c>
    </row>
    <row r="927" spans="1:15" x14ac:dyDescent="0.35">
      <c r="A927" s="41">
        <v>925</v>
      </c>
      <c r="B927" s="42">
        <v>4843687</v>
      </c>
      <c r="C927" s="43" t="s">
        <v>4835</v>
      </c>
      <c r="D927" s="51" t="s">
        <v>4836</v>
      </c>
      <c r="E927" s="44" t="s">
        <v>98</v>
      </c>
      <c r="F927" s="44" t="s">
        <v>4837</v>
      </c>
      <c r="G927" s="43" t="s">
        <v>4838</v>
      </c>
      <c r="H927" s="44" t="s">
        <v>4839</v>
      </c>
      <c r="I927" s="43" t="s">
        <v>4840</v>
      </c>
      <c r="J927" s="44" t="s">
        <v>4841</v>
      </c>
      <c r="K927" s="43" t="s">
        <v>564</v>
      </c>
      <c r="L927" s="44" t="s">
        <v>565</v>
      </c>
      <c r="M927" s="43">
        <v>2</v>
      </c>
      <c r="N927" s="43">
        <v>732465</v>
      </c>
      <c r="O927" s="43">
        <v>633537</v>
      </c>
    </row>
    <row r="928" spans="1:15" x14ac:dyDescent="0.35">
      <c r="A928" s="41">
        <v>926</v>
      </c>
      <c r="B928" s="42">
        <v>4843970</v>
      </c>
      <c r="C928" s="43" t="s">
        <v>4842</v>
      </c>
      <c r="D928" s="51" t="s">
        <v>4843</v>
      </c>
      <c r="E928" s="44" t="s">
        <v>98</v>
      </c>
      <c r="F928" s="44" t="s">
        <v>4837</v>
      </c>
      <c r="G928" s="43" t="s">
        <v>4838</v>
      </c>
      <c r="H928" s="44" t="s">
        <v>4839</v>
      </c>
      <c r="I928" s="43" t="s">
        <v>4844</v>
      </c>
      <c r="J928" s="44" t="s">
        <v>4845</v>
      </c>
      <c r="K928" s="43" t="s">
        <v>103</v>
      </c>
      <c r="L928" s="44"/>
      <c r="M928" s="43">
        <v>7</v>
      </c>
      <c r="N928" s="43">
        <v>731729</v>
      </c>
      <c r="O928" s="43">
        <v>645652</v>
      </c>
    </row>
    <row r="929" spans="1:15" x14ac:dyDescent="0.35">
      <c r="A929" s="41">
        <v>927</v>
      </c>
      <c r="B929" s="42">
        <v>4845144</v>
      </c>
      <c r="C929" s="43" t="s">
        <v>4846</v>
      </c>
      <c r="D929" s="51" t="s">
        <v>4847</v>
      </c>
      <c r="E929" s="44" t="s">
        <v>98</v>
      </c>
      <c r="F929" s="44" t="s">
        <v>4837</v>
      </c>
      <c r="G929" s="43" t="s">
        <v>4838</v>
      </c>
      <c r="H929" s="44" t="s">
        <v>4839</v>
      </c>
      <c r="I929" s="43" t="s">
        <v>4848</v>
      </c>
      <c r="J929" s="44" t="s">
        <v>4849</v>
      </c>
      <c r="K929" s="43" t="s">
        <v>103</v>
      </c>
      <c r="L929" s="44"/>
      <c r="M929" s="43">
        <v>72</v>
      </c>
      <c r="N929" s="43">
        <v>725519</v>
      </c>
      <c r="O929" s="43">
        <v>641718</v>
      </c>
    </row>
    <row r="930" spans="1:15" x14ac:dyDescent="0.35">
      <c r="A930" s="41">
        <v>928</v>
      </c>
      <c r="B930" s="42">
        <v>4845270</v>
      </c>
      <c r="C930" s="43" t="s">
        <v>4850</v>
      </c>
      <c r="D930" s="51" t="s">
        <v>4851</v>
      </c>
      <c r="E930" s="44" t="s">
        <v>98</v>
      </c>
      <c r="F930" s="44" t="s">
        <v>4837</v>
      </c>
      <c r="G930" s="43" t="s">
        <v>4838</v>
      </c>
      <c r="H930" s="44" t="s">
        <v>4839</v>
      </c>
      <c r="I930" s="43" t="s">
        <v>4852</v>
      </c>
      <c r="J930" s="44" t="s">
        <v>4853</v>
      </c>
      <c r="K930" s="43" t="s">
        <v>103</v>
      </c>
      <c r="L930" s="44" t="s">
        <v>104</v>
      </c>
      <c r="M930" s="43">
        <v>52</v>
      </c>
      <c r="N930" s="43">
        <v>726810</v>
      </c>
      <c r="O930" s="43">
        <v>643318</v>
      </c>
    </row>
    <row r="931" spans="1:15" x14ac:dyDescent="0.35">
      <c r="A931" s="41">
        <v>929</v>
      </c>
      <c r="B931" s="42">
        <v>4847437</v>
      </c>
      <c r="C931" s="43" t="s">
        <v>4854</v>
      </c>
      <c r="D931" s="51" t="s">
        <v>4855</v>
      </c>
      <c r="E931" s="44" t="s">
        <v>98</v>
      </c>
      <c r="F931" s="44" t="s">
        <v>4837</v>
      </c>
      <c r="G931" s="43" t="s">
        <v>4856</v>
      </c>
      <c r="H931" s="44" t="s">
        <v>4857</v>
      </c>
      <c r="I931" s="43" t="s">
        <v>4858</v>
      </c>
      <c r="J931" s="44" t="s">
        <v>4859</v>
      </c>
      <c r="K931" s="43" t="s">
        <v>103</v>
      </c>
      <c r="L931" s="44"/>
      <c r="M931" s="43">
        <v>37</v>
      </c>
      <c r="N931" s="43">
        <v>739202</v>
      </c>
      <c r="O931" s="43">
        <v>652623</v>
      </c>
    </row>
    <row r="932" spans="1:15" ht="29" x14ac:dyDescent="0.35">
      <c r="A932" s="41">
        <v>930</v>
      </c>
      <c r="B932" s="42">
        <v>4849771</v>
      </c>
      <c r="C932" s="43" t="s">
        <v>4860</v>
      </c>
      <c r="D932" s="51" t="s">
        <v>4861</v>
      </c>
      <c r="E932" s="44" t="s">
        <v>98</v>
      </c>
      <c r="F932" s="44" t="s">
        <v>4837</v>
      </c>
      <c r="G932" s="43" t="s">
        <v>4862</v>
      </c>
      <c r="H932" s="44" t="s">
        <v>4863</v>
      </c>
      <c r="I932" s="43" t="s">
        <v>4864</v>
      </c>
      <c r="J932" s="44" t="s">
        <v>4865</v>
      </c>
      <c r="K932" s="43" t="s">
        <v>103</v>
      </c>
      <c r="L932" s="44"/>
      <c r="M932" s="43">
        <v>63</v>
      </c>
      <c r="N932" s="43">
        <v>721927</v>
      </c>
      <c r="O932" s="43">
        <v>636985</v>
      </c>
    </row>
    <row r="933" spans="1:15" x14ac:dyDescent="0.35">
      <c r="A933" s="41">
        <v>931</v>
      </c>
      <c r="B933" s="42">
        <v>4856284</v>
      </c>
      <c r="C933" s="43" t="s">
        <v>4866</v>
      </c>
      <c r="D933" s="51" t="s">
        <v>4867</v>
      </c>
      <c r="E933" s="44" t="s">
        <v>98</v>
      </c>
      <c r="F933" s="44" t="s">
        <v>4868</v>
      </c>
      <c r="G933" s="43" t="s">
        <v>4869</v>
      </c>
      <c r="H933" s="44" t="s">
        <v>4870</v>
      </c>
      <c r="I933" s="43" t="s">
        <v>4871</v>
      </c>
      <c r="J933" s="44" t="s">
        <v>4870</v>
      </c>
      <c r="K933" s="43" t="s">
        <v>4872</v>
      </c>
      <c r="L933" s="44" t="s">
        <v>4873</v>
      </c>
      <c r="M933" s="43" t="s">
        <v>285</v>
      </c>
      <c r="N933" s="43">
        <v>829141</v>
      </c>
      <c r="O933" s="43">
        <v>548548</v>
      </c>
    </row>
    <row r="934" spans="1:15" x14ac:dyDescent="0.35">
      <c r="A934" s="41">
        <v>932</v>
      </c>
      <c r="B934" s="42">
        <v>4856157</v>
      </c>
      <c r="C934" s="43" t="s">
        <v>4874</v>
      </c>
      <c r="D934" s="51" t="s">
        <v>4875</v>
      </c>
      <c r="E934" s="44" t="s">
        <v>98</v>
      </c>
      <c r="F934" s="44" t="s">
        <v>4868</v>
      </c>
      <c r="G934" s="43" t="s">
        <v>4869</v>
      </c>
      <c r="H934" s="44" t="s">
        <v>4870</v>
      </c>
      <c r="I934" s="43" t="s">
        <v>4871</v>
      </c>
      <c r="J934" s="44" t="s">
        <v>4870</v>
      </c>
      <c r="K934" s="43" t="s">
        <v>4876</v>
      </c>
      <c r="L934" s="44" t="s">
        <v>4877</v>
      </c>
      <c r="M934" s="43">
        <v>2</v>
      </c>
      <c r="N934" s="43">
        <v>827575</v>
      </c>
      <c r="O934" s="43">
        <v>548458</v>
      </c>
    </row>
    <row r="935" spans="1:15" x14ac:dyDescent="0.35">
      <c r="A935" s="41">
        <v>933</v>
      </c>
      <c r="B935" s="45">
        <v>559102</v>
      </c>
      <c r="C935" s="46"/>
      <c r="D935" s="52" t="s">
        <v>4878</v>
      </c>
      <c r="E935" s="47" t="s">
        <v>98</v>
      </c>
      <c r="F935" s="47" t="s">
        <v>4868</v>
      </c>
      <c r="G935" s="46" t="s">
        <v>4879</v>
      </c>
      <c r="H935" s="47" t="s">
        <v>4880</v>
      </c>
      <c r="I935" s="46" t="s">
        <v>4881</v>
      </c>
      <c r="J935" s="47" t="s">
        <v>4880</v>
      </c>
      <c r="K935" s="46" t="s">
        <v>505</v>
      </c>
      <c r="L935" s="47" t="s">
        <v>506</v>
      </c>
      <c r="M935" s="46" t="s">
        <v>1407</v>
      </c>
      <c r="N935" s="46">
        <v>810059.03</v>
      </c>
      <c r="O935" s="46">
        <v>550904.01</v>
      </c>
    </row>
    <row r="936" spans="1:15" x14ac:dyDescent="0.35">
      <c r="A936" s="41">
        <v>934</v>
      </c>
      <c r="B936" s="42">
        <v>4862572</v>
      </c>
      <c r="C936" s="43" t="s">
        <v>4882</v>
      </c>
      <c r="D936" s="51" t="s">
        <v>4883</v>
      </c>
      <c r="E936" s="44" t="s">
        <v>98</v>
      </c>
      <c r="F936" s="44" t="s">
        <v>4868</v>
      </c>
      <c r="G936" s="43" t="s">
        <v>4884</v>
      </c>
      <c r="H936" s="44" t="s">
        <v>4880</v>
      </c>
      <c r="I936" s="43" t="s">
        <v>4885</v>
      </c>
      <c r="J936" s="44" t="s">
        <v>4886</v>
      </c>
      <c r="K936" s="43" t="s">
        <v>103</v>
      </c>
      <c r="L936" s="44" t="s">
        <v>104</v>
      </c>
      <c r="M936" s="43">
        <v>2</v>
      </c>
      <c r="N936" s="43">
        <v>806490</v>
      </c>
      <c r="O936" s="43">
        <v>544815</v>
      </c>
    </row>
    <row r="937" spans="1:15" x14ac:dyDescent="0.35">
      <c r="A937" s="41">
        <v>935</v>
      </c>
      <c r="B937" s="42">
        <v>4867824</v>
      </c>
      <c r="C937" s="43" t="s">
        <v>4887</v>
      </c>
      <c r="D937" s="51" t="s">
        <v>4888</v>
      </c>
      <c r="E937" s="44" t="s">
        <v>98</v>
      </c>
      <c r="F937" s="44" t="s">
        <v>4868</v>
      </c>
      <c r="G937" s="43" t="s">
        <v>4889</v>
      </c>
      <c r="H937" s="44" t="s">
        <v>4890</v>
      </c>
      <c r="I937" s="43" t="s">
        <v>4891</v>
      </c>
      <c r="J937" s="44" t="s">
        <v>4890</v>
      </c>
      <c r="K937" s="43" t="s">
        <v>132</v>
      </c>
      <c r="L937" s="44" t="s">
        <v>133</v>
      </c>
      <c r="M937" s="43">
        <v>4</v>
      </c>
      <c r="N937" s="43">
        <v>820368</v>
      </c>
      <c r="O937" s="43">
        <v>563220</v>
      </c>
    </row>
    <row r="938" spans="1:15" x14ac:dyDescent="0.35">
      <c r="A938" s="41">
        <v>936</v>
      </c>
      <c r="B938" s="42">
        <v>5018286</v>
      </c>
      <c r="C938" s="43" t="s">
        <v>820</v>
      </c>
      <c r="D938" s="51" t="s">
        <v>821</v>
      </c>
      <c r="E938" s="44" t="s">
        <v>98</v>
      </c>
      <c r="F938" s="44" t="s">
        <v>818</v>
      </c>
      <c r="G938" s="43" t="s">
        <v>4892</v>
      </c>
      <c r="H938" s="44" t="s">
        <v>818</v>
      </c>
      <c r="I938" s="43" t="s">
        <v>819</v>
      </c>
      <c r="J938" s="44" t="s">
        <v>818</v>
      </c>
      <c r="K938" s="43" t="s">
        <v>822</v>
      </c>
      <c r="L938" s="44" t="s">
        <v>823</v>
      </c>
      <c r="M938" s="43">
        <v>12</v>
      </c>
      <c r="N938" s="43">
        <v>705597</v>
      </c>
      <c r="O938" s="43">
        <v>594599</v>
      </c>
    </row>
    <row r="939" spans="1:15" ht="29" x14ac:dyDescent="0.35">
      <c r="A939" s="41">
        <v>937</v>
      </c>
      <c r="B939" s="42">
        <v>5018395</v>
      </c>
      <c r="C939" s="43" t="s">
        <v>826</v>
      </c>
      <c r="D939" s="51" t="s">
        <v>827</v>
      </c>
      <c r="E939" s="44" t="s">
        <v>98</v>
      </c>
      <c r="F939" s="44" t="s">
        <v>818</v>
      </c>
      <c r="G939" s="43" t="s">
        <v>4892</v>
      </c>
      <c r="H939" s="44" t="s">
        <v>818</v>
      </c>
      <c r="I939" s="43" t="s">
        <v>819</v>
      </c>
      <c r="J939" s="44" t="s">
        <v>818</v>
      </c>
      <c r="K939" s="43" t="s">
        <v>824</v>
      </c>
      <c r="L939" s="44" t="s">
        <v>825</v>
      </c>
      <c r="M939" s="43">
        <v>19</v>
      </c>
      <c r="N939" s="43">
        <v>703058</v>
      </c>
      <c r="O939" s="43">
        <v>594019</v>
      </c>
    </row>
    <row r="940" spans="1:15" ht="29" x14ac:dyDescent="0.35">
      <c r="A940" s="41">
        <v>938</v>
      </c>
      <c r="B940" s="42">
        <v>5018480</v>
      </c>
      <c r="C940" s="43" t="s">
        <v>828</v>
      </c>
      <c r="D940" s="51" t="s">
        <v>829</v>
      </c>
      <c r="E940" s="44" t="s">
        <v>98</v>
      </c>
      <c r="F940" s="44" t="s">
        <v>818</v>
      </c>
      <c r="G940" s="43" t="s">
        <v>4892</v>
      </c>
      <c r="H940" s="44" t="s">
        <v>818</v>
      </c>
      <c r="I940" s="43" t="s">
        <v>819</v>
      </c>
      <c r="J940" s="44" t="s">
        <v>818</v>
      </c>
      <c r="K940" s="43" t="s">
        <v>658</v>
      </c>
      <c r="L940" s="44" t="s">
        <v>659</v>
      </c>
      <c r="M940" s="43">
        <v>113</v>
      </c>
      <c r="N940" s="43">
        <v>703994</v>
      </c>
      <c r="O940" s="43">
        <v>594560</v>
      </c>
    </row>
    <row r="941" spans="1:15" x14ac:dyDescent="0.35">
      <c r="A941" s="41">
        <v>939</v>
      </c>
      <c r="B941" s="42">
        <v>4886940</v>
      </c>
      <c r="C941" s="43" t="s">
        <v>4893</v>
      </c>
      <c r="D941" s="51" t="s">
        <v>4894</v>
      </c>
      <c r="E941" s="44" t="s">
        <v>98</v>
      </c>
      <c r="F941" s="44" t="s">
        <v>4895</v>
      </c>
      <c r="G941" s="43" t="s">
        <v>4896</v>
      </c>
      <c r="H941" s="44" t="s">
        <v>4897</v>
      </c>
      <c r="I941" s="43" t="s">
        <v>4898</v>
      </c>
      <c r="J941" s="44" t="s">
        <v>4899</v>
      </c>
      <c r="K941" s="43" t="s">
        <v>103</v>
      </c>
      <c r="L941" s="44" t="s">
        <v>104</v>
      </c>
      <c r="M941" s="43">
        <v>42</v>
      </c>
      <c r="N941" s="43">
        <v>710680</v>
      </c>
      <c r="O941" s="43">
        <v>599248</v>
      </c>
    </row>
    <row r="942" spans="1:15" x14ac:dyDescent="0.35">
      <c r="A942" s="41">
        <v>940</v>
      </c>
      <c r="B942" s="42">
        <v>4887470</v>
      </c>
      <c r="C942" s="43" t="s">
        <v>4900</v>
      </c>
      <c r="D942" s="51" t="s">
        <v>4901</v>
      </c>
      <c r="E942" s="44" t="s">
        <v>98</v>
      </c>
      <c r="F942" s="44" t="s">
        <v>4895</v>
      </c>
      <c r="G942" s="43" t="s">
        <v>4896</v>
      </c>
      <c r="H942" s="44" t="s">
        <v>4897</v>
      </c>
      <c r="I942" s="43" t="s">
        <v>4902</v>
      </c>
      <c r="J942" s="44" t="s">
        <v>4903</v>
      </c>
      <c r="K942" s="43" t="s">
        <v>103</v>
      </c>
      <c r="L942" s="44" t="s">
        <v>104</v>
      </c>
      <c r="M942" s="43">
        <v>7</v>
      </c>
      <c r="N942" s="43">
        <v>707162</v>
      </c>
      <c r="O942" s="43">
        <v>598438</v>
      </c>
    </row>
    <row r="943" spans="1:15" x14ac:dyDescent="0.35">
      <c r="A943" s="41">
        <v>941</v>
      </c>
      <c r="B943" s="45">
        <v>22601169</v>
      </c>
      <c r="C943" s="46"/>
      <c r="D943" s="52" t="s">
        <v>4904</v>
      </c>
      <c r="E943" s="47" t="s">
        <v>98</v>
      </c>
      <c r="F943" s="47" t="s">
        <v>4905</v>
      </c>
      <c r="G943" s="46" t="s">
        <v>4906</v>
      </c>
      <c r="H943" s="47" t="s">
        <v>4907</v>
      </c>
      <c r="I943" s="46" t="s">
        <v>4908</v>
      </c>
      <c r="J943" s="47" t="s">
        <v>4907</v>
      </c>
      <c r="K943" s="46" t="s">
        <v>94</v>
      </c>
      <c r="L943" s="47" t="s">
        <v>95</v>
      </c>
      <c r="M943" s="46" t="s">
        <v>4909</v>
      </c>
      <c r="N943" s="46">
        <v>752108.02</v>
      </c>
      <c r="O943" s="46">
        <v>621735.02</v>
      </c>
    </row>
    <row r="944" spans="1:15" x14ac:dyDescent="0.35">
      <c r="A944" s="41">
        <v>942</v>
      </c>
      <c r="B944" s="42">
        <v>14385109</v>
      </c>
      <c r="C944" s="43"/>
      <c r="D944" s="51">
        <v>131303</v>
      </c>
      <c r="E944" s="44" t="s">
        <v>98</v>
      </c>
      <c r="F944" s="44" t="s">
        <v>4910</v>
      </c>
      <c r="G944" s="43" t="s">
        <v>4911</v>
      </c>
      <c r="H944" s="44" t="s">
        <v>4912</v>
      </c>
      <c r="I944" s="43" t="s">
        <v>4913</v>
      </c>
      <c r="J944" s="44" t="s">
        <v>4912</v>
      </c>
      <c r="K944" s="43" t="s">
        <v>4791</v>
      </c>
      <c r="L944" s="44" t="s">
        <v>4792</v>
      </c>
      <c r="M944" s="43">
        <v>4</v>
      </c>
      <c r="N944" s="43">
        <v>748872</v>
      </c>
      <c r="O944" s="43">
        <v>509774</v>
      </c>
    </row>
    <row r="945" spans="1:15" x14ac:dyDescent="0.35">
      <c r="A945" s="41">
        <v>943</v>
      </c>
      <c r="B945" s="42">
        <v>4916328</v>
      </c>
      <c r="C945" s="43" t="s">
        <v>4914</v>
      </c>
      <c r="D945" s="51" t="s">
        <v>4915</v>
      </c>
      <c r="E945" s="44" t="s">
        <v>98</v>
      </c>
      <c r="F945" s="44" t="s">
        <v>4910</v>
      </c>
      <c r="G945" s="43" t="s">
        <v>4916</v>
      </c>
      <c r="H945" s="44" t="s">
        <v>4912</v>
      </c>
      <c r="I945" s="43" t="s">
        <v>4917</v>
      </c>
      <c r="J945" s="44" t="s">
        <v>4918</v>
      </c>
      <c r="K945" s="43" t="s">
        <v>103</v>
      </c>
      <c r="L945" s="44"/>
      <c r="M945" s="43">
        <v>12</v>
      </c>
      <c r="N945" s="43">
        <v>747542</v>
      </c>
      <c r="O945" s="43">
        <v>518175</v>
      </c>
    </row>
    <row r="946" spans="1:15" x14ac:dyDescent="0.35">
      <c r="A946" s="41">
        <v>944</v>
      </c>
      <c r="B946" s="42">
        <v>4917219</v>
      </c>
      <c r="C946" s="43" t="s">
        <v>4919</v>
      </c>
      <c r="D946" s="51" t="s">
        <v>4920</v>
      </c>
      <c r="E946" s="44" t="s">
        <v>98</v>
      </c>
      <c r="F946" s="44" t="s">
        <v>4910</v>
      </c>
      <c r="G946" s="43" t="s">
        <v>4916</v>
      </c>
      <c r="H946" s="44" t="s">
        <v>4912</v>
      </c>
      <c r="I946" s="43" t="s">
        <v>4921</v>
      </c>
      <c r="J946" s="44" t="s">
        <v>4922</v>
      </c>
      <c r="K946" s="43" t="s">
        <v>103</v>
      </c>
      <c r="L946" s="44"/>
      <c r="M946" s="43">
        <v>2</v>
      </c>
      <c r="N946" s="43">
        <v>741460</v>
      </c>
      <c r="O946" s="43">
        <v>521225</v>
      </c>
    </row>
    <row r="947" spans="1:15" x14ac:dyDescent="0.35">
      <c r="A947" s="41">
        <v>945</v>
      </c>
      <c r="B947" s="45">
        <v>50340705</v>
      </c>
      <c r="C947" s="46"/>
      <c r="D947" s="52" t="s">
        <v>4923</v>
      </c>
      <c r="E947" s="47" t="s">
        <v>98</v>
      </c>
      <c r="F947" s="47" t="s">
        <v>4910</v>
      </c>
      <c r="G947" s="46" t="s">
        <v>4924</v>
      </c>
      <c r="H947" s="47" t="s">
        <v>4925</v>
      </c>
      <c r="I947" s="46" t="s">
        <v>4926</v>
      </c>
      <c r="J947" s="47" t="s">
        <v>4925</v>
      </c>
      <c r="K947" s="46" t="s">
        <v>391</v>
      </c>
      <c r="L947" s="47" t="s">
        <v>392</v>
      </c>
      <c r="M947" s="46" t="s">
        <v>1903</v>
      </c>
      <c r="N947" s="46">
        <v>777578.97</v>
      </c>
      <c r="O947" s="46">
        <v>518631.01</v>
      </c>
    </row>
    <row r="948" spans="1:15" x14ac:dyDescent="0.35">
      <c r="A948" s="41">
        <v>946</v>
      </c>
      <c r="B948" s="42">
        <v>4926582</v>
      </c>
      <c r="C948" s="43" t="s">
        <v>4927</v>
      </c>
      <c r="D948" s="51" t="s">
        <v>4928</v>
      </c>
      <c r="E948" s="44" t="s">
        <v>98</v>
      </c>
      <c r="F948" s="44" t="s">
        <v>4910</v>
      </c>
      <c r="G948" s="43" t="s">
        <v>4929</v>
      </c>
      <c r="H948" s="44" t="s">
        <v>4930</v>
      </c>
      <c r="I948" s="43" t="s">
        <v>4931</v>
      </c>
      <c r="J948" s="44" t="s">
        <v>4930</v>
      </c>
      <c r="K948" s="43" t="s">
        <v>103</v>
      </c>
      <c r="L948" s="44"/>
      <c r="M948" s="43">
        <v>12</v>
      </c>
      <c r="N948" s="43">
        <v>741449</v>
      </c>
      <c r="O948" s="43">
        <v>528367</v>
      </c>
    </row>
    <row r="949" spans="1:15" x14ac:dyDescent="0.35">
      <c r="A949" s="41">
        <v>947</v>
      </c>
      <c r="B949" s="45">
        <v>48528478</v>
      </c>
      <c r="C949" s="46"/>
      <c r="D949" s="52" t="s">
        <v>4932</v>
      </c>
      <c r="E949" s="47" t="s">
        <v>98</v>
      </c>
      <c r="F949" s="47" t="s">
        <v>4933</v>
      </c>
      <c r="G949" s="46" t="s">
        <v>4934</v>
      </c>
      <c r="H949" s="47" t="s">
        <v>4935</v>
      </c>
      <c r="I949" s="46" t="s">
        <v>4936</v>
      </c>
      <c r="J949" s="47" t="s">
        <v>4935</v>
      </c>
      <c r="K949" s="46" t="s">
        <v>142</v>
      </c>
      <c r="L949" s="47" t="s">
        <v>143</v>
      </c>
      <c r="M949" s="46" t="s">
        <v>2245</v>
      </c>
      <c r="N949" s="46">
        <v>736855.98</v>
      </c>
      <c r="O949" s="46">
        <v>540728.98</v>
      </c>
    </row>
    <row r="950" spans="1:15" x14ac:dyDescent="0.35">
      <c r="A950" s="41">
        <v>948</v>
      </c>
      <c r="B950" s="42">
        <v>4970656</v>
      </c>
      <c r="C950" s="43" t="s">
        <v>4937</v>
      </c>
      <c r="D950" s="51" t="s">
        <v>4938</v>
      </c>
      <c r="E950" s="44" t="s">
        <v>98</v>
      </c>
      <c r="F950" s="44" t="s">
        <v>4933</v>
      </c>
      <c r="G950" s="43" t="s">
        <v>4939</v>
      </c>
      <c r="H950" s="44" t="s">
        <v>4940</v>
      </c>
      <c r="I950" s="43" t="s">
        <v>4941</v>
      </c>
      <c r="J950" s="44" t="s">
        <v>4942</v>
      </c>
      <c r="K950" s="43" t="s">
        <v>103</v>
      </c>
      <c r="L950" s="44"/>
      <c r="M950" s="43">
        <v>2</v>
      </c>
      <c r="N950" s="43">
        <v>734010</v>
      </c>
      <c r="O950" s="43">
        <v>547525</v>
      </c>
    </row>
    <row r="951" spans="1:15" x14ac:dyDescent="0.35">
      <c r="A951" s="41">
        <v>949</v>
      </c>
      <c r="B951" s="42">
        <v>4971577</v>
      </c>
      <c r="C951" s="43" t="s">
        <v>4943</v>
      </c>
      <c r="D951" s="51" t="s">
        <v>4944</v>
      </c>
      <c r="E951" s="44" t="s">
        <v>98</v>
      </c>
      <c r="F951" s="44" t="s">
        <v>4933</v>
      </c>
      <c r="G951" s="43" t="s">
        <v>4945</v>
      </c>
      <c r="H951" s="44" t="s">
        <v>4946</v>
      </c>
      <c r="I951" s="43" t="s">
        <v>4947</v>
      </c>
      <c r="J951" s="44" t="s">
        <v>4946</v>
      </c>
      <c r="K951" s="43" t="s">
        <v>144</v>
      </c>
      <c r="L951" s="44" t="s">
        <v>145</v>
      </c>
      <c r="M951" s="43">
        <v>17</v>
      </c>
      <c r="N951" s="43">
        <v>746084</v>
      </c>
      <c r="O951" s="43">
        <v>586966</v>
      </c>
    </row>
    <row r="952" spans="1:15" x14ac:dyDescent="0.35">
      <c r="A952" s="41">
        <v>950</v>
      </c>
      <c r="B952" s="42">
        <v>4972379</v>
      </c>
      <c r="C952" s="43" t="s">
        <v>4948</v>
      </c>
      <c r="D952" s="51" t="s">
        <v>4949</v>
      </c>
      <c r="E952" s="44" t="s">
        <v>98</v>
      </c>
      <c r="F952" s="44" t="s">
        <v>4933</v>
      </c>
      <c r="G952" s="43" t="s">
        <v>4945</v>
      </c>
      <c r="H952" s="44" t="s">
        <v>4946</v>
      </c>
      <c r="I952" s="43" t="s">
        <v>4950</v>
      </c>
      <c r="J952" s="44" t="s">
        <v>4951</v>
      </c>
      <c r="K952" s="43" t="s">
        <v>103</v>
      </c>
      <c r="L952" s="44"/>
      <c r="M952" s="43">
        <v>37</v>
      </c>
      <c r="N952" s="43">
        <v>739660</v>
      </c>
      <c r="O952" s="43">
        <v>582573</v>
      </c>
    </row>
    <row r="953" spans="1:15" x14ac:dyDescent="0.35">
      <c r="A953" s="41">
        <v>951</v>
      </c>
      <c r="B953" s="42">
        <v>12303663</v>
      </c>
      <c r="C953" s="43"/>
      <c r="D953" s="51">
        <v>265725</v>
      </c>
      <c r="E953" s="44" t="s">
        <v>98</v>
      </c>
      <c r="F953" s="44" t="s">
        <v>4933</v>
      </c>
      <c r="G953" s="43" t="s">
        <v>4952</v>
      </c>
      <c r="H953" s="44" t="s">
        <v>4953</v>
      </c>
      <c r="I953" s="43" t="s">
        <v>4954</v>
      </c>
      <c r="J953" s="44" t="s">
        <v>4955</v>
      </c>
      <c r="K953" s="43" t="s">
        <v>103</v>
      </c>
      <c r="L953" s="44"/>
      <c r="M953" s="43">
        <v>37</v>
      </c>
      <c r="N953" s="43">
        <v>745405</v>
      </c>
      <c r="O953" s="43">
        <v>558797</v>
      </c>
    </row>
    <row r="954" spans="1:15" ht="29" x14ac:dyDescent="0.35">
      <c r="A954" s="41">
        <v>952</v>
      </c>
      <c r="B954" s="42">
        <v>4964996</v>
      </c>
      <c r="C954" s="43" t="s">
        <v>4956</v>
      </c>
      <c r="D954" s="51" t="s">
        <v>4957</v>
      </c>
      <c r="E954" s="44" t="s">
        <v>98</v>
      </c>
      <c r="F954" s="44" t="s">
        <v>4933</v>
      </c>
      <c r="G954" s="43" t="s">
        <v>4958</v>
      </c>
      <c r="H954" s="44" t="s">
        <v>4959</v>
      </c>
      <c r="I954" s="43" t="s">
        <v>4960</v>
      </c>
      <c r="J954" s="44" t="s">
        <v>4959</v>
      </c>
      <c r="K954" s="43" t="s">
        <v>4961</v>
      </c>
      <c r="L954" s="44" t="s">
        <v>4962</v>
      </c>
      <c r="M954" s="43">
        <v>11</v>
      </c>
      <c r="N954" s="43">
        <v>736921</v>
      </c>
      <c r="O954" s="43">
        <v>567045</v>
      </c>
    </row>
    <row r="955" spans="1:15" x14ac:dyDescent="0.35">
      <c r="A955" s="41">
        <v>953</v>
      </c>
      <c r="B955" s="42">
        <v>5025014</v>
      </c>
      <c r="C955" s="43" t="s">
        <v>4963</v>
      </c>
      <c r="D955" s="51" t="s">
        <v>4964</v>
      </c>
      <c r="E955" s="44" t="s">
        <v>4965</v>
      </c>
      <c r="F955" s="44" t="s">
        <v>4966</v>
      </c>
      <c r="G955" s="43" t="s">
        <v>4967</v>
      </c>
      <c r="H955" s="44" t="s">
        <v>4968</v>
      </c>
      <c r="I955" s="43" t="s">
        <v>4969</v>
      </c>
      <c r="J955" s="44" t="s">
        <v>4970</v>
      </c>
      <c r="K955" s="43" t="s">
        <v>103</v>
      </c>
      <c r="L955" s="44"/>
      <c r="M955" s="43">
        <v>21</v>
      </c>
      <c r="N955" s="43">
        <v>395896</v>
      </c>
      <c r="O955" s="43">
        <v>701230</v>
      </c>
    </row>
    <row r="956" spans="1:15" x14ac:dyDescent="0.35">
      <c r="A956" s="41">
        <v>954</v>
      </c>
      <c r="B956" s="42">
        <v>5027172</v>
      </c>
      <c r="C956" s="43" t="s">
        <v>4971</v>
      </c>
      <c r="D956" s="51" t="s">
        <v>4972</v>
      </c>
      <c r="E956" s="44" t="s">
        <v>4965</v>
      </c>
      <c r="F956" s="44" t="s">
        <v>4966</v>
      </c>
      <c r="G956" s="43" t="s">
        <v>4973</v>
      </c>
      <c r="H956" s="44" t="s">
        <v>4974</v>
      </c>
      <c r="I956" s="43" t="s">
        <v>4975</v>
      </c>
      <c r="J956" s="44" t="s">
        <v>4974</v>
      </c>
      <c r="K956" s="43" t="s">
        <v>383</v>
      </c>
      <c r="L956" s="44" t="s">
        <v>384</v>
      </c>
      <c r="M956" s="43">
        <v>1</v>
      </c>
      <c r="N956" s="43">
        <v>401644</v>
      </c>
      <c r="O956" s="43">
        <v>701325</v>
      </c>
    </row>
    <row r="957" spans="1:15" x14ac:dyDescent="0.35">
      <c r="A957" s="41">
        <v>955</v>
      </c>
      <c r="B957" s="42">
        <v>5025841</v>
      </c>
      <c r="C957" s="43" t="s">
        <v>4976</v>
      </c>
      <c r="D957" s="51" t="s">
        <v>4977</v>
      </c>
      <c r="E957" s="44" t="s">
        <v>4965</v>
      </c>
      <c r="F957" s="44" t="s">
        <v>4966</v>
      </c>
      <c r="G957" s="43" t="s">
        <v>4973</v>
      </c>
      <c r="H957" s="44" t="s">
        <v>4974</v>
      </c>
      <c r="I957" s="43" t="s">
        <v>4975</v>
      </c>
      <c r="J957" s="44" t="s">
        <v>4974</v>
      </c>
      <c r="K957" s="43" t="s">
        <v>368</v>
      </c>
      <c r="L957" s="44" t="s">
        <v>369</v>
      </c>
      <c r="M957" s="43">
        <v>57</v>
      </c>
      <c r="N957" s="43">
        <v>401684</v>
      </c>
      <c r="O957" s="43">
        <v>702693</v>
      </c>
    </row>
    <row r="958" spans="1:15" x14ac:dyDescent="0.35">
      <c r="A958" s="41">
        <v>956</v>
      </c>
      <c r="B958" s="42">
        <v>5027084</v>
      </c>
      <c r="C958" s="43" t="s">
        <v>4978</v>
      </c>
      <c r="D958" s="51" t="s">
        <v>4979</v>
      </c>
      <c r="E958" s="44" t="s">
        <v>4965</v>
      </c>
      <c r="F958" s="44" t="s">
        <v>4966</v>
      </c>
      <c r="G958" s="43" t="s">
        <v>4973</v>
      </c>
      <c r="H958" s="44" t="s">
        <v>4974</v>
      </c>
      <c r="I958" s="43" t="s">
        <v>4975</v>
      </c>
      <c r="J958" s="44" t="s">
        <v>4974</v>
      </c>
      <c r="K958" s="43" t="s">
        <v>4980</v>
      </c>
      <c r="L958" s="44" t="s">
        <v>4981</v>
      </c>
      <c r="M958" s="43">
        <v>13</v>
      </c>
      <c r="N958" s="43">
        <v>402254</v>
      </c>
      <c r="O958" s="43">
        <v>702567</v>
      </c>
    </row>
    <row r="959" spans="1:15" x14ac:dyDescent="0.35">
      <c r="A959" s="41">
        <v>957</v>
      </c>
      <c r="B959" s="45">
        <v>62400848</v>
      </c>
      <c r="C959" s="46"/>
      <c r="D959" s="52" t="s">
        <v>4982</v>
      </c>
      <c r="E959" s="47" t="s">
        <v>4965</v>
      </c>
      <c r="F959" s="47" t="s">
        <v>4966</v>
      </c>
      <c r="G959" s="46" t="s">
        <v>4983</v>
      </c>
      <c r="H959" s="47" t="s">
        <v>4974</v>
      </c>
      <c r="I959" s="46" t="s">
        <v>4975</v>
      </c>
      <c r="J959" s="47" t="s">
        <v>4974</v>
      </c>
      <c r="K959" s="46" t="s">
        <v>4984</v>
      </c>
      <c r="L959" s="47" t="s">
        <v>4985</v>
      </c>
      <c r="M959" s="46" t="s">
        <v>715</v>
      </c>
      <c r="N959" s="46">
        <v>400508.97</v>
      </c>
      <c r="O959" s="46">
        <v>701598.97</v>
      </c>
    </row>
    <row r="960" spans="1:15" x14ac:dyDescent="0.35">
      <c r="A960" s="41">
        <v>958</v>
      </c>
      <c r="B960" s="42">
        <v>308529195</v>
      </c>
      <c r="C960" s="43"/>
      <c r="D960" s="51">
        <v>119919</v>
      </c>
      <c r="E960" s="44" t="s">
        <v>4965</v>
      </c>
      <c r="F960" s="44" t="s">
        <v>4966</v>
      </c>
      <c r="G960" s="43" t="s">
        <v>4973</v>
      </c>
      <c r="H960" s="44" t="s">
        <v>4974</v>
      </c>
      <c r="I960" s="43" t="s">
        <v>4975</v>
      </c>
      <c r="J960" s="44" t="s">
        <v>4974</v>
      </c>
      <c r="K960" s="43" t="s">
        <v>2091</v>
      </c>
      <c r="L960" s="44" t="s">
        <v>2092</v>
      </c>
      <c r="M960" s="43">
        <v>8</v>
      </c>
      <c r="N960" s="43">
        <v>401318</v>
      </c>
      <c r="O960" s="43">
        <v>701446</v>
      </c>
    </row>
    <row r="961" spans="1:15" ht="29" x14ac:dyDescent="0.35">
      <c r="A961" s="41">
        <v>959</v>
      </c>
      <c r="B961" s="42">
        <v>5033549</v>
      </c>
      <c r="C961" s="43" t="s">
        <v>4986</v>
      </c>
      <c r="D961" s="51" t="s">
        <v>4987</v>
      </c>
      <c r="E961" s="44" t="s">
        <v>4965</v>
      </c>
      <c r="F961" s="44" t="s">
        <v>4966</v>
      </c>
      <c r="G961" s="43" t="s">
        <v>4988</v>
      </c>
      <c r="H961" s="44" t="s">
        <v>4989</v>
      </c>
      <c r="I961" s="43" t="s">
        <v>4990</v>
      </c>
      <c r="J961" s="44" t="s">
        <v>4989</v>
      </c>
      <c r="K961" s="43" t="s">
        <v>290</v>
      </c>
      <c r="L961" s="44" t="s">
        <v>291</v>
      </c>
      <c r="M961" s="43">
        <v>3</v>
      </c>
      <c r="N961" s="43">
        <v>367119</v>
      </c>
      <c r="O961" s="43">
        <v>683692</v>
      </c>
    </row>
    <row r="962" spans="1:15" ht="29" x14ac:dyDescent="0.35">
      <c r="A962" s="41">
        <v>960</v>
      </c>
      <c r="B962" s="42">
        <v>5046334</v>
      </c>
      <c r="C962" s="43" t="s">
        <v>4991</v>
      </c>
      <c r="D962" s="51" t="s">
        <v>4992</v>
      </c>
      <c r="E962" s="44" t="s">
        <v>4965</v>
      </c>
      <c r="F962" s="44" t="s">
        <v>4993</v>
      </c>
      <c r="G962" s="43" t="s">
        <v>4994</v>
      </c>
      <c r="H962" s="44" t="s">
        <v>4995</v>
      </c>
      <c r="I962" s="43" t="s">
        <v>4996</v>
      </c>
      <c r="J962" s="44" t="s">
        <v>4995</v>
      </c>
      <c r="K962" s="43" t="s">
        <v>424</v>
      </c>
      <c r="L962" s="44" t="s">
        <v>425</v>
      </c>
      <c r="M962" s="43">
        <v>2</v>
      </c>
      <c r="N962" s="43">
        <v>415860</v>
      </c>
      <c r="O962" s="43">
        <v>669567</v>
      </c>
    </row>
    <row r="963" spans="1:15" x14ac:dyDescent="0.35">
      <c r="A963" s="41">
        <v>961</v>
      </c>
      <c r="B963" s="42">
        <v>5046624</v>
      </c>
      <c r="C963" s="43" t="s">
        <v>4997</v>
      </c>
      <c r="D963" s="51" t="s">
        <v>4998</v>
      </c>
      <c r="E963" s="44" t="s">
        <v>4965</v>
      </c>
      <c r="F963" s="44" t="s">
        <v>4993</v>
      </c>
      <c r="G963" s="43" t="s">
        <v>4994</v>
      </c>
      <c r="H963" s="44" t="s">
        <v>4995</v>
      </c>
      <c r="I963" s="43" t="s">
        <v>4999</v>
      </c>
      <c r="J963" s="44" t="s">
        <v>5000</v>
      </c>
      <c r="K963" s="43" t="s">
        <v>103</v>
      </c>
      <c r="L963" s="44"/>
      <c r="M963" s="43">
        <v>22</v>
      </c>
      <c r="N963" s="43">
        <v>413206</v>
      </c>
      <c r="O963" s="43">
        <v>672431</v>
      </c>
    </row>
    <row r="964" spans="1:15" x14ac:dyDescent="0.35">
      <c r="A964" s="41">
        <v>962</v>
      </c>
      <c r="B964" s="42">
        <v>5046929</v>
      </c>
      <c r="C964" s="43" t="s">
        <v>5001</v>
      </c>
      <c r="D964" s="51" t="s">
        <v>5002</v>
      </c>
      <c r="E964" s="44" t="s">
        <v>4965</v>
      </c>
      <c r="F964" s="44" t="s">
        <v>4993</v>
      </c>
      <c r="G964" s="43" t="s">
        <v>4994</v>
      </c>
      <c r="H964" s="44" t="s">
        <v>4995</v>
      </c>
      <c r="I964" s="43" t="s">
        <v>5003</v>
      </c>
      <c r="J964" s="44" t="s">
        <v>5004</v>
      </c>
      <c r="K964" s="43" t="s">
        <v>1140</v>
      </c>
      <c r="L964" s="44" t="s">
        <v>1141</v>
      </c>
      <c r="M964" s="43">
        <v>46</v>
      </c>
      <c r="N964" s="43">
        <v>412961</v>
      </c>
      <c r="O964" s="43">
        <v>668227</v>
      </c>
    </row>
    <row r="965" spans="1:15" x14ac:dyDescent="0.35">
      <c r="A965" s="41">
        <v>963</v>
      </c>
      <c r="B965" s="42">
        <v>5047655</v>
      </c>
      <c r="C965" s="43" t="s">
        <v>5005</v>
      </c>
      <c r="D965" s="51" t="s">
        <v>5006</v>
      </c>
      <c r="E965" s="44" t="s">
        <v>4965</v>
      </c>
      <c r="F965" s="44" t="s">
        <v>4993</v>
      </c>
      <c r="G965" s="43" t="s">
        <v>4994</v>
      </c>
      <c r="H965" s="44" t="s">
        <v>4995</v>
      </c>
      <c r="I965" s="43" t="s">
        <v>5007</v>
      </c>
      <c r="J965" s="44" t="s">
        <v>5008</v>
      </c>
      <c r="K965" s="43" t="s">
        <v>5009</v>
      </c>
      <c r="L965" s="44" t="s">
        <v>5010</v>
      </c>
      <c r="M965" s="43">
        <v>15</v>
      </c>
      <c r="N965" s="43">
        <v>414829</v>
      </c>
      <c r="O965" s="43">
        <v>676787</v>
      </c>
    </row>
    <row r="966" spans="1:15" x14ac:dyDescent="0.35">
      <c r="A966" s="41">
        <v>964</v>
      </c>
      <c r="B966" s="42">
        <v>5047881</v>
      </c>
      <c r="C966" s="43" t="s">
        <v>5011</v>
      </c>
      <c r="D966" s="51" t="s">
        <v>5012</v>
      </c>
      <c r="E966" s="44" t="s">
        <v>4965</v>
      </c>
      <c r="F966" s="44" t="s">
        <v>4993</v>
      </c>
      <c r="G966" s="43" t="s">
        <v>4994</v>
      </c>
      <c r="H966" s="44" t="s">
        <v>4995</v>
      </c>
      <c r="I966" s="43" t="s">
        <v>5013</v>
      </c>
      <c r="J966" s="44" t="s">
        <v>5014</v>
      </c>
      <c r="K966" s="43" t="s">
        <v>94</v>
      </c>
      <c r="L966" s="44" t="s">
        <v>95</v>
      </c>
      <c r="M966" s="43">
        <v>13</v>
      </c>
      <c r="N966" s="43">
        <v>418211</v>
      </c>
      <c r="O966" s="43">
        <v>674266</v>
      </c>
    </row>
    <row r="967" spans="1:15" x14ac:dyDescent="0.35">
      <c r="A967" s="41">
        <v>965</v>
      </c>
      <c r="B967" s="42">
        <v>5048179</v>
      </c>
      <c r="C967" s="43" t="s">
        <v>5015</v>
      </c>
      <c r="D967" s="51" t="s">
        <v>5016</v>
      </c>
      <c r="E967" s="44" t="s">
        <v>4965</v>
      </c>
      <c r="F967" s="44" t="s">
        <v>4993</v>
      </c>
      <c r="G967" s="43" t="s">
        <v>4994</v>
      </c>
      <c r="H967" s="44" t="s">
        <v>4995</v>
      </c>
      <c r="I967" s="43" t="s">
        <v>5017</v>
      </c>
      <c r="J967" s="44" t="s">
        <v>5018</v>
      </c>
      <c r="K967" s="43" t="s">
        <v>94</v>
      </c>
      <c r="L967" s="44" t="s">
        <v>95</v>
      </c>
      <c r="M967" s="43">
        <v>7</v>
      </c>
      <c r="N967" s="43">
        <v>412033</v>
      </c>
      <c r="O967" s="43">
        <v>662368</v>
      </c>
    </row>
    <row r="968" spans="1:15" x14ac:dyDescent="0.35">
      <c r="A968" s="41">
        <v>966</v>
      </c>
      <c r="B968" s="42">
        <v>5048456</v>
      </c>
      <c r="C968" s="43" t="s">
        <v>5019</v>
      </c>
      <c r="D968" s="51" t="s">
        <v>5020</v>
      </c>
      <c r="E968" s="44" t="s">
        <v>4965</v>
      </c>
      <c r="F968" s="44" t="s">
        <v>4993</v>
      </c>
      <c r="G968" s="43" t="s">
        <v>4994</v>
      </c>
      <c r="H968" s="44" t="s">
        <v>4995</v>
      </c>
      <c r="I968" s="43" t="s">
        <v>5021</v>
      </c>
      <c r="J968" s="44" t="s">
        <v>5022</v>
      </c>
      <c r="K968" s="43" t="s">
        <v>103</v>
      </c>
      <c r="L968" s="44"/>
      <c r="M968" s="43">
        <v>4</v>
      </c>
      <c r="N968" s="43">
        <v>412569</v>
      </c>
      <c r="O968" s="43">
        <v>682518</v>
      </c>
    </row>
    <row r="969" spans="1:15" x14ac:dyDescent="0.35">
      <c r="A969" s="41">
        <v>967</v>
      </c>
      <c r="B969" s="42">
        <v>5049534</v>
      </c>
      <c r="C969" s="43" t="s">
        <v>5023</v>
      </c>
      <c r="D969" s="51" t="s">
        <v>5024</v>
      </c>
      <c r="E969" s="44" t="s">
        <v>4965</v>
      </c>
      <c r="F969" s="44" t="s">
        <v>4993</v>
      </c>
      <c r="G969" s="43" t="s">
        <v>5025</v>
      </c>
      <c r="H969" s="44" t="s">
        <v>5026</v>
      </c>
      <c r="I969" s="43" t="s">
        <v>5027</v>
      </c>
      <c r="J969" s="44" t="s">
        <v>5028</v>
      </c>
      <c r="K969" s="43" t="s">
        <v>94</v>
      </c>
      <c r="L969" s="44" t="s">
        <v>95</v>
      </c>
      <c r="M969" s="43">
        <v>1</v>
      </c>
      <c r="N969" s="43">
        <v>401982</v>
      </c>
      <c r="O969" s="43">
        <v>653326</v>
      </c>
    </row>
    <row r="970" spans="1:15" x14ac:dyDescent="0.35">
      <c r="A970" s="41">
        <v>968</v>
      </c>
      <c r="B970" s="42">
        <v>5043912</v>
      </c>
      <c r="C970" s="43" t="s">
        <v>5029</v>
      </c>
      <c r="D970" s="51" t="s">
        <v>5030</v>
      </c>
      <c r="E970" s="44" t="s">
        <v>4965</v>
      </c>
      <c r="F970" s="44" t="s">
        <v>4993</v>
      </c>
      <c r="G970" s="43" t="s">
        <v>5031</v>
      </c>
      <c r="H970" s="44" t="s">
        <v>5026</v>
      </c>
      <c r="I970" s="43" t="s">
        <v>5032</v>
      </c>
      <c r="J970" s="44" t="s">
        <v>5026</v>
      </c>
      <c r="K970" s="43" t="s">
        <v>338</v>
      </c>
      <c r="L970" s="44" t="s">
        <v>339</v>
      </c>
      <c r="M970" s="43">
        <v>6</v>
      </c>
      <c r="N970" s="43">
        <v>405657</v>
      </c>
      <c r="O970" s="43">
        <v>648197</v>
      </c>
    </row>
    <row r="971" spans="1:15" ht="29" x14ac:dyDescent="0.35">
      <c r="A971" s="41">
        <v>969</v>
      </c>
      <c r="B971" s="42">
        <v>5043361</v>
      </c>
      <c r="C971" s="43" t="s">
        <v>5033</v>
      </c>
      <c r="D971" s="51" t="s">
        <v>5034</v>
      </c>
      <c r="E971" s="44" t="s">
        <v>4965</v>
      </c>
      <c r="F971" s="44" t="s">
        <v>4993</v>
      </c>
      <c r="G971" s="43" t="s">
        <v>5031</v>
      </c>
      <c r="H971" s="44" t="s">
        <v>5026</v>
      </c>
      <c r="I971" s="43" t="s">
        <v>5032</v>
      </c>
      <c r="J971" s="44" t="s">
        <v>5026</v>
      </c>
      <c r="K971" s="43" t="s">
        <v>373</v>
      </c>
      <c r="L971" s="44" t="s">
        <v>374</v>
      </c>
      <c r="M971" s="43">
        <v>1</v>
      </c>
      <c r="N971" s="43">
        <v>405029</v>
      </c>
      <c r="O971" s="43">
        <v>648552</v>
      </c>
    </row>
    <row r="972" spans="1:15" ht="29" x14ac:dyDescent="0.35">
      <c r="A972" s="41">
        <v>970</v>
      </c>
      <c r="B972" s="42">
        <v>5044777</v>
      </c>
      <c r="C972" s="43" t="s">
        <v>5035</v>
      </c>
      <c r="D972" s="51" t="s">
        <v>5036</v>
      </c>
      <c r="E972" s="44" t="s">
        <v>4965</v>
      </c>
      <c r="F972" s="44" t="s">
        <v>4993</v>
      </c>
      <c r="G972" s="43" t="s">
        <v>5031</v>
      </c>
      <c r="H972" s="44" t="s">
        <v>5026</v>
      </c>
      <c r="I972" s="43" t="s">
        <v>5032</v>
      </c>
      <c r="J972" s="44" t="s">
        <v>5026</v>
      </c>
      <c r="K972" s="43" t="s">
        <v>5037</v>
      </c>
      <c r="L972" s="44" t="s">
        <v>5038</v>
      </c>
      <c r="M972" s="43">
        <v>8</v>
      </c>
      <c r="N972" s="43">
        <v>405518</v>
      </c>
      <c r="O972" s="43">
        <v>649930</v>
      </c>
    </row>
    <row r="973" spans="1:15" ht="29" x14ac:dyDescent="0.35">
      <c r="A973" s="41">
        <v>971</v>
      </c>
      <c r="B973" s="42">
        <v>5044794</v>
      </c>
      <c r="C973" s="43" t="s">
        <v>5039</v>
      </c>
      <c r="D973" s="51" t="s">
        <v>5040</v>
      </c>
      <c r="E973" s="44" t="s">
        <v>4965</v>
      </c>
      <c r="F973" s="44" t="s">
        <v>4993</v>
      </c>
      <c r="G973" s="43" t="s">
        <v>5031</v>
      </c>
      <c r="H973" s="44" t="s">
        <v>5026</v>
      </c>
      <c r="I973" s="43" t="s">
        <v>5032</v>
      </c>
      <c r="J973" s="44" t="s">
        <v>5026</v>
      </c>
      <c r="K973" s="43" t="s">
        <v>493</v>
      </c>
      <c r="L973" s="44" t="s">
        <v>494</v>
      </c>
      <c r="M973" s="43">
        <v>11</v>
      </c>
      <c r="N973" s="43">
        <v>406483</v>
      </c>
      <c r="O973" s="43">
        <v>649269</v>
      </c>
    </row>
    <row r="974" spans="1:15" x14ac:dyDescent="0.35">
      <c r="A974" s="41">
        <v>972</v>
      </c>
      <c r="B974" s="45">
        <v>25593281</v>
      </c>
      <c r="C974" s="46"/>
      <c r="D974" s="52" t="s">
        <v>5041</v>
      </c>
      <c r="E974" s="47" t="s">
        <v>4965</v>
      </c>
      <c r="F974" s="47" t="s">
        <v>4993</v>
      </c>
      <c r="G974" s="46" t="s">
        <v>5031</v>
      </c>
      <c r="H974" s="47" t="s">
        <v>5026</v>
      </c>
      <c r="I974" s="46" t="s">
        <v>5032</v>
      </c>
      <c r="J974" s="47" t="s">
        <v>5026</v>
      </c>
      <c r="K974" s="46" t="s">
        <v>5042</v>
      </c>
      <c r="L974" s="47" t="s">
        <v>5043</v>
      </c>
      <c r="M974" s="46" t="s">
        <v>2698</v>
      </c>
      <c r="N974" s="46">
        <v>405687.02</v>
      </c>
      <c r="O974" s="46">
        <v>649029.98</v>
      </c>
    </row>
    <row r="975" spans="1:15" x14ac:dyDescent="0.35">
      <c r="A975" s="41">
        <v>973</v>
      </c>
      <c r="B975" s="42">
        <v>5041040</v>
      </c>
      <c r="C975" s="43" t="s">
        <v>5044</v>
      </c>
      <c r="D975" s="51" t="s">
        <v>5045</v>
      </c>
      <c r="E975" s="44" t="s">
        <v>4965</v>
      </c>
      <c r="F975" s="44" t="s">
        <v>4993</v>
      </c>
      <c r="G975" s="43" t="s">
        <v>5031</v>
      </c>
      <c r="H975" s="44" t="s">
        <v>5026</v>
      </c>
      <c r="I975" s="43" t="s">
        <v>5032</v>
      </c>
      <c r="J975" s="44" t="s">
        <v>5026</v>
      </c>
      <c r="K975" s="43" t="s">
        <v>5042</v>
      </c>
      <c r="L975" s="44" t="s">
        <v>5043</v>
      </c>
      <c r="M975" s="43">
        <v>11</v>
      </c>
      <c r="N975" s="43">
        <v>405839</v>
      </c>
      <c r="O975" s="43">
        <v>649442</v>
      </c>
    </row>
    <row r="976" spans="1:15" x14ac:dyDescent="0.35">
      <c r="A976" s="41">
        <v>974</v>
      </c>
      <c r="B976" s="42">
        <v>5041228</v>
      </c>
      <c r="C976" s="43" t="s">
        <v>5046</v>
      </c>
      <c r="D976" s="51" t="s">
        <v>5047</v>
      </c>
      <c r="E976" s="44" t="s">
        <v>4965</v>
      </c>
      <c r="F976" s="44" t="s">
        <v>4993</v>
      </c>
      <c r="G976" s="43" t="s">
        <v>5031</v>
      </c>
      <c r="H976" s="44" t="s">
        <v>5026</v>
      </c>
      <c r="I976" s="43" t="s">
        <v>5032</v>
      </c>
      <c r="J976" s="44" t="s">
        <v>5026</v>
      </c>
      <c r="K976" s="43" t="s">
        <v>290</v>
      </c>
      <c r="L976" s="44" t="s">
        <v>291</v>
      </c>
      <c r="M976" s="43">
        <v>44</v>
      </c>
      <c r="N976" s="43">
        <v>405541</v>
      </c>
      <c r="O976" s="43">
        <v>649290</v>
      </c>
    </row>
    <row r="977" spans="1:15" x14ac:dyDescent="0.35">
      <c r="A977" s="41">
        <v>975</v>
      </c>
      <c r="B977" s="42">
        <v>5041887</v>
      </c>
      <c r="C977" s="43" t="s">
        <v>5048</v>
      </c>
      <c r="D977" s="51" t="s">
        <v>5049</v>
      </c>
      <c r="E977" s="44" t="s">
        <v>4965</v>
      </c>
      <c r="F977" s="44" t="s">
        <v>4993</v>
      </c>
      <c r="G977" s="43" t="s">
        <v>5031</v>
      </c>
      <c r="H977" s="44" t="s">
        <v>5026</v>
      </c>
      <c r="I977" s="43" t="s">
        <v>5032</v>
      </c>
      <c r="J977" s="44" t="s">
        <v>5026</v>
      </c>
      <c r="K977" s="43" t="s">
        <v>5050</v>
      </c>
      <c r="L977" s="44" t="s">
        <v>5051</v>
      </c>
      <c r="M977" s="43">
        <v>2</v>
      </c>
      <c r="N977" s="43">
        <v>404067</v>
      </c>
      <c r="O977" s="43">
        <v>649300</v>
      </c>
    </row>
    <row r="978" spans="1:15" x14ac:dyDescent="0.35">
      <c r="A978" s="41">
        <v>976</v>
      </c>
      <c r="B978" s="42">
        <v>5045102</v>
      </c>
      <c r="C978" s="43" t="s">
        <v>5052</v>
      </c>
      <c r="D978" s="51" t="s">
        <v>5053</v>
      </c>
      <c r="E978" s="44" t="s">
        <v>4965</v>
      </c>
      <c r="F978" s="44" t="s">
        <v>4993</v>
      </c>
      <c r="G978" s="43" t="s">
        <v>5031</v>
      </c>
      <c r="H978" s="44" t="s">
        <v>5026</v>
      </c>
      <c r="I978" s="43" t="s">
        <v>5032</v>
      </c>
      <c r="J978" s="44" t="s">
        <v>5026</v>
      </c>
      <c r="K978" s="43" t="s">
        <v>5054</v>
      </c>
      <c r="L978" s="44" t="s">
        <v>5055</v>
      </c>
      <c r="M978" s="43">
        <v>18</v>
      </c>
      <c r="N978" s="43">
        <v>405777</v>
      </c>
      <c r="O978" s="43">
        <v>649092</v>
      </c>
    </row>
    <row r="979" spans="1:15" x14ac:dyDescent="0.35">
      <c r="A979" s="41">
        <v>977</v>
      </c>
      <c r="B979" s="42">
        <v>8496152</v>
      </c>
      <c r="C979" s="43" t="s">
        <v>5056</v>
      </c>
      <c r="D979" s="51" t="s">
        <v>5057</v>
      </c>
      <c r="E979" s="44" t="s">
        <v>4965</v>
      </c>
      <c r="F979" s="44" t="s">
        <v>4993</v>
      </c>
      <c r="G979" s="43" t="s">
        <v>5025</v>
      </c>
      <c r="H979" s="44" t="s">
        <v>5026</v>
      </c>
      <c r="I979" s="43" t="s">
        <v>5058</v>
      </c>
      <c r="J979" s="44" t="s">
        <v>5059</v>
      </c>
      <c r="K979" s="43" t="s">
        <v>103</v>
      </c>
      <c r="L979" s="44"/>
      <c r="M979" s="43">
        <v>49</v>
      </c>
      <c r="N979" s="43">
        <v>410187</v>
      </c>
      <c r="O979" s="43">
        <v>654230</v>
      </c>
    </row>
    <row r="980" spans="1:15" x14ac:dyDescent="0.35">
      <c r="A980" s="41">
        <v>978</v>
      </c>
      <c r="B980" s="42">
        <v>8103384</v>
      </c>
      <c r="C980" s="43" t="s">
        <v>5060</v>
      </c>
      <c r="D980" s="51" t="s">
        <v>5061</v>
      </c>
      <c r="E980" s="44" t="s">
        <v>4965</v>
      </c>
      <c r="F980" s="44" t="s">
        <v>4993</v>
      </c>
      <c r="G980" s="43" t="s">
        <v>5025</v>
      </c>
      <c r="H980" s="44" t="s">
        <v>5026</v>
      </c>
      <c r="I980" s="43" t="s">
        <v>5062</v>
      </c>
      <c r="J980" s="44" t="s">
        <v>5063</v>
      </c>
      <c r="K980" s="43" t="s">
        <v>103</v>
      </c>
      <c r="L980" s="44"/>
      <c r="M980" s="43">
        <v>55</v>
      </c>
      <c r="N980" s="43">
        <v>402947</v>
      </c>
      <c r="O980" s="43">
        <v>645717</v>
      </c>
    </row>
    <row r="981" spans="1:15" x14ac:dyDescent="0.35">
      <c r="A981" s="41">
        <v>979</v>
      </c>
      <c r="B981" s="42">
        <v>8861544</v>
      </c>
      <c r="C981" s="43" t="s">
        <v>5064</v>
      </c>
      <c r="D981" s="51" t="s">
        <v>5065</v>
      </c>
      <c r="E981" s="44" t="s">
        <v>4965</v>
      </c>
      <c r="F981" s="44" t="s">
        <v>4993</v>
      </c>
      <c r="G981" s="43" t="s">
        <v>5025</v>
      </c>
      <c r="H981" s="44" t="s">
        <v>5026</v>
      </c>
      <c r="I981" s="43" t="s">
        <v>5066</v>
      </c>
      <c r="J981" s="44" t="s">
        <v>5067</v>
      </c>
      <c r="K981" s="43" t="s">
        <v>94</v>
      </c>
      <c r="L981" s="44" t="s">
        <v>95</v>
      </c>
      <c r="M981" s="43">
        <v>11</v>
      </c>
      <c r="N981" s="43">
        <v>413174</v>
      </c>
      <c r="O981" s="43">
        <v>649558</v>
      </c>
    </row>
    <row r="982" spans="1:15" x14ac:dyDescent="0.35">
      <c r="A982" s="41">
        <v>980</v>
      </c>
      <c r="B982" s="42">
        <v>8673418</v>
      </c>
      <c r="C982" s="43" t="s">
        <v>5068</v>
      </c>
      <c r="D982" s="51" t="s">
        <v>5069</v>
      </c>
      <c r="E982" s="44" t="s">
        <v>4965</v>
      </c>
      <c r="F982" s="44" t="s">
        <v>4993</v>
      </c>
      <c r="G982" s="43" t="s">
        <v>5025</v>
      </c>
      <c r="H982" s="44" t="s">
        <v>5026</v>
      </c>
      <c r="I982" s="43" t="s">
        <v>5070</v>
      </c>
      <c r="J982" s="44" t="s">
        <v>5071</v>
      </c>
      <c r="K982" s="43" t="s">
        <v>5072</v>
      </c>
      <c r="L982" s="44" t="s">
        <v>5073</v>
      </c>
      <c r="M982" s="43">
        <v>3</v>
      </c>
      <c r="N982" s="43">
        <v>404504</v>
      </c>
      <c r="O982" s="43">
        <v>638405</v>
      </c>
    </row>
    <row r="983" spans="1:15" x14ac:dyDescent="0.35">
      <c r="A983" s="41">
        <v>981</v>
      </c>
      <c r="B983" s="42">
        <v>8602174</v>
      </c>
      <c r="C983" s="43" t="s">
        <v>5074</v>
      </c>
      <c r="D983" s="51" t="s">
        <v>5075</v>
      </c>
      <c r="E983" s="44" t="s">
        <v>4965</v>
      </c>
      <c r="F983" s="44" t="s">
        <v>4993</v>
      </c>
      <c r="G983" s="43" t="s">
        <v>5025</v>
      </c>
      <c r="H983" s="44" t="s">
        <v>5026</v>
      </c>
      <c r="I983" s="43" t="s">
        <v>5076</v>
      </c>
      <c r="J983" s="44" t="s">
        <v>5077</v>
      </c>
      <c r="K983" s="43" t="s">
        <v>1140</v>
      </c>
      <c r="L983" s="44" t="s">
        <v>1141</v>
      </c>
      <c r="M983" s="43">
        <v>39</v>
      </c>
      <c r="N983" s="43">
        <v>414045</v>
      </c>
      <c r="O983" s="43">
        <v>643723</v>
      </c>
    </row>
    <row r="984" spans="1:15" x14ac:dyDescent="0.35">
      <c r="A984" s="41">
        <v>982</v>
      </c>
      <c r="B984" s="42">
        <v>5052192</v>
      </c>
      <c r="C984" s="43" t="s">
        <v>5078</v>
      </c>
      <c r="D984" s="51" t="s">
        <v>5079</v>
      </c>
      <c r="E984" s="44" t="s">
        <v>4965</v>
      </c>
      <c r="F984" s="44" t="s">
        <v>4993</v>
      </c>
      <c r="G984" s="43" t="s">
        <v>5025</v>
      </c>
      <c r="H984" s="44" t="s">
        <v>5026</v>
      </c>
      <c r="I984" s="43" t="s">
        <v>5080</v>
      </c>
      <c r="J984" s="44" t="s">
        <v>5081</v>
      </c>
      <c r="K984" s="43" t="s">
        <v>94</v>
      </c>
      <c r="L984" s="44" t="s">
        <v>95</v>
      </c>
      <c r="M984" s="43">
        <v>11</v>
      </c>
      <c r="N984" s="43">
        <v>408297</v>
      </c>
      <c r="O984" s="43">
        <v>638313</v>
      </c>
    </row>
    <row r="985" spans="1:15" x14ac:dyDescent="0.35">
      <c r="A985" s="41">
        <v>983</v>
      </c>
      <c r="B985" s="42">
        <v>5052459</v>
      </c>
      <c r="C985" s="43" t="s">
        <v>5082</v>
      </c>
      <c r="D985" s="51" t="s">
        <v>5083</v>
      </c>
      <c r="E985" s="44" t="s">
        <v>4965</v>
      </c>
      <c r="F985" s="44" t="s">
        <v>4993</v>
      </c>
      <c r="G985" s="43" t="s">
        <v>5025</v>
      </c>
      <c r="H985" s="44" t="s">
        <v>5026</v>
      </c>
      <c r="I985" s="43" t="s">
        <v>5084</v>
      </c>
      <c r="J985" s="44" t="s">
        <v>5085</v>
      </c>
      <c r="K985" s="43" t="s">
        <v>94</v>
      </c>
      <c r="L985" s="44" t="s">
        <v>95</v>
      </c>
      <c r="M985" s="43">
        <v>11</v>
      </c>
      <c r="N985" s="43">
        <v>401611</v>
      </c>
      <c r="O985" s="43">
        <v>667466</v>
      </c>
    </row>
    <row r="986" spans="1:15" x14ac:dyDescent="0.35">
      <c r="A986" s="41">
        <v>984</v>
      </c>
      <c r="B986" s="42">
        <v>5054096</v>
      </c>
      <c r="C986" s="43" t="s">
        <v>5086</v>
      </c>
      <c r="D986" s="51" t="s">
        <v>5087</v>
      </c>
      <c r="E986" s="44" t="s">
        <v>4965</v>
      </c>
      <c r="F986" s="44" t="s">
        <v>4993</v>
      </c>
      <c r="G986" s="43" t="s">
        <v>5088</v>
      </c>
      <c r="H986" s="44" t="s">
        <v>5089</v>
      </c>
      <c r="I986" s="43" t="s">
        <v>5090</v>
      </c>
      <c r="J986" s="44" t="s">
        <v>5089</v>
      </c>
      <c r="K986" s="43" t="s">
        <v>1252</v>
      </c>
      <c r="L986" s="44" t="s">
        <v>381</v>
      </c>
      <c r="M986" s="43">
        <v>6</v>
      </c>
      <c r="N986" s="43">
        <v>432164</v>
      </c>
      <c r="O986" s="43">
        <v>659465</v>
      </c>
    </row>
    <row r="987" spans="1:15" x14ac:dyDescent="0.35">
      <c r="A987" s="41">
        <v>985</v>
      </c>
      <c r="B987" s="42">
        <v>5055358</v>
      </c>
      <c r="C987" s="43" t="s">
        <v>5091</v>
      </c>
      <c r="D987" s="51" t="s">
        <v>5092</v>
      </c>
      <c r="E987" s="44" t="s">
        <v>4965</v>
      </c>
      <c r="F987" s="44" t="s">
        <v>4993</v>
      </c>
      <c r="G987" s="43" t="s">
        <v>5088</v>
      </c>
      <c r="H987" s="44" t="s">
        <v>5089</v>
      </c>
      <c r="I987" s="43" t="s">
        <v>5093</v>
      </c>
      <c r="J987" s="44" t="s">
        <v>5094</v>
      </c>
      <c r="K987" s="43" t="s">
        <v>103</v>
      </c>
      <c r="L987" s="44"/>
      <c r="M987" s="43">
        <v>12</v>
      </c>
      <c r="N987" s="43">
        <v>425718</v>
      </c>
      <c r="O987" s="43">
        <v>659529</v>
      </c>
    </row>
    <row r="988" spans="1:15" x14ac:dyDescent="0.35">
      <c r="A988" s="41">
        <v>986</v>
      </c>
      <c r="B988" s="42">
        <v>5057499</v>
      </c>
      <c r="C988" s="43" t="s">
        <v>5095</v>
      </c>
      <c r="D988" s="51" t="s">
        <v>5096</v>
      </c>
      <c r="E988" s="44" t="s">
        <v>4965</v>
      </c>
      <c r="F988" s="44" t="s">
        <v>4993</v>
      </c>
      <c r="G988" s="43" t="s">
        <v>5088</v>
      </c>
      <c r="H988" s="44" t="s">
        <v>5089</v>
      </c>
      <c r="I988" s="43" t="s">
        <v>5097</v>
      </c>
      <c r="J988" s="44" t="s">
        <v>5098</v>
      </c>
      <c r="K988" s="43" t="s">
        <v>5099</v>
      </c>
      <c r="L988" s="44" t="s">
        <v>5100</v>
      </c>
      <c r="M988" s="43">
        <v>6</v>
      </c>
      <c r="N988" s="43">
        <v>419163</v>
      </c>
      <c r="O988" s="43">
        <v>655028</v>
      </c>
    </row>
    <row r="989" spans="1:15" ht="29" x14ac:dyDescent="0.35">
      <c r="A989" s="41">
        <v>987</v>
      </c>
      <c r="B989" s="42">
        <v>5061240</v>
      </c>
      <c r="C989" s="43" t="s">
        <v>5101</v>
      </c>
      <c r="D989" s="51" t="s">
        <v>5102</v>
      </c>
      <c r="E989" s="44" t="s">
        <v>4965</v>
      </c>
      <c r="F989" s="44" t="s">
        <v>5103</v>
      </c>
      <c r="G989" s="43" t="s">
        <v>5104</v>
      </c>
      <c r="H989" s="44" t="s">
        <v>5105</v>
      </c>
      <c r="I989" s="43" t="s">
        <v>5106</v>
      </c>
      <c r="J989" s="44" t="s">
        <v>5105</v>
      </c>
      <c r="K989" s="43" t="s">
        <v>472</v>
      </c>
      <c r="L989" s="44" t="s">
        <v>473</v>
      </c>
      <c r="M989" s="43">
        <v>2</v>
      </c>
      <c r="N989" s="43">
        <v>364617</v>
      </c>
      <c r="O989" s="43">
        <v>648150</v>
      </c>
    </row>
    <row r="990" spans="1:15" x14ac:dyDescent="0.35">
      <c r="A990" s="41">
        <v>988</v>
      </c>
      <c r="B990" s="42">
        <v>5063781</v>
      </c>
      <c r="C990" s="43" t="s">
        <v>5107</v>
      </c>
      <c r="D990" s="51" t="s">
        <v>5108</v>
      </c>
      <c r="E990" s="44" t="s">
        <v>4965</v>
      </c>
      <c r="F990" s="44" t="s">
        <v>5103</v>
      </c>
      <c r="G990" s="43" t="s">
        <v>5109</v>
      </c>
      <c r="H990" s="44" t="s">
        <v>5110</v>
      </c>
      <c r="I990" s="43" t="s">
        <v>5111</v>
      </c>
      <c r="J990" s="44" t="s">
        <v>5112</v>
      </c>
      <c r="K990" s="43" t="s">
        <v>103</v>
      </c>
      <c r="L990" s="44"/>
      <c r="M990" s="43">
        <v>5</v>
      </c>
      <c r="N990" s="43">
        <v>396186</v>
      </c>
      <c r="O990" s="43">
        <v>647697</v>
      </c>
    </row>
    <row r="991" spans="1:15" x14ac:dyDescent="0.35">
      <c r="A991" s="41">
        <v>989</v>
      </c>
      <c r="B991" s="42">
        <v>5064072</v>
      </c>
      <c r="C991" s="43" t="s">
        <v>5113</v>
      </c>
      <c r="D991" s="51" t="s">
        <v>5114</v>
      </c>
      <c r="E991" s="44" t="s">
        <v>4965</v>
      </c>
      <c r="F991" s="44" t="s">
        <v>5103</v>
      </c>
      <c r="G991" s="43" t="s">
        <v>5109</v>
      </c>
      <c r="H991" s="44" t="s">
        <v>5110</v>
      </c>
      <c r="I991" s="43" t="s">
        <v>5115</v>
      </c>
      <c r="J991" s="44" t="s">
        <v>5116</v>
      </c>
      <c r="K991" s="43" t="s">
        <v>94</v>
      </c>
      <c r="L991" s="44" t="s">
        <v>95</v>
      </c>
      <c r="M991" s="43">
        <v>9</v>
      </c>
      <c r="N991" s="43">
        <v>397878</v>
      </c>
      <c r="O991" s="43">
        <v>640169</v>
      </c>
    </row>
    <row r="992" spans="1:15" x14ac:dyDescent="0.35">
      <c r="A992" s="41">
        <v>990</v>
      </c>
      <c r="B992" s="42">
        <v>5064804</v>
      </c>
      <c r="C992" s="43" t="s">
        <v>5117</v>
      </c>
      <c r="D992" s="51" t="s">
        <v>5118</v>
      </c>
      <c r="E992" s="44" t="s">
        <v>4965</v>
      </c>
      <c r="F992" s="44" t="s">
        <v>5103</v>
      </c>
      <c r="G992" s="43" t="s">
        <v>5119</v>
      </c>
      <c r="H992" s="44" t="s">
        <v>5120</v>
      </c>
      <c r="I992" s="43" t="s">
        <v>5121</v>
      </c>
      <c r="J992" s="44" t="s">
        <v>5122</v>
      </c>
      <c r="K992" s="43" t="s">
        <v>103</v>
      </c>
      <c r="L992" s="44"/>
      <c r="M992" s="43">
        <v>42</v>
      </c>
      <c r="N992" s="43">
        <v>387353</v>
      </c>
      <c r="O992" s="43">
        <v>634823</v>
      </c>
    </row>
    <row r="993" spans="1:15" x14ac:dyDescent="0.35">
      <c r="A993" s="41">
        <v>991</v>
      </c>
      <c r="B993" s="45">
        <v>470968</v>
      </c>
      <c r="C993" s="46"/>
      <c r="D993" s="52" t="s">
        <v>5123</v>
      </c>
      <c r="E993" s="47" t="s">
        <v>4965</v>
      </c>
      <c r="F993" s="47" t="s">
        <v>5124</v>
      </c>
      <c r="G993" s="46" t="s">
        <v>5125</v>
      </c>
      <c r="H993" s="47" t="s">
        <v>5124</v>
      </c>
      <c r="I993" s="46" t="s">
        <v>5126</v>
      </c>
      <c r="J993" s="47" t="s">
        <v>5124</v>
      </c>
      <c r="K993" s="46" t="s">
        <v>515</v>
      </c>
      <c r="L993" s="47" t="s">
        <v>516</v>
      </c>
      <c r="M993" s="46" t="s">
        <v>5127</v>
      </c>
      <c r="N993" s="46">
        <v>473251.99</v>
      </c>
      <c r="O993" s="46">
        <v>726776.98</v>
      </c>
    </row>
    <row r="994" spans="1:15" x14ac:dyDescent="0.35">
      <c r="A994" s="41">
        <v>992</v>
      </c>
      <c r="B994" s="42">
        <v>998518445</v>
      </c>
      <c r="C994" s="43"/>
      <c r="D994" s="51">
        <v>266318</v>
      </c>
      <c r="E994" s="44" t="s">
        <v>4965</v>
      </c>
      <c r="F994" s="44" t="s">
        <v>5128</v>
      </c>
      <c r="G994" s="43" t="s">
        <v>5129</v>
      </c>
      <c r="H994" s="44" t="s">
        <v>5130</v>
      </c>
      <c r="I994" s="43" t="s">
        <v>5131</v>
      </c>
      <c r="J994" s="44" t="s">
        <v>5132</v>
      </c>
      <c r="K994" s="43" t="s">
        <v>5133</v>
      </c>
      <c r="L994" s="44" t="s">
        <v>5134</v>
      </c>
      <c r="M994" s="43">
        <v>7</v>
      </c>
      <c r="N994" s="43">
        <v>472051</v>
      </c>
      <c r="O994" s="43">
        <v>715969</v>
      </c>
    </row>
    <row r="995" spans="1:15" x14ac:dyDescent="0.35">
      <c r="A995" s="41">
        <v>993</v>
      </c>
      <c r="B995" s="42">
        <v>5078610</v>
      </c>
      <c r="C995" s="43" t="s">
        <v>5135</v>
      </c>
      <c r="D995" s="51" t="s">
        <v>5136</v>
      </c>
      <c r="E995" s="44" t="s">
        <v>4965</v>
      </c>
      <c r="F995" s="44" t="s">
        <v>5128</v>
      </c>
      <c r="G995" s="43" t="s">
        <v>5137</v>
      </c>
      <c r="H995" s="44" t="s">
        <v>5138</v>
      </c>
      <c r="I995" s="43" t="s">
        <v>5139</v>
      </c>
      <c r="J995" s="44" t="s">
        <v>5140</v>
      </c>
      <c r="K995" s="43" t="s">
        <v>1263</v>
      </c>
      <c r="L995" s="44" t="s">
        <v>1264</v>
      </c>
      <c r="M995" s="43">
        <v>2</v>
      </c>
      <c r="N995" s="43">
        <v>473701</v>
      </c>
      <c r="O995" s="43">
        <v>714977</v>
      </c>
    </row>
    <row r="996" spans="1:15" x14ac:dyDescent="0.35">
      <c r="A996" s="41">
        <v>994</v>
      </c>
      <c r="B996" s="42">
        <v>951426720</v>
      </c>
      <c r="C996" s="43"/>
      <c r="D996" s="51">
        <v>268014</v>
      </c>
      <c r="E996" s="44" t="s">
        <v>4965</v>
      </c>
      <c r="F996" s="44" t="s">
        <v>5128</v>
      </c>
      <c r="G996" s="43" t="s">
        <v>5141</v>
      </c>
      <c r="H996" s="44" t="s">
        <v>5138</v>
      </c>
      <c r="I996" s="43" t="s">
        <v>5142</v>
      </c>
      <c r="J996" s="44" t="s">
        <v>5138</v>
      </c>
      <c r="K996" s="43" t="s">
        <v>918</v>
      </c>
      <c r="L996" s="44" t="s">
        <v>919</v>
      </c>
      <c r="M996" s="43">
        <v>2</v>
      </c>
      <c r="N996" s="43">
        <v>477301</v>
      </c>
      <c r="O996" s="43">
        <v>710796</v>
      </c>
    </row>
    <row r="997" spans="1:15" x14ac:dyDescent="0.35">
      <c r="A997" s="41">
        <v>995</v>
      </c>
      <c r="B997" s="45">
        <v>516245</v>
      </c>
      <c r="C997" s="46"/>
      <c r="D997" s="52" t="s">
        <v>5143</v>
      </c>
      <c r="E997" s="47" t="s">
        <v>4965</v>
      </c>
      <c r="F997" s="47" t="s">
        <v>5128</v>
      </c>
      <c r="G997" s="46" t="s">
        <v>5141</v>
      </c>
      <c r="H997" s="47" t="s">
        <v>5138</v>
      </c>
      <c r="I997" s="46" t="s">
        <v>5142</v>
      </c>
      <c r="J997" s="47" t="s">
        <v>5138</v>
      </c>
      <c r="K997" s="46" t="s">
        <v>633</v>
      </c>
      <c r="L997" s="47" t="s">
        <v>634</v>
      </c>
      <c r="M997" s="46" t="s">
        <v>784</v>
      </c>
      <c r="N997" s="46">
        <v>475975.02</v>
      </c>
      <c r="O997" s="46">
        <v>710510.01</v>
      </c>
    </row>
    <row r="998" spans="1:15" x14ac:dyDescent="0.35">
      <c r="A998" s="41">
        <v>996</v>
      </c>
      <c r="B998" s="42">
        <v>5083931</v>
      </c>
      <c r="C998" s="43" t="s">
        <v>5144</v>
      </c>
      <c r="D998" s="51" t="s">
        <v>5145</v>
      </c>
      <c r="E998" s="44" t="s">
        <v>4965</v>
      </c>
      <c r="F998" s="44" t="s">
        <v>5128</v>
      </c>
      <c r="G998" s="43" t="s">
        <v>5137</v>
      </c>
      <c r="H998" s="44" t="s">
        <v>5138</v>
      </c>
      <c r="I998" s="43" t="s">
        <v>5146</v>
      </c>
      <c r="J998" s="44" t="s">
        <v>5147</v>
      </c>
      <c r="K998" s="43" t="s">
        <v>5148</v>
      </c>
      <c r="L998" s="44" t="s">
        <v>5149</v>
      </c>
      <c r="M998" s="43">
        <v>5</v>
      </c>
      <c r="N998" s="43">
        <v>481765</v>
      </c>
      <c r="O998" s="43">
        <v>714387</v>
      </c>
    </row>
    <row r="999" spans="1:15" x14ac:dyDescent="0.35">
      <c r="A999" s="41">
        <v>997</v>
      </c>
      <c r="B999" s="42">
        <v>385902829</v>
      </c>
      <c r="C999" s="43"/>
      <c r="D999" s="51">
        <v>113769</v>
      </c>
      <c r="E999" s="44" t="s">
        <v>4965</v>
      </c>
      <c r="F999" s="44" t="s">
        <v>5128</v>
      </c>
      <c r="G999" s="43" t="s">
        <v>5150</v>
      </c>
      <c r="H999" s="44" t="s">
        <v>5151</v>
      </c>
      <c r="I999" s="43" t="s">
        <v>5152</v>
      </c>
      <c r="J999" s="44" t="s">
        <v>5151</v>
      </c>
      <c r="K999" s="43" t="s">
        <v>5153</v>
      </c>
      <c r="L999" s="44" t="s">
        <v>5154</v>
      </c>
      <c r="M999" s="43">
        <v>12</v>
      </c>
      <c r="N999" s="43">
        <v>455637</v>
      </c>
      <c r="O999" s="43">
        <v>703349</v>
      </c>
    </row>
    <row r="1000" spans="1:15" x14ac:dyDescent="0.35">
      <c r="A1000" s="41">
        <v>998</v>
      </c>
      <c r="B1000" s="45">
        <v>56135629</v>
      </c>
      <c r="C1000" s="46"/>
      <c r="D1000" s="52" t="s">
        <v>5155</v>
      </c>
      <c r="E1000" s="47" t="s">
        <v>4965</v>
      </c>
      <c r="F1000" s="47" t="s">
        <v>5156</v>
      </c>
      <c r="G1000" s="46" t="s">
        <v>5157</v>
      </c>
      <c r="H1000" s="47" t="s">
        <v>5158</v>
      </c>
      <c r="I1000" s="46" t="s">
        <v>5159</v>
      </c>
      <c r="J1000" s="47" t="s">
        <v>5160</v>
      </c>
      <c r="K1000" s="46" t="s">
        <v>5161</v>
      </c>
      <c r="L1000" s="47" t="s">
        <v>5162</v>
      </c>
      <c r="M1000" s="46" t="s">
        <v>537</v>
      </c>
      <c r="N1000" s="46">
        <v>440154.03</v>
      </c>
      <c r="O1000" s="46">
        <v>712115.01</v>
      </c>
    </row>
    <row r="1001" spans="1:15" x14ac:dyDescent="0.35">
      <c r="A1001" s="41">
        <v>999</v>
      </c>
      <c r="B1001" s="42">
        <v>114706657</v>
      </c>
      <c r="C1001" s="43"/>
      <c r="D1001" s="51">
        <v>269073</v>
      </c>
      <c r="E1001" s="44" t="s">
        <v>4965</v>
      </c>
      <c r="F1001" s="44" t="s">
        <v>5156</v>
      </c>
      <c r="G1001" s="43" t="s">
        <v>5163</v>
      </c>
      <c r="H1001" s="44" t="s">
        <v>5164</v>
      </c>
      <c r="I1001" s="43" t="s">
        <v>5165</v>
      </c>
      <c r="J1001" s="44" t="s">
        <v>5166</v>
      </c>
      <c r="K1001" s="43" t="s">
        <v>5161</v>
      </c>
      <c r="L1001" s="44" t="s">
        <v>5162</v>
      </c>
      <c r="M1001" s="43" t="s">
        <v>5167</v>
      </c>
      <c r="N1001" s="43">
        <v>421895</v>
      </c>
      <c r="O1001" s="43">
        <v>718699</v>
      </c>
    </row>
    <row r="1002" spans="1:15" x14ac:dyDescent="0.35">
      <c r="A1002" s="41">
        <v>1000</v>
      </c>
      <c r="B1002" s="42">
        <v>5111563</v>
      </c>
      <c r="C1002" s="43" t="s">
        <v>5168</v>
      </c>
      <c r="D1002" s="51" t="s">
        <v>5169</v>
      </c>
      <c r="E1002" s="44" t="s">
        <v>4965</v>
      </c>
      <c r="F1002" s="44" t="s">
        <v>5156</v>
      </c>
      <c r="G1002" s="43" t="s">
        <v>5170</v>
      </c>
      <c r="H1002" s="44" t="s">
        <v>5171</v>
      </c>
      <c r="I1002" s="43" t="s">
        <v>5172</v>
      </c>
      <c r="J1002" s="44" t="s">
        <v>5171</v>
      </c>
      <c r="K1002" s="43" t="s">
        <v>1395</v>
      </c>
      <c r="L1002" s="44" t="s">
        <v>1399</v>
      </c>
      <c r="M1002" s="43">
        <v>17</v>
      </c>
      <c r="N1002" s="43">
        <v>448192</v>
      </c>
      <c r="O1002" s="43">
        <v>712325</v>
      </c>
    </row>
    <row r="1003" spans="1:15" x14ac:dyDescent="0.35">
      <c r="A1003" s="41">
        <v>1001</v>
      </c>
      <c r="B1003" s="42">
        <v>5127459</v>
      </c>
      <c r="C1003" s="43" t="s">
        <v>5173</v>
      </c>
      <c r="D1003" s="51" t="s">
        <v>5174</v>
      </c>
      <c r="E1003" s="44" t="s">
        <v>4965</v>
      </c>
      <c r="F1003" s="44" t="s">
        <v>5156</v>
      </c>
      <c r="G1003" s="43" t="s">
        <v>5175</v>
      </c>
      <c r="H1003" s="44" t="s">
        <v>5176</v>
      </c>
      <c r="I1003" s="43" t="s">
        <v>5177</v>
      </c>
      <c r="J1003" s="44" t="s">
        <v>5178</v>
      </c>
      <c r="K1003" s="43" t="s">
        <v>368</v>
      </c>
      <c r="L1003" s="44" t="s">
        <v>369</v>
      </c>
      <c r="M1003" s="43">
        <v>117</v>
      </c>
      <c r="N1003" s="43">
        <v>460759</v>
      </c>
      <c r="O1003" s="43">
        <v>722899</v>
      </c>
    </row>
    <row r="1004" spans="1:15" x14ac:dyDescent="0.35">
      <c r="A1004" s="41">
        <v>1002</v>
      </c>
      <c r="B1004" s="42">
        <v>5136322</v>
      </c>
      <c r="C1004" s="43" t="s">
        <v>5179</v>
      </c>
      <c r="D1004" s="51" t="s">
        <v>5180</v>
      </c>
      <c r="E1004" s="44" t="s">
        <v>4965</v>
      </c>
      <c r="F1004" s="44" t="s">
        <v>5181</v>
      </c>
      <c r="G1004" s="43" t="s">
        <v>5182</v>
      </c>
      <c r="H1004" s="44" t="s">
        <v>5183</v>
      </c>
      <c r="I1004" s="43" t="s">
        <v>5184</v>
      </c>
      <c r="J1004" s="44" t="s">
        <v>5185</v>
      </c>
      <c r="K1004" s="43" t="s">
        <v>5186</v>
      </c>
      <c r="L1004" s="44" t="s">
        <v>5187</v>
      </c>
      <c r="M1004" s="43">
        <v>23</v>
      </c>
      <c r="N1004" s="43">
        <v>427133</v>
      </c>
      <c r="O1004" s="43">
        <v>668144</v>
      </c>
    </row>
    <row r="1005" spans="1:15" x14ac:dyDescent="0.35">
      <c r="A1005" s="41">
        <v>1003</v>
      </c>
      <c r="B1005" s="45">
        <v>28836893</v>
      </c>
      <c r="C1005" s="46"/>
      <c r="D1005" s="52" t="s">
        <v>5188</v>
      </c>
      <c r="E1005" s="47" t="s">
        <v>4965</v>
      </c>
      <c r="F1005" s="47" t="s">
        <v>5181</v>
      </c>
      <c r="G1005" s="46" t="s">
        <v>5189</v>
      </c>
      <c r="H1005" s="47" t="s">
        <v>5190</v>
      </c>
      <c r="I1005" s="46" t="s">
        <v>5191</v>
      </c>
      <c r="J1005" s="47" t="s">
        <v>5190</v>
      </c>
      <c r="K1005" s="46" t="s">
        <v>5192</v>
      </c>
      <c r="L1005" s="47" t="s">
        <v>5193</v>
      </c>
      <c r="M1005" s="46" t="s">
        <v>5194</v>
      </c>
      <c r="N1005" s="46">
        <v>433246.02</v>
      </c>
      <c r="O1005" s="46" t="s">
        <v>5195</v>
      </c>
    </row>
    <row r="1006" spans="1:15" x14ac:dyDescent="0.35">
      <c r="A1006" s="41">
        <v>1004</v>
      </c>
      <c r="B1006" s="45">
        <v>74787565</v>
      </c>
      <c r="C1006" s="46"/>
      <c r="D1006" s="52" t="s">
        <v>5196</v>
      </c>
      <c r="E1006" s="47" t="s">
        <v>4965</v>
      </c>
      <c r="F1006" s="47" t="s">
        <v>5181</v>
      </c>
      <c r="G1006" s="46" t="s">
        <v>5197</v>
      </c>
      <c r="H1006" s="47" t="s">
        <v>5190</v>
      </c>
      <c r="I1006" s="46" t="s">
        <v>5198</v>
      </c>
      <c r="J1006" s="47" t="s">
        <v>5199</v>
      </c>
      <c r="K1006" s="46" t="s">
        <v>5200</v>
      </c>
      <c r="L1006" s="47" t="s">
        <v>5201</v>
      </c>
      <c r="M1006" s="46" t="s">
        <v>285</v>
      </c>
      <c r="N1006" s="46">
        <v>432746.02</v>
      </c>
      <c r="O1006" s="46">
        <v>700960.05</v>
      </c>
    </row>
    <row r="1007" spans="1:15" x14ac:dyDescent="0.35">
      <c r="A1007" s="41">
        <v>1005</v>
      </c>
      <c r="B1007" s="42">
        <v>5144063</v>
      </c>
      <c r="C1007" s="43" t="s">
        <v>5202</v>
      </c>
      <c r="D1007" s="51" t="s">
        <v>991</v>
      </c>
      <c r="E1007" s="44" t="s">
        <v>4965</v>
      </c>
      <c r="F1007" s="44" t="s">
        <v>5181</v>
      </c>
      <c r="G1007" s="43" t="s">
        <v>5203</v>
      </c>
      <c r="H1007" s="44" t="s">
        <v>5204</v>
      </c>
      <c r="I1007" s="43" t="s">
        <v>5205</v>
      </c>
      <c r="J1007" s="44" t="s">
        <v>5206</v>
      </c>
      <c r="K1007" s="43" t="s">
        <v>103</v>
      </c>
      <c r="L1007" s="44"/>
      <c r="M1007" s="43">
        <v>2</v>
      </c>
      <c r="N1007" s="43">
        <v>416940</v>
      </c>
      <c r="O1007" s="43">
        <v>690450</v>
      </c>
    </row>
    <row r="1008" spans="1:15" x14ac:dyDescent="0.35">
      <c r="A1008" s="41">
        <v>1006</v>
      </c>
      <c r="B1008" s="42">
        <v>319545671</v>
      </c>
      <c r="C1008" s="43"/>
      <c r="D1008" s="51">
        <v>269275</v>
      </c>
      <c r="E1008" s="44" t="s">
        <v>4965</v>
      </c>
      <c r="F1008" s="44" t="s">
        <v>5207</v>
      </c>
      <c r="G1008" s="43" t="s">
        <v>5208</v>
      </c>
      <c r="H1008" s="44" t="s">
        <v>5209</v>
      </c>
      <c r="I1008" s="43" t="s">
        <v>5210</v>
      </c>
      <c r="J1008" s="44" t="s">
        <v>5209</v>
      </c>
      <c r="K1008" s="43" t="s">
        <v>383</v>
      </c>
      <c r="L1008" s="44" t="s">
        <v>384</v>
      </c>
      <c r="M1008" s="43">
        <v>29</v>
      </c>
      <c r="N1008" s="43">
        <v>495157</v>
      </c>
      <c r="O1008" s="43">
        <v>651594</v>
      </c>
    </row>
    <row r="1009" spans="1:15" x14ac:dyDescent="0.35">
      <c r="A1009" s="41">
        <v>1007</v>
      </c>
      <c r="B1009" s="42">
        <v>877837449</v>
      </c>
      <c r="C1009" s="43"/>
      <c r="D1009" s="51">
        <v>269257</v>
      </c>
      <c r="E1009" s="44" t="s">
        <v>4965</v>
      </c>
      <c r="F1009" s="44" t="s">
        <v>5207</v>
      </c>
      <c r="G1009" s="43" t="s">
        <v>5208</v>
      </c>
      <c r="H1009" s="44" t="s">
        <v>5209</v>
      </c>
      <c r="I1009" s="43" t="s">
        <v>5210</v>
      </c>
      <c r="J1009" s="44" t="s">
        <v>5209</v>
      </c>
      <c r="K1009" s="43" t="s">
        <v>3071</v>
      </c>
      <c r="L1009" s="44" t="s">
        <v>3072</v>
      </c>
      <c r="M1009" s="43">
        <v>26</v>
      </c>
      <c r="N1009" s="43">
        <v>495393</v>
      </c>
      <c r="O1009" s="43">
        <v>651956</v>
      </c>
    </row>
    <row r="1010" spans="1:15" x14ac:dyDescent="0.35">
      <c r="A1010" s="41">
        <v>1008</v>
      </c>
      <c r="B1010" s="42">
        <v>5157654</v>
      </c>
      <c r="C1010" s="43" t="s">
        <v>5211</v>
      </c>
      <c r="D1010" s="51" t="s">
        <v>5212</v>
      </c>
      <c r="E1010" s="44" t="s">
        <v>4965</v>
      </c>
      <c r="F1010" s="44" t="s">
        <v>5207</v>
      </c>
      <c r="G1010" s="43" t="s">
        <v>5213</v>
      </c>
      <c r="H1010" s="44" t="s">
        <v>5214</v>
      </c>
      <c r="I1010" s="43" t="s">
        <v>5215</v>
      </c>
      <c r="J1010" s="44" t="s">
        <v>5216</v>
      </c>
      <c r="K1010" s="43" t="s">
        <v>103</v>
      </c>
      <c r="L1010" s="44"/>
      <c r="M1010" s="43">
        <v>42</v>
      </c>
      <c r="N1010" s="43">
        <v>511097</v>
      </c>
      <c r="O1010" s="43">
        <v>645631</v>
      </c>
    </row>
    <row r="1011" spans="1:15" x14ac:dyDescent="0.35">
      <c r="A1011" s="41">
        <v>1009</v>
      </c>
      <c r="B1011" s="42">
        <v>522340959</v>
      </c>
      <c r="C1011" s="43"/>
      <c r="D1011" s="51">
        <v>35307</v>
      </c>
      <c r="E1011" s="44" t="s">
        <v>4965</v>
      </c>
      <c r="F1011" s="44" t="s">
        <v>5207</v>
      </c>
      <c r="G1011" s="43" t="s">
        <v>5217</v>
      </c>
      <c r="H1011" s="44" t="s">
        <v>5218</v>
      </c>
      <c r="I1011" s="43" t="s">
        <v>5219</v>
      </c>
      <c r="J1011" s="44" t="s">
        <v>5220</v>
      </c>
      <c r="K1011" s="43" t="s">
        <v>5221</v>
      </c>
      <c r="L1011" s="44" t="s">
        <v>5222</v>
      </c>
      <c r="M1011" s="43">
        <v>21</v>
      </c>
      <c r="N1011" s="43">
        <v>483387</v>
      </c>
      <c r="O1011" s="43">
        <v>642507</v>
      </c>
    </row>
    <row r="1012" spans="1:15" x14ac:dyDescent="0.35">
      <c r="A1012" s="41">
        <v>1010</v>
      </c>
      <c r="B1012" s="42">
        <v>7861392</v>
      </c>
      <c r="C1012" s="43" t="s">
        <v>5223</v>
      </c>
      <c r="D1012" s="51" t="s">
        <v>5224</v>
      </c>
      <c r="E1012" s="44" t="s">
        <v>4965</v>
      </c>
      <c r="F1012" s="44" t="s">
        <v>5225</v>
      </c>
      <c r="G1012" s="43" t="s">
        <v>5226</v>
      </c>
      <c r="H1012" s="44" t="s">
        <v>5227</v>
      </c>
      <c r="I1012" s="43" t="s">
        <v>5228</v>
      </c>
      <c r="J1012" s="44" t="s">
        <v>5229</v>
      </c>
      <c r="K1012" s="43" t="s">
        <v>535</v>
      </c>
      <c r="L1012" s="44" t="s">
        <v>536</v>
      </c>
      <c r="M1012" s="43">
        <v>7</v>
      </c>
      <c r="N1012" s="43">
        <v>423263</v>
      </c>
      <c r="O1012" s="43">
        <v>732376</v>
      </c>
    </row>
    <row r="1013" spans="1:15" x14ac:dyDescent="0.35">
      <c r="A1013" s="41">
        <v>1011</v>
      </c>
      <c r="B1013" s="42">
        <v>5166454</v>
      </c>
      <c r="C1013" s="43" t="s">
        <v>5230</v>
      </c>
      <c r="D1013" s="51" t="s">
        <v>5231</v>
      </c>
      <c r="E1013" s="44" t="s">
        <v>4965</v>
      </c>
      <c r="F1013" s="44" t="s">
        <v>5225</v>
      </c>
      <c r="G1013" s="43" t="s">
        <v>5226</v>
      </c>
      <c r="H1013" s="44" t="s">
        <v>5227</v>
      </c>
      <c r="I1013" s="43" t="s">
        <v>5232</v>
      </c>
      <c r="J1013" s="44" t="s">
        <v>5233</v>
      </c>
      <c r="K1013" s="43" t="s">
        <v>103</v>
      </c>
      <c r="L1013" s="44"/>
      <c r="M1013" s="43">
        <v>2</v>
      </c>
      <c r="N1013" s="43">
        <v>425543</v>
      </c>
      <c r="O1013" s="43">
        <v>735301</v>
      </c>
    </row>
    <row r="1014" spans="1:15" x14ac:dyDescent="0.35">
      <c r="A1014" s="41">
        <v>1012</v>
      </c>
      <c r="B1014" s="42">
        <v>7805895</v>
      </c>
      <c r="C1014" s="43" t="s">
        <v>5234</v>
      </c>
      <c r="D1014" s="51" t="s">
        <v>5235</v>
      </c>
      <c r="E1014" s="44" t="s">
        <v>4965</v>
      </c>
      <c r="F1014" s="44" t="s">
        <v>5225</v>
      </c>
      <c r="G1014" s="43" t="s">
        <v>5226</v>
      </c>
      <c r="H1014" s="44" t="s">
        <v>5227</v>
      </c>
      <c r="I1014" s="43" t="s">
        <v>5236</v>
      </c>
      <c r="J1014" s="44" t="s">
        <v>5237</v>
      </c>
      <c r="K1014" s="43" t="s">
        <v>94</v>
      </c>
      <c r="L1014" s="44" t="s">
        <v>95</v>
      </c>
      <c r="M1014" s="43">
        <v>15</v>
      </c>
      <c r="N1014" s="43">
        <v>419437</v>
      </c>
      <c r="O1014" s="43">
        <v>726815</v>
      </c>
    </row>
    <row r="1015" spans="1:15" x14ac:dyDescent="0.35">
      <c r="A1015" s="41">
        <v>1013</v>
      </c>
      <c r="B1015" s="42">
        <v>5168707</v>
      </c>
      <c r="C1015" s="43" t="s">
        <v>5238</v>
      </c>
      <c r="D1015" s="51" t="s">
        <v>5239</v>
      </c>
      <c r="E1015" s="44" t="s">
        <v>4965</v>
      </c>
      <c r="F1015" s="44" t="s">
        <v>5225</v>
      </c>
      <c r="G1015" s="43" t="s">
        <v>5240</v>
      </c>
      <c r="H1015" s="44" t="s">
        <v>5241</v>
      </c>
      <c r="I1015" s="43" t="s">
        <v>5242</v>
      </c>
      <c r="J1015" s="44" t="s">
        <v>5241</v>
      </c>
      <c r="K1015" s="43" t="s">
        <v>111</v>
      </c>
      <c r="L1015" s="44" t="s">
        <v>112</v>
      </c>
      <c r="M1015" s="43" t="s">
        <v>594</v>
      </c>
      <c r="N1015" s="43">
        <v>418384</v>
      </c>
      <c r="O1015" s="43">
        <v>744784</v>
      </c>
    </row>
    <row r="1016" spans="1:15" x14ac:dyDescent="0.35">
      <c r="A1016" s="41">
        <v>1014</v>
      </c>
      <c r="B1016" s="42">
        <v>5169306</v>
      </c>
      <c r="C1016" s="43" t="s">
        <v>5243</v>
      </c>
      <c r="D1016" s="51" t="s">
        <v>5244</v>
      </c>
      <c r="E1016" s="44" t="s">
        <v>4965</v>
      </c>
      <c r="F1016" s="44" t="s">
        <v>5225</v>
      </c>
      <c r="G1016" s="43" t="s">
        <v>5240</v>
      </c>
      <c r="H1016" s="44" t="s">
        <v>5241</v>
      </c>
      <c r="I1016" s="43" t="s">
        <v>5245</v>
      </c>
      <c r="J1016" s="44" t="s">
        <v>5246</v>
      </c>
      <c r="K1016" s="43" t="s">
        <v>103</v>
      </c>
      <c r="L1016" s="44"/>
      <c r="M1016" s="43">
        <v>1</v>
      </c>
      <c r="N1016" s="43">
        <v>412420</v>
      </c>
      <c r="O1016" s="43">
        <v>744557</v>
      </c>
    </row>
    <row r="1017" spans="1:15" x14ac:dyDescent="0.35">
      <c r="A1017" s="41">
        <v>1015</v>
      </c>
      <c r="B1017" s="42">
        <v>362814613</v>
      </c>
      <c r="C1017" s="43"/>
      <c r="D1017" s="51">
        <v>61846</v>
      </c>
      <c r="E1017" s="44" t="s">
        <v>4965</v>
      </c>
      <c r="F1017" s="44" t="s">
        <v>5247</v>
      </c>
      <c r="G1017" s="43" t="s">
        <v>5248</v>
      </c>
      <c r="H1017" s="44" t="s">
        <v>5249</v>
      </c>
      <c r="I1017" s="43" t="s">
        <v>5250</v>
      </c>
      <c r="J1017" s="44" t="s">
        <v>5251</v>
      </c>
      <c r="K1017" s="43" t="s">
        <v>5252</v>
      </c>
      <c r="L1017" s="44" t="s">
        <v>5253</v>
      </c>
      <c r="M1017" s="43">
        <v>39</v>
      </c>
      <c r="N1017" s="43">
        <v>488953</v>
      </c>
      <c r="O1017" s="43">
        <v>692708</v>
      </c>
    </row>
    <row r="1018" spans="1:15" ht="29" x14ac:dyDescent="0.35">
      <c r="A1018" s="41">
        <v>1016</v>
      </c>
      <c r="B1018" s="42">
        <v>5188985</v>
      </c>
      <c r="C1018" s="43" t="s">
        <v>5254</v>
      </c>
      <c r="D1018" s="51" t="s">
        <v>5255</v>
      </c>
      <c r="E1018" s="44" t="s">
        <v>4965</v>
      </c>
      <c r="F1018" s="44" t="s">
        <v>5256</v>
      </c>
      <c r="G1018" s="43" t="s">
        <v>5257</v>
      </c>
      <c r="H1018" s="44" t="s">
        <v>5258</v>
      </c>
      <c r="I1018" s="43" t="s">
        <v>5259</v>
      </c>
      <c r="J1018" s="44" t="s">
        <v>5258</v>
      </c>
      <c r="K1018" s="43" t="s">
        <v>94</v>
      </c>
      <c r="L1018" s="44" t="s">
        <v>95</v>
      </c>
      <c r="M1018" s="43">
        <v>1</v>
      </c>
      <c r="N1018" s="43">
        <v>487190</v>
      </c>
      <c r="O1018" s="43">
        <v>749381</v>
      </c>
    </row>
    <row r="1019" spans="1:15" x14ac:dyDescent="0.35">
      <c r="A1019" s="41">
        <v>1017</v>
      </c>
      <c r="B1019" s="42">
        <v>5207979</v>
      </c>
      <c r="C1019" s="43" t="s">
        <v>5260</v>
      </c>
      <c r="D1019" s="51" t="s">
        <v>5261</v>
      </c>
      <c r="E1019" s="44" t="s">
        <v>4965</v>
      </c>
      <c r="F1019" s="44" t="s">
        <v>5256</v>
      </c>
      <c r="G1019" s="43" t="s">
        <v>5262</v>
      </c>
      <c r="H1019" s="44" t="s">
        <v>5263</v>
      </c>
      <c r="I1019" s="43" t="s">
        <v>5264</v>
      </c>
      <c r="J1019" s="44" t="s">
        <v>5265</v>
      </c>
      <c r="K1019" s="43" t="s">
        <v>94</v>
      </c>
      <c r="L1019" s="44" t="s">
        <v>95</v>
      </c>
      <c r="M1019" s="43">
        <v>21</v>
      </c>
      <c r="N1019" s="43">
        <v>458613</v>
      </c>
      <c r="O1019" s="43">
        <v>760530</v>
      </c>
    </row>
    <row r="1020" spans="1:15" x14ac:dyDescent="0.35">
      <c r="A1020" s="41">
        <v>1018</v>
      </c>
      <c r="B1020" s="45">
        <v>96849872</v>
      </c>
      <c r="C1020" s="46"/>
      <c r="D1020" s="52" t="s">
        <v>5266</v>
      </c>
      <c r="E1020" s="47" t="s">
        <v>4965</v>
      </c>
      <c r="F1020" s="47" t="s">
        <v>5256</v>
      </c>
      <c r="G1020" s="46" t="s">
        <v>5267</v>
      </c>
      <c r="H1020" s="47" t="s">
        <v>5263</v>
      </c>
      <c r="I1020" s="46" t="s">
        <v>5268</v>
      </c>
      <c r="J1020" s="47" t="s">
        <v>5263</v>
      </c>
      <c r="K1020" s="46" t="s">
        <v>3909</v>
      </c>
      <c r="L1020" s="47" t="s">
        <v>3910</v>
      </c>
      <c r="M1020" s="46" t="s">
        <v>2698</v>
      </c>
      <c r="N1020" s="46" t="s">
        <v>5269</v>
      </c>
      <c r="O1020" s="46">
        <v>761722.95</v>
      </c>
    </row>
    <row r="1021" spans="1:15" ht="29" x14ac:dyDescent="0.35">
      <c r="A1021" s="41">
        <v>1019</v>
      </c>
      <c r="B1021" s="45">
        <v>637849</v>
      </c>
      <c r="C1021" s="46"/>
      <c r="D1021" s="52" t="s">
        <v>5270</v>
      </c>
      <c r="E1021" s="47" t="s">
        <v>4965</v>
      </c>
      <c r="F1021" s="47" t="s">
        <v>5271</v>
      </c>
      <c r="G1021" s="46" t="s">
        <v>5272</v>
      </c>
      <c r="H1021" s="47" t="s">
        <v>5271</v>
      </c>
      <c r="I1021" s="46" t="s">
        <v>5273</v>
      </c>
      <c r="J1021" s="47" t="s">
        <v>5271</v>
      </c>
      <c r="K1021" s="46" t="s">
        <v>385</v>
      </c>
      <c r="L1021" s="47" t="s">
        <v>386</v>
      </c>
      <c r="M1021" s="46" t="s">
        <v>1353</v>
      </c>
      <c r="N1021" s="46" t="s">
        <v>5274</v>
      </c>
      <c r="O1021" s="46">
        <v>735277.98</v>
      </c>
    </row>
    <row r="1022" spans="1:15" x14ac:dyDescent="0.35">
      <c r="A1022" s="41">
        <v>1020</v>
      </c>
      <c r="B1022" s="42">
        <v>5213543</v>
      </c>
      <c r="C1022" s="43" t="s">
        <v>5275</v>
      </c>
      <c r="D1022" s="51" t="s">
        <v>5276</v>
      </c>
      <c r="E1022" s="44" t="s">
        <v>4965</v>
      </c>
      <c r="F1022" s="44" t="s">
        <v>5277</v>
      </c>
      <c r="G1022" s="43" t="s">
        <v>5278</v>
      </c>
      <c r="H1022" s="44" t="s">
        <v>5279</v>
      </c>
      <c r="I1022" s="43" t="s">
        <v>5280</v>
      </c>
      <c r="J1022" s="44" t="s">
        <v>5281</v>
      </c>
      <c r="K1022" s="43" t="s">
        <v>103</v>
      </c>
      <c r="L1022" s="44"/>
      <c r="M1022" s="43">
        <v>40</v>
      </c>
      <c r="N1022" s="43">
        <v>395492</v>
      </c>
      <c r="O1022" s="43">
        <v>724748</v>
      </c>
    </row>
    <row r="1023" spans="1:15" x14ac:dyDescent="0.35">
      <c r="A1023" s="41">
        <v>1021</v>
      </c>
      <c r="B1023" s="42">
        <v>5217403</v>
      </c>
      <c r="C1023" s="43" t="s">
        <v>5282</v>
      </c>
      <c r="D1023" s="51" t="s">
        <v>5283</v>
      </c>
      <c r="E1023" s="44" t="s">
        <v>4965</v>
      </c>
      <c r="F1023" s="44" t="s">
        <v>5277</v>
      </c>
      <c r="G1023" s="43" t="s">
        <v>5284</v>
      </c>
      <c r="H1023" s="44" t="s">
        <v>5285</v>
      </c>
      <c r="I1023" s="43" t="s">
        <v>5286</v>
      </c>
      <c r="J1023" s="44" t="s">
        <v>5285</v>
      </c>
      <c r="K1023" s="43" t="s">
        <v>94</v>
      </c>
      <c r="L1023" s="44" t="s">
        <v>95</v>
      </c>
      <c r="M1023" s="43">
        <v>1</v>
      </c>
      <c r="N1023" s="43">
        <v>362356</v>
      </c>
      <c r="O1023" s="43">
        <v>710796</v>
      </c>
    </row>
    <row r="1024" spans="1:15" x14ac:dyDescent="0.35">
      <c r="A1024" s="41">
        <v>1022</v>
      </c>
      <c r="B1024" s="42">
        <v>5220222</v>
      </c>
      <c r="C1024" s="43" t="s">
        <v>5287</v>
      </c>
      <c r="D1024" s="51" t="s">
        <v>5288</v>
      </c>
      <c r="E1024" s="44" t="s">
        <v>4965</v>
      </c>
      <c r="F1024" s="44" t="s">
        <v>5277</v>
      </c>
      <c r="G1024" s="43" t="s">
        <v>5289</v>
      </c>
      <c r="H1024" s="44" t="s">
        <v>5290</v>
      </c>
      <c r="I1024" s="43" t="s">
        <v>5291</v>
      </c>
      <c r="J1024" s="44" t="s">
        <v>5292</v>
      </c>
      <c r="K1024" s="43" t="s">
        <v>94</v>
      </c>
      <c r="L1024" s="44" t="s">
        <v>95</v>
      </c>
      <c r="M1024" s="43">
        <v>1</v>
      </c>
      <c r="N1024" s="43">
        <v>367849</v>
      </c>
      <c r="O1024" s="43">
        <v>726233</v>
      </c>
    </row>
    <row r="1025" spans="1:15" x14ac:dyDescent="0.35">
      <c r="A1025" s="41">
        <v>1023</v>
      </c>
      <c r="B1025" s="42">
        <v>5220410</v>
      </c>
      <c r="C1025" s="43" t="s">
        <v>5293</v>
      </c>
      <c r="D1025" s="51" t="s">
        <v>5294</v>
      </c>
      <c r="E1025" s="44" t="s">
        <v>4965</v>
      </c>
      <c r="F1025" s="44" t="s">
        <v>5277</v>
      </c>
      <c r="G1025" s="43" t="s">
        <v>5289</v>
      </c>
      <c r="H1025" s="44" t="s">
        <v>5290</v>
      </c>
      <c r="I1025" s="43" t="s">
        <v>5295</v>
      </c>
      <c r="J1025" s="44" t="s">
        <v>5296</v>
      </c>
      <c r="K1025" s="43" t="s">
        <v>5297</v>
      </c>
      <c r="L1025" s="44" t="s">
        <v>5298</v>
      </c>
      <c r="M1025" s="43">
        <v>5</v>
      </c>
      <c r="N1025" s="43">
        <v>371596</v>
      </c>
      <c r="O1025" s="43">
        <v>724218</v>
      </c>
    </row>
    <row r="1026" spans="1:15" x14ac:dyDescent="0.35">
      <c r="A1026" s="41">
        <v>1024</v>
      </c>
      <c r="B1026" s="42">
        <v>7757704</v>
      </c>
      <c r="C1026" s="43" t="s">
        <v>5299</v>
      </c>
      <c r="D1026" s="51" t="s">
        <v>5300</v>
      </c>
      <c r="E1026" s="44" t="s">
        <v>4965</v>
      </c>
      <c r="F1026" s="44" t="s">
        <v>5277</v>
      </c>
      <c r="G1026" s="43" t="s">
        <v>5301</v>
      </c>
      <c r="H1026" s="44" t="s">
        <v>5271</v>
      </c>
      <c r="I1026" s="43" t="s">
        <v>5302</v>
      </c>
      <c r="J1026" s="44" t="s">
        <v>5303</v>
      </c>
      <c r="K1026" s="43" t="s">
        <v>103</v>
      </c>
      <c r="L1026" s="44"/>
      <c r="M1026" s="43" t="s">
        <v>560</v>
      </c>
      <c r="N1026" s="43">
        <v>378044</v>
      </c>
      <c r="O1026" s="43">
        <v>735758</v>
      </c>
    </row>
    <row r="1027" spans="1:15" x14ac:dyDescent="0.35">
      <c r="A1027" s="41">
        <v>1025</v>
      </c>
      <c r="B1027" s="42">
        <v>5226718</v>
      </c>
      <c r="C1027" s="43" t="s">
        <v>5304</v>
      </c>
      <c r="D1027" s="51" t="s">
        <v>5305</v>
      </c>
      <c r="E1027" s="44" t="s">
        <v>4965</v>
      </c>
      <c r="F1027" s="44" t="s">
        <v>5277</v>
      </c>
      <c r="G1027" s="43" t="s">
        <v>5301</v>
      </c>
      <c r="H1027" s="44" t="s">
        <v>5271</v>
      </c>
      <c r="I1027" s="43" t="s">
        <v>5306</v>
      </c>
      <c r="J1027" s="44" t="s">
        <v>5307</v>
      </c>
      <c r="K1027" s="43" t="s">
        <v>5308</v>
      </c>
      <c r="L1027" s="44" t="s">
        <v>5309</v>
      </c>
      <c r="M1027" s="43">
        <v>17</v>
      </c>
      <c r="N1027" s="43">
        <v>370642</v>
      </c>
      <c r="O1027" s="43">
        <v>739886</v>
      </c>
    </row>
    <row r="1028" spans="1:15" x14ac:dyDescent="0.35">
      <c r="A1028" s="41">
        <v>1026</v>
      </c>
      <c r="B1028" s="42">
        <v>16030035</v>
      </c>
      <c r="C1028" s="43"/>
      <c r="D1028" s="51">
        <v>269365</v>
      </c>
      <c r="E1028" s="44" t="s">
        <v>4965</v>
      </c>
      <c r="F1028" s="44" t="s">
        <v>5310</v>
      </c>
      <c r="G1028" s="43" t="s">
        <v>5311</v>
      </c>
      <c r="H1028" s="44" t="s">
        <v>5312</v>
      </c>
      <c r="I1028" s="43" t="s">
        <v>5313</v>
      </c>
      <c r="J1028" s="44" t="s">
        <v>5314</v>
      </c>
      <c r="K1028" s="43" t="s">
        <v>103</v>
      </c>
      <c r="L1028" s="44"/>
      <c r="M1028" s="43">
        <v>1</v>
      </c>
      <c r="N1028" s="43">
        <v>464893</v>
      </c>
      <c r="O1028" s="43">
        <v>685179</v>
      </c>
    </row>
    <row r="1029" spans="1:15" x14ac:dyDescent="0.35">
      <c r="A1029" s="41">
        <v>1027</v>
      </c>
      <c r="B1029" s="42">
        <v>9196290</v>
      </c>
      <c r="C1029" s="43" t="s">
        <v>5315</v>
      </c>
      <c r="D1029" s="51" t="s">
        <v>5316</v>
      </c>
      <c r="E1029" s="44" t="s">
        <v>4965</v>
      </c>
      <c r="F1029" s="44" t="s">
        <v>5310</v>
      </c>
      <c r="G1029" s="43" t="s">
        <v>5317</v>
      </c>
      <c r="H1029" s="44" t="s">
        <v>5312</v>
      </c>
      <c r="I1029" s="43" t="s">
        <v>5318</v>
      </c>
      <c r="J1029" s="44" t="s">
        <v>5319</v>
      </c>
      <c r="K1029" s="43" t="s">
        <v>103</v>
      </c>
      <c r="L1029" s="44" t="s">
        <v>95</v>
      </c>
      <c r="M1029" s="43">
        <v>1</v>
      </c>
      <c r="N1029" s="43">
        <v>458684</v>
      </c>
      <c r="O1029" s="43">
        <v>693356</v>
      </c>
    </row>
    <row r="1030" spans="1:15" x14ac:dyDescent="0.35">
      <c r="A1030" s="41">
        <v>1028</v>
      </c>
      <c r="B1030" s="45">
        <v>478970</v>
      </c>
      <c r="C1030" s="46"/>
      <c r="D1030" s="52" t="s">
        <v>5320</v>
      </c>
      <c r="E1030" s="47" t="s">
        <v>4965</v>
      </c>
      <c r="F1030" s="47" t="s">
        <v>5310</v>
      </c>
      <c r="G1030" s="46" t="s">
        <v>5321</v>
      </c>
      <c r="H1030" s="47" t="s">
        <v>5322</v>
      </c>
      <c r="I1030" s="46" t="s">
        <v>5323</v>
      </c>
      <c r="J1030" s="47" t="s">
        <v>5322</v>
      </c>
      <c r="K1030" s="46" t="s">
        <v>797</v>
      </c>
      <c r="L1030" s="47" t="s">
        <v>798</v>
      </c>
      <c r="M1030" s="46" t="s">
        <v>1669</v>
      </c>
      <c r="N1030" s="46">
        <v>469242.03</v>
      </c>
      <c r="O1030" s="46">
        <v>678057.99</v>
      </c>
    </row>
    <row r="1031" spans="1:15" ht="29" x14ac:dyDescent="0.35">
      <c r="A1031" s="41">
        <v>1029</v>
      </c>
      <c r="B1031" s="42">
        <v>5330132</v>
      </c>
      <c r="C1031" s="43" t="s">
        <v>5324</v>
      </c>
      <c r="D1031" s="51" t="s">
        <v>5325</v>
      </c>
      <c r="E1031" s="44" t="s">
        <v>4965</v>
      </c>
      <c r="F1031" s="44" t="s">
        <v>5326</v>
      </c>
      <c r="G1031" s="43" t="s">
        <v>5327</v>
      </c>
      <c r="H1031" s="44" t="s">
        <v>5328</v>
      </c>
      <c r="I1031" s="43" t="s">
        <v>5329</v>
      </c>
      <c r="J1031" s="44" t="s">
        <v>5330</v>
      </c>
      <c r="K1031" s="43" t="s">
        <v>103</v>
      </c>
      <c r="L1031" s="44"/>
      <c r="M1031" s="43">
        <v>13</v>
      </c>
      <c r="N1031" s="43">
        <v>503365</v>
      </c>
      <c r="O1031" s="43">
        <v>672520</v>
      </c>
    </row>
    <row r="1032" spans="1:15" x14ac:dyDescent="0.35">
      <c r="A1032" s="41">
        <v>1030</v>
      </c>
      <c r="B1032" s="42">
        <v>835418914</v>
      </c>
      <c r="C1032" s="43"/>
      <c r="D1032" s="51">
        <v>133869</v>
      </c>
      <c r="E1032" s="44" t="s">
        <v>4965</v>
      </c>
      <c r="F1032" s="44" t="s">
        <v>5326</v>
      </c>
      <c r="G1032" s="43" t="s">
        <v>5327</v>
      </c>
      <c r="H1032" s="44" t="s">
        <v>5328</v>
      </c>
      <c r="I1032" s="43" t="s">
        <v>5329</v>
      </c>
      <c r="J1032" s="44" t="s">
        <v>5330</v>
      </c>
      <c r="K1032" s="43" t="s">
        <v>5331</v>
      </c>
      <c r="L1032" s="44"/>
      <c r="M1032" s="43" t="s">
        <v>5332</v>
      </c>
      <c r="N1032" s="43">
        <v>672451</v>
      </c>
      <c r="O1032" s="43">
        <v>503236</v>
      </c>
    </row>
    <row r="1033" spans="1:15" x14ac:dyDescent="0.35">
      <c r="A1033" s="41">
        <v>1031</v>
      </c>
      <c r="B1033" s="42">
        <v>5330264</v>
      </c>
      <c r="C1033" s="43" t="s">
        <v>5333</v>
      </c>
      <c r="D1033" s="51" t="s">
        <v>5334</v>
      </c>
      <c r="E1033" s="44" t="s">
        <v>4965</v>
      </c>
      <c r="F1033" s="44" t="s">
        <v>5326</v>
      </c>
      <c r="G1033" s="43" t="s">
        <v>5327</v>
      </c>
      <c r="H1033" s="44" t="s">
        <v>5328</v>
      </c>
      <c r="I1033" s="43" t="s">
        <v>5335</v>
      </c>
      <c r="J1033" s="44" t="s">
        <v>5336</v>
      </c>
      <c r="K1033" s="43" t="s">
        <v>5337</v>
      </c>
      <c r="L1033" s="44" t="s">
        <v>5338</v>
      </c>
      <c r="M1033" s="43">
        <v>19</v>
      </c>
      <c r="N1033" s="43">
        <v>504418</v>
      </c>
      <c r="O1033" s="43">
        <v>670991</v>
      </c>
    </row>
    <row r="1034" spans="1:15" x14ac:dyDescent="0.35">
      <c r="A1034" s="41">
        <v>1032</v>
      </c>
      <c r="B1034" s="42">
        <v>5329020</v>
      </c>
      <c r="C1034" s="43" t="s">
        <v>5339</v>
      </c>
      <c r="D1034" s="51" t="s">
        <v>5340</v>
      </c>
      <c r="E1034" s="44" t="s">
        <v>4965</v>
      </c>
      <c r="F1034" s="44" t="s">
        <v>5326</v>
      </c>
      <c r="G1034" s="43" t="s">
        <v>5327</v>
      </c>
      <c r="H1034" s="44" t="s">
        <v>5328</v>
      </c>
      <c r="I1034" s="43" t="s">
        <v>5341</v>
      </c>
      <c r="J1034" s="44" t="s">
        <v>5328</v>
      </c>
      <c r="K1034" s="43" t="s">
        <v>5342</v>
      </c>
      <c r="L1034" s="44" t="s">
        <v>5343</v>
      </c>
      <c r="M1034" s="43">
        <v>3</v>
      </c>
      <c r="N1034" s="43">
        <v>501753</v>
      </c>
      <c r="O1034" s="43">
        <v>673198</v>
      </c>
    </row>
    <row r="1035" spans="1:15" x14ac:dyDescent="0.35">
      <c r="A1035" s="41">
        <v>1033</v>
      </c>
      <c r="B1035" s="42">
        <v>5329005</v>
      </c>
      <c r="C1035" s="43" t="s">
        <v>5344</v>
      </c>
      <c r="D1035" s="51" t="s">
        <v>5345</v>
      </c>
      <c r="E1035" s="44" t="s">
        <v>4965</v>
      </c>
      <c r="F1035" s="44" t="s">
        <v>5326</v>
      </c>
      <c r="G1035" s="43" t="s">
        <v>5327</v>
      </c>
      <c r="H1035" s="44" t="s">
        <v>5328</v>
      </c>
      <c r="I1035" s="43" t="s">
        <v>5341</v>
      </c>
      <c r="J1035" s="44" t="s">
        <v>5328</v>
      </c>
      <c r="K1035" s="43" t="s">
        <v>5346</v>
      </c>
      <c r="L1035" s="44" t="s">
        <v>5347</v>
      </c>
      <c r="M1035" s="43">
        <v>15</v>
      </c>
      <c r="N1035" s="43">
        <v>501765</v>
      </c>
      <c r="O1035" s="43">
        <v>672978</v>
      </c>
    </row>
    <row r="1036" spans="1:15" x14ac:dyDescent="0.35">
      <c r="A1036" s="41">
        <v>1034</v>
      </c>
      <c r="B1036" s="42">
        <v>5330053</v>
      </c>
      <c r="C1036" s="43" t="s">
        <v>5348</v>
      </c>
      <c r="D1036" s="51" t="s">
        <v>5349</v>
      </c>
      <c r="E1036" s="44" t="s">
        <v>4965</v>
      </c>
      <c r="F1036" s="44" t="s">
        <v>5326</v>
      </c>
      <c r="G1036" s="43" t="s">
        <v>5327</v>
      </c>
      <c r="H1036" s="44" t="s">
        <v>5328</v>
      </c>
      <c r="I1036" s="43" t="s">
        <v>5341</v>
      </c>
      <c r="J1036" s="44" t="s">
        <v>5328</v>
      </c>
      <c r="K1036" s="43" t="s">
        <v>888</v>
      </c>
      <c r="L1036" s="44" t="s">
        <v>889</v>
      </c>
      <c r="M1036" s="43">
        <v>54</v>
      </c>
      <c r="N1036" s="43">
        <v>501874</v>
      </c>
      <c r="O1036" s="43">
        <v>673863</v>
      </c>
    </row>
    <row r="1037" spans="1:15" x14ac:dyDescent="0.35">
      <c r="A1037" s="41">
        <v>1035</v>
      </c>
      <c r="B1037" s="42">
        <v>666820806</v>
      </c>
      <c r="C1037" s="43"/>
      <c r="D1037" s="51">
        <v>196228</v>
      </c>
      <c r="E1037" s="44" t="s">
        <v>4965</v>
      </c>
      <c r="F1037" s="44" t="s">
        <v>5350</v>
      </c>
      <c r="G1037" s="43" t="s">
        <v>5351</v>
      </c>
      <c r="H1037" s="44" t="s">
        <v>5352</v>
      </c>
      <c r="I1037" s="43" t="s">
        <v>5353</v>
      </c>
      <c r="J1037" s="44" t="s">
        <v>5354</v>
      </c>
      <c r="K1037" s="43" t="s">
        <v>5355</v>
      </c>
      <c r="L1037" s="44" t="s">
        <v>5356</v>
      </c>
      <c r="M1037" s="43">
        <v>73</v>
      </c>
      <c r="N1037" s="43">
        <v>482373</v>
      </c>
      <c r="O1037" s="43">
        <v>690231</v>
      </c>
    </row>
    <row r="1038" spans="1:15" x14ac:dyDescent="0.35">
      <c r="A1038" s="41">
        <v>1036</v>
      </c>
      <c r="B1038" s="42">
        <v>172731014</v>
      </c>
      <c r="C1038" s="43"/>
      <c r="D1038" s="51">
        <v>24106</v>
      </c>
      <c r="E1038" s="44" t="s">
        <v>4965</v>
      </c>
      <c r="F1038" s="44" t="s">
        <v>5350</v>
      </c>
      <c r="G1038" s="43" t="s">
        <v>5357</v>
      </c>
      <c r="H1038" s="44" t="s">
        <v>5352</v>
      </c>
      <c r="I1038" s="43" t="s">
        <v>5358</v>
      </c>
      <c r="J1038" s="44" t="s">
        <v>5352</v>
      </c>
      <c r="K1038" s="43" t="s">
        <v>3071</v>
      </c>
      <c r="L1038" s="44" t="s">
        <v>3072</v>
      </c>
      <c r="M1038" s="43">
        <v>22</v>
      </c>
      <c r="N1038" s="43">
        <v>487124</v>
      </c>
      <c r="O1038" s="43">
        <v>691303</v>
      </c>
    </row>
    <row r="1039" spans="1:15" x14ac:dyDescent="0.35">
      <c r="A1039" s="41">
        <v>1037</v>
      </c>
      <c r="B1039" s="42">
        <v>5265741</v>
      </c>
      <c r="C1039" s="43" t="s">
        <v>5359</v>
      </c>
      <c r="D1039" s="51" t="s">
        <v>5360</v>
      </c>
      <c r="E1039" s="44" t="s">
        <v>4965</v>
      </c>
      <c r="F1039" s="44" t="s">
        <v>5350</v>
      </c>
      <c r="G1039" s="43" t="s">
        <v>5357</v>
      </c>
      <c r="H1039" s="44" t="s">
        <v>5352</v>
      </c>
      <c r="I1039" s="43" t="s">
        <v>5358</v>
      </c>
      <c r="J1039" s="44" t="s">
        <v>5352</v>
      </c>
      <c r="K1039" s="43" t="s">
        <v>368</v>
      </c>
      <c r="L1039" s="44" t="s">
        <v>369</v>
      </c>
      <c r="M1039" s="43">
        <v>2</v>
      </c>
      <c r="N1039" s="43">
        <v>486373</v>
      </c>
      <c r="O1039" s="43">
        <v>692019</v>
      </c>
    </row>
    <row r="1040" spans="1:15" x14ac:dyDescent="0.35">
      <c r="A1040" s="41">
        <v>1038</v>
      </c>
      <c r="B1040" s="42">
        <v>27387207</v>
      </c>
      <c r="C1040" s="43"/>
      <c r="D1040" s="51">
        <v>132081</v>
      </c>
      <c r="E1040" s="44" t="s">
        <v>4965</v>
      </c>
      <c r="F1040" s="44" t="s">
        <v>5350</v>
      </c>
      <c r="G1040" s="43" t="s">
        <v>5357</v>
      </c>
      <c r="H1040" s="44" t="s">
        <v>5352</v>
      </c>
      <c r="I1040" s="43" t="s">
        <v>5358</v>
      </c>
      <c r="J1040" s="44" t="s">
        <v>5352</v>
      </c>
      <c r="K1040" s="43" t="s">
        <v>5361</v>
      </c>
      <c r="L1040" s="44" t="s">
        <v>5362</v>
      </c>
      <c r="M1040" s="43" t="s">
        <v>5363</v>
      </c>
      <c r="N1040" s="43">
        <v>485022</v>
      </c>
      <c r="O1040" s="43">
        <v>691874</v>
      </c>
    </row>
    <row r="1041" spans="1:15" x14ac:dyDescent="0.35">
      <c r="A1041" s="41">
        <v>1039</v>
      </c>
      <c r="B1041" s="42">
        <v>5298066</v>
      </c>
      <c r="C1041" s="43" t="s">
        <v>5364</v>
      </c>
      <c r="D1041" s="51" t="s">
        <v>5365</v>
      </c>
      <c r="E1041" s="44" t="s">
        <v>4965</v>
      </c>
      <c r="F1041" s="44" t="s">
        <v>5366</v>
      </c>
      <c r="G1041" s="43" t="s">
        <v>5367</v>
      </c>
      <c r="H1041" s="44" t="s">
        <v>5368</v>
      </c>
      <c r="I1041" s="43" t="s">
        <v>5369</v>
      </c>
      <c r="J1041" s="44" t="s">
        <v>5368</v>
      </c>
      <c r="K1041" s="43" t="s">
        <v>94</v>
      </c>
      <c r="L1041" s="44" t="s">
        <v>95</v>
      </c>
      <c r="M1041" s="43">
        <v>1</v>
      </c>
      <c r="N1041" s="43">
        <v>430844</v>
      </c>
      <c r="O1041" s="43">
        <v>732722</v>
      </c>
    </row>
    <row r="1042" spans="1:15" x14ac:dyDescent="0.35">
      <c r="A1042" s="41">
        <v>1040</v>
      </c>
      <c r="B1042" s="42">
        <v>5298491</v>
      </c>
      <c r="C1042" s="43" t="s">
        <v>5370</v>
      </c>
      <c r="D1042" s="51" t="s">
        <v>5371</v>
      </c>
      <c r="E1042" s="44" t="s">
        <v>4965</v>
      </c>
      <c r="F1042" s="44" t="s">
        <v>5366</v>
      </c>
      <c r="G1042" s="43" t="s">
        <v>5367</v>
      </c>
      <c r="H1042" s="44" t="s">
        <v>5368</v>
      </c>
      <c r="I1042" s="43" t="s">
        <v>5372</v>
      </c>
      <c r="J1042" s="44" t="s">
        <v>5373</v>
      </c>
      <c r="K1042" s="43" t="s">
        <v>103</v>
      </c>
      <c r="L1042" s="44" t="s">
        <v>95</v>
      </c>
      <c r="M1042" s="43">
        <v>8</v>
      </c>
      <c r="N1042" s="43">
        <v>440085</v>
      </c>
      <c r="O1042" s="43">
        <v>734184</v>
      </c>
    </row>
    <row r="1043" spans="1:15" x14ac:dyDescent="0.35">
      <c r="A1043" s="41">
        <v>1041</v>
      </c>
      <c r="B1043" s="42">
        <v>5324419</v>
      </c>
      <c r="C1043" s="43" t="s">
        <v>5374</v>
      </c>
      <c r="D1043" s="51" t="s">
        <v>5375</v>
      </c>
      <c r="E1043" s="44" t="s">
        <v>4965</v>
      </c>
      <c r="F1043" s="44" t="s">
        <v>5366</v>
      </c>
      <c r="G1043" s="43" t="s">
        <v>5376</v>
      </c>
      <c r="H1043" s="44" t="s">
        <v>5377</v>
      </c>
      <c r="I1043" s="43" t="s">
        <v>5378</v>
      </c>
      <c r="J1043" s="44" t="s">
        <v>5379</v>
      </c>
      <c r="K1043" s="43" t="s">
        <v>5380</v>
      </c>
      <c r="L1043" s="44" t="s">
        <v>5381</v>
      </c>
      <c r="M1043" s="43">
        <v>60</v>
      </c>
      <c r="N1043" s="43">
        <v>448279</v>
      </c>
      <c r="O1043" s="43">
        <v>746059</v>
      </c>
    </row>
    <row r="1044" spans="1:15" ht="29" x14ac:dyDescent="0.35">
      <c r="A1044" s="41">
        <v>1042</v>
      </c>
      <c r="B1044" s="42">
        <v>5292764</v>
      </c>
      <c r="C1044" s="43" t="s">
        <v>5382</v>
      </c>
      <c r="D1044" s="51" t="s">
        <v>5383</v>
      </c>
      <c r="E1044" s="44" t="s">
        <v>4965</v>
      </c>
      <c r="F1044" s="44" t="s">
        <v>5366</v>
      </c>
      <c r="G1044" s="43" t="s">
        <v>5384</v>
      </c>
      <c r="H1044" s="44" t="s">
        <v>5377</v>
      </c>
      <c r="I1044" s="43" t="s">
        <v>5385</v>
      </c>
      <c r="J1044" s="44" t="s">
        <v>5377</v>
      </c>
      <c r="K1044" s="43" t="s">
        <v>5386</v>
      </c>
      <c r="L1044" s="44" t="s">
        <v>5387</v>
      </c>
      <c r="M1044" s="43">
        <v>27</v>
      </c>
      <c r="N1044" s="43">
        <v>452094</v>
      </c>
      <c r="O1044" s="43">
        <v>749367</v>
      </c>
    </row>
    <row r="1045" spans="1:15" x14ac:dyDescent="0.35">
      <c r="A1045" s="41">
        <v>1043</v>
      </c>
      <c r="B1045" s="42">
        <v>5424580</v>
      </c>
      <c r="C1045" s="43" t="s">
        <v>5388</v>
      </c>
      <c r="D1045" s="51" t="s">
        <v>5389</v>
      </c>
      <c r="E1045" s="44" t="s">
        <v>148</v>
      </c>
      <c r="F1045" s="44" t="s">
        <v>149</v>
      </c>
      <c r="G1045" s="43" t="s">
        <v>5390</v>
      </c>
      <c r="H1045" s="44" t="s">
        <v>5391</v>
      </c>
      <c r="I1045" s="43" t="s">
        <v>5392</v>
      </c>
      <c r="J1045" s="44" t="s">
        <v>2647</v>
      </c>
      <c r="K1045" s="43" t="s">
        <v>572</v>
      </c>
      <c r="L1045" s="44" t="s">
        <v>573</v>
      </c>
      <c r="M1045" s="43">
        <v>39</v>
      </c>
      <c r="N1045" s="43">
        <v>509705</v>
      </c>
      <c r="O1045" s="43">
        <v>282051</v>
      </c>
    </row>
    <row r="1046" spans="1:15" x14ac:dyDescent="0.35">
      <c r="A1046" s="41">
        <v>1044</v>
      </c>
      <c r="B1046" s="42">
        <v>7743569</v>
      </c>
      <c r="C1046" s="43" t="s">
        <v>146</v>
      </c>
      <c r="D1046" s="51" t="s">
        <v>147</v>
      </c>
      <c r="E1046" s="44" t="s">
        <v>148</v>
      </c>
      <c r="F1046" s="44" t="s">
        <v>149</v>
      </c>
      <c r="G1046" s="43" t="s">
        <v>5393</v>
      </c>
      <c r="H1046" s="44" t="s">
        <v>150</v>
      </c>
      <c r="I1046" s="43" t="s">
        <v>151</v>
      </c>
      <c r="J1046" s="44" t="s">
        <v>152</v>
      </c>
      <c r="K1046" s="43" t="s">
        <v>94</v>
      </c>
      <c r="L1046" s="44" t="s">
        <v>95</v>
      </c>
      <c r="M1046" s="43">
        <v>41</v>
      </c>
      <c r="N1046" s="43">
        <v>513244</v>
      </c>
      <c r="O1046" s="43">
        <v>292474</v>
      </c>
    </row>
    <row r="1047" spans="1:15" x14ac:dyDescent="0.35">
      <c r="A1047" s="41">
        <v>1045</v>
      </c>
      <c r="B1047" s="42">
        <v>5429752</v>
      </c>
      <c r="C1047" s="43" t="s">
        <v>610</v>
      </c>
      <c r="D1047" s="51" t="s">
        <v>611</v>
      </c>
      <c r="E1047" s="44" t="s">
        <v>148</v>
      </c>
      <c r="F1047" s="44" t="s">
        <v>149</v>
      </c>
      <c r="G1047" s="43" t="s">
        <v>5393</v>
      </c>
      <c r="H1047" s="44" t="s">
        <v>150</v>
      </c>
      <c r="I1047" s="43" t="s">
        <v>612</v>
      </c>
      <c r="J1047" s="44" t="s">
        <v>150</v>
      </c>
      <c r="K1047" s="43" t="s">
        <v>288</v>
      </c>
      <c r="L1047" s="44" t="s">
        <v>289</v>
      </c>
      <c r="M1047" s="43">
        <v>2</v>
      </c>
      <c r="N1047" s="43">
        <v>518182</v>
      </c>
      <c r="O1047" s="43">
        <v>287682</v>
      </c>
    </row>
    <row r="1048" spans="1:15" x14ac:dyDescent="0.35">
      <c r="A1048" s="41">
        <v>1046</v>
      </c>
      <c r="B1048" s="42">
        <v>5430055</v>
      </c>
      <c r="C1048" s="43" t="s">
        <v>616</v>
      </c>
      <c r="D1048" s="51" t="s">
        <v>617</v>
      </c>
      <c r="E1048" s="44" t="s">
        <v>148</v>
      </c>
      <c r="F1048" s="44" t="s">
        <v>149</v>
      </c>
      <c r="G1048" s="43" t="s">
        <v>5393</v>
      </c>
      <c r="H1048" s="44" t="s">
        <v>150</v>
      </c>
      <c r="I1048" s="43" t="s">
        <v>612</v>
      </c>
      <c r="J1048" s="44" t="s">
        <v>150</v>
      </c>
      <c r="K1048" s="43" t="s">
        <v>618</v>
      </c>
      <c r="L1048" s="44" t="s">
        <v>619</v>
      </c>
      <c r="M1048" s="43">
        <v>31</v>
      </c>
      <c r="N1048" s="43">
        <v>516515</v>
      </c>
      <c r="O1048" s="43">
        <v>289369</v>
      </c>
    </row>
    <row r="1049" spans="1:15" x14ac:dyDescent="0.35">
      <c r="A1049" s="41">
        <v>1047</v>
      </c>
      <c r="B1049" s="42">
        <v>5429573</v>
      </c>
      <c r="C1049" s="43" t="s">
        <v>613</v>
      </c>
      <c r="D1049" s="51" t="s">
        <v>614</v>
      </c>
      <c r="E1049" s="44" t="s">
        <v>148</v>
      </c>
      <c r="F1049" s="44" t="s">
        <v>149</v>
      </c>
      <c r="G1049" s="43" t="s">
        <v>5393</v>
      </c>
      <c r="H1049" s="44" t="s">
        <v>150</v>
      </c>
      <c r="I1049" s="43" t="s">
        <v>612</v>
      </c>
      <c r="J1049" s="44" t="s">
        <v>150</v>
      </c>
      <c r="K1049" s="43" t="s">
        <v>380</v>
      </c>
      <c r="L1049" s="44" t="s">
        <v>615</v>
      </c>
      <c r="M1049" s="43">
        <v>15</v>
      </c>
      <c r="N1049" s="43">
        <v>517126</v>
      </c>
      <c r="O1049" s="43">
        <v>289130</v>
      </c>
    </row>
    <row r="1050" spans="1:15" x14ac:dyDescent="0.35">
      <c r="A1050" s="41">
        <v>1048</v>
      </c>
      <c r="B1050" s="42">
        <v>5432223</v>
      </c>
      <c r="C1050" s="43" t="s">
        <v>153</v>
      </c>
      <c r="D1050" s="51" t="s">
        <v>154</v>
      </c>
      <c r="E1050" s="44" t="s">
        <v>148</v>
      </c>
      <c r="F1050" s="44" t="s">
        <v>149</v>
      </c>
      <c r="G1050" s="43" t="s">
        <v>5393</v>
      </c>
      <c r="H1050" s="44" t="s">
        <v>150</v>
      </c>
      <c r="I1050" s="43" t="s">
        <v>155</v>
      </c>
      <c r="J1050" s="44" t="s">
        <v>156</v>
      </c>
      <c r="K1050" s="43" t="s">
        <v>157</v>
      </c>
      <c r="L1050" s="44" t="s">
        <v>158</v>
      </c>
      <c r="M1050" s="43">
        <v>9</v>
      </c>
      <c r="N1050" s="43">
        <v>518652</v>
      </c>
      <c r="O1050" s="43">
        <v>293966</v>
      </c>
    </row>
    <row r="1051" spans="1:15" x14ac:dyDescent="0.35">
      <c r="A1051" s="41">
        <v>1049</v>
      </c>
      <c r="B1051" s="45">
        <v>44712287</v>
      </c>
      <c r="C1051" s="46"/>
      <c r="D1051" s="52" t="s">
        <v>5394</v>
      </c>
      <c r="E1051" s="47" t="s">
        <v>148</v>
      </c>
      <c r="F1051" s="47" t="s">
        <v>4818</v>
      </c>
      <c r="G1051" s="46" t="s">
        <v>5395</v>
      </c>
      <c r="H1051" s="47" t="s">
        <v>5396</v>
      </c>
      <c r="I1051" s="46" t="s">
        <v>5397</v>
      </c>
      <c r="J1051" s="47" t="s">
        <v>5396</v>
      </c>
      <c r="K1051" s="46" t="s">
        <v>5398</v>
      </c>
      <c r="L1051" s="47" t="s">
        <v>5399</v>
      </c>
      <c r="M1051" s="46" t="s">
        <v>5400</v>
      </c>
      <c r="N1051" s="46" t="s">
        <v>5401</v>
      </c>
      <c r="O1051" s="46">
        <v>214112.98</v>
      </c>
    </row>
    <row r="1052" spans="1:15" x14ac:dyDescent="0.35">
      <c r="A1052" s="41">
        <v>1050</v>
      </c>
      <c r="B1052" s="45">
        <v>31802724</v>
      </c>
      <c r="C1052" s="46"/>
      <c r="D1052" s="52" t="s">
        <v>5402</v>
      </c>
      <c r="E1052" s="47" t="s">
        <v>148</v>
      </c>
      <c r="F1052" s="47" t="s">
        <v>330</v>
      </c>
      <c r="G1052" s="46" t="s">
        <v>5403</v>
      </c>
      <c r="H1052" s="47" t="s">
        <v>330</v>
      </c>
      <c r="I1052" s="46" t="s">
        <v>331</v>
      </c>
      <c r="J1052" s="47" t="s">
        <v>330</v>
      </c>
      <c r="K1052" s="46" t="s">
        <v>5404</v>
      </c>
      <c r="L1052" s="47" t="s">
        <v>5405</v>
      </c>
      <c r="M1052" s="46" t="s">
        <v>4706</v>
      </c>
      <c r="N1052" s="46">
        <v>502876.99</v>
      </c>
      <c r="O1052" s="46">
        <v>217276.97</v>
      </c>
    </row>
    <row r="1053" spans="1:15" x14ac:dyDescent="0.35">
      <c r="A1053" s="41">
        <v>1051</v>
      </c>
      <c r="B1053" s="45">
        <v>657452</v>
      </c>
      <c r="C1053" s="46"/>
      <c r="D1053" s="52" t="s">
        <v>5406</v>
      </c>
      <c r="E1053" s="47" t="s">
        <v>148</v>
      </c>
      <c r="F1053" s="47" t="s">
        <v>330</v>
      </c>
      <c r="G1053" s="46" t="s">
        <v>5403</v>
      </c>
      <c r="H1053" s="47" t="s">
        <v>330</v>
      </c>
      <c r="I1053" s="46" t="s">
        <v>331</v>
      </c>
      <c r="J1053" s="47" t="s">
        <v>330</v>
      </c>
      <c r="K1053" s="46" t="s">
        <v>5308</v>
      </c>
      <c r="L1053" s="47" t="s">
        <v>5309</v>
      </c>
      <c r="M1053" s="46" t="s">
        <v>4611</v>
      </c>
      <c r="N1053" s="46">
        <v>503850.02</v>
      </c>
      <c r="O1053" s="46">
        <v>215210.01</v>
      </c>
    </row>
    <row r="1054" spans="1:15" x14ac:dyDescent="0.35">
      <c r="A1054" s="41">
        <v>1052</v>
      </c>
      <c r="B1054" s="45">
        <v>605042</v>
      </c>
      <c r="C1054" s="46"/>
      <c r="D1054" s="52" t="s">
        <v>5407</v>
      </c>
      <c r="E1054" s="47" t="s">
        <v>148</v>
      </c>
      <c r="F1054" s="47" t="s">
        <v>330</v>
      </c>
      <c r="G1054" s="46" t="s">
        <v>5403</v>
      </c>
      <c r="H1054" s="47" t="s">
        <v>330</v>
      </c>
      <c r="I1054" s="46" t="s">
        <v>331</v>
      </c>
      <c r="J1054" s="47" t="s">
        <v>330</v>
      </c>
      <c r="K1054" s="46" t="s">
        <v>5408</v>
      </c>
      <c r="L1054" s="47" t="s">
        <v>5409</v>
      </c>
      <c r="M1054" s="46" t="s">
        <v>1669</v>
      </c>
      <c r="N1054" s="46" t="s">
        <v>5410</v>
      </c>
      <c r="O1054" s="46">
        <v>214215.02</v>
      </c>
    </row>
    <row r="1055" spans="1:15" x14ac:dyDescent="0.35">
      <c r="A1055" s="41">
        <v>1053</v>
      </c>
      <c r="B1055" s="45">
        <v>41298263</v>
      </c>
      <c r="C1055" s="46"/>
      <c r="D1055" s="52" t="s">
        <v>5411</v>
      </c>
      <c r="E1055" s="47" t="s">
        <v>148</v>
      </c>
      <c r="F1055" s="47" t="s">
        <v>330</v>
      </c>
      <c r="G1055" s="46" t="s">
        <v>5403</v>
      </c>
      <c r="H1055" s="47" t="s">
        <v>330</v>
      </c>
      <c r="I1055" s="46" t="s">
        <v>331</v>
      </c>
      <c r="J1055" s="47" t="s">
        <v>330</v>
      </c>
      <c r="K1055" s="46" t="s">
        <v>5412</v>
      </c>
      <c r="L1055" s="47" t="s">
        <v>5413</v>
      </c>
      <c r="M1055" s="46" t="s">
        <v>784</v>
      </c>
      <c r="N1055" s="46" t="s">
        <v>5414</v>
      </c>
      <c r="O1055" s="46">
        <v>217116.02</v>
      </c>
    </row>
    <row r="1056" spans="1:15" x14ac:dyDescent="0.35">
      <c r="A1056" s="41">
        <v>1054</v>
      </c>
      <c r="B1056" s="42">
        <v>8803360</v>
      </c>
      <c r="C1056" s="43" t="s">
        <v>1200</v>
      </c>
      <c r="D1056" s="51" t="s">
        <v>1201</v>
      </c>
      <c r="E1056" s="44" t="s">
        <v>148</v>
      </c>
      <c r="F1056" s="44" t="s">
        <v>601</v>
      </c>
      <c r="G1056" s="43" t="s">
        <v>5415</v>
      </c>
      <c r="H1056" s="44" t="s">
        <v>1202</v>
      </c>
      <c r="I1056" s="43" t="s">
        <v>1203</v>
      </c>
      <c r="J1056" s="44" t="s">
        <v>1202</v>
      </c>
      <c r="K1056" s="43" t="s">
        <v>1204</v>
      </c>
      <c r="L1056" s="44" t="s">
        <v>1205</v>
      </c>
      <c r="M1056" s="43">
        <v>130</v>
      </c>
      <c r="N1056" s="43">
        <v>511031</v>
      </c>
      <c r="O1056" s="43">
        <v>246177</v>
      </c>
    </row>
    <row r="1057" spans="1:15" x14ac:dyDescent="0.35">
      <c r="A1057" s="41">
        <v>1055</v>
      </c>
      <c r="B1057" s="42">
        <v>5788570</v>
      </c>
      <c r="C1057" s="43" t="s">
        <v>599</v>
      </c>
      <c r="D1057" s="51" t="s">
        <v>600</v>
      </c>
      <c r="E1057" s="44" t="s">
        <v>148</v>
      </c>
      <c r="F1057" s="44" t="s">
        <v>601</v>
      </c>
      <c r="G1057" s="43" t="s">
        <v>5416</v>
      </c>
      <c r="H1057" s="44" t="s">
        <v>602</v>
      </c>
      <c r="I1057" s="43" t="s">
        <v>603</v>
      </c>
      <c r="J1057" s="44" t="s">
        <v>602</v>
      </c>
      <c r="K1057" s="43" t="s">
        <v>604</v>
      </c>
      <c r="L1057" s="44" t="s">
        <v>605</v>
      </c>
      <c r="M1057" s="43">
        <v>13</v>
      </c>
      <c r="N1057" s="43">
        <v>509377</v>
      </c>
      <c r="O1057" s="43">
        <v>252901</v>
      </c>
    </row>
    <row r="1058" spans="1:15" x14ac:dyDescent="0.35">
      <c r="A1058" s="41">
        <v>1056</v>
      </c>
      <c r="B1058" s="42">
        <v>927543915</v>
      </c>
      <c r="C1058" s="43"/>
      <c r="D1058" s="51">
        <v>109213</v>
      </c>
      <c r="E1058" s="44" t="s">
        <v>148</v>
      </c>
      <c r="F1058" s="44" t="s">
        <v>5417</v>
      </c>
      <c r="G1058" s="43" t="s">
        <v>5418</v>
      </c>
      <c r="H1058" s="44" t="s">
        <v>5419</v>
      </c>
      <c r="I1058" s="43" t="s">
        <v>5420</v>
      </c>
      <c r="J1058" s="44" t="s">
        <v>5419</v>
      </c>
      <c r="K1058" s="43" t="s">
        <v>481</v>
      </c>
      <c r="L1058" s="44" t="s">
        <v>482</v>
      </c>
      <c r="M1058" s="43">
        <v>34</v>
      </c>
      <c r="N1058" s="43">
        <v>485374</v>
      </c>
      <c r="O1058" s="43">
        <v>215076</v>
      </c>
    </row>
    <row r="1059" spans="1:15" x14ac:dyDescent="0.35">
      <c r="A1059" s="41">
        <v>1057</v>
      </c>
      <c r="B1059" s="42">
        <v>5521253</v>
      </c>
      <c r="C1059" s="43" t="s">
        <v>5421</v>
      </c>
      <c r="D1059" s="51" t="s">
        <v>5422</v>
      </c>
      <c r="E1059" s="44" t="s">
        <v>148</v>
      </c>
      <c r="F1059" s="44" t="s">
        <v>5417</v>
      </c>
      <c r="G1059" s="43" t="s">
        <v>5423</v>
      </c>
      <c r="H1059" s="44" t="s">
        <v>5424</v>
      </c>
      <c r="I1059" s="43" t="s">
        <v>5425</v>
      </c>
      <c r="J1059" s="44" t="s">
        <v>5424</v>
      </c>
      <c r="K1059" s="43" t="s">
        <v>918</v>
      </c>
      <c r="L1059" s="44" t="s">
        <v>919</v>
      </c>
      <c r="M1059" s="43">
        <v>55</v>
      </c>
      <c r="N1059" s="43">
        <v>472456</v>
      </c>
      <c r="O1059" s="43">
        <v>223251</v>
      </c>
    </row>
    <row r="1060" spans="1:15" x14ac:dyDescent="0.35">
      <c r="A1060" s="41">
        <v>1058</v>
      </c>
      <c r="B1060" s="42">
        <v>5960703</v>
      </c>
      <c r="C1060" s="43" t="s">
        <v>459</v>
      </c>
      <c r="D1060" s="51" t="s">
        <v>460</v>
      </c>
      <c r="E1060" s="44" t="s">
        <v>148</v>
      </c>
      <c r="F1060" s="44" t="s">
        <v>411</v>
      </c>
      <c r="G1060" s="43" t="s">
        <v>5426</v>
      </c>
      <c r="H1060" s="44" t="s">
        <v>411</v>
      </c>
      <c r="I1060" s="43" t="s">
        <v>412</v>
      </c>
      <c r="J1060" s="44" t="s">
        <v>411</v>
      </c>
      <c r="K1060" s="43" t="s">
        <v>461</v>
      </c>
      <c r="L1060" s="44" t="s">
        <v>462</v>
      </c>
      <c r="M1060" s="43">
        <v>44</v>
      </c>
      <c r="N1060" s="43">
        <v>508292</v>
      </c>
      <c r="O1060" s="43">
        <v>326455</v>
      </c>
    </row>
    <row r="1061" spans="1:15" x14ac:dyDescent="0.35">
      <c r="A1061" s="41">
        <v>1059</v>
      </c>
      <c r="B1061" s="45">
        <v>56989563</v>
      </c>
      <c r="C1061" s="46"/>
      <c r="D1061" s="52" t="s">
        <v>5427</v>
      </c>
      <c r="E1061" s="47" t="s">
        <v>148</v>
      </c>
      <c r="F1061" s="47" t="s">
        <v>411</v>
      </c>
      <c r="G1061" s="46" t="s">
        <v>5426</v>
      </c>
      <c r="H1061" s="47" t="s">
        <v>411</v>
      </c>
      <c r="I1061" s="46" t="s">
        <v>412</v>
      </c>
      <c r="J1061" s="47" t="s">
        <v>411</v>
      </c>
      <c r="K1061" s="46" t="s">
        <v>142</v>
      </c>
      <c r="L1061" s="47" t="s">
        <v>143</v>
      </c>
      <c r="M1061" s="46" t="s">
        <v>5428</v>
      </c>
      <c r="N1061" s="46">
        <v>506800.02</v>
      </c>
      <c r="O1061" s="46">
        <v>324922.96000000002</v>
      </c>
    </row>
    <row r="1062" spans="1:15" x14ac:dyDescent="0.35">
      <c r="A1062" s="41">
        <v>1060</v>
      </c>
      <c r="B1062" s="42">
        <v>105750388</v>
      </c>
      <c r="C1062" s="43"/>
      <c r="D1062" s="51">
        <v>126191</v>
      </c>
      <c r="E1062" s="44" t="s">
        <v>148</v>
      </c>
      <c r="F1062" s="44" t="s">
        <v>411</v>
      </c>
      <c r="G1062" s="43" t="s">
        <v>5426</v>
      </c>
      <c r="H1062" s="44" t="s">
        <v>411</v>
      </c>
      <c r="I1062" s="43" t="s">
        <v>412</v>
      </c>
      <c r="J1062" s="44" t="s">
        <v>411</v>
      </c>
      <c r="K1062" s="43" t="s">
        <v>5429</v>
      </c>
      <c r="L1062" s="44" t="s">
        <v>5430</v>
      </c>
      <c r="M1062" s="43">
        <v>31</v>
      </c>
      <c r="N1062" s="43">
        <v>506398</v>
      </c>
      <c r="O1062" s="43">
        <v>327609</v>
      </c>
    </row>
    <row r="1063" spans="1:15" x14ac:dyDescent="0.35">
      <c r="A1063" s="41">
        <v>1061</v>
      </c>
      <c r="B1063" s="42">
        <v>566694546</v>
      </c>
      <c r="C1063" s="43"/>
      <c r="D1063" s="51">
        <v>124058</v>
      </c>
      <c r="E1063" s="44" t="s">
        <v>148</v>
      </c>
      <c r="F1063" s="44" t="s">
        <v>411</v>
      </c>
      <c r="G1063" s="43" t="s">
        <v>5426</v>
      </c>
      <c r="H1063" s="44" t="s">
        <v>411</v>
      </c>
      <c r="I1063" s="43" t="s">
        <v>412</v>
      </c>
      <c r="J1063" s="44" t="s">
        <v>411</v>
      </c>
      <c r="K1063" s="43" t="s">
        <v>417</v>
      </c>
      <c r="L1063" s="44" t="s">
        <v>418</v>
      </c>
      <c r="M1063" s="43" t="s">
        <v>5431</v>
      </c>
      <c r="N1063" s="43">
        <v>510849</v>
      </c>
      <c r="O1063" s="43">
        <v>324148</v>
      </c>
    </row>
    <row r="1064" spans="1:15" x14ac:dyDescent="0.35">
      <c r="A1064" s="41">
        <v>1062</v>
      </c>
      <c r="B1064" s="42">
        <v>5961096</v>
      </c>
      <c r="C1064" s="43" t="s">
        <v>419</v>
      </c>
      <c r="D1064" s="51" t="s">
        <v>420</v>
      </c>
      <c r="E1064" s="44" t="s">
        <v>148</v>
      </c>
      <c r="F1064" s="44" t="s">
        <v>411</v>
      </c>
      <c r="G1064" s="43" t="s">
        <v>5426</v>
      </c>
      <c r="H1064" s="44" t="s">
        <v>411</v>
      </c>
      <c r="I1064" s="43" t="s">
        <v>412</v>
      </c>
      <c r="J1064" s="44" t="s">
        <v>411</v>
      </c>
      <c r="K1064" s="43" t="s">
        <v>421</v>
      </c>
      <c r="L1064" s="44" t="s">
        <v>422</v>
      </c>
      <c r="M1064" s="43">
        <v>5</v>
      </c>
      <c r="N1064" s="43">
        <v>509192</v>
      </c>
      <c r="O1064" s="43">
        <v>327021</v>
      </c>
    </row>
    <row r="1065" spans="1:15" x14ac:dyDescent="0.35">
      <c r="A1065" s="41">
        <v>1063</v>
      </c>
      <c r="B1065" s="42">
        <v>488539614</v>
      </c>
      <c r="C1065" s="43"/>
      <c r="D1065" s="51">
        <v>272039</v>
      </c>
      <c r="E1065" s="44" t="s">
        <v>148</v>
      </c>
      <c r="F1065" s="44" t="s">
        <v>411</v>
      </c>
      <c r="G1065" s="43" t="s">
        <v>5426</v>
      </c>
      <c r="H1065" s="44" t="s">
        <v>411</v>
      </c>
      <c r="I1065" s="43" t="s">
        <v>412</v>
      </c>
      <c r="J1065" s="44" t="s">
        <v>411</v>
      </c>
      <c r="K1065" s="43" t="s">
        <v>421</v>
      </c>
      <c r="L1065" s="44" t="s">
        <v>422</v>
      </c>
      <c r="M1065" s="43">
        <v>7</v>
      </c>
      <c r="N1065" s="43">
        <v>509194</v>
      </c>
      <c r="O1065" s="43">
        <v>327046</v>
      </c>
    </row>
    <row r="1066" spans="1:15" x14ac:dyDescent="0.35">
      <c r="A1066" s="41">
        <v>1064</v>
      </c>
      <c r="B1066" s="42">
        <v>5961173</v>
      </c>
      <c r="C1066" s="43" t="s">
        <v>426</v>
      </c>
      <c r="D1066" s="51" t="s">
        <v>427</v>
      </c>
      <c r="E1066" s="44" t="s">
        <v>148</v>
      </c>
      <c r="F1066" s="44" t="s">
        <v>411</v>
      </c>
      <c r="G1066" s="43" t="s">
        <v>5426</v>
      </c>
      <c r="H1066" s="44" t="s">
        <v>411</v>
      </c>
      <c r="I1066" s="43" t="s">
        <v>412</v>
      </c>
      <c r="J1066" s="44" t="s">
        <v>411</v>
      </c>
      <c r="K1066" s="43" t="s">
        <v>428</v>
      </c>
      <c r="L1066" s="44" t="s">
        <v>429</v>
      </c>
      <c r="M1066" s="43">
        <v>17</v>
      </c>
      <c r="N1066" s="43">
        <v>508701</v>
      </c>
      <c r="O1066" s="43">
        <v>326532</v>
      </c>
    </row>
    <row r="1067" spans="1:15" x14ac:dyDescent="0.35">
      <c r="A1067" s="41">
        <v>1065</v>
      </c>
      <c r="B1067" s="42">
        <v>5979249</v>
      </c>
      <c r="C1067" s="43" t="s">
        <v>430</v>
      </c>
      <c r="D1067" s="51" t="s">
        <v>431</v>
      </c>
      <c r="E1067" s="44" t="s">
        <v>148</v>
      </c>
      <c r="F1067" s="44" t="s">
        <v>411</v>
      </c>
      <c r="G1067" s="43" t="s">
        <v>5426</v>
      </c>
      <c r="H1067" s="44" t="s">
        <v>411</v>
      </c>
      <c r="I1067" s="43" t="s">
        <v>412</v>
      </c>
      <c r="J1067" s="44" t="s">
        <v>411</v>
      </c>
      <c r="K1067" s="43" t="s">
        <v>432</v>
      </c>
      <c r="L1067" s="44" t="s">
        <v>433</v>
      </c>
      <c r="M1067" s="43">
        <v>11</v>
      </c>
      <c r="N1067" s="43">
        <v>507719</v>
      </c>
      <c r="O1067" s="43">
        <v>329252</v>
      </c>
    </row>
    <row r="1068" spans="1:15" x14ac:dyDescent="0.35">
      <c r="A1068" s="41">
        <v>1066</v>
      </c>
      <c r="B1068" s="42">
        <v>7768104</v>
      </c>
      <c r="C1068" s="43" t="s">
        <v>434</v>
      </c>
      <c r="D1068" s="51" t="s">
        <v>435</v>
      </c>
      <c r="E1068" s="44" t="s">
        <v>148</v>
      </c>
      <c r="F1068" s="44" t="s">
        <v>411</v>
      </c>
      <c r="G1068" s="43" t="s">
        <v>5426</v>
      </c>
      <c r="H1068" s="44" t="s">
        <v>411</v>
      </c>
      <c r="I1068" s="43" t="s">
        <v>412</v>
      </c>
      <c r="J1068" s="44" t="s">
        <v>411</v>
      </c>
      <c r="K1068" s="43" t="s">
        <v>436</v>
      </c>
      <c r="L1068" s="44" t="s">
        <v>437</v>
      </c>
      <c r="M1068" s="43">
        <v>15</v>
      </c>
      <c r="N1068" s="43">
        <v>507354</v>
      </c>
      <c r="O1068" s="43">
        <v>326921</v>
      </c>
    </row>
    <row r="1069" spans="1:15" x14ac:dyDescent="0.35">
      <c r="A1069" s="41">
        <v>1067</v>
      </c>
      <c r="B1069" s="42">
        <v>5979755</v>
      </c>
      <c r="C1069" s="43" t="s">
        <v>438</v>
      </c>
      <c r="D1069" s="51" t="s">
        <v>439</v>
      </c>
      <c r="E1069" s="44" t="s">
        <v>148</v>
      </c>
      <c r="F1069" s="44" t="s">
        <v>411</v>
      </c>
      <c r="G1069" s="43" t="s">
        <v>5426</v>
      </c>
      <c r="H1069" s="44" t="s">
        <v>411</v>
      </c>
      <c r="I1069" s="43" t="s">
        <v>412</v>
      </c>
      <c r="J1069" s="44" t="s">
        <v>411</v>
      </c>
      <c r="K1069" s="43" t="s">
        <v>440</v>
      </c>
      <c r="L1069" s="44" t="s">
        <v>441</v>
      </c>
      <c r="M1069" s="43">
        <v>7</v>
      </c>
      <c r="N1069" s="43">
        <v>509361</v>
      </c>
      <c r="O1069" s="43">
        <v>325547</v>
      </c>
    </row>
    <row r="1070" spans="1:15" x14ac:dyDescent="0.35">
      <c r="A1070" s="41">
        <v>1068</v>
      </c>
      <c r="B1070" s="42">
        <v>5979970</v>
      </c>
      <c r="C1070" s="43" t="s">
        <v>442</v>
      </c>
      <c r="D1070" s="51" t="s">
        <v>443</v>
      </c>
      <c r="E1070" s="44" t="s">
        <v>148</v>
      </c>
      <c r="F1070" s="44" t="s">
        <v>411</v>
      </c>
      <c r="G1070" s="43" t="s">
        <v>5426</v>
      </c>
      <c r="H1070" s="44" t="s">
        <v>411</v>
      </c>
      <c r="I1070" s="43" t="s">
        <v>412</v>
      </c>
      <c r="J1070" s="44" t="s">
        <v>411</v>
      </c>
      <c r="K1070" s="43" t="s">
        <v>444</v>
      </c>
      <c r="L1070" s="44" t="s">
        <v>445</v>
      </c>
      <c r="M1070" s="43">
        <v>5</v>
      </c>
      <c r="N1070" s="43">
        <v>514395</v>
      </c>
      <c r="O1070" s="43">
        <v>328065</v>
      </c>
    </row>
    <row r="1071" spans="1:15" x14ac:dyDescent="0.35">
      <c r="A1071" s="41">
        <v>1069</v>
      </c>
      <c r="B1071" s="42">
        <v>5980801</v>
      </c>
      <c r="C1071" s="43" t="s">
        <v>446</v>
      </c>
      <c r="D1071" s="51" t="s">
        <v>447</v>
      </c>
      <c r="E1071" s="44" t="s">
        <v>148</v>
      </c>
      <c r="F1071" s="44" t="s">
        <v>411</v>
      </c>
      <c r="G1071" s="43" t="s">
        <v>5426</v>
      </c>
      <c r="H1071" s="44" t="s">
        <v>411</v>
      </c>
      <c r="I1071" s="43" t="s">
        <v>412</v>
      </c>
      <c r="J1071" s="44" t="s">
        <v>411</v>
      </c>
      <c r="K1071" s="43" t="s">
        <v>448</v>
      </c>
      <c r="L1071" s="44" t="s">
        <v>449</v>
      </c>
      <c r="M1071" s="43">
        <v>1</v>
      </c>
      <c r="N1071" s="43">
        <v>506934</v>
      </c>
      <c r="O1071" s="43">
        <v>329544</v>
      </c>
    </row>
    <row r="1072" spans="1:15" x14ac:dyDescent="0.35">
      <c r="A1072" s="41">
        <v>1070</v>
      </c>
      <c r="B1072" s="42">
        <v>5982736</v>
      </c>
      <c r="C1072" s="43" t="s">
        <v>454</v>
      </c>
      <c r="D1072" s="51" t="s">
        <v>455</v>
      </c>
      <c r="E1072" s="44" t="s">
        <v>148</v>
      </c>
      <c r="F1072" s="44" t="s">
        <v>411</v>
      </c>
      <c r="G1072" s="43" t="s">
        <v>5426</v>
      </c>
      <c r="H1072" s="44" t="s">
        <v>411</v>
      </c>
      <c r="I1072" s="43" t="s">
        <v>412</v>
      </c>
      <c r="J1072" s="44" t="s">
        <v>411</v>
      </c>
      <c r="K1072" s="43" t="s">
        <v>456</v>
      </c>
      <c r="L1072" s="44" t="s">
        <v>457</v>
      </c>
      <c r="M1072" s="43" t="s">
        <v>458</v>
      </c>
      <c r="N1072" s="43">
        <v>507483</v>
      </c>
      <c r="O1072" s="43">
        <v>327569</v>
      </c>
    </row>
    <row r="1073" spans="1:15" x14ac:dyDescent="0.35">
      <c r="A1073" s="41">
        <v>1071</v>
      </c>
      <c r="B1073" s="42">
        <v>5530241</v>
      </c>
      <c r="C1073" s="43" t="s">
        <v>5432</v>
      </c>
      <c r="D1073" s="51" t="s">
        <v>5433</v>
      </c>
      <c r="E1073" s="44" t="s">
        <v>148</v>
      </c>
      <c r="F1073" s="44" t="s">
        <v>5434</v>
      </c>
      <c r="G1073" s="43" t="s">
        <v>5435</v>
      </c>
      <c r="H1073" s="44" t="s">
        <v>5436</v>
      </c>
      <c r="I1073" s="43" t="s">
        <v>5437</v>
      </c>
      <c r="J1073" s="44" t="s">
        <v>5436</v>
      </c>
      <c r="K1073" s="43" t="s">
        <v>5438</v>
      </c>
      <c r="L1073" s="44" t="s">
        <v>5439</v>
      </c>
      <c r="M1073" s="43" t="s">
        <v>1078</v>
      </c>
      <c r="N1073" s="43">
        <v>509246</v>
      </c>
      <c r="O1073" s="43">
        <v>311553</v>
      </c>
    </row>
    <row r="1074" spans="1:15" x14ac:dyDescent="0.35">
      <c r="A1074" s="41">
        <v>1072</v>
      </c>
      <c r="B1074" s="42">
        <v>9633075</v>
      </c>
      <c r="C1074" s="43" t="s">
        <v>5440</v>
      </c>
      <c r="D1074" s="51" t="s">
        <v>5441</v>
      </c>
      <c r="E1074" s="44" t="s">
        <v>148</v>
      </c>
      <c r="F1074" s="44" t="s">
        <v>5434</v>
      </c>
      <c r="G1074" s="43" t="s">
        <v>5442</v>
      </c>
      <c r="H1074" s="44" t="s">
        <v>5443</v>
      </c>
      <c r="I1074" s="43" t="s">
        <v>5444</v>
      </c>
      <c r="J1074" s="44" t="s">
        <v>5443</v>
      </c>
      <c r="K1074" s="43" t="s">
        <v>94</v>
      </c>
      <c r="L1074" s="44" t="s">
        <v>95</v>
      </c>
      <c r="M1074" s="43">
        <v>1</v>
      </c>
      <c r="N1074" s="43">
        <v>525314</v>
      </c>
      <c r="O1074" s="43">
        <v>339806</v>
      </c>
    </row>
    <row r="1075" spans="1:15" x14ac:dyDescent="0.35">
      <c r="A1075" s="41">
        <v>1073</v>
      </c>
      <c r="B1075" s="42">
        <v>5542939</v>
      </c>
      <c r="C1075" s="43" t="s">
        <v>5446</v>
      </c>
      <c r="D1075" s="51" t="s">
        <v>5447</v>
      </c>
      <c r="E1075" s="44" t="s">
        <v>148</v>
      </c>
      <c r="F1075" s="44" t="s">
        <v>5434</v>
      </c>
      <c r="G1075" s="43" t="s">
        <v>5448</v>
      </c>
      <c r="H1075" s="44" t="s">
        <v>5449</v>
      </c>
      <c r="I1075" s="43" t="s">
        <v>5450</v>
      </c>
      <c r="J1075" s="44" t="s">
        <v>5451</v>
      </c>
      <c r="K1075" s="43" t="s">
        <v>94</v>
      </c>
      <c r="L1075" s="44" t="s">
        <v>95</v>
      </c>
      <c r="M1075" s="43">
        <v>2</v>
      </c>
      <c r="N1075" s="43">
        <v>499107</v>
      </c>
      <c r="O1075" s="43">
        <v>319186</v>
      </c>
    </row>
    <row r="1076" spans="1:15" x14ac:dyDescent="0.35">
      <c r="A1076" s="41">
        <v>1074</v>
      </c>
      <c r="B1076" s="42">
        <v>5548244</v>
      </c>
      <c r="C1076" s="43" t="s">
        <v>5452</v>
      </c>
      <c r="D1076" s="51" t="s">
        <v>5453</v>
      </c>
      <c r="E1076" s="44" t="s">
        <v>148</v>
      </c>
      <c r="F1076" s="44" t="s">
        <v>5434</v>
      </c>
      <c r="G1076" s="43" t="s">
        <v>5454</v>
      </c>
      <c r="H1076" s="44" t="s">
        <v>5455</v>
      </c>
      <c r="I1076" s="43" t="s">
        <v>5456</v>
      </c>
      <c r="J1076" s="44" t="s">
        <v>5457</v>
      </c>
      <c r="K1076" s="43" t="s">
        <v>103</v>
      </c>
      <c r="L1076" s="44" t="s">
        <v>104</v>
      </c>
      <c r="M1076" s="43">
        <v>50</v>
      </c>
      <c r="N1076" s="43">
        <v>519719</v>
      </c>
      <c r="O1076" s="43">
        <v>325683</v>
      </c>
    </row>
    <row r="1077" spans="1:15" x14ac:dyDescent="0.35">
      <c r="A1077" s="41">
        <v>1075</v>
      </c>
      <c r="B1077" s="42">
        <v>5550713</v>
      </c>
      <c r="C1077" s="43" t="s">
        <v>5458</v>
      </c>
      <c r="D1077" s="51" t="s">
        <v>5459</v>
      </c>
      <c r="E1077" s="44" t="s">
        <v>148</v>
      </c>
      <c r="F1077" s="44" t="s">
        <v>5434</v>
      </c>
      <c r="G1077" s="43" t="s">
        <v>5454</v>
      </c>
      <c r="H1077" s="44" t="s">
        <v>5455</v>
      </c>
      <c r="I1077" s="43" t="s">
        <v>5460</v>
      </c>
      <c r="J1077" s="44" t="s">
        <v>5455</v>
      </c>
      <c r="K1077" s="43" t="s">
        <v>568</v>
      </c>
      <c r="L1077" s="44" t="s">
        <v>569</v>
      </c>
      <c r="M1077" s="43">
        <v>2</v>
      </c>
      <c r="N1077" s="43">
        <v>519991</v>
      </c>
      <c r="O1077" s="43">
        <v>329049</v>
      </c>
    </row>
    <row r="1078" spans="1:15" x14ac:dyDescent="0.35">
      <c r="A1078" s="41">
        <v>1076</v>
      </c>
      <c r="B1078" s="42">
        <v>5557757</v>
      </c>
      <c r="C1078" s="43" t="s">
        <v>5461</v>
      </c>
      <c r="D1078" s="51" t="s">
        <v>5462</v>
      </c>
      <c r="E1078" s="44" t="s">
        <v>148</v>
      </c>
      <c r="F1078" s="44" t="s">
        <v>5434</v>
      </c>
      <c r="G1078" s="43" t="s">
        <v>5463</v>
      </c>
      <c r="H1078" s="44" t="s">
        <v>5464</v>
      </c>
      <c r="I1078" s="43" t="s">
        <v>5465</v>
      </c>
      <c r="J1078" s="44" t="s">
        <v>5466</v>
      </c>
      <c r="K1078" s="43" t="s">
        <v>94</v>
      </c>
      <c r="L1078" s="44" t="s">
        <v>95</v>
      </c>
      <c r="M1078" s="43">
        <v>1</v>
      </c>
      <c r="N1078" s="43">
        <v>511077</v>
      </c>
      <c r="O1078" s="43">
        <v>338546</v>
      </c>
    </row>
    <row r="1079" spans="1:15" x14ac:dyDescent="0.35">
      <c r="A1079" s="41">
        <v>1077</v>
      </c>
      <c r="B1079" s="42">
        <v>5558232</v>
      </c>
      <c r="C1079" s="43" t="s">
        <v>5467</v>
      </c>
      <c r="D1079" s="51" t="s">
        <v>5468</v>
      </c>
      <c r="E1079" s="44" t="s">
        <v>148</v>
      </c>
      <c r="F1079" s="44" t="s">
        <v>5434</v>
      </c>
      <c r="G1079" s="43" t="s">
        <v>5463</v>
      </c>
      <c r="H1079" s="44" t="s">
        <v>5464</v>
      </c>
      <c r="I1079" s="43" t="s">
        <v>5469</v>
      </c>
      <c r="J1079" s="44" t="s">
        <v>5470</v>
      </c>
      <c r="K1079" s="43" t="s">
        <v>4771</v>
      </c>
      <c r="L1079" s="44" t="s">
        <v>4772</v>
      </c>
      <c r="M1079" s="43">
        <v>28</v>
      </c>
      <c r="N1079" s="43">
        <v>511411</v>
      </c>
      <c r="O1079" s="43">
        <v>346327</v>
      </c>
    </row>
    <row r="1080" spans="1:15" x14ac:dyDescent="0.35">
      <c r="A1080" s="41">
        <v>1078</v>
      </c>
      <c r="B1080" s="42">
        <v>5558617</v>
      </c>
      <c r="C1080" s="43" t="s">
        <v>5471</v>
      </c>
      <c r="D1080" s="51" t="s">
        <v>5472</v>
      </c>
      <c r="E1080" s="44" t="s">
        <v>148</v>
      </c>
      <c r="F1080" s="44" t="s">
        <v>5434</v>
      </c>
      <c r="G1080" s="43" t="s">
        <v>5463</v>
      </c>
      <c r="H1080" s="44" t="s">
        <v>5464</v>
      </c>
      <c r="I1080" s="43" t="s">
        <v>5473</v>
      </c>
      <c r="J1080" s="44" t="s">
        <v>5474</v>
      </c>
      <c r="K1080" s="43" t="s">
        <v>94</v>
      </c>
      <c r="L1080" s="44" t="s">
        <v>95</v>
      </c>
      <c r="M1080" s="43">
        <v>12</v>
      </c>
      <c r="N1080" s="43">
        <v>512322</v>
      </c>
      <c r="O1080" s="43">
        <v>342813</v>
      </c>
    </row>
    <row r="1081" spans="1:15" x14ac:dyDescent="0.35">
      <c r="A1081" s="41">
        <v>1079</v>
      </c>
      <c r="B1081" s="42">
        <v>5561301</v>
      </c>
      <c r="C1081" s="43" t="s">
        <v>5477</v>
      </c>
      <c r="D1081" s="51" t="s">
        <v>5478</v>
      </c>
      <c r="E1081" s="44" t="s">
        <v>148</v>
      </c>
      <c r="F1081" s="44" t="s">
        <v>5434</v>
      </c>
      <c r="G1081" s="43" t="s">
        <v>5475</v>
      </c>
      <c r="H1081" s="44" t="s">
        <v>5476</v>
      </c>
      <c r="I1081" s="43" t="s">
        <v>5479</v>
      </c>
      <c r="J1081" s="44" t="s">
        <v>5480</v>
      </c>
      <c r="K1081" s="43" t="s">
        <v>103</v>
      </c>
      <c r="L1081" s="44" t="s">
        <v>104</v>
      </c>
      <c r="M1081" s="43">
        <v>208</v>
      </c>
      <c r="N1081" s="43">
        <v>518314</v>
      </c>
      <c r="O1081" s="43">
        <v>323294</v>
      </c>
    </row>
    <row r="1082" spans="1:15" x14ac:dyDescent="0.35">
      <c r="A1082" s="41">
        <v>1080</v>
      </c>
      <c r="B1082" s="42">
        <v>9597536</v>
      </c>
      <c r="C1082" s="43" t="s">
        <v>5481</v>
      </c>
      <c r="D1082" s="51" t="s">
        <v>5482</v>
      </c>
      <c r="E1082" s="44" t="s">
        <v>148</v>
      </c>
      <c r="F1082" s="44" t="s">
        <v>5434</v>
      </c>
      <c r="G1082" s="43" t="s">
        <v>5475</v>
      </c>
      <c r="H1082" s="44" t="s">
        <v>5476</v>
      </c>
      <c r="I1082" s="43" t="s">
        <v>5483</v>
      </c>
      <c r="J1082" s="44" t="s">
        <v>5484</v>
      </c>
      <c r="K1082" s="43" t="s">
        <v>1140</v>
      </c>
      <c r="L1082" s="44" t="s">
        <v>1141</v>
      </c>
      <c r="M1082" s="43">
        <v>143</v>
      </c>
      <c r="N1082" s="43">
        <v>523270</v>
      </c>
      <c r="O1082" s="43">
        <v>317531</v>
      </c>
    </row>
    <row r="1083" spans="1:15" x14ac:dyDescent="0.35">
      <c r="A1083" s="41">
        <v>1081</v>
      </c>
      <c r="B1083" s="42">
        <v>5571229</v>
      </c>
      <c r="C1083" s="43" t="s">
        <v>5487</v>
      </c>
      <c r="D1083" s="51" t="s">
        <v>5488</v>
      </c>
      <c r="E1083" s="44" t="s">
        <v>148</v>
      </c>
      <c r="F1083" s="44" t="s">
        <v>5434</v>
      </c>
      <c r="G1083" s="43" t="s">
        <v>5485</v>
      </c>
      <c r="H1083" s="44" t="s">
        <v>5486</v>
      </c>
      <c r="I1083" s="43" t="s">
        <v>5489</v>
      </c>
      <c r="J1083" s="44" t="s">
        <v>5486</v>
      </c>
      <c r="K1083" s="43" t="s">
        <v>5490</v>
      </c>
      <c r="L1083" s="44" t="s">
        <v>5491</v>
      </c>
      <c r="M1083" s="43">
        <v>3</v>
      </c>
      <c r="N1083" s="43">
        <v>516406</v>
      </c>
      <c r="O1083" s="43">
        <v>333060</v>
      </c>
    </row>
    <row r="1084" spans="1:15" x14ac:dyDescent="0.35">
      <c r="A1084" s="41">
        <v>1082</v>
      </c>
      <c r="B1084" s="42">
        <v>5987884</v>
      </c>
      <c r="C1084" s="43" t="s">
        <v>545</v>
      </c>
      <c r="D1084" s="51" t="s">
        <v>546</v>
      </c>
      <c r="E1084" s="44" t="s">
        <v>148</v>
      </c>
      <c r="F1084" s="44" t="s">
        <v>543</v>
      </c>
      <c r="G1084" s="43" t="s">
        <v>5492</v>
      </c>
      <c r="H1084" s="44" t="s">
        <v>543</v>
      </c>
      <c r="I1084" s="43" t="s">
        <v>544</v>
      </c>
      <c r="J1084" s="44" t="s">
        <v>543</v>
      </c>
      <c r="K1084" s="43" t="s">
        <v>547</v>
      </c>
      <c r="L1084" s="44" t="s">
        <v>548</v>
      </c>
      <c r="M1084" s="43">
        <v>139</v>
      </c>
      <c r="N1084" s="43">
        <v>522306</v>
      </c>
      <c r="O1084" s="43">
        <v>280329</v>
      </c>
    </row>
    <row r="1085" spans="1:15" x14ac:dyDescent="0.35">
      <c r="A1085" s="41">
        <v>1083</v>
      </c>
      <c r="B1085" s="42">
        <v>400487548</v>
      </c>
      <c r="C1085" s="43"/>
      <c r="D1085" s="51">
        <v>270196</v>
      </c>
      <c r="E1085" s="44" t="s">
        <v>148</v>
      </c>
      <c r="F1085" s="44" t="s">
        <v>543</v>
      </c>
      <c r="G1085" s="43" t="s">
        <v>5492</v>
      </c>
      <c r="H1085" s="44" t="s">
        <v>543</v>
      </c>
      <c r="I1085" s="43" t="s">
        <v>544</v>
      </c>
      <c r="J1085" s="44" t="s">
        <v>543</v>
      </c>
      <c r="K1085" s="43" t="s">
        <v>142</v>
      </c>
      <c r="L1085" s="44" t="s">
        <v>143</v>
      </c>
      <c r="M1085" s="43">
        <v>6</v>
      </c>
      <c r="N1085" s="43">
        <v>516392</v>
      </c>
      <c r="O1085" s="43">
        <v>274377</v>
      </c>
    </row>
    <row r="1086" spans="1:15" x14ac:dyDescent="0.35">
      <c r="A1086" s="41">
        <v>1084</v>
      </c>
      <c r="B1086" s="42">
        <v>5997495</v>
      </c>
      <c r="C1086" s="43" t="s">
        <v>549</v>
      </c>
      <c r="D1086" s="51" t="s">
        <v>550</v>
      </c>
      <c r="E1086" s="44" t="s">
        <v>148</v>
      </c>
      <c r="F1086" s="44" t="s">
        <v>543</v>
      </c>
      <c r="G1086" s="43" t="s">
        <v>5492</v>
      </c>
      <c r="H1086" s="44" t="s">
        <v>543</v>
      </c>
      <c r="I1086" s="43" t="s">
        <v>544</v>
      </c>
      <c r="J1086" s="44" t="s">
        <v>543</v>
      </c>
      <c r="K1086" s="43" t="s">
        <v>551</v>
      </c>
      <c r="L1086" s="44" t="s">
        <v>552</v>
      </c>
      <c r="M1086" s="43">
        <v>20</v>
      </c>
      <c r="N1086" s="43">
        <v>517732</v>
      </c>
      <c r="O1086" s="43">
        <v>281472</v>
      </c>
    </row>
    <row r="1087" spans="1:15" x14ac:dyDescent="0.35">
      <c r="A1087" s="41">
        <v>1085</v>
      </c>
      <c r="B1087" s="42">
        <v>5998156</v>
      </c>
      <c r="C1087" s="43" t="s">
        <v>553</v>
      </c>
      <c r="D1087" s="51" t="s">
        <v>554</v>
      </c>
      <c r="E1087" s="44" t="s">
        <v>148</v>
      </c>
      <c r="F1087" s="44" t="s">
        <v>543</v>
      </c>
      <c r="G1087" s="43" t="s">
        <v>5492</v>
      </c>
      <c r="H1087" s="44" t="s">
        <v>543</v>
      </c>
      <c r="I1087" s="43" t="s">
        <v>544</v>
      </c>
      <c r="J1087" s="44" t="s">
        <v>543</v>
      </c>
      <c r="K1087" s="43" t="s">
        <v>555</v>
      </c>
      <c r="L1087" s="44" t="s">
        <v>556</v>
      </c>
      <c r="M1087" s="43">
        <v>188</v>
      </c>
      <c r="N1087" s="43">
        <v>532386</v>
      </c>
      <c r="O1087" s="43">
        <v>275423</v>
      </c>
    </row>
    <row r="1088" spans="1:15" x14ac:dyDescent="0.35">
      <c r="A1088" s="41">
        <v>1086</v>
      </c>
      <c r="B1088" s="42">
        <v>5576184</v>
      </c>
      <c r="C1088" s="43" t="s">
        <v>5493</v>
      </c>
      <c r="D1088" s="51" t="s">
        <v>5494</v>
      </c>
      <c r="E1088" s="44" t="s">
        <v>148</v>
      </c>
      <c r="F1088" s="44" t="s">
        <v>5495</v>
      </c>
      <c r="G1088" s="43" t="s">
        <v>5496</v>
      </c>
      <c r="H1088" s="44" t="s">
        <v>5497</v>
      </c>
      <c r="I1088" s="43" t="s">
        <v>5498</v>
      </c>
      <c r="J1088" s="44" t="s">
        <v>5497</v>
      </c>
      <c r="K1088" s="43" t="s">
        <v>586</v>
      </c>
      <c r="L1088" s="44" t="s">
        <v>587</v>
      </c>
      <c r="M1088" s="43">
        <v>5</v>
      </c>
      <c r="N1088" s="43">
        <v>475647</v>
      </c>
      <c r="O1088" s="43">
        <v>262559</v>
      </c>
    </row>
    <row r="1089" spans="1:15" x14ac:dyDescent="0.35">
      <c r="A1089" s="41">
        <v>1087</v>
      </c>
      <c r="B1089" s="42">
        <v>5584160</v>
      </c>
      <c r="C1089" s="43" t="s">
        <v>5499</v>
      </c>
      <c r="D1089" s="51" t="s">
        <v>5500</v>
      </c>
      <c r="E1089" s="44" t="s">
        <v>148</v>
      </c>
      <c r="F1089" s="44" t="s">
        <v>5495</v>
      </c>
      <c r="G1089" s="43" t="s">
        <v>5501</v>
      </c>
      <c r="H1089" s="44" t="s">
        <v>5502</v>
      </c>
      <c r="I1089" s="43" t="s">
        <v>5503</v>
      </c>
      <c r="J1089" s="44" t="s">
        <v>5504</v>
      </c>
      <c r="K1089" s="43" t="s">
        <v>524</v>
      </c>
      <c r="L1089" s="44" t="s">
        <v>525</v>
      </c>
      <c r="M1089" s="43">
        <v>27</v>
      </c>
      <c r="N1089" s="43">
        <v>470414</v>
      </c>
      <c r="O1089" s="43">
        <v>258706</v>
      </c>
    </row>
    <row r="1090" spans="1:15" x14ac:dyDescent="0.35">
      <c r="A1090" s="41">
        <v>1088</v>
      </c>
      <c r="B1090" s="42">
        <v>5584832</v>
      </c>
      <c r="C1090" s="43" t="s">
        <v>5505</v>
      </c>
      <c r="D1090" s="51" t="s">
        <v>5506</v>
      </c>
      <c r="E1090" s="44" t="s">
        <v>148</v>
      </c>
      <c r="F1090" s="44" t="s">
        <v>5495</v>
      </c>
      <c r="G1090" s="43" t="s">
        <v>5501</v>
      </c>
      <c r="H1090" s="44" t="s">
        <v>5502</v>
      </c>
      <c r="I1090" s="43" t="s">
        <v>5507</v>
      </c>
      <c r="J1090" s="44" t="s">
        <v>5508</v>
      </c>
      <c r="K1090" s="43" t="s">
        <v>5509</v>
      </c>
      <c r="L1090" s="44" t="s">
        <v>5510</v>
      </c>
      <c r="M1090" s="43">
        <v>37</v>
      </c>
      <c r="N1090" s="43">
        <v>472637</v>
      </c>
      <c r="O1090" s="43">
        <v>264132</v>
      </c>
    </row>
    <row r="1091" spans="1:15" x14ac:dyDescent="0.35">
      <c r="A1091" s="41">
        <v>1089</v>
      </c>
      <c r="B1091" s="42">
        <v>6016753</v>
      </c>
      <c r="C1091" s="43" t="s">
        <v>5511</v>
      </c>
      <c r="D1091" s="51" t="s">
        <v>5512</v>
      </c>
      <c r="E1091" s="44" t="s">
        <v>148</v>
      </c>
      <c r="F1091" s="44" t="s">
        <v>582</v>
      </c>
      <c r="G1091" s="43" t="s">
        <v>5513</v>
      </c>
      <c r="H1091" s="44" t="s">
        <v>582</v>
      </c>
      <c r="I1091" s="43" t="s">
        <v>583</v>
      </c>
      <c r="J1091" s="44" t="s">
        <v>582</v>
      </c>
      <c r="K1091" s="43" t="s">
        <v>5514</v>
      </c>
      <c r="L1091" s="44" t="s">
        <v>3711</v>
      </c>
      <c r="M1091" s="43">
        <v>13</v>
      </c>
      <c r="N1091" s="43">
        <v>474510</v>
      </c>
      <c r="O1091" s="43">
        <v>238162</v>
      </c>
    </row>
    <row r="1092" spans="1:15" x14ac:dyDescent="0.35">
      <c r="A1092" s="41">
        <v>1090</v>
      </c>
      <c r="B1092" s="42">
        <v>482639566</v>
      </c>
      <c r="C1092" s="43"/>
      <c r="D1092" s="51">
        <v>110002</v>
      </c>
      <c r="E1092" s="44" t="s">
        <v>148</v>
      </c>
      <c r="F1092" s="44" t="s">
        <v>582</v>
      </c>
      <c r="G1092" s="43" t="s">
        <v>5513</v>
      </c>
      <c r="H1092" s="44" t="s">
        <v>582</v>
      </c>
      <c r="I1092" s="43" t="s">
        <v>583</v>
      </c>
      <c r="J1092" s="44" t="s">
        <v>582</v>
      </c>
      <c r="K1092" s="43" t="s">
        <v>365</v>
      </c>
      <c r="L1092" s="44" t="s">
        <v>5515</v>
      </c>
      <c r="M1092" s="43">
        <v>20</v>
      </c>
      <c r="N1092" s="43">
        <v>473100</v>
      </c>
      <c r="O1092" s="43">
        <v>235900</v>
      </c>
    </row>
    <row r="1093" spans="1:15" x14ac:dyDescent="0.35">
      <c r="A1093" s="41">
        <v>1091</v>
      </c>
      <c r="B1093" s="45">
        <v>89858788</v>
      </c>
      <c r="C1093" s="46"/>
      <c r="D1093" s="52" t="s">
        <v>5516</v>
      </c>
      <c r="E1093" s="47" t="s">
        <v>148</v>
      </c>
      <c r="F1093" s="47" t="s">
        <v>582</v>
      </c>
      <c r="G1093" s="46" t="s">
        <v>5513</v>
      </c>
      <c r="H1093" s="47" t="s">
        <v>582</v>
      </c>
      <c r="I1093" s="46" t="s">
        <v>583</v>
      </c>
      <c r="J1093" s="47" t="s">
        <v>582</v>
      </c>
      <c r="K1093" s="46" t="s">
        <v>1017</v>
      </c>
      <c r="L1093" s="47" t="s">
        <v>1018</v>
      </c>
      <c r="M1093" s="46" t="s">
        <v>5517</v>
      </c>
      <c r="N1093" s="46">
        <v>470184.98</v>
      </c>
      <c r="O1093" s="46">
        <v>230398.96</v>
      </c>
    </row>
    <row r="1094" spans="1:15" x14ac:dyDescent="0.35">
      <c r="A1094" s="41">
        <v>1092</v>
      </c>
      <c r="B1094" s="42">
        <v>6024926</v>
      </c>
      <c r="C1094" s="43" t="s">
        <v>5518</v>
      </c>
      <c r="D1094" s="51" t="s">
        <v>5519</v>
      </c>
      <c r="E1094" s="44" t="s">
        <v>148</v>
      </c>
      <c r="F1094" s="44" t="s">
        <v>582</v>
      </c>
      <c r="G1094" s="43" t="s">
        <v>5513</v>
      </c>
      <c r="H1094" s="44" t="s">
        <v>582</v>
      </c>
      <c r="I1094" s="43" t="s">
        <v>583</v>
      </c>
      <c r="J1094" s="44" t="s">
        <v>582</v>
      </c>
      <c r="K1094" s="43" t="s">
        <v>1015</v>
      </c>
      <c r="L1094" s="44" t="s">
        <v>1016</v>
      </c>
      <c r="M1094" s="43" t="s">
        <v>5520</v>
      </c>
      <c r="N1094" s="43">
        <v>467034</v>
      </c>
      <c r="O1094" s="43">
        <v>230283</v>
      </c>
    </row>
    <row r="1095" spans="1:15" x14ac:dyDescent="0.35">
      <c r="A1095" s="41">
        <v>1093</v>
      </c>
      <c r="B1095" s="42">
        <v>6024156</v>
      </c>
      <c r="C1095" s="43" t="s">
        <v>5521</v>
      </c>
      <c r="D1095" s="51" t="s">
        <v>5522</v>
      </c>
      <c r="E1095" s="44" t="s">
        <v>148</v>
      </c>
      <c r="F1095" s="44" t="s">
        <v>582</v>
      </c>
      <c r="G1095" s="43" t="s">
        <v>5513</v>
      </c>
      <c r="H1095" s="44" t="s">
        <v>582</v>
      </c>
      <c r="I1095" s="43" t="s">
        <v>583</v>
      </c>
      <c r="J1095" s="44" t="s">
        <v>582</v>
      </c>
      <c r="K1095" s="43" t="s">
        <v>5523</v>
      </c>
      <c r="L1095" s="44" t="s">
        <v>5524</v>
      </c>
      <c r="M1095" s="43">
        <v>23</v>
      </c>
      <c r="N1095" s="43">
        <v>471469</v>
      </c>
      <c r="O1095" s="43">
        <v>228341</v>
      </c>
    </row>
    <row r="1096" spans="1:15" x14ac:dyDescent="0.35">
      <c r="A1096" s="41">
        <v>1094</v>
      </c>
      <c r="B1096" s="42">
        <v>6025651</v>
      </c>
      <c r="C1096" s="43" t="s">
        <v>5525</v>
      </c>
      <c r="D1096" s="51" t="s">
        <v>5526</v>
      </c>
      <c r="E1096" s="44" t="s">
        <v>148</v>
      </c>
      <c r="F1096" s="44" t="s">
        <v>582</v>
      </c>
      <c r="G1096" s="43" t="s">
        <v>5513</v>
      </c>
      <c r="H1096" s="44" t="s">
        <v>582</v>
      </c>
      <c r="I1096" s="43" t="s">
        <v>583</v>
      </c>
      <c r="J1096" s="44" t="s">
        <v>582</v>
      </c>
      <c r="K1096" s="43" t="s">
        <v>5527</v>
      </c>
      <c r="L1096" s="44" t="s">
        <v>5528</v>
      </c>
      <c r="M1096" s="43">
        <v>31</v>
      </c>
      <c r="N1096" s="43">
        <v>472360</v>
      </c>
      <c r="O1096" s="43">
        <v>232900</v>
      </c>
    </row>
    <row r="1097" spans="1:15" x14ac:dyDescent="0.35">
      <c r="A1097" s="41">
        <v>1095</v>
      </c>
      <c r="B1097" s="42">
        <v>6021215</v>
      </c>
      <c r="C1097" s="43" t="s">
        <v>5529</v>
      </c>
      <c r="D1097" s="51" t="s">
        <v>5530</v>
      </c>
      <c r="E1097" s="44" t="s">
        <v>148</v>
      </c>
      <c r="F1097" s="44" t="s">
        <v>582</v>
      </c>
      <c r="G1097" s="43" t="s">
        <v>5513</v>
      </c>
      <c r="H1097" s="44" t="s">
        <v>582</v>
      </c>
      <c r="I1097" s="43" t="s">
        <v>583</v>
      </c>
      <c r="J1097" s="44" t="s">
        <v>582</v>
      </c>
      <c r="K1097" s="43" t="s">
        <v>592</v>
      </c>
      <c r="L1097" s="44" t="s">
        <v>593</v>
      </c>
      <c r="M1097" s="43">
        <v>28</v>
      </c>
      <c r="N1097" s="43">
        <v>471869</v>
      </c>
      <c r="O1097" s="43">
        <v>232161</v>
      </c>
    </row>
    <row r="1098" spans="1:15" x14ac:dyDescent="0.35">
      <c r="A1098" s="41">
        <v>1096</v>
      </c>
      <c r="B1098" s="42">
        <v>6025189</v>
      </c>
      <c r="C1098" s="43" t="s">
        <v>5531</v>
      </c>
      <c r="D1098" s="51" t="s">
        <v>5532</v>
      </c>
      <c r="E1098" s="44" t="s">
        <v>148</v>
      </c>
      <c r="F1098" s="44" t="s">
        <v>582</v>
      </c>
      <c r="G1098" s="43" t="s">
        <v>5513</v>
      </c>
      <c r="H1098" s="44" t="s">
        <v>582</v>
      </c>
      <c r="I1098" s="43" t="s">
        <v>583</v>
      </c>
      <c r="J1098" s="44" t="s">
        <v>582</v>
      </c>
      <c r="K1098" s="43" t="s">
        <v>5533</v>
      </c>
      <c r="L1098" s="44" t="s">
        <v>5534</v>
      </c>
      <c r="M1098" s="43" t="s">
        <v>5535</v>
      </c>
      <c r="N1098" s="43">
        <v>471160</v>
      </c>
      <c r="O1098" s="43">
        <v>232636</v>
      </c>
    </row>
    <row r="1099" spans="1:15" x14ac:dyDescent="0.35">
      <c r="A1099" s="41">
        <v>1097</v>
      </c>
      <c r="B1099" s="45">
        <v>388129</v>
      </c>
      <c r="C1099" s="46"/>
      <c r="D1099" s="52" t="s">
        <v>5536</v>
      </c>
      <c r="E1099" s="47" t="s">
        <v>148</v>
      </c>
      <c r="F1099" s="47" t="s">
        <v>503</v>
      </c>
      <c r="G1099" s="46" t="s">
        <v>5537</v>
      </c>
      <c r="H1099" s="47" t="s">
        <v>503</v>
      </c>
      <c r="I1099" s="46" t="s">
        <v>504</v>
      </c>
      <c r="J1099" s="47" t="s">
        <v>503</v>
      </c>
      <c r="K1099" s="46" t="s">
        <v>513</v>
      </c>
      <c r="L1099" s="47" t="s">
        <v>514</v>
      </c>
      <c r="M1099" s="46" t="s">
        <v>3549</v>
      </c>
      <c r="N1099" s="46">
        <v>502297.03</v>
      </c>
      <c r="O1099" s="46">
        <v>266814.96000000002</v>
      </c>
    </row>
    <row r="1100" spans="1:15" x14ac:dyDescent="0.35">
      <c r="A1100" s="41">
        <v>1098</v>
      </c>
      <c r="B1100" s="42">
        <v>6040993</v>
      </c>
      <c r="C1100" s="43" t="s">
        <v>5538</v>
      </c>
      <c r="D1100" s="51" t="s">
        <v>5539</v>
      </c>
      <c r="E1100" s="44" t="s">
        <v>148</v>
      </c>
      <c r="F1100" s="44" t="s">
        <v>503</v>
      </c>
      <c r="G1100" s="43" t="s">
        <v>5537</v>
      </c>
      <c r="H1100" s="44" t="s">
        <v>503</v>
      </c>
      <c r="I1100" s="43" t="s">
        <v>504</v>
      </c>
      <c r="J1100" s="44" t="s">
        <v>503</v>
      </c>
      <c r="K1100" s="43" t="s">
        <v>5540</v>
      </c>
      <c r="L1100" s="44" t="s">
        <v>5541</v>
      </c>
      <c r="M1100" s="43" t="s">
        <v>5542</v>
      </c>
      <c r="N1100" s="43">
        <v>502092</v>
      </c>
      <c r="O1100" s="43">
        <v>266829</v>
      </c>
    </row>
    <row r="1101" spans="1:15" x14ac:dyDescent="0.35">
      <c r="A1101" s="41">
        <v>1099</v>
      </c>
      <c r="B1101" s="42">
        <v>8923191</v>
      </c>
      <c r="C1101" s="43" t="s">
        <v>5543</v>
      </c>
      <c r="D1101" s="51" t="s">
        <v>5544</v>
      </c>
      <c r="E1101" s="44" t="s">
        <v>148</v>
      </c>
      <c r="F1101" s="44" t="s">
        <v>5545</v>
      </c>
      <c r="G1101" s="43" t="s">
        <v>5546</v>
      </c>
      <c r="H1101" s="44" t="s">
        <v>5547</v>
      </c>
      <c r="I1101" s="43" t="s">
        <v>5548</v>
      </c>
      <c r="J1101" s="44" t="s">
        <v>3342</v>
      </c>
      <c r="K1101" s="43" t="s">
        <v>1089</v>
      </c>
      <c r="L1101" s="44" t="s">
        <v>1090</v>
      </c>
      <c r="M1101" s="43">
        <v>73</v>
      </c>
      <c r="N1101" s="43">
        <v>504029</v>
      </c>
      <c r="O1101" s="43">
        <v>334640</v>
      </c>
    </row>
    <row r="1102" spans="1:15" x14ac:dyDescent="0.35">
      <c r="A1102" s="41">
        <v>1100</v>
      </c>
      <c r="B1102" s="42">
        <v>9633076</v>
      </c>
      <c r="C1102" s="43" t="s">
        <v>5549</v>
      </c>
      <c r="D1102" s="51" t="s">
        <v>5550</v>
      </c>
      <c r="E1102" s="44" t="s">
        <v>148</v>
      </c>
      <c r="F1102" s="44" t="s">
        <v>5545</v>
      </c>
      <c r="G1102" s="43" t="s">
        <v>5546</v>
      </c>
      <c r="H1102" s="44" t="s">
        <v>5547</v>
      </c>
      <c r="I1102" s="43" t="s">
        <v>5551</v>
      </c>
      <c r="J1102" s="44" t="s">
        <v>5552</v>
      </c>
      <c r="K1102" s="43" t="s">
        <v>94</v>
      </c>
      <c r="L1102" s="44" t="s">
        <v>95</v>
      </c>
      <c r="M1102" s="43">
        <v>5</v>
      </c>
      <c r="N1102" s="43">
        <v>502097</v>
      </c>
      <c r="O1102" s="43">
        <v>336902</v>
      </c>
    </row>
    <row r="1103" spans="1:15" x14ac:dyDescent="0.35">
      <c r="A1103" s="41">
        <v>1101</v>
      </c>
      <c r="B1103" s="42">
        <v>5596666</v>
      </c>
      <c r="C1103" s="43" t="s">
        <v>5553</v>
      </c>
      <c r="D1103" s="51" t="s">
        <v>5554</v>
      </c>
      <c r="E1103" s="44" t="s">
        <v>148</v>
      </c>
      <c r="F1103" s="44" t="s">
        <v>5545</v>
      </c>
      <c r="G1103" s="43" t="s">
        <v>5546</v>
      </c>
      <c r="H1103" s="44" t="s">
        <v>5547</v>
      </c>
      <c r="I1103" s="43" t="s">
        <v>5555</v>
      </c>
      <c r="J1103" s="44" t="s">
        <v>5547</v>
      </c>
      <c r="K1103" s="43" t="s">
        <v>5556</v>
      </c>
      <c r="L1103" s="44" t="s">
        <v>5557</v>
      </c>
      <c r="M1103" s="43">
        <v>4</v>
      </c>
      <c r="N1103" s="43">
        <v>495835</v>
      </c>
      <c r="O1103" s="43">
        <v>337666</v>
      </c>
    </row>
    <row r="1104" spans="1:15" x14ac:dyDescent="0.35">
      <c r="A1104" s="41">
        <v>1102</v>
      </c>
      <c r="B1104" s="42">
        <v>5604209</v>
      </c>
      <c r="C1104" s="43" t="s">
        <v>5558</v>
      </c>
      <c r="D1104" s="51" t="s">
        <v>5559</v>
      </c>
      <c r="E1104" s="44" t="s">
        <v>148</v>
      </c>
      <c r="F1104" s="44" t="s">
        <v>5545</v>
      </c>
      <c r="G1104" s="43" t="s">
        <v>5560</v>
      </c>
      <c r="H1104" s="44" t="s">
        <v>5561</v>
      </c>
      <c r="I1104" s="43" t="s">
        <v>5562</v>
      </c>
      <c r="J1104" s="44" t="s">
        <v>5561</v>
      </c>
      <c r="K1104" s="43" t="s">
        <v>1089</v>
      </c>
      <c r="L1104" s="44" t="s">
        <v>1090</v>
      </c>
      <c r="M1104" s="43">
        <v>31</v>
      </c>
      <c r="N1104" s="43">
        <v>486091</v>
      </c>
      <c r="O1104" s="43">
        <v>349077</v>
      </c>
    </row>
    <row r="1105" spans="1:15" x14ac:dyDescent="0.35">
      <c r="A1105" s="41">
        <v>1103</v>
      </c>
      <c r="B1105" s="42">
        <v>5610705</v>
      </c>
      <c r="C1105" s="43" t="s">
        <v>5563</v>
      </c>
      <c r="D1105" s="51" t="s">
        <v>5564</v>
      </c>
      <c r="E1105" s="44" t="s">
        <v>148</v>
      </c>
      <c r="F1105" s="44" t="s">
        <v>5545</v>
      </c>
      <c r="G1105" s="43" t="s">
        <v>5565</v>
      </c>
      <c r="H1105" s="44" t="s">
        <v>5566</v>
      </c>
      <c r="I1105" s="43" t="s">
        <v>5567</v>
      </c>
      <c r="J1105" s="44" t="s">
        <v>5568</v>
      </c>
      <c r="K1105" s="43" t="s">
        <v>94</v>
      </c>
      <c r="L1105" s="44" t="s">
        <v>95</v>
      </c>
      <c r="M1105" s="43">
        <v>19</v>
      </c>
      <c r="N1105" s="43">
        <v>490577</v>
      </c>
      <c r="O1105" s="43">
        <v>339660</v>
      </c>
    </row>
    <row r="1106" spans="1:15" x14ac:dyDescent="0.35">
      <c r="A1106" s="41">
        <v>1104</v>
      </c>
      <c r="B1106" s="42">
        <v>5614195</v>
      </c>
      <c r="C1106" s="43" t="s">
        <v>5569</v>
      </c>
      <c r="D1106" s="51" t="s">
        <v>5570</v>
      </c>
      <c r="E1106" s="44" t="s">
        <v>148</v>
      </c>
      <c r="F1106" s="44" t="s">
        <v>5545</v>
      </c>
      <c r="G1106" s="43" t="s">
        <v>5571</v>
      </c>
      <c r="H1106" s="44" t="s">
        <v>5572</v>
      </c>
      <c r="I1106" s="43" t="s">
        <v>5573</v>
      </c>
      <c r="J1106" s="44" t="s">
        <v>5572</v>
      </c>
      <c r="K1106" s="43" t="s">
        <v>3669</v>
      </c>
      <c r="L1106" s="44" t="s">
        <v>3670</v>
      </c>
      <c r="M1106" s="43">
        <v>7</v>
      </c>
      <c r="N1106" s="43">
        <v>495096</v>
      </c>
      <c r="O1106" s="43">
        <v>352445</v>
      </c>
    </row>
    <row r="1107" spans="1:15" x14ac:dyDescent="0.35">
      <c r="A1107" s="41">
        <v>1105</v>
      </c>
      <c r="B1107" s="42">
        <v>9633107</v>
      </c>
      <c r="C1107" s="43" t="s">
        <v>5574</v>
      </c>
      <c r="D1107" s="51" t="s">
        <v>5575</v>
      </c>
      <c r="E1107" s="44" t="s">
        <v>148</v>
      </c>
      <c r="F1107" s="44" t="s">
        <v>5545</v>
      </c>
      <c r="G1107" s="43" t="s">
        <v>5576</v>
      </c>
      <c r="H1107" s="44" t="s">
        <v>5577</v>
      </c>
      <c r="I1107" s="43" t="s">
        <v>5578</v>
      </c>
      <c r="J1107" s="44" t="s">
        <v>5579</v>
      </c>
      <c r="K1107" s="43" t="s">
        <v>5580</v>
      </c>
      <c r="L1107" s="44" t="s">
        <v>5581</v>
      </c>
      <c r="M1107" s="43">
        <v>78</v>
      </c>
      <c r="N1107" s="43">
        <v>477719</v>
      </c>
      <c r="O1107" s="43">
        <v>331301</v>
      </c>
    </row>
    <row r="1108" spans="1:15" x14ac:dyDescent="0.35">
      <c r="A1108" s="41">
        <v>1106</v>
      </c>
      <c r="B1108" s="42">
        <v>15200936</v>
      </c>
      <c r="C1108" s="43"/>
      <c r="D1108" s="51">
        <v>265759</v>
      </c>
      <c r="E1108" s="44" t="s">
        <v>148</v>
      </c>
      <c r="F1108" s="44" t="s">
        <v>5582</v>
      </c>
      <c r="G1108" s="43" t="s">
        <v>5583</v>
      </c>
      <c r="H1108" s="44" t="s">
        <v>5584</v>
      </c>
      <c r="I1108" s="43" t="s">
        <v>5585</v>
      </c>
      <c r="J1108" s="44" t="s">
        <v>5586</v>
      </c>
      <c r="K1108" s="43" t="s">
        <v>94</v>
      </c>
      <c r="L1108" s="44" t="s">
        <v>95</v>
      </c>
      <c r="M1108" s="43">
        <v>23</v>
      </c>
      <c r="N1108" s="43">
        <v>471452</v>
      </c>
      <c r="O1108" s="43">
        <v>329805</v>
      </c>
    </row>
    <row r="1109" spans="1:15" x14ac:dyDescent="0.35">
      <c r="A1109" s="41">
        <v>1107</v>
      </c>
      <c r="B1109" s="45">
        <v>54737001</v>
      </c>
      <c r="C1109" s="46"/>
      <c r="D1109" s="52" t="s">
        <v>5587</v>
      </c>
      <c r="E1109" s="47" t="s">
        <v>148</v>
      </c>
      <c r="F1109" s="47" t="s">
        <v>5582</v>
      </c>
      <c r="G1109" s="46" t="s">
        <v>5583</v>
      </c>
      <c r="H1109" s="47" t="s">
        <v>5584</v>
      </c>
      <c r="I1109" s="46" t="s">
        <v>5588</v>
      </c>
      <c r="J1109" s="47" t="s">
        <v>5589</v>
      </c>
      <c r="K1109" s="46" t="s">
        <v>5590</v>
      </c>
      <c r="L1109" s="47" t="s">
        <v>5591</v>
      </c>
      <c r="M1109" s="46" t="s">
        <v>1903</v>
      </c>
      <c r="N1109" s="46">
        <v>477047.03</v>
      </c>
      <c r="O1109" s="46">
        <v>323659.96000000002</v>
      </c>
    </row>
    <row r="1110" spans="1:15" x14ac:dyDescent="0.35">
      <c r="A1110" s="41">
        <v>1108</v>
      </c>
      <c r="B1110" s="45">
        <v>58545882</v>
      </c>
      <c r="C1110" s="46"/>
      <c r="D1110" s="52" t="s">
        <v>5592</v>
      </c>
      <c r="E1110" s="47" t="s">
        <v>148</v>
      </c>
      <c r="F1110" s="47" t="s">
        <v>5582</v>
      </c>
      <c r="G1110" s="46" t="s">
        <v>5593</v>
      </c>
      <c r="H1110" s="47" t="s">
        <v>5594</v>
      </c>
      <c r="I1110" s="46" t="s">
        <v>5595</v>
      </c>
      <c r="J1110" s="47" t="s">
        <v>5594</v>
      </c>
      <c r="K1110" s="46" t="s">
        <v>5596</v>
      </c>
      <c r="L1110" s="47" t="s">
        <v>5597</v>
      </c>
      <c r="M1110" s="46" t="s">
        <v>2245</v>
      </c>
      <c r="N1110" s="46">
        <v>492052.02</v>
      </c>
      <c r="O1110" s="46">
        <v>320682.03999999998</v>
      </c>
    </row>
    <row r="1111" spans="1:15" x14ac:dyDescent="0.35">
      <c r="A1111" s="41">
        <v>1109</v>
      </c>
      <c r="B1111" s="42">
        <v>5635365</v>
      </c>
      <c r="C1111" s="43" t="s">
        <v>5598</v>
      </c>
      <c r="D1111" s="51" t="s">
        <v>5599</v>
      </c>
      <c r="E1111" s="44" t="s">
        <v>148</v>
      </c>
      <c r="F1111" s="44" t="s">
        <v>5582</v>
      </c>
      <c r="G1111" s="43" t="s">
        <v>5593</v>
      </c>
      <c r="H1111" s="44" t="s">
        <v>5594</v>
      </c>
      <c r="I1111" s="43" t="s">
        <v>5600</v>
      </c>
      <c r="J1111" s="44" t="s">
        <v>5601</v>
      </c>
      <c r="K1111" s="43" t="s">
        <v>94</v>
      </c>
      <c r="L1111" s="44" t="s">
        <v>95</v>
      </c>
      <c r="M1111" s="43">
        <v>4</v>
      </c>
      <c r="N1111" s="43">
        <v>492450</v>
      </c>
      <c r="O1111" s="43">
        <v>316877</v>
      </c>
    </row>
    <row r="1112" spans="1:15" x14ac:dyDescent="0.35">
      <c r="A1112" s="41">
        <v>1110</v>
      </c>
      <c r="B1112" s="45">
        <v>16181331</v>
      </c>
      <c r="C1112" s="46"/>
      <c r="D1112" s="52" t="s">
        <v>5602</v>
      </c>
      <c r="E1112" s="47" t="s">
        <v>148</v>
      </c>
      <c r="F1112" s="47" t="s">
        <v>5582</v>
      </c>
      <c r="G1112" s="46" t="s">
        <v>5603</v>
      </c>
      <c r="H1112" s="47" t="s">
        <v>5604</v>
      </c>
      <c r="I1112" s="46" t="s">
        <v>5605</v>
      </c>
      <c r="J1112" s="47" t="s">
        <v>5604</v>
      </c>
      <c r="K1112" s="46" t="s">
        <v>5596</v>
      </c>
      <c r="L1112" s="47" t="s">
        <v>5597</v>
      </c>
      <c r="M1112" s="46" t="s">
        <v>680</v>
      </c>
      <c r="N1112" s="46">
        <v>482270.97</v>
      </c>
      <c r="O1112" s="46">
        <v>315458.05</v>
      </c>
    </row>
    <row r="1113" spans="1:15" x14ac:dyDescent="0.35">
      <c r="A1113" s="41">
        <v>1111</v>
      </c>
      <c r="B1113" s="45">
        <v>62630216</v>
      </c>
      <c r="C1113" s="46"/>
      <c r="D1113" s="52" t="s">
        <v>5606</v>
      </c>
      <c r="E1113" s="47" t="s">
        <v>148</v>
      </c>
      <c r="F1113" s="47" t="s">
        <v>161</v>
      </c>
      <c r="G1113" s="46" t="s">
        <v>5607</v>
      </c>
      <c r="H1113" s="47" t="s">
        <v>608</v>
      </c>
      <c r="I1113" s="46" t="s">
        <v>609</v>
      </c>
      <c r="J1113" s="47" t="s">
        <v>608</v>
      </c>
      <c r="K1113" s="46" t="s">
        <v>670</v>
      </c>
      <c r="L1113" s="47" t="s">
        <v>677</v>
      </c>
      <c r="M1113" s="46" t="s">
        <v>1555</v>
      </c>
      <c r="N1113" s="46">
        <v>491915.02</v>
      </c>
      <c r="O1113" s="46" t="s">
        <v>5608</v>
      </c>
    </row>
    <row r="1114" spans="1:15" x14ac:dyDescent="0.35">
      <c r="A1114" s="41">
        <v>1112</v>
      </c>
      <c r="B1114" s="42">
        <v>5655932</v>
      </c>
      <c r="C1114" s="43" t="s">
        <v>606</v>
      </c>
      <c r="D1114" s="51" t="s">
        <v>607</v>
      </c>
      <c r="E1114" s="44" t="s">
        <v>148</v>
      </c>
      <c r="F1114" s="44" t="s">
        <v>161</v>
      </c>
      <c r="G1114" s="43" t="s">
        <v>5607</v>
      </c>
      <c r="H1114" s="44" t="s">
        <v>608</v>
      </c>
      <c r="I1114" s="43" t="s">
        <v>609</v>
      </c>
      <c r="J1114" s="44" t="s">
        <v>608</v>
      </c>
      <c r="K1114" s="43" t="s">
        <v>456</v>
      </c>
      <c r="L1114" s="44" t="s">
        <v>457</v>
      </c>
      <c r="M1114" s="43">
        <v>25</v>
      </c>
      <c r="N1114" s="43">
        <v>492439</v>
      </c>
      <c r="O1114" s="43">
        <v>255680</v>
      </c>
    </row>
    <row r="1115" spans="1:15" x14ac:dyDescent="0.35">
      <c r="A1115" s="41">
        <v>1113</v>
      </c>
      <c r="B1115" s="42">
        <v>5663601</v>
      </c>
      <c r="C1115" s="43" t="s">
        <v>159</v>
      </c>
      <c r="D1115" s="51" t="s">
        <v>160</v>
      </c>
      <c r="E1115" s="44" t="s">
        <v>148</v>
      </c>
      <c r="F1115" s="44" t="s">
        <v>161</v>
      </c>
      <c r="G1115" s="43" t="s">
        <v>5609</v>
      </c>
      <c r="H1115" s="44" t="s">
        <v>162</v>
      </c>
      <c r="I1115" s="43" t="s">
        <v>163</v>
      </c>
      <c r="J1115" s="44" t="s">
        <v>164</v>
      </c>
      <c r="K1115" s="43" t="s">
        <v>165</v>
      </c>
      <c r="L1115" s="44" t="s">
        <v>166</v>
      </c>
      <c r="M1115" s="43">
        <v>141</v>
      </c>
      <c r="N1115" s="43">
        <v>490690</v>
      </c>
      <c r="O1115" s="43">
        <v>248658</v>
      </c>
    </row>
    <row r="1116" spans="1:15" x14ac:dyDescent="0.35">
      <c r="A1116" s="41">
        <v>1114</v>
      </c>
      <c r="B1116" s="42">
        <v>5671167</v>
      </c>
      <c r="C1116" s="43" t="s">
        <v>463</v>
      </c>
      <c r="D1116" s="51" t="s">
        <v>464</v>
      </c>
      <c r="E1116" s="44" t="s">
        <v>148</v>
      </c>
      <c r="F1116" s="44" t="s">
        <v>465</v>
      </c>
      <c r="G1116" s="43" t="s">
        <v>5610</v>
      </c>
      <c r="H1116" s="44" t="s">
        <v>466</v>
      </c>
      <c r="I1116" s="43" t="s">
        <v>467</v>
      </c>
      <c r="J1116" s="44" t="s">
        <v>466</v>
      </c>
      <c r="K1116" s="43" t="s">
        <v>468</v>
      </c>
      <c r="L1116" s="44" t="s">
        <v>469</v>
      </c>
      <c r="M1116" s="43">
        <v>93</v>
      </c>
      <c r="N1116" s="43">
        <v>524272</v>
      </c>
      <c r="O1116" s="43">
        <v>300047</v>
      </c>
    </row>
    <row r="1117" spans="1:15" x14ac:dyDescent="0.35">
      <c r="A1117" s="41">
        <v>1115</v>
      </c>
      <c r="B1117" s="42">
        <v>5668742</v>
      </c>
      <c r="C1117" s="43" t="s">
        <v>470</v>
      </c>
      <c r="D1117" s="51" t="s">
        <v>471</v>
      </c>
      <c r="E1117" s="44" t="s">
        <v>148</v>
      </c>
      <c r="F1117" s="44" t="s">
        <v>465</v>
      </c>
      <c r="G1117" s="43" t="s">
        <v>5610</v>
      </c>
      <c r="H1117" s="44" t="s">
        <v>466</v>
      </c>
      <c r="I1117" s="43" t="s">
        <v>467</v>
      </c>
      <c r="J1117" s="44" t="s">
        <v>466</v>
      </c>
      <c r="K1117" s="43" t="s">
        <v>472</v>
      </c>
      <c r="L1117" s="44" t="s">
        <v>473</v>
      </c>
      <c r="M1117" s="43">
        <v>1</v>
      </c>
      <c r="N1117" s="43">
        <v>521707</v>
      </c>
      <c r="O1117" s="43">
        <v>300806</v>
      </c>
    </row>
    <row r="1118" spans="1:15" x14ac:dyDescent="0.35">
      <c r="A1118" s="41">
        <v>1116</v>
      </c>
      <c r="B1118" s="42">
        <v>5671712</v>
      </c>
      <c r="C1118" s="43" t="s">
        <v>474</v>
      </c>
      <c r="D1118" s="51" t="s">
        <v>475</v>
      </c>
      <c r="E1118" s="44" t="s">
        <v>148</v>
      </c>
      <c r="F1118" s="44" t="s">
        <v>465</v>
      </c>
      <c r="G1118" s="43" t="s">
        <v>5610</v>
      </c>
      <c r="H1118" s="44" t="s">
        <v>466</v>
      </c>
      <c r="I1118" s="43" t="s">
        <v>467</v>
      </c>
      <c r="J1118" s="44" t="s">
        <v>466</v>
      </c>
      <c r="K1118" s="43" t="s">
        <v>476</v>
      </c>
      <c r="L1118" s="44" t="s">
        <v>477</v>
      </c>
      <c r="M1118" s="43">
        <v>43</v>
      </c>
      <c r="N1118" s="43">
        <v>526035</v>
      </c>
      <c r="O1118" s="43">
        <v>297152</v>
      </c>
    </row>
    <row r="1119" spans="1:15" x14ac:dyDescent="0.35">
      <c r="A1119" s="41">
        <v>1117</v>
      </c>
      <c r="B1119" s="42">
        <v>5678941</v>
      </c>
      <c r="C1119" s="43" t="s">
        <v>5611</v>
      </c>
      <c r="D1119" s="51" t="s">
        <v>5612</v>
      </c>
      <c r="E1119" s="44" t="s">
        <v>148</v>
      </c>
      <c r="F1119" s="44" t="s">
        <v>465</v>
      </c>
      <c r="G1119" s="43" t="s">
        <v>5613</v>
      </c>
      <c r="H1119" s="44" t="s">
        <v>5614</v>
      </c>
      <c r="I1119" s="43" t="s">
        <v>5615</v>
      </c>
      <c r="J1119" s="44" t="s">
        <v>5614</v>
      </c>
      <c r="K1119" s="43" t="s">
        <v>94</v>
      </c>
      <c r="L1119" s="44" t="s">
        <v>95</v>
      </c>
      <c r="M1119" s="43">
        <v>36</v>
      </c>
      <c r="N1119" s="43">
        <v>533669</v>
      </c>
      <c r="O1119" s="43">
        <v>308532</v>
      </c>
    </row>
    <row r="1120" spans="1:15" x14ac:dyDescent="0.35">
      <c r="A1120" s="41">
        <v>1118</v>
      </c>
      <c r="B1120" s="42">
        <v>5679431</v>
      </c>
      <c r="C1120" s="43" t="s">
        <v>5616</v>
      </c>
      <c r="D1120" s="51" t="s">
        <v>5617</v>
      </c>
      <c r="E1120" s="44" t="s">
        <v>148</v>
      </c>
      <c r="F1120" s="44" t="s">
        <v>465</v>
      </c>
      <c r="G1120" s="43" t="s">
        <v>5613</v>
      </c>
      <c r="H1120" s="44" t="s">
        <v>5614</v>
      </c>
      <c r="I1120" s="43" t="s">
        <v>5618</v>
      </c>
      <c r="J1120" s="44" t="s">
        <v>5619</v>
      </c>
      <c r="K1120" s="43" t="s">
        <v>103</v>
      </c>
      <c r="L1120" s="44"/>
      <c r="M1120" s="43">
        <v>76</v>
      </c>
      <c r="N1120" s="43">
        <v>542233</v>
      </c>
      <c r="O1120" s="43">
        <v>308302</v>
      </c>
    </row>
    <row r="1121" spans="1:15" x14ac:dyDescent="0.35">
      <c r="A1121" s="41">
        <v>1119</v>
      </c>
      <c r="B1121" s="42">
        <v>5687221</v>
      </c>
      <c r="C1121" s="43" t="s">
        <v>5622</v>
      </c>
      <c r="D1121" s="51" t="s">
        <v>5623</v>
      </c>
      <c r="E1121" s="44" t="s">
        <v>148</v>
      </c>
      <c r="F1121" s="44" t="s">
        <v>465</v>
      </c>
      <c r="G1121" s="43" t="s">
        <v>5620</v>
      </c>
      <c r="H1121" s="44" t="s">
        <v>5621</v>
      </c>
      <c r="I1121" s="43" t="s">
        <v>5624</v>
      </c>
      <c r="J1121" s="44" t="s">
        <v>5625</v>
      </c>
      <c r="K1121" s="43" t="s">
        <v>94</v>
      </c>
      <c r="L1121" s="44" t="s">
        <v>95</v>
      </c>
      <c r="M1121" s="43">
        <v>2</v>
      </c>
      <c r="N1121" s="43">
        <v>522456</v>
      </c>
      <c r="O1121" s="43">
        <v>309664</v>
      </c>
    </row>
    <row r="1122" spans="1:15" x14ac:dyDescent="0.35">
      <c r="A1122" s="41">
        <v>1120</v>
      </c>
      <c r="B1122" s="42">
        <v>5687845</v>
      </c>
      <c r="C1122" s="43" t="s">
        <v>5626</v>
      </c>
      <c r="D1122" s="51" t="s">
        <v>5627</v>
      </c>
      <c r="E1122" s="44" t="s">
        <v>148</v>
      </c>
      <c r="F1122" s="44" t="s">
        <v>465</v>
      </c>
      <c r="G1122" s="43" t="s">
        <v>5620</v>
      </c>
      <c r="H1122" s="44" t="s">
        <v>5621</v>
      </c>
      <c r="I1122" s="43" t="s">
        <v>5628</v>
      </c>
      <c r="J1122" s="44" t="s">
        <v>2918</v>
      </c>
      <c r="K1122" s="43" t="s">
        <v>103</v>
      </c>
      <c r="L1122" s="44" t="s">
        <v>104</v>
      </c>
      <c r="M1122" s="43">
        <v>56</v>
      </c>
      <c r="N1122" s="43">
        <v>526570</v>
      </c>
      <c r="O1122" s="43">
        <v>309920</v>
      </c>
    </row>
    <row r="1123" spans="1:15" x14ac:dyDescent="0.35">
      <c r="A1123" s="41">
        <v>1121</v>
      </c>
      <c r="B1123" s="42">
        <v>5684860</v>
      </c>
      <c r="C1123" s="43" t="s">
        <v>5629</v>
      </c>
      <c r="D1123" s="51" t="s">
        <v>5630</v>
      </c>
      <c r="E1123" s="44" t="s">
        <v>148</v>
      </c>
      <c r="F1123" s="44" t="s">
        <v>465</v>
      </c>
      <c r="G1123" s="43" t="s">
        <v>5620</v>
      </c>
      <c r="H1123" s="44" t="s">
        <v>5621</v>
      </c>
      <c r="I1123" s="43" t="s">
        <v>5631</v>
      </c>
      <c r="J1123" s="44" t="s">
        <v>5621</v>
      </c>
      <c r="K1123" s="43" t="s">
        <v>1089</v>
      </c>
      <c r="L1123" s="44" t="s">
        <v>1090</v>
      </c>
      <c r="M1123" s="43">
        <v>61</v>
      </c>
      <c r="N1123" s="43">
        <v>525114</v>
      </c>
      <c r="O1123" s="43">
        <v>306842</v>
      </c>
    </row>
    <row r="1124" spans="1:15" x14ac:dyDescent="0.35">
      <c r="A1124" s="41">
        <v>1122</v>
      </c>
      <c r="B1124" s="42">
        <v>5685028</v>
      </c>
      <c r="C1124" s="43" t="s">
        <v>5632</v>
      </c>
      <c r="D1124" s="51" t="s">
        <v>5633</v>
      </c>
      <c r="E1124" s="44" t="s">
        <v>148</v>
      </c>
      <c r="F1124" s="44" t="s">
        <v>465</v>
      </c>
      <c r="G1124" s="43" t="s">
        <v>5620</v>
      </c>
      <c r="H1124" s="44" t="s">
        <v>5621</v>
      </c>
      <c r="I1124" s="43" t="s">
        <v>5631</v>
      </c>
      <c r="J1124" s="44" t="s">
        <v>5621</v>
      </c>
      <c r="K1124" s="43" t="s">
        <v>5634</v>
      </c>
      <c r="L1124" s="44" t="s">
        <v>5635</v>
      </c>
      <c r="M1124" s="43">
        <v>50</v>
      </c>
      <c r="N1124" s="43">
        <v>525592</v>
      </c>
      <c r="O1124" s="43">
        <v>306133</v>
      </c>
    </row>
    <row r="1125" spans="1:15" x14ac:dyDescent="0.35">
      <c r="A1125" s="41">
        <v>1123</v>
      </c>
      <c r="B1125" s="42">
        <v>5685972</v>
      </c>
      <c r="C1125" s="43" t="s">
        <v>5636</v>
      </c>
      <c r="D1125" s="51" t="s">
        <v>5637</v>
      </c>
      <c r="E1125" s="44" t="s">
        <v>148</v>
      </c>
      <c r="F1125" s="44" t="s">
        <v>465</v>
      </c>
      <c r="G1125" s="43" t="s">
        <v>5620</v>
      </c>
      <c r="H1125" s="44" t="s">
        <v>5621</v>
      </c>
      <c r="I1125" s="43" t="s">
        <v>5631</v>
      </c>
      <c r="J1125" s="44" t="s">
        <v>5621</v>
      </c>
      <c r="K1125" s="43" t="s">
        <v>3322</v>
      </c>
      <c r="L1125" s="44" t="s">
        <v>3323</v>
      </c>
      <c r="M1125" s="43">
        <v>2</v>
      </c>
      <c r="N1125" s="43">
        <v>525963</v>
      </c>
      <c r="O1125" s="43">
        <v>307100</v>
      </c>
    </row>
    <row r="1126" spans="1:15" x14ac:dyDescent="0.35">
      <c r="A1126" s="41">
        <v>1124</v>
      </c>
      <c r="B1126" s="42">
        <v>5689568</v>
      </c>
      <c r="C1126" s="43" t="s">
        <v>5638</v>
      </c>
      <c r="D1126" s="51" t="s">
        <v>5639</v>
      </c>
      <c r="E1126" s="44" t="s">
        <v>148</v>
      </c>
      <c r="F1126" s="44" t="s">
        <v>5640</v>
      </c>
      <c r="G1126" s="43" t="s">
        <v>5641</v>
      </c>
      <c r="H1126" s="44" t="s">
        <v>5642</v>
      </c>
      <c r="I1126" s="43" t="s">
        <v>5643</v>
      </c>
      <c r="J1126" s="44" t="s">
        <v>5642</v>
      </c>
      <c r="K1126" s="43" t="s">
        <v>5644</v>
      </c>
      <c r="L1126" s="44" t="s">
        <v>5645</v>
      </c>
      <c r="M1126" s="43">
        <v>37</v>
      </c>
      <c r="N1126" s="43">
        <v>498362</v>
      </c>
      <c r="O1126" s="43">
        <v>230492</v>
      </c>
    </row>
    <row r="1127" spans="1:15" ht="29" x14ac:dyDescent="0.35">
      <c r="A1127" s="41">
        <v>1125</v>
      </c>
      <c r="B1127" s="42">
        <v>5688517</v>
      </c>
      <c r="C1127" s="43" t="s">
        <v>5646</v>
      </c>
      <c r="D1127" s="51" t="s">
        <v>5647</v>
      </c>
      <c r="E1127" s="44" t="s">
        <v>148</v>
      </c>
      <c r="F1127" s="44" t="s">
        <v>5640</v>
      </c>
      <c r="G1127" s="43" t="s">
        <v>5641</v>
      </c>
      <c r="H1127" s="44" t="s">
        <v>5642</v>
      </c>
      <c r="I1127" s="43" t="s">
        <v>5643</v>
      </c>
      <c r="J1127" s="44" t="s">
        <v>5642</v>
      </c>
      <c r="K1127" s="43" t="s">
        <v>5644</v>
      </c>
      <c r="L1127" s="44" t="s">
        <v>5645</v>
      </c>
      <c r="M1127" s="43">
        <v>49</v>
      </c>
      <c r="N1127" s="43">
        <v>498487</v>
      </c>
      <c r="O1127" s="43">
        <v>230276</v>
      </c>
    </row>
    <row r="1128" spans="1:15" x14ac:dyDescent="0.35">
      <c r="A1128" s="41">
        <v>1126</v>
      </c>
      <c r="B1128" s="45">
        <v>55229170</v>
      </c>
      <c r="C1128" s="46"/>
      <c r="D1128" s="52" t="s">
        <v>5649</v>
      </c>
      <c r="E1128" s="47" t="s">
        <v>148</v>
      </c>
      <c r="F1128" s="47" t="s">
        <v>5640</v>
      </c>
      <c r="G1128" s="46" t="s">
        <v>5650</v>
      </c>
      <c r="H1128" s="47" t="s">
        <v>5648</v>
      </c>
      <c r="I1128" s="46" t="s">
        <v>5651</v>
      </c>
      <c r="J1128" s="47" t="s">
        <v>3473</v>
      </c>
      <c r="K1128" s="46" t="s">
        <v>5652</v>
      </c>
      <c r="L1128" s="47" t="s">
        <v>5653</v>
      </c>
      <c r="M1128" s="46" t="s">
        <v>1663</v>
      </c>
      <c r="N1128" s="46">
        <v>499238.01</v>
      </c>
      <c r="O1128" s="46">
        <v>237202.03</v>
      </c>
    </row>
    <row r="1129" spans="1:15" x14ac:dyDescent="0.35">
      <c r="A1129" s="41">
        <v>1127</v>
      </c>
      <c r="B1129" s="45">
        <v>65391835</v>
      </c>
      <c r="C1129" s="46"/>
      <c r="D1129" s="52" t="s">
        <v>5654</v>
      </c>
      <c r="E1129" s="47" t="s">
        <v>148</v>
      </c>
      <c r="F1129" s="47" t="s">
        <v>5640</v>
      </c>
      <c r="G1129" s="46" t="s">
        <v>5655</v>
      </c>
      <c r="H1129" s="47" t="s">
        <v>5648</v>
      </c>
      <c r="I1129" s="46" t="s">
        <v>5656</v>
      </c>
      <c r="J1129" s="47" t="s">
        <v>5648</v>
      </c>
      <c r="K1129" s="46" t="s">
        <v>481</v>
      </c>
      <c r="L1129" s="47" t="s">
        <v>482</v>
      </c>
      <c r="M1129" s="46" t="s">
        <v>5657</v>
      </c>
      <c r="N1129" s="46">
        <v>497245.02</v>
      </c>
      <c r="O1129" s="46">
        <v>232510.01</v>
      </c>
    </row>
    <row r="1130" spans="1:15" x14ac:dyDescent="0.35">
      <c r="A1130" s="41">
        <v>1128</v>
      </c>
      <c r="B1130" s="42">
        <v>5709803</v>
      </c>
      <c r="C1130" s="43" t="s">
        <v>5658</v>
      </c>
      <c r="D1130" s="51" t="s">
        <v>5659</v>
      </c>
      <c r="E1130" s="44" t="s">
        <v>148</v>
      </c>
      <c r="F1130" s="44" t="s">
        <v>5640</v>
      </c>
      <c r="G1130" s="43" t="s">
        <v>5660</v>
      </c>
      <c r="H1130" s="44" t="s">
        <v>5661</v>
      </c>
      <c r="I1130" s="43" t="s">
        <v>5662</v>
      </c>
      <c r="J1130" s="44" t="s">
        <v>5663</v>
      </c>
      <c r="K1130" s="43" t="s">
        <v>5664</v>
      </c>
      <c r="L1130" s="44" t="s">
        <v>5665</v>
      </c>
      <c r="M1130" s="43">
        <v>86</v>
      </c>
      <c r="N1130" s="43">
        <v>486627</v>
      </c>
      <c r="O1130" s="43">
        <v>237819</v>
      </c>
    </row>
    <row r="1131" spans="1:15" x14ac:dyDescent="0.35">
      <c r="A1131" s="41">
        <v>1129</v>
      </c>
      <c r="B1131" s="42">
        <v>5710590</v>
      </c>
      <c r="C1131" s="43" t="s">
        <v>5666</v>
      </c>
      <c r="D1131" s="51" t="s">
        <v>5667</v>
      </c>
      <c r="E1131" s="44" t="s">
        <v>148</v>
      </c>
      <c r="F1131" s="44" t="s">
        <v>5640</v>
      </c>
      <c r="G1131" s="43" t="s">
        <v>5660</v>
      </c>
      <c r="H1131" s="44" t="s">
        <v>5661</v>
      </c>
      <c r="I1131" s="43" t="s">
        <v>5668</v>
      </c>
      <c r="J1131" s="44" t="s">
        <v>5669</v>
      </c>
      <c r="K1131" s="43" t="s">
        <v>338</v>
      </c>
      <c r="L1131" s="44" t="s">
        <v>339</v>
      </c>
      <c r="M1131" s="43">
        <v>56</v>
      </c>
      <c r="N1131" s="43">
        <v>491923</v>
      </c>
      <c r="O1131" s="43">
        <v>237816</v>
      </c>
    </row>
    <row r="1132" spans="1:15" x14ac:dyDescent="0.35">
      <c r="A1132" s="41">
        <v>1130</v>
      </c>
      <c r="B1132" s="42">
        <v>5712060</v>
      </c>
      <c r="C1132" s="43" t="s">
        <v>5670</v>
      </c>
      <c r="D1132" s="51" t="s">
        <v>5671</v>
      </c>
      <c r="E1132" s="44" t="s">
        <v>148</v>
      </c>
      <c r="F1132" s="44" t="s">
        <v>5640</v>
      </c>
      <c r="G1132" s="43" t="s">
        <v>5660</v>
      </c>
      <c r="H1132" s="44" t="s">
        <v>5661</v>
      </c>
      <c r="I1132" s="43" t="s">
        <v>5672</v>
      </c>
      <c r="J1132" s="44" t="s">
        <v>5661</v>
      </c>
      <c r="K1132" s="43" t="s">
        <v>94</v>
      </c>
      <c r="L1132" s="44" t="s">
        <v>95</v>
      </c>
      <c r="M1132" s="43">
        <v>130</v>
      </c>
      <c r="N1132" s="43">
        <v>485094</v>
      </c>
      <c r="O1132" s="43">
        <v>241151</v>
      </c>
    </row>
    <row r="1133" spans="1:15" x14ac:dyDescent="0.35">
      <c r="A1133" s="41">
        <v>1131</v>
      </c>
      <c r="B1133" s="42">
        <v>5722940</v>
      </c>
      <c r="C1133" s="43" t="s">
        <v>1144</v>
      </c>
      <c r="D1133" s="51" t="s">
        <v>1145</v>
      </c>
      <c r="E1133" s="44" t="s">
        <v>148</v>
      </c>
      <c r="F1133" s="44" t="s">
        <v>1146</v>
      </c>
      <c r="G1133" s="43" t="s">
        <v>5673</v>
      </c>
      <c r="H1133" s="44" t="s">
        <v>1147</v>
      </c>
      <c r="I1133" s="43" t="s">
        <v>1148</v>
      </c>
      <c r="J1133" s="44" t="s">
        <v>1149</v>
      </c>
      <c r="K1133" s="43" t="s">
        <v>94</v>
      </c>
      <c r="L1133" s="44" t="s">
        <v>95</v>
      </c>
      <c r="M1133" s="43">
        <v>7</v>
      </c>
      <c r="N1133" s="43">
        <v>451087</v>
      </c>
      <c r="O1133" s="43">
        <v>228410</v>
      </c>
    </row>
    <row r="1134" spans="1:15" x14ac:dyDescent="0.35">
      <c r="A1134" s="41">
        <v>1132</v>
      </c>
      <c r="B1134" s="42">
        <v>5723308</v>
      </c>
      <c r="C1134" s="43" t="s">
        <v>1150</v>
      </c>
      <c r="D1134" s="51" t="s">
        <v>1151</v>
      </c>
      <c r="E1134" s="44" t="s">
        <v>148</v>
      </c>
      <c r="F1134" s="44" t="s">
        <v>1146</v>
      </c>
      <c r="G1134" s="43" t="s">
        <v>5673</v>
      </c>
      <c r="H1134" s="44" t="s">
        <v>1147</v>
      </c>
      <c r="I1134" s="43" t="s">
        <v>1152</v>
      </c>
      <c r="J1134" s="44" t="s">
        <v>1147</v>
      </c>
      <c r="K1134" s="43" t="s">
        <v>1153</v>
      </c>
      <c r="L1134" s="44" t="s">
        <v>1154</v>
      </c>
      <c r="M1134" s="43">
        <v>12</v>
      </c>
      <c r="N1134" s="43">
        <v>447839</v>
      </c>
      <c r="O1134" s="43">
        <v>235379</v>
      </c>
    </row>
    <row r="1135" spans="1:15" x14ac:dyDescent="0.35">
      <c r="A1135" s="41">
        <v>1133</v>
      </c>
      <c r="B1135" s="42">
        <v>5723865</v>
      </c>
      <c r="C1135" s="43" t="s">
        <v>1155</v>
      </c>
      <c r="D1135" s="51" t="s">
        <v>1156</v>
      </c>
      <c r="E1135" s="44" t="s">
        <v>148</v>
      </c>
      <c r="F1135" s="44" t="s">
        <v>1146</v>
      </c>
      <c r="G1135" s="43" t="s">
        <v>5673</v>
      </c>
      <c r="H1135" s="44" t="s">
        <v>1147</v>
      </c>
      <c r="I1135" s="43" t="s">
        <v>1157</v>
      </c>
      <c r="J1135" s="44" t="s">
        <v>1158</v>
      </c>
      <c r="K1135" s="43" t="s">
        <v>94</v>
      </c>
      <c r="L1135" s="44" t="s">
        <v>95</v>
      </c>
      <c r="M1135" s="43">
        <v>1</v>
      </c>
      <c r="N1135" s="43">
        <v>444112</v>
      </c>
      <c r="O1135" s="43">
        <v>234693</v>
      </c>
    </row>
    <row r="1136" spans="1:15" x14ac:dyDescent="0.35">
      <c r="A1136" s="41">
        <v>1134</v>
      </c>
      <c r="B1136" s="42">
        <v>5724983</v>
      </c>
      <c r="C1136" s="43" t="s">
        <v>5674</v>
      </c>
      <c r="D1136" s="51" t="s">
        <v>5675</v>
      </c>
      <c r="E1136" s="44" t="s">
        <v>148</v>
      </c>
      <c r="F1136" s="44" t="s">
        <v>1146</v>
      </c>
      <c r="G1136" s="43" t="s">
        <v>5673</v>
      </c>
      <c r="H1136" s="44" t="s">
        <v>1147</v>
      </c>
      <c r="I1136" s="43" t="s">
        <v>5676</v>
      </c>
      <c r="J1136" s="44" t="s">
        <v>5677</v>
      </c>
      <c r="K1136" s="43" t="s">
        <v>541</v>
      </c>
      <c r="L1136" s="44" t="s">
        <v>542</v>
      </c>
      <c r="M1136" s="43">
        <v>13</v>
      </c>
      <c r="N1136" s="43">
        <v>445396</v>
      </c>
      <c r="O1136" s="43">
        <v>238181</v>
      </c>
    </row>
    <row r="1137" spans="1:15" x14ac:dyDescent="0.35">
      <c r="A1137" s="41">
        <v>1135</v>
      </c>
      <c r="B1137" s="42">
        <v>7714035</v>
      </c>
      <c r="C1137" s="43" t="s">
        <v>5678</v>
      </c>
      <c r="D1137" s="51" t="s">
        <v>5679</v>
      </c>
      <c r="E1137" s="44" t="s">
        <v>148</v>
      </c>
      <c r="F1137" s="44" t="s">
        <v>1146</v>
      </c>
      <c r="G1137" s="43" t="s">
        <v>5673</v>
      </c>
      <c r="H1137" s="44" t="s">
        <v>1147</v>
      </c>
      <c r="I1137" s="43" t="s">
        <v>5680</v>
      </c>
      <c r="J1137" s="44" t="s">
        <v>5681</v>
      </c>
      <c r="K1137" s="43" t="s">
        <v>5682</v>
      </c>
      <c r="L1137" s="44" t="s">
        <v>5683</v>
      </c>
      <c r="M1137" s="43">
        <v>7</v>
      </c>
      <c r="N1137" s="43">
        <v>451371</v>
      </c>
      <c r="O1137" s="43">
        <v>230442</v>
      </c>
    </row>
    <row r="1138" spans="1:15" x14ac:dyDescent="0.35">
      <c r="A1138" s="41">
        <v>1136</v>
      </c>
      <c r="B1138" s="42">
        <v>5731888</v>
      </c>
      <c r="C1138" s="43" t="s">
        <v>5684</v>
      </c>
      <c r="D1138" s="51" t="s">
        <v>5685</v>
      </c>
      <c r="E1138" s="44" t="s">
        <v>148</v>
      </c>
      <c r="F1138" s="44" t="s">
        <v>1146</v>
      </c>
      <c r="G1138" s="43" t="s">
        <v>5686</v>
      </c>
      <c r="H1138" s="44" t="s">
        <v>1197</v>
      </c>
      <c r="I1138" s="43" t="s">
        <v>5687</v>
      </c>
      <c r="J1138" s="44" t="s">
        <v>5688</v>
      </c>
      <c r="K1138" s="43" t="s">
        <v>288</v>
      </c>
      <c r="L1138" s="44" t="s">
        <v>289</v>
      </c>
      <c r="M1138" s="43">
        <v>47</v>
      </c>
      <c r="N1138" s="43">
        <v>437669</v>
      </c>
      <c r="O1138" s="43">
        <v>252458</v>
      </c>
    </row>
    <row r="1139" spans="1:15" x14ac:dyDescent="0.35">
      <c r="A1139" s="41">
        <v>1137</v>
      </c>
      <c r="B1139" s="42">
        <v>177270089</v>
      </c>
      <c r="C1139" s="43"/>
      <c r="D1139" s="51">
        <v>40617</v>
      </c>
      <c r="E1139" s="44" t="s">
        <v>148</v>
      </c>
      <c r="F1139" s="44" t="s">
        <v>5689</v>
      </c>
      <c r="G1139" s="43" t="s">
        <v>5690</v>
      </c>
      <c r="H1139" s="44" t="s">
        <v>5689</v>
      </c>
      <c r="I1139" s="43" t="s">
        <v>5691</v>
      </c>
      <c r="J1139" s="44" t="s">
        <v>5689</v>
      </c>
      <c r="K1139" s="43" t="s">
        <v>1140</v>
      </c>
      <c r="L1139" s="44" t="s">
        <v>1141</v>
      </c>
      <c r="M1139" s="43">
        <v>42</v>
      </c>
      <c r="N1139" s="43">
        <v>489571</v>
      </c>
      <c r="O1139" s="43">
        <v>267653</v>
      </c>
    </row>
    <row r="1140" spans="1:15" x14ac:dyDescent="0.35">
      <c r="A1140" s="41">
        <v>1138</v>
      </c>
      <c r="B1140" s="42">
        <v>6114167</v>
      </c>
      <c r="C1140" s="43" t="s">
        <v>5692</v>
      </c>
      <c r="D1140" s="51" t="s">
        <v>5693</v>
      </c>
      <c r="E1140" s="44" t="s">
        <v>148</v>
      </c>
      <c r="F1140" s="44" t="s">
        <v>5694</v>
      </c>
      <c r="G1140" s="43" t="s">
        <v>5695</v>
      </c>
      <c r="H1140" s="44" t="s">
        <v>5694</v>
      </c>
      <c r="I1140" s="43" t="s">
        <v>5696</v>
      </c>
      <c r="J1140" s="44" t="s">
        <v>5694</v>
      </c>
      <c r="K1140" s="43" t="s">
        <v>520</v>
      </c>
      <c r="L1140" s="44" t="s">
        <v>521</v>
      </c>
      <c r="M1140" s="43">
        <v>18</v>
      </c>
      <c r="N1140" s="43">
        <v>467397</v>
      </c>
      <c r="O1140" s="43">
        <v>247245</v>
      </c>
    </row>
    <row r="1141" spans="1:15" ht="29" x14ac:dyDescent="0.35">
      <c r="A1141" s="41">
        <v>1139</v>
      </c>
      <c r="B1141" s="42">
        <v>6100921</v>
      </c>
      <c r="C1141" s="43" t="s">
        <v>5697</v>
      </c>
      <c r="D1141" s="51" t="s">
        <v>5698</v>
      </c>
      <c r="E1141" s="44" t="s">
        <v>148</v>
      </c>
      <c r="F1141" s="44" t="s">
        <v>5694</v>
      </c>
      <c r="G1141" s="43" t="s">
        <v>5695</v>
      </c>
      <c r="H1141" s="44" t="s">
        <v>5694</v>
      </c>
      <c r="I1141" s="43" t="s">
        <v>5696</v>
      </c>
      <c r="J1141" s="44" t="s">
        <v>5694</v>
      </c>
      <c r="K1141" s="43" t="s">
        <v>520</v>
      </c>
      <c r="L1141" s="44" t="s">
        <v>521</v>
      </c>
      <c r="M1141" s="43">
        <v>22</v>
      </c>
      <c r="N1141" s="43">
        <v>467379</v>
      </c>
      <c r="O1141" s="43">
        <v>247137</v>
      </c>
    </row>
    <row r="1142" spans="1:15" x14ac:dyDescent="0.35">
      <c r="A1142" s="41">
        <v>1140</v>
      </c>
      <c r="B1142" s="45">
        <v>83627351</v>
      </c>
      <c r="C1142" s="46"/>
      <c r="D1142" s="52" t="s">
        <v>5699</v>
      </c>
      <c r="E1142" s="47" t="s">
        <v>148</v>
      </c>
      <c r="F1142" s="47" t="s">
        <v>5694</v>
      </c>
      <c r="G1142" s="46" t="s">
        <v>5695</v>
      </c>
      <c r="H1142" s="47" t="s">
        <v>5694</v>
      </c>
      <c r="I1142" s="46" t="s">
        <v>5696</v>
      </c>
      <c r="J1142" s="47" t="s">
        <v>5694</v>
      </c>
      <c r="K1142" s="46" t="s">
        <v>5700</v>
      </c>
      <c r="L1142" s="47" t="s">
        <v>5701</v>
      </c>
      <c r="M1142" s="46" t="s">
        <v>4706</v>
      </c>
      <c r="N1142" s="46">
        <v>466313.03</v>
      </c>
      <c r="O1142" s="46">
        <v>248200.04</v>
      </c>
    </row>
    <row r="1143" spans="1:15" x14ac:dyDescent="0.35">
      <c r="A1143" s="41">
        <v>1141</v>
      </c>
      <c r="B1143" s="42">
        <v>6134571</v>
      </c>
      <c r="C1143" s="43" t="s">
        <v>5702</v>
      </c>
      <c r="D1143" s="51" t="s">
        <v>5703</v>
      </c>
      <c r="E1143" s="44" t="s">
        <v>148</v>
      </c>
      <c r="F1143" s="44" t="s">
        <v>620</v>
      </c>
      <c r="G1143" s="43" t="s">
        <v>5704</v>
      </c>
      <c r="H1143" s="44" t="s">
        <v>620</v>
      </c>
      <c r="I1143" s="43" t="s">
        <v>621</v>
      </c>
      <c r="J1143" s="44" t="s">
        <v>620</v>
      </c>
      <c r="K1143" s="43" t="s">
        <v>5705</v>
      </c>
      <c r="L1143" s="44" t="s">
        <v>506</v>
      </c>
      <c r="M1143" s="43">
        <v>93</v>
      </c>
      <c r="N1143" s="43">
        <v>517073</v>
      </c>
      <c r="O1143" s="43">
        <v>270012</v>
      </c>
    </row>
    <row r="1144" spans="1:15" x14ac:dyDescent="0.35">
      <c r="A1144" s="41">
        <v>1142</v>
      </c>
      <c r="B1144" s="42">
        <v>7845549</v>
      </c>
      <c r="C1144" s="43" t="s">
        <v>626</v>
      </c>
      <c r="D1144" s="51" t="s">
        <v>627</v>
      </c>
      <c r="E1144" s="44" t="s">
        <v>148</v>
      </c>
      <c r="F1144" s="44" t="s">
        <v>620</v>
      </c>
      <c r="G1144" s="43" t="s">
        <v>5704</v>
      </c>
      <c r="H1144" s="44" t="s">
        <v>620</v>
      </c>
      <c r="I1144" s="43" t="s">
        <v>621</v>
      </c>
      <c r="J1144" s="44" t="s">
        <v>620</v>
      </c>
      <c r="K1144" s="43" t="s">
        <v>628</v>
      </c>
      <c r="L1144" s="44" t="s">
        <v>629</v>
      </c>
      <c r="M1144" s="43">
        <v>46</v>
      </c>
      <c r="N1144" s="43">
        <v>512664</v>
      </c>
      <c r="O1144" s="43">
        <v>269439</v>
      </c>
    </row>
    <row r="1145" spans="1:15" x14ac:dyDescent="0.35">
      <c r="A1145" s="41">
        <v>1143</v>
      </c>
      <c r="B1145" s="42">
        <v>6135123</v>
      </c>
      <c r="C1145" s="43" t="s">
        <v>645</v>
      </c>
      <c r="D1145" s="51" t="s">
        <v>646</v>
      </c>
      <c r="E1145" s="44" t="s">
        <v>148</v>
      </c>
      <c r="F1145" s="44" t="s">
        <v>620</v>
      </c>
      <c r="G1145" s="43" t="s">
        <v>5704</v>
      </c>
      <c r="H1145" s="44" t="s">
        <v>620</v>
      </c>
      <c r="I1145" s="43" t="s">
        <v>621</v>
      </c>
      <c r="J1145" s="44" t="s">
        <v>620</v>
      </c>
      <c r="K1145" s="43" t="s">
        <v>647</v>
      </c>
      <c r="L1145" s="44" t="s">
        <v>648</v>
      </c>
      <c r="M1145" s="43" t="s">
        <v>649</v>
      </c>
      <c r="N1145" s="43">
        <v>511733</v>
      </c>
      <c r="O1145" s="43">
        <v>269739</v>
      </c>
    </row>
    <row r="1146" spans="1:15" ht="29" x14ac:dyDescent="0.35">
      <c r="A1146" s="41">
        <v>1144</v>
      </c>
      <c r="B1146" s="45">
        <v>42018643</v>
      </c>
      <c r="C1146" s="46"/>
      <c r="D1146" s="52" t="s">
        <v>5706</v>
      </c>
      <c r="E1146" s="47" t="s">
        <v>148</v>
      </c>
      <c r="F1146" s="47" t="s">
        <v>620</v>
      </c>
      <c r="G1146" s="46" t="s">
        <v>5704</v>
      </c>
      <c r="H1146" s="47" t="s">
        <v>620</v>
      </c>
      <c r="I1146" s="46" t="s">
        <v>621</v>
      </c>
      <c r="J1146" s="47" t="s">
        <v>620</v>
      </c>
      <c r="K1146" s="46" t="s">
        <v>5707</v>
      </c>
      <c r="L1146" s="47" t="s">
        <v>5708</v>
      </c>
      <c r="M1146" s="46" t="s">
        <v>1903</v>
      </c>
      <c r="N1146" s="46">
        <v>509266.98</v>
      </c>
      <c r="O1146" s="46">
        <v>267120.01</v>
      </c>
    </row>
    <row r="1147" spans="1:15" x14ac:dyDescent="0.35">
      <c r="A1147" s="41">
        <v>1145</v>
      </c>
      <c r="B1147" s="42">
        <v>7677110</v>
      </c>
      <c r="C1147" s="43" t="s">
        <v>630</v>
      </c>
      <c r="D1147" s="51" t="s">
        <v>631</v>
      </c>
      <c r="E1147" s="44" t="s">
        <v>148</v>
      </c>
      <c r="F1147" s="44" t="s">
        <v>620</v>
      </c>
      <c r="G1147" s="43" t="s">
        <v>5704</v>
      </c>
      <c r="H1147" s="44" t="s">
        <v>620</v>
      </c>
      <c r="I1147" s="43" t="s">
        <v>621</v>
      </c>
      <c r="J1147" s="44" t="s">
        <v>620</v>
      </c>
      <c r="K1147" s="43" t="s">
        <v>371</v>
      </c>
      <c r="L1147" s="44" t="s">
        <v>372</v>
      </c>
      <c r="M1147" s="43">
        <v>2</v>
      </c>
      <c r="N1147" s="43">
        <v>508031</v>
      </c>
      <c r="O1147" s="43">
        <v>268413</v>
      </c>
    </row>
    <row r="1148" spans="1:15" x14ac:dyDescent="0.35">
      <c r="A1148" s="41">
        <v>1146</v>
      </c>
      <c r="B1148" s="42">
        <v>117628363</v>
      </c>
      <c r="C1148" s="43"/>
      <c r="D1148" s="51">
        <v>133413</v>
      </c>
      <c r="E1148" s="44" t="s">
        <v>148</v>
      </c>
      <c r="F1148" s="44" t="s">
        <v>620</v>
      </c>
      <c r="G1148" s="43" t="s">
        <v>5704</v>
      </c>
      <c r="H1148" s="44" t="s">
        <v>620</v>
      </c>
      <c r="I1148" s="43" t="s">
        <v>621</v>
      </c>
      <c r="J1148" s="44" t="s">
        <v>620</v>
      </c>
      <c r="K1148" s="43" t="s">
        <v>5709</v>
      </c>
      <c r="L1148" s="44" t="s">
        <v>5710</v>
      </c>
      <c r="M1148" s="43" t="s">
        <v>594</v>
      </c>
      <c r="N1148" s="43">
        <v>513414</v>
      </c>
      <c r="O1148" s="43">
        <v>270266</v>
      </c>
    </row>
    <row r="1149" spans="1:15" x14ac:dyDescent="0.35">
      <c r="A1149" s="41">
        <v>1147</v>
      </c>
      <c r="B1149" s="42">
        <v>6135636</v>
      </c>
      <c r="C1149" s="43" t="s">
        <v>641</v>
      </c>
      <c r="D1149" s="51" t="s">
        <v>642</v>
      </c>
      <c r="E1149" s="44" t="s">
        <v>148</v>
      </c>
      <c r="F1149" s="44" t="s">
        <v>620</v>
      </c>
      <c r="G1149" s="43" t="s">
        <v>5704</v>
      </c>
      <c r="H1149" s="44" t="s">
        <v>620</v>
      </c>
      <c r="I1149" s="43" t="s">
        <v>621</v>
      </c>
      <c r="J1149" s="44" t="s">
        <v>620</v>
      </c>
      <c r="K1149" s="43" t="s">
        <v>643</v>
      </c>
      <c r="L1149" s="44" t="s">
        <v>644</v>
      </c>
      <c r="M1149" s="43">
        <v>114</v>
      </c>
      <c r="N1149" s="43">
        <v>507498</v>
      </c>
      <c r="O1149" s="43">
        <v>268149</v>
      </c>
    </row>
    <row r="1150" spans="1:15" x14ac:dyDescent="0.35">
      <c r="A1150" s="41">
        <v>1148</v>
      </c>
      <c r="B1150" s="42">
        <v>7989141</v>
      </c>
      <c r="C1150" s="43" t="s">
        <v>637</v>
      </c>
      <c r="D1150" s="51" t="s">
        <v>638</v>
      </c>
      <c r="E1150" s="44" t="s">
        <v>148</v>
      </c>
      <c r="F1150" s="44" t="s">
        <v>620</v>
      </c>
      <c r="G1150" s="43" t="s">
        <v>5704</v>
      </c>
      <c r="H1150" s="44" t="s">
        <v>620</v>
      </c>
      <c r="I1150" s="43" t="s">
        <v>621</v>
      </c>
      <c r="J1150" s="44" t="s">
        <v>620</v>
      </c>
      <c r="K1150" s="43" t="s">
        <v>639</v>
      </c>
      <c r="L1150" s="44" t="s">
        <v>640</v>
      </c>
      <c r="M1150" s="43">
        <v>1</v>
      </c>
      <c r="N1150" s="43">
        <v>509750</v>
      </c>
      <c r="O1150" s="43">
        <v>268176</v>
      </c>
    </row>
    <row r="1151" spans="1:15" x14ac:dyDescent="0.35">
      <c r="A1151" s="41">
        <v>1149</v>
      </c>
      <c r="B1151" s="42">
        <v>8064243</v>
      </c>
      <c r="C1151" s="43" t="s">
        <v>662</v>
      </c>
      <c r="D1151" s="51" t="s">
        <v>663</v>
      </c>
      <c r="E1151" s="44" t="s">
        <v>148</v>
      </c>
      <c r="F1151" s="44" t="s">
        <v>620</v>
      </c>
      <c r="G1151" s="43" t="s">
        <v>5704</v>
      </c>
      <c r="H1151" s="44" t="s">
        <v>620</v>
      </c>
      <c r="I1151" s="43" t="s">
        <v>621</v>
      </c>
      <c r="J1151" s="44" t="s">
        <v>620</v>
      </c>
      <c r="K1151" s="43" t="s">
        <v>664</v>
      </c>
      <c r="L1151" s="44" t="s">
        <v>665</v>
      </c>
      <c r="M1151" s="43">
        <v>1</v>
      </c>
      <c r="N1151" s="43">
        <v>509300</v>
      </c>
      <c r="O1151" s="43">
        <v>268567</v>
      </c>
    </row>
    <row r="1152" spans="1:15" x14ac:dyDescent="0.35">
      <c r="A1152" s="41">
        <v>1150</v>
      </c>
      <c r="B1152" s="42">
        <v>6135149</v>
      </c>
      <c r="C1152" s="43" t="s">
        <v>5711</v>
      </c>
      <c r="D1152" s="51" t="s">
        <v>5712</v>
      </c>
      <c r="E1152" s="44" t="s">
        <v>148</v>
      </c>
      <c r="F1152" s="44" t="s">
        <v>620</v>
      </c>
      <c r="G1152" s="43" t="s">
        <v>5704</v>
      </c>
      <c r="H1152" s="44" t="s">
        <v>620</v>
      </c>
      <c r="I1152" s="43" t="s">
        <v>621</v>
      </c>
      <c r="J1152" s="44" t="s">
        <v>620</v>
      </c>
      <c r="K1152" s="43" t="s">
        <v>5713</v>
      </c>
      <c r="L1152" s="44" t="s">
        <v>5714</v>
      </c>
      <c r="M1152" s="43">
        <v>25</v>
      </c>
      <c r="N1152" s="43">
        <v>509992</v>
      </c>
      <c r="O1152" s="43">
        <v>269583</v>
      </c>
    </row>
    <row r="1153" spans="1:15" x14ac:dyDescent="0.35">
      <c r="A1153" s="41">
        <v>1151</v>
      </c>
      <c r="B1153" s="42">
        <v>6131037</v>
      </c>
      <c r="C1153" s="43" t="s">
        <v>5715</v>
      </c>
      <c r="D1153" s="51" t="s">
        <v>5716</v>
      </c>
      <c r="E1153" s="44" t="s">
        <v>148</v>
      </c>
      <c r="F1153" s="44" t="s">
        <v>620</v>
      </c>
      <c r="G1153" s="43" t="s">
        <v>5704</v>
      </c>
      <c r="H1153" s="44" t="s">
        <v>620</v>
      </c>
      <c r="I1153" s="43" t="s">
        <v>621</v>
      </c>
      <c r="J1153" s="44" t="s">
        <v>620</v>
      </c>
      <c r="K1153" s="43" t="s">
        <v>5717</v>
      </c>
      <c r="L1153" s="44" t="s">
        <v>5718</v>
      </c>
      <c r="M1153" s="43" t="s">
        <v>5719</v>
      </c>
      <c r="N1153" s="43">
        <v>516195</v>
      </c>
      <c r="O1153" s="43">
        <v>268237</v>
      </c>
    </row>
    <row r="1154" spans="1:15" x14ac:dyDescent="0.35">
      <c r="A1154" s="41">
        <v>1152</v>
      </c>
      <c r="B1154" s="42">
        <v>6135319</v>
      </c>
      <c r="C1154" s="43" t="s">
        <v>655</v>
      </c>
      <c r="D1154" s="51" t="s">
        <v>656</v>
      </c>
      <c r="E1154" s="44" t="s">
        <v>148</v>
      </c>
      <c r="F1154" s="44" t="s">
        <v>620</v>
      </c>
      <c r="G1154" s="43" t="s">
        <v>5704</v>
      </c>
      <c r="H1154" s="44" t="s">
        <v>620</v>
      </c>
      <c r="I1154" s="43" t="s">
        <v>621</v>
      </c>
      <c r="J1154" s="44" t="s">
        <v>620</v>
      </c>
      <c r="K1154" s="43" t="s">
        <v>393</v>
      </c>
      <c r="L1154" s="44" t="s">
        <v>394</v>
      </c>
      <c r="M1154" s="43">
        <v>62</v>
      </c>
      <c r="N1154" s="43">
        <v>510356</v>
      </c>
      <c r="O1154" s="43">
        <v>269778</v>
      </c>
    </row>
    <row r="1155" spans="1:15" x14ac:dyDescent="0.35">
      <c r="A1155" s="41">
        <v>1153</v>
      </c>
      <c r="B1155" s="42">
        <v>6135015</v>
      </c>
      <c r="C1155" s="43" t="s">
        <v>635</v>
      </c>
      <c r="D1155" s="51" t="s">
        <v>636</v>
      </c>
      <c r="E1155" s="44" t="s">
        <v>148</v>
      </c>
      <c r="F1155" s="44" t="s">
        <v>620</v>
      </c>
      <c r="G1155" s="43" t="s">
        <v>5704</v>
      </c>
      <c r="H1155" s="44" t="s">
        <v>620</v>
      </c>
      <c r="I1155" s="43" t="s">
        <v>621</v>
      </c>
      <c r="J1155" s="44" t="s">
        <v>620</v>
      </c>
      <c r="K1155" s="43" t="s">
        <v>566</v>
      </c>
      <c r="L1155" s="44" t="s">
        <v>567</v>
      </c>
      <c r="M1155" s="43">
        <v>56</v>
      </c>
      <c r="N1155" s="43">
        <v>510417</v>
      </c>
      <c r="O1155" s="43">
        <v>269964</v>
      </c>
    </row>
    <row r="1156" spans="1:15" x14ac:dyDescent="0.35">
      <c r="A1156" s="41">
        <v>1154</v>
      </c>
      <c r="B1156" s="42">
        <v>6135563</v>
      </c>
      <c r="C1156" s="43" t="s">
        <v>5720</v>
      </c>
      <c r="D1156" s="51" t="s">
        <v>5721</v>
      </c>
      <c r="E1156" s="44" t="s">
        <v>148</v>
      </c>
      <c r="F1156" s="44" t="s">
        <v>620</v>
      </c>
      <c r="G1156" s="43" t="s">
        <v>5704</v>
      </c>
      <c r="H1156" s="44" t="s">
        <v>620</v>
      </c>
      <c r="I1156" s="43" t="s">
        <v>621</v>
      </c>
      <c r="J1156" s="44" t="s">
        <v>620</v>
      </c>
      <c r="K1156" s="43" t="s">
        <v>5722</v>
      </c>
      <c r="L1156" s="44" t="s">
        <v>803</v>
      </c>
      <c r="M1156" s="43">
        <v>3</v>
      </c>
      <c r="N1156" s="43">
        <v>513199</v>
      </c>
      <c r="O1156" s="43">
        <v>271062</v>
      </c>
    </row>
    <row r="1157" spans="1:15" x14ac:dyDescent="0.35">
      <c r="A1157" s="41">
        <v>1155</v>
      </c>
      <c r="B1157" s="42">
        <v>6135160</v>
      </c>
      <c r="C1157" s="43" t="s">
        <v>651</v>
      </c>
      <c r="D1157" s="51" t="s">
        <v>652</v>
      </c>
      <c r="E1157" s="44" t="s">
        <v>148</v>
      </c>
      <c r="F1157" s="44" t="s">
        <v>620</v>
      </c>
      <c r="G1157" s="43" t="s">
        <v>5704</v>
      </c>
      <c r="H1157" s="44" t="s">
        <v>620</v>
      </c>
      <c r="I1157" s="43" t="s">
        <v>621</v>
      </c>
      <c r="J1157" s="44" t="s">
        <v>620</v>
      </c>
      <c r="K1157" s="43" t="s">
        <v>653</v>
      </c>
      <c r="L1157" s="44" t="s">
        <v>654</v>
      </c>
      <c r="M1157" s="43">
        <v>36</v>
      </c>
      <c r="N1157" s="43">
        <v>509019</v>
      </c>
      <c r="O1157" s="43">
        <v>268954</v>
      </c>
    </row>
    <row r="1158" spans="1:15" x14ac:dyDescent="0.35">
      <c r="A1158" s="41">
        <v>1156</v>
      </c>
      <c r="B1158" s="42">
        <v>6135558</v>
      </c>
      <c r="C1158" s="43" t="s">
        <v>5723</v>
      </c>
      <c r="D1158" s="51" t="s">
        <v>5724</v>
      </c>
      <c r="E1158" s="44" t="s">
        <v>148</v>
      </c>
      <c r="F1158" s="44" t="s">
        <v>620</v>
      </c>
      <c r="G1158" s="43" t="s">
        <v>5704</v>
      </c>
      <c r="H1158" s="44" t="s">
        <v>620</v>
      </c>
      <c r="I1158" s="43" t="s">
        <v>621</v>
      </c>
      <c r="J1158" s="44" t="s">
        <v>620</v>
      </c>
      <c r="K1158" s="43" t="s">
        <v>541</v>
      </c>
      <c r="L1158" s="44" t="s">
        <v>542</v>
      </c>
      <c r="M1158" s="43">
        <v>17</v>
      </c>
      <c r="N1158" s="43">
        <v>510312</v>
      </c>
      <c r="O1158" s="43">
        <v>268391</v>
      </c>
    </row>
    <row r="1159" spans="1:15" x14ac:dyDescent="0.35">
      <c r="A1159" s="41">
        <v>1157</v>
      </c>
      <c r="B1159" s="42">
        <v>6150124</v>
      </c>
      <c r="C1159" s="43" t="s">
        <v>5725</v>
      </c>
      <c r="D1159" s="51" t="s">
        <v>5726</v>
      </c>
      <c r="E1159" s="44" t="s">
        <v>148</v>
      </c>
      <c r="F1159" s="44" t="s">
        <v>5727</v>
      </c>
      <c r="G1159" s="43" t="s">
        <v>5728</v>
      </c>
      <c r="H1159" s="44" t="s">
        <v>5727</v>
      </c>
      <c r="I1159" s="43" t="s">
        <v>5729</v>
      </c>
      <c r="J1159" s="44" t="s">
        <v>5727</v>
      </c>
      <c r="K1159" s="43" t="s">
        <v>5730</v>
      </c>
      <c r="L1159" s="44" t="s">
        <v>5731</v>
      </c>
      <c r="M1159" s="43">
        <v>24</v>
      </c>
      <c r="N1159" s="43">
        <v>499230</v>
      </c>
      <c r="O1159" s="43">
        <v>249342</v>
      </c>
    </row>
    <row r="1160" spans="1:15" x14ac:dyDescent="0.35">
      <c r="A1160" s="41">
        <v>1158</v>
      </c>
      <c r="B1160" s="45">
        <v>69652387</v>
      </c>
      <c r="C1160" s="46"/>
      <c r="D1160" s="52" t="s">
        <v>5733</v>
      </c>
      <c r="E1160" s="47" t="s">
        <v>148</v>
      </c>
      <c r="F1160" s="47" t="s">
        <v>5732</v>
      </c>
      <c r="G1160" s="46" t="s">
        <v>5734</v>
      </c>
      <c r="H1160" s="47" t="s">
        <v>5735</v>
      </c>
      <c r="I1160" s="46" t="s">
        <v>5736</v>
      </c>
      <c r="J1160" s="47" t="s">
        <v>5735</v>
      </c>
      <c r="K1160" s="46" t="s">
        <v>5737</v>
      </c>
      <c r="L1160" s="47" t="s">
        <v>5738</v>
      </c>
      <c r="M1160" s="46" t="s">
        <v>1663</v>
      </c>
      <c r="N1160" s="46">
        <v>462803.98</v>
      </c>
      <c r="O1160" s="46">
        <v>242444.05</v>
      </c>
    </row>
    <row r="1161" spans="1:15" x14ac:dyDescent="0.35">
      <c r="A1161" s="41">
        <v>1159</v>
      </c>
      <c r="B1161" s="42">
        <v>5840222</v>
      </c>
      <c r="C1161" s="43" t="s">
        <v>5741</v>
      </c>
      <c r="D1161" s="51" t="s">
        <v>5742</v>
      </c>
      <c r="E1161" s="44" t="s">
        <v>148</v>
      </c>
      <c r="F1161" s="44" t="s">
        <v>683</v>
      </c>
      <c r="G1161" s="43" t="s">
        <v>5739</v>
      </c>
      <c r="H1161" s="44" t="s">
        <v>5740</v>
      </c>
      <c r="I1161" s="43" t="s">
        <v>5743</v>
      </c>
      <c r="J1161" s="44" t="s">
        <v>5740</v>
      </c>
      <c r="K1161" s="43" t="s">
        <v>94</v>
      </c>
      <c r="L1161" s="44" t="s">
        <v>95</v>
      </c>
      <c r="M1161" s="43">
        <v>2</v>
      </c>
      <c r="N1161" s="43">
        <v>528149</v>
      </c>
      <c r="O1161" s="43">
        <v>284485</v>
      </c>
    </row>
    <row r="1162" spans="1:15" x14ac:dyDescent="0.35">
      <c r="A1162" s="41">
        <v>1160</v>
      </c>
      <c r="B1162" s="42">
        <v>5842691</v>
      </c>
      <c r="C1162" s="43" t="s">
        <v>5744</v>
      </c>
      <c r="D1162" s="51" t="s">
        <v>5745</v>
      </c>
      <c r="E1162" s="44" t="s">
        <v>148</v>
      </c>
      <c r="F1162" s="44" t="s">
        <v>683</v>
      </c>
      <c r="G1162" s="43" t="s">
        <v>5739</v>
      </c>
      <c r="H1162" s="44" t="s">
        <v>5740</v>
      </c>
      <c r="I1162" s="43" t="s">
        <v>5746</v>
      </c>
      <c r="J1162" s="44" t="s">
        <v>5747</v>
      </c>
      <c r="K1162" s="43" t="s">
        <v>94</v>
      </c>
      <c r="L1162" s="44" t="s">
        <v>95</v>
      </c>
      <c r="M1162" s="43">
        <v>11</v>
      </c>
      <c r="N1162" s="43">
        <v>530264</v>
      </c>
      <c r="O1162" s="43">
        <v>280125</v>
      </c>
    </row>
    <row r="1163" spans="1:15" x14ac:dyDescent="0.35">
      <c r="A1163" s="41">
        <v>1161</v>
      </c>
      <c r="B1163" s="42">
        <v>5827055</v>
      </c>
      <c r="C1163" s="43" t="s">
        <v>681</v>
      </c>
      <c r="D1163" s="51" t="s">
        <v>682</v>
      </c>
      <c r="E1163" s="44" t="s">
        <v>148</v>
      </c>
      <c r="F1163" s="44" t="s">
        <v>683</v>
      </c>
      <c r="G1163" s="43" t="s">
        <v>5748</v>
      </c>
      <c r="H1163" s="44" t="s">
        <v>684</v>
      </c>
      <c r="I1163" s="43" t="s">
        <v>685</v>
      </c>
      <c r="J1163" s="44" t="s">
        <v>684</v>
      </c>
      <c r="K1163" s="43" t="s">
        <v>686</v>
      </c>
      <c r="L1163" s="44" t="s">
        <v>687</v>
      </c>
      <c r="M1163" s="43">
        <v>2</v>
      </c>
      <c r="N1163" s="43">
        <v>527975</v>
      </c>
      <c r="O1163" s="43">
        <v>293167</v>
      </c>
    </row>
    <row r="1164" spans="1:15" x14ac:dyDescent="0.35">
      <c r="A1164" s="41">
        <v>1162</v>
      </c>
      <c r="B1164" s="45">
        <v>47005294</v>
      </c>
      <c r="C1164" s="46"/>
      <c r="D1164" s="52" t="s">
        <v>5752</v>
      </c>
      <c r="E1164" s="47" t="s">
        <v>148</v>
      </c>
      <c r="F1164" s="47" t="s">
        <v>5749</v>
      </c>
      <c r="G1164" s="46" t="s">
        <v>5750</v>
      </c>
      <c r="H1164" s="47" t="s">
        <v>5749</v>
      </c>
      <c r="I1164" s="46" t="s">
        <v>5751</v>
      </c>
      <c r="J1164" s="47" t="s">
        <v>5749</v>
      </c>
      <c r="K1164" s="46" t="s">
        <v>5753</v>
      </c>
      <c r="L1164" s="47" t="s">
        <v>5754</v>
      </c>
      <c r="M1164" s="46" t="s">
        <v>2314</v>
      </c>
      <c r="N1164" s="46">
        <v>478241.99</v>
      </c>
      <c r="O1164" s="46">
        <v>242162.02</v>
      </c>
    </row>
    <row r="1165" spans="1:15" x14ac:dyDescent="0.35">
      <c r="A1165" s="41">
        <v>1163</v>
      </c>
      <c r="B1165" s="42">
        <v>5883641</v>
      </c>
      <c r="C1165" s="43" t="s">
        <v>5755</v>
      </c>
      <c r="D1165" s="51" t="s">
        <v>5756</v>
      </c>
      <c r="E1165" s="44" t="s">
        <v>148</v>
      </c>
      <c r="F1165" s="44" t="s">
        <v>335</v>
      </c>
      <c r="G1165" s="43" t="s">
        <v>5757</v>
      </c>
      <c r="H1165" s="44" t="s">
        <v>5758</v>
      </c>
      <c r="I1165" s="43" t="s">
        <v>5759</v>
      </c>
      <c r="J1165" s="44" t="s">
        <v>5758</v>
      </c>
      <c r="K1165" s="43" t="s">
        <v>5760</v>
      </c>
      <c r="L1165" s="44" t="s">
        <v>5761</v>
      </c>
      <c r="M1165" s="43">
        <v>210</v>
      </c>
      <c r="N1165" s="43">
        <v>511334</v>
      </c>
      <c r="O1165" s="43">
        <v>205374</v>
      </c>
    </row>
    <row r="1166" spans="1:15" x14ac:dyDescent="0.35">
      <c r="A1166" s="41">
        <v>1164</v>
      </c>
      <c r="B1166" s="42">
        <v>5862842</v>
      </c>
      <c r="C1166" s="43" t="s">
        <v>333</v>
      </c>
      <c r="D1166" s="51" t="s">
        <v>334</v>
      </c>
      <c r="E1166" s="44" t="s">
        <v>148</v>
      </c>
      <c r="F1166" s="44" t="s">
        <v>335</v>
      </c>
      <c r="G1166" s="43" t="s">
        <v>5762</v>
      </c>
      <c r="H1166" s="44" t="s">
        <v>336</v>
      </c>
      <c r="I1166" s="43" t="s">
        <v>337</v>
      </c>
      <c r="J1166" s="44" t="s">
        <v>336</v>
      </c>
      <c r="K1166" s="43" t="s">
        <v>338</v>
      </c>
      <c r="L1166" s="44" t="s">
        <v>339</v>
      </c>
      <c r="M1166" s="43">
        <v>26</v>
      </c>
      <c r="N1166" s="43">
        <v>513607</v>
      </c>
      <c r="O1166" s="43">
        <v>201611</v>
      </c>
    </row>
    <row r="1167" spans="1:15" x14ac:dyDescent="0.35">
      <c r="A1167" s="41">
        <v>1165</v>
      </c>
      <c r="B1167" s="42">
        <v>7798244</v>
      </c>
      <c r="C1167" s="43" t="s">
        <v>352</v>
      </c>
      <c r="D1167" s="51" t="s">
        <v>353</v>
      </c>
      <c r="E1167" s="44" t="s">
        <v>148</v>
      </c>
      <c r="F1167" s="44" t="s">
        <v>335</v>
      </c>
      <c r="G1167" s="43" t="s">
        <v>5762</v>
      </c>
      <c r="H1167" s="44" t="s">
        <v>336</v>
      </c>
      <c r="I1167" s="43" t="s">
        <v>337</v>
      </c>
      <c r="J1167" s="44" t="s">
        <v>336</v>
      </c>
      <c r="K1167" s="43" t="s">
        <v>354</v>
      </c>
      <c r="L1167" s="44" t="s">
        <v>355</v>
      </c>
      <c r="M1167" s="43">
        <v>14</v>
      </c>
      <c r="N1167" s="43">
        <v>513706</v>
      </c>
      <c r="O1167" s="43">
        <v>201264</v>
      </c>
    </row>
    <row r="1168" spans="1:15" x14ac:dyDescent="0.35">
      <c r="A1168" s="41">
        <v>1166</v>
      </c>
      <c r="B1168" s="42">
        <v>5861302</v>
      </c>
      <c r="C1168" s="43" t="s">
        <v>344</v>
      </c>
      <c r="D1168" s="51" t="s">
        <v>345</v>
      </c>
      <c r="E1168" s="44" t="s">
        <v>148</v>
      </c>
      <c r="F1168" s="44" t="s">
        <v>335</v>
      </c>
      <c r="G1168" s="43" t="s">
        <v>5762</v>
      </c>
      <c r="H1168" s="44" t="s">
        <v>336</v>
      </c>
      <c r="I1168" s="43" t="s">
        <v>337</v>
      </c>
      <c r="J1168" s="44" t="s">
        <v>336</v>
      </c>
      <c r="K1168" s="43" t="s">
        <v>346</v>
      </c>
      <c r="L1168" s="44" t="s">
        <v>347</v>
      </c>
      <c r="M1168" s="43">
        <v>2</v>
      </c>
      <c r="N1168" s="43">
        <v>515766</v>
      </c>
      <c r="O1168" s="43">
        <v>201230</v>
      </c>
    </row>
    <row r="1169" spans="1:15" x14ac:dyDescent="0.35">
      <c r="A1169" s="41">
        <v>1167</v>
      </c>
      <c r="B1169" s="42">
        <v>5860841</v>
      </c>
      <c r="C1169" s="43" t="s">
        <v>340</v>
      </c>
      <c r="D1169" s="51" t="s">
        <v>341</v>
      </c>
      <c r="E1169" s="44" t="s">
        <v>148</v>
      </c>
      <c r="F1169" s="44" t="s">
        <v>335</v>
      </c>
      <c r="G1169" s="43" t="s">
        <v>5762</v>
      </c>
      <c r="H1169" s="44" t="s">
        <v>336</v>
      </c>
      <c r="I1169" s="43" t="s">
        <v>337</v>
      </c>
      <c r="J1169" s="44" t="s">
        <v>336</v>
      </c>
      <c r="K1169" s="43" t="s">
        <v>342</v>
      </c>
      <c r="L1169" s="44" t="s">
        <v>343</v>
      </c>
      <c r="M1169" s="43">
        <v>4</v>
      </c>
      <c r="N1169" s="43">
        <v>515196</v>
      </c>
      <c r="O1169" s="43">
        <v>202234</v>
      </c>
    </row>
    <row r="1170" spans="1:15" x14ac:dyDescent="0.35">
      <c r="A1170" s="41">
        <v>1168</v>
      </c>
      <c r="B1170" s="42">
        <v>5859642</v>
      </c>
      <c r="C1170" s="43" t="s">
        <v>348</v>
      </c>
      <c r="D1170" s="51" t="s">
        <v>349</v>
      </c>
      <c r="E1170" s="44" t="s">
        <v>148</v>
      </c>
      <c r="F1170" s="44" t="s">
        <v>335</v>
      </c>
      <c r="G1170" s="43" t="s">
        <v>5762</v>
      </c>
      <c r="H1170" s="44" t="s">
        <v>336</v>
      </c>
      <c r="I1170" s="43" t="s">
        <v>337</v>
      </c>
      <c r="J1170" s="44" t="s">
        <v>336</v>
      </c>
      <c r="K1170" s="43" t="s">
        <v>350</v>
      </c>
      <c r="L1170" s="44" t="s">
        <v>351</v>
      </c>
      <c r="M1170" s="43">
        <v>1</v>
      </c>
      <c r="N1170" s="43">
        <v>514403</v>
      </c>
      <c r="O1170" s="43">
        <v>202572</v>
      </c>
    </row>
    <row r="1171" spans="1:15" ht="29" x14ac:dyDescent="0.35">
      <c r="A1171" s="41">
        <v>1169</v>
      </c>
      <c r="B1171" s="42">
        <v>739312676</v>
      </c>
      <c r="C1171" s="43"/>
      <c r="D1171" s="51" t="s">
        <v>5763</v>
      </c>
      <c r="E1171" s="44" t="s">
        <v>169</v>
      </c>
      <c r="F1171" s="44" t="s">
        <v>5764</v>
      </c>
      <c r="G1171" s="43" t="s">
        <v>5765</v>
      </c>
      <c r="H1171" s="44" t="s">
        <v>5766</v>
      </c>
      <c r="I1171" s="43" t="s">
        <v>5767</v>
      </c>
      <c r="J1171" s="44" t="s">
        <v>5766</v>
      </c>
      <c r="K1171" s="43" t="s">
        <v>1017</v>
      </c>
      <c r="L1171" s="44" t="s">
        <v>1018</v>
      </c>
      <c r="M1171" s="43" t="s">
        <v>657</v>
      </c>
      <c r="N1171" s="43">
        <v>621500</v>
      </c>
      <c r="O1171" s="43">
        <v>289990</v>
      </c>
    </row>
    <row r="1172" spans="1:15" x14ac:dyDescent="0.35">
      <c r="A1172" s="41">
        <v>1170</v>
      </c>
      <c r="B1172" s="42">
        <v>6200298</v>
      </c>
      <c r="C1172" s="43" t="s">
        <v>5768</v>
      </c>
      <c r="D1172" s="51" t="s">
        <v>5769</v>
      </c>
      <c r="E1172" s="44" t="s">
        <v>169</v>
      </c>
      <c r="F1172" s="44" t="s">
        <v>5770</v>
      </c>
      <c r="G1172" s="43" t="s">
        <v>5771</v>
      </c>
      <c r="H1172" s="44" t="s">
        <v>5772</v>
      </c>
      <c r="I1172" s="43" t="s">
        <v>5773</v>
      </c>
      <c r="J1172" s="44" t="s">
        <v>5774</v>
      </c>
      <c r="K1172" s="43" t="s">
        <v>103</v>
      </c>
      <c r="L1172" s="44"/>
      <c r="M1172" s="43">
        <v>8</v>
      </c>
      <c r="N1172" s="43">
        <v>599334</v>
      </c>
      <c r="O1172" s="43">
        <v>307751</v>
      </c>
    </row>
    <row r="1173" spans="1:15" x14ac:dyDescent="0.35">
      <c r="A1173" s="41">
        <v>1171</v>
      </c>
      <c r="B1173" s="42">
        <v>13886504</v>
      </c>
      <c r="C1173" s="43"/>
      <c r="D1173" s="51">
        <v>131517</v>
      </c>
      <c r="E1173" s="44" t="s">
        <v>169</v>
      </c>
      <c r="F1173" s="44" t="s">
        <v>5775</v>
      </c>
      <c r="G1173" s="43" t="s">
        <v>5776</v>
      </c>
      <c r="H1173" s="44" t="s">
        <v>5777</v>
      </c>
      <c r="I1173" s="43" t="s">
        <v>5778</v>
      </c>
      <c r="J1173" s="44" t="s">
        <v>5779</v>
      </c>
      <c r="K1173" s="43" t="s">
        <v>103</v>
      </c>
      <c r="L1173" s="44"/>
      <c r="M1173" s="43">
        <v>195</v>
      </c>
      <c r="N1173" s="43">
        <v>605427</v>
      </c>
      <c r="O1173" s="43">
        <v>269654</v>
      </c>
    </row>
    <row r="1174" spans="1:15" ht="29" x14ac:dyDescent="0.35">
      <c r="A1174" s="41">
        <v>1172</v>
      </c>
      <c r="B1174" s="45">
        <v>21089330</v>
      </c>
      <c r="C1174" s="46"/>
      <c r="D1174" s="52" t="s">
        <v>5780</v>
      </c>
      <c r="E1174" s="47" t="s">
        <v>169</v>
      </c>
      <c r="F1174" s="47" t="s">
        <v>688</v>
      </c>
      <c r="G1174" s="46" t="s">
        <v>5781</v>
      </c>
      <c r="H1174" s="47" t="s">
        <v>688</v>
      </c>
      <c r="I1174" s="46" t="s">
        <v>689</v>
      </c>
      <c r="J1174" s="47" t="s">
        <v>688</v>
      </c>
      <c r="K1174" s="46" t="s">
        <v>511</v>
      </c>
      <c r="L1174" s="47" t="s">
        <v>512</v>
      </c>
      <c r="M1174" s="46" t="s">
        <v>5782</v>
      </c>
      <c r="N1174" s="46">
        <v>612735.03</v>
      </c>
      <c r="O1174" s="46">
        <v>334546.05</v>
      </c>
    </row>
    <row r="1175" spans="1:15" x14ac:dyDescent="0.35">
      <c r="A1175" s="41">
        <v>1173</v>
      </c>
      <c r="B1175" s="42">
        <v>6472089</v>
      </c>
      <c r="C1175" s="43" t="s">
        <v>5783</v>
      </c>
      <c r="D1175" s="51" t="s">
        <v>5784</v>
      </c>
      <c r="E1175" s="44" t="s">
        <v>169</v>
      </c>
      <c r="F1175" s="44" t="s">
        <v>688</v>
      </c>
      <c r="G1175" s="43" t="s">
        <v>5781</v>
      </c>
      <c r="H1175" s="44" t="s">
        <v>688</v>
      </c>
      <c r="I1175" s="43" t="s">
        <v>689</v>
      </c>
      <c r="J1175" s="44" t="s">
        <v>688</v>
      </c>
      <c r="K1175" s="43" t="s">
        <v>294</v>
      </c>
      <c r="L1175" s="44" t="s">
        <v>295</v>
      </c>
      <c r="M1175" s="43">
        <v>5</v>
      </c>
      <c r="N1175" s="43">
        <v>614874</v>
      </c>
      <c r="O1175" s="43">
        <v>334540</v>
      </c>
    </row>
    <row r="1176" spans="1:15" x14ac:dyDescent="0.35">
      <c r="A1176" s="41">
        <v>1174</v>
      </c>
      <c r="B1176" s="45">
        <v>651453</v>
      </c>
      <c r="C1176" s="46"/>
      <c r="D1176" s="52" t="s">
        <v>5785</v>
      </c>
      <c r="E1176" s="47" t="s">
        <v>169</v>
      </c>
      <c r="F1176" s="47" t="s">
        <v>688</v>
      </c>
      <c r="G1176" s="46" t="s">
        <v>5781</v>
      </c>
      <c r="H1176" s="47" t="s">
        <v>688</v>
      </c>
      <c r="I1176" s="46" t="s">
        <v>689</v>
      </c>
      <c r="J1176" s="47" t="s">
        <v>688</v>
      </c>
      <c r="K1176" s="46" t="s">
        <v>671</v>
      </c>
      <c r="L1176" s="47" t="s">
        <v>672</v>
      </c>
      <c r="M1176" s="46" t="s">
        <v>5786</v>
      </c>
      <c r="N1176" s="46">
        <v>615064.98</v>
      </c>
      <c r="O1176" s="46">
        <v>337136.03</v>
      </c>
    </row>
    <row r="1177" spans="1:15" x14ac:dyDescent="0.35">
      <c r="A1177" s="41">
        <v>1175</v>
      </c>
      <c r="B1177" s="42">
        <v>6235149</v>
      </c>
      <c r="C1177" s="43" t="s">
        <v>5787</v>
      </c>
      <c r="D1177" s="51" t="s">
        <v>5788</v>
      </c>
      <c r="E1177" s="44" t="s">
        <v>169</v>
      </c>
      <c r="F1177" s="44" t="s">
        <v>5789</v>
      </c>
      <c r="G1177" s="43" t="s">
        <v>5790</v>
      </c>
      <c r="H1177" s="44" t="s">
        <v>5791</v>
      </c>
      <c r="I1177" s="43" t="s">
        <v>5792</v>
      </c>
      <c r="J1177" s="44" t="s">
        <v>5791</v>
      </c>
      <c r="K1177" s="43" t="s">
        <v>5793</v>
      </c>
      <c r="L1177" s="44" t="s">
        <v>5794</v>
      </c>
      <c r="M1177" s="43">
        <v>11</v>
      </c>
      <c r="N1177" s="43">
        <v>637258</v>
      </c>
      <c r="O1177" s="43">
        <v>343389</v>
      </c>
    </row>
    <row r="1178" spans="1:15" x14ac:dyDescent="0.35">
      <c r="A1178" s="41">
        <v>1176</v>
      </c>
      <c r="B1178" s="42">
        <v>6234433</v>
      </c>
      <c r="C1178" s="43" t="s">
        <v>5795</v>
      </c>
      <c r="D1178" s="51" t="s">
        <v>5796</v>
      </c>
      <c r="E1178" s="44" t="s">
        <v>169</v>
      </c>
      <c r="F1178" s="44" t="s">
        <v>5789</v>
      </c>
      <c r="G1178" s="43" t="s">
        <v>5790</v>
      </c>
      <c r="H1178" s="44" t="s">
        <v>5791</v>
      </c>
      <c r="I1178" s="43" t="s">
        <v>5792</v>
      </c>
      <c r="J1178" s="44" t="s">
        <v>5791</v>
      </c>
      <c r="K1178" s="43" t="s">
        <v>5797</v>
      </c>
      <c r="L1178" s="44" t="s">
        <v>5798</v>
      </c>
      <c r="M1178" s="43">
        <v>6</v>
      </c>
      <c r="N1178" s="43">
        <v>636723</v>
      </c>
      <c r="O1178" s="43">
        <v>343550</v>
      </c>
    </row>
    <row r="1179" spans="1:15" x14ac:dyDescent="0.35">
      <c r="A1179" s="41">
        <v>1177</v>
      </c>
      <c r="B1179" s="42">
        <v>6235696</v>
      </c>
      <c r="C1179" s="43" t="s">
        <v>5799</v>
      </c>
      <c r="D1179" s="51" t="s">
        <v>5800</v>
      </c>
      <c r="E1179" s="44" t="s">
        <v>169</v>
      </c>
      <c r="F1179" s="44" t="s">
        <v>5789</v>
      </c>
      <c r="G1179" s="43" t="s">
        <v>5790</v>
      </c>
      <c r="H1179" s="44" t="s">
        <v>5791</v>
      </c>
      <c r="I1179" s="43" t="s">
        <v>5801</v>
      </c>
      <c r="J1179" s="44" t="s">
        <v>5802</v>
      </c>
      <c r="K1179" s="43" t="s">
        <v>103</v>
      </c>
      <c r="L1179" s="44"/>
      <c r="M1179" s="43">
        <v>1</v>
      </c>
      <c r="N1179" s="43">
        <v>635665</v>
      </c>
      <c r="O1179" s="43">
        <v>345284</v>
      </c>
    </row>
    <row r="1180" spans="1:15" x14ac:dyDescent="0.35">
      <c r="A1180" s="41">
        <v>1178</v>
      </c>
      <c r="B1180" s="42">
        <v>6236757</v>
      </c>
      <c r="C1180" s="43" t="s">
        <v>5803</v>
      </c>
      <c r="D1180" s="51" t="s">
        <v>5804</v>
      </c>
      <c r="E1180" s="44" t="s">
        <v>169</v>
      </c>
      <c r="F1180" s="44" t="s">
        <v>5789</v>
      </c>
      <c r="G1180" s="43" t="s">
        <v>5790</v>
      </c>
      <c r="H1180" s="44" t="s">
        <v>5791</v>
      </c>
      <c r="I1180" s="43" t="s">
        <v>5805</v>
      </c>
      <c r="J1180" s="44" t="s">
        <v>5806</v>
      </c>
      <c r="K1180" s="43" t="s">
        <v>103</v>
      </c>
      <c r="L1180" s="44"/>
      <c r="M1180" s="43" t="s">
        <v>5807</v>
      </c>
      <c r="N1180" s="43">
        <v>640005</v>
      </c>
      <c r="O1180" s="43">
        <v>345477</v>
      </c>
    </row>
    <row r="1181" spans="1:15" x14ac:dyDescent="0.35">
      <c r="A1181" s="41">
        <v>1179</v>
      </c>
      <c r="B1181" s="45">
        <v>52361754</v>
      </c>
      <c r="C1181" s="46"/>
      <c r="D1181" s="52" t="s">
        <v>817</v>
      </c>
      <c r="E1181" s="47" t="s">
        <v>169</v>
      </c>
      <c r="F1181" s="47" t="s">
        <v>5789</v>
      </c>
      <c r="G1181" s="46" t="s">
        <v>5808</v>
      </c>
      <c r="H1181" s="47" t="s">
        <v>5809</v>
      </c>
      <c r="I1181" s="46" t="s">
        <v>5810</v>
      </c>
      <c r="J1181" s="47" t="s">
        <v>5809</v>
      </c>
      <c r="K1181" s="46" t="s">
        <v>5811</v>
      </c>
      <c r="L1181" s="47" t="s">
        <v>5812</v>
      </c>
      <c r="M1181" s="46" t="s">
        <v>1903</v>
      </c>
      <c r="N1181" s="46">
        <v>623652.03</v>
      </c>
      <c r="O1181" s="46">
        <v>306728.03000000003</v>
      </c>
    </row>
    <row r="1182" spans="1:15" x14ac:dyDescent="0.35">
      <c r="A1182" s="41">
        <v>1180</v>
      </c>
      <c r="B1182" s="42">
        <v>6243238</v>
      </c>
      <c r="C1182" s="43" t="s">
        <v>5813</v>
      </c>
      <c r="D1182" s="51" t="s">
        <v>5814</v>
      </c>
      <c r="E1182" s="44" t="s">
        <v>169</v>
      </c>
      <c r="F1182" s="44" t="s">
        <v>5789</v>
      </c>
      <c r="G1182" s="43" t="s">
        <v>5815</v>
      </c>
      <c r="H1182" s="44" t="s">
        <v>5809</v>
      </c>
      <c r="I1182" s="43" t="s">
        <v>5810</v>
      </c>
      <c r="J1182" s="44" t="s">
        <v>5809</v>
      </c>
      <c r="K1182" s="43" t="s">
        <v>5816</v>
      </c>
      <c r="L1182" s="44" t="s">
        <v>5817</v>
      </c>
      <c r="M1182" s="43">
        <v>7</v>
      </c>
      <c r="N1182" s="43">
        <v>623545</v>
      </c>
      <c r="O1182" s="43">
        <v>306846</v>
      </c>
    </row>
    <row r="1183" spans="1:15" x14ac:dyDescent="0.35">
      <c r="A1183" s="41">
        <v>1181</v>
      </c>
      <c r="B1183" s="42">
        <v>6243296</v>
      </c>
      <c r="C1183" s="43" t="s">
        <v>5818</v>
      </c>
      <c r="D1183" s="51" t="s">
        <v>5819</v>
      </c>
      <c r="E1183" s="44" t="s">
        <v>169</v>
      </c>
      <c r="F1183" s="44" t="s">
        <v>5789</v>
      </c>
      <c r="G1183" s="43" t="s">
        <v>5815</v>
      </c>
      <c r="H1183" s="44" t="s">
        <v>5809</v>
      </c>
      <c r="I1183" s="43" t="s">
        <v>5810</v>
      </c>
      <c r="J1183" s="44" t="s">
        <v>5809</v>
      </c>
      <c r="K1183" s="43" t="s">
        <v>94</v>
      </c>
      <c r="L1183" s="44" t="s">
        <v>95</v>
      </c>
      <c r="M1183" s="43">
        <v>7</v>
      </c>
      <c r="N1183" s="43">
        <v>623422</v>
      </c>
      <c r="O1183" s="43">
        <v>306992</v>
      </c>
    </row>
    <row r="1184" spans="1:15" x14ac:dyDescent="0.35">
      <c r="A1184" s="41">
        <v>1182</v>
      </c>
      <c r="B1184" s="42">
        <v>6247341</v>
      </c>
      <c r="C1184" s="43" t="s">
        <v>5820</v>
      </c>
      <c r="D1184" s="51" t="s">
        <v>5821</v>
      </c>
      <c r="E1184" s="44" t="s">
        <v>169</v>
      </c>
      <c r="F1184" s="44" t="s">
        <v>5789</v>
      </c>
      <c r="G1184" s="43" t="s">
        <v>5822</v>
      </c>
      <c r="H1184" s="44" t="s">
        <v>5823</v>
      </c>
      <c r="I1184" s="43" t="s">
        <v>5824</v>
      </c>
      <c r="J1184" s="44" t="s">
        <v>5825</v>
      </c>
      <c r="K1184" s="43" t="s">
        <v>103</v>
      </c>
      <c r="L1184" s="44"/>
      <c r="M1184" s="43">
        <v>41</v>
      </c>
      <c r="N1184" s="43">
        <v>625804</v>
      </c>
      <c r="O1184" s="43">
        <v>330609</v>
      </c>
    </row>
    <row r="1185" spans="1:15" ht="29" x14ac:dyDescent="0.35">
      <c r="A1185" s="41">
        <v>1183</v>
      </c>
      <c r="B1185" s="42">
        <v>141713113</v>
      </c>
      <c r="C1185" s="43"/>
      <c r="D1185" s="51" t="s">
        <v>5826</v>
      </c>
      <c r="E1185" s="44" t="s">
        <v>169</v>
      </c>
      <c r="F1185" s="44" t="s">
        <v>5789</v>
      </c>
      <c r="G1185" s="43" t="s">
        <v>5827</v>
      </c>
      <c r="H1185" s="44" t="s">
        <v>5828</v>
      </c>
      <c r="I1185" s="43" t="s">
        <v>5829</v>
      </c>
      <c r="J1185" s="44" t="s">
        <v>5828</v>
      </c>
      <c r="K1185" s="43" t="s">
        <v>590</v>
      </c>
      <c r="L1185" s="44" t="s">
        <v>591</v>
      </c>
      <c r="M1185" s="43">
        <v>39</v>
      </c>
      <c r="N1185" s="43">
        <v>586856</v>
      </c>
      <c r="O1185" s="43">
        <v>343953</v>
      </c>
    </row>
    <row r="1186" spans="1:15" x14ac:dyDescent="0.35">
      <c r="A1186" s="41">
        <v>1184</v>
      </c>
      <c r="B1186" s="42">
        <v>553518068</v>
      </c>
      <c r="C1186" s="43"/>
      <c r="D1186" s="51">
        <v>132292</v>
      </c>
      <c r="E1186" s="44" t="s">
        <v>169</v>
      </c>
      <c r="F1186" s="44" t="s">
        <v>5789</v>
      </c>
      <c r="G1186" s="43" t="s">
        <v>5830</v>
      </c>
      <c r="H1186" s="44" t="s">
        <v>5831</v>
      </c>
      <c r="I1186" s="43" t="s">
        <v>5832</v>
      </c>
      <c r="J1186" s="44" t="s">
        <v>5833</v>
      </c>
      <c r="K1186" s="43" t="s">
        <v>290</v>
      </c>
      <c r="L1186" s="44"/>
      <c r="M1186" s="43" t="s">
        <v>5834</v>
      </c>
      <c r="N1186" s="43">
        <v>347120</v>
      </c>
      <c r="O1186" s="43">
        <v>595957</v>
      </c>
    </row>
    <row r="1187" spans="1:15" x14ac:dyDescent="0.35">
      <c r="A1187" s="41">
        <v>1185</v>
      </c>
      <c r="B1187" s="42">
        <v>6300395</v>
      </c>
      <c r="C1187" s="43" t="s">
        <v>695</v>
      </c>
      <c r="D1187" s="51" t="s">
        <v>696</v>
      </c>
      <c r="E1187" s="44" t="s">
        <v>169</v>
      </c>
      <c r="F1187" s="44" t="s">
        <v>170</v>
      </c>
      <c r="G1187" s="43" t="s">
        <v>5835</v>
      </c>
      <c r="H1187" s="44" t="s">
        <v>171</v>
      </c>
      <c r="I1187" s="43" t="s">
        <v>697</v>
      </c>
      <c r="J1187" s="44" t="s">
        <v>171</v>
      </c>
      <c r="K1187" s="43" t="s">
        <v>505</v>
      </c>
      <c r="L1187" s="44" t="s">
        <v>506</v>
      </c>
      <c r="M1187" s="43">
        <v>2</v>
      </c>
      <c r="N1187" s="43">
        <v>598660</v>
      </c>
      <c r="O1187" s="43">
        <v>371058</v>
      </c>
    </row>
    <row r="1188" spans="1:15" x14ac:dyDescent="0.35">
      <c r="A1188" s="41">
        <v>1186</v>
      </c>
      <c r="B1188" s="42">
        <v>6300644</v>
      </c>
      <c r="C1188" s="43" t="s">
        <v>706</v>
      </c>
      <c r="D1188" s="51" t="s">
        <v>707</v>
      </c>
      <c r="E1188" s="44" t="s">
        <v>169</v>
      </c>
      <c r="F1188" s="44" t="s">
        <v>170</v>
      </c>
      <c r="G1188" s="43" t="s">
        <v>5835</v>
      </c>
      <c r="H1188" s="44" t="s">
        <v>171</v>
      </c>
      <c r="I1188" s="43" t="s">
        <v>697</v>
      </c>
      <c r="J1188" s="44" t="s">
        <v>171</v>
      </c>
      <c r="K1188" s="43" t="s">
        <v>708</v>
      </c>
      <c r="L1188" s="44" t="s">
        <v>709</v>
      </c>
      <c r="M1188" s="43">
        <v>4</v>
      </c>
      <c r="N1188" s="43">
        <v>597535</v>
      </c>
      <c r="O1188" s="43">
        <v>370382</v>
      </c>
    </row>
    <row r="1189" spans="1:15" x14ac:dyDescent="0.35">
      <c r="A1189" s="41">
        <v>1187</v>
      </c>
      <c r="B1189" s="42">
        <v>6300583</v>
      </c>
      <c r="C1189" s="43" t="s">
        <v>698</v>
      </c>
      <c r="D1189" s="51" t="s">
        <v>699</v>
      </c>
      <c r="E1189" s="44" t="s">
        <v>169</v>
      </c>
      <c r="F1189" s="44" t="s">
        <v>170</v>
      </c>
      <c r="G1189" s="43" t="s">
        <v>5835</v>
      </c>
      <c r="H1189" s="44" t="s">
        <v>171</v>
      </c>
      <c r="I1189" s="43" t="s">
        <v>697</v>
      </c>
      <c r="J1189" s="44" t="s">
        <v>171</v>
      </c>
      <c r="K1189" s="43" t="s">
        <v>700</v>
      </c>
      <c r="L1189" s="44" t="s">
        <v>701</v>
      </c>
      <c r="M1189" s="43">
        <v>68</v>
      </c>
      <c r="N1189" s="43">
        <v>597962</v>
      </c>
      <c r="O1189" s="43">
        <v>370434</v>
      </c>
    </row>
    <row r="1190" spans="1:15" x14ac:dyDescent="0.35">
      <c r="A1190" s="41">
        <v>1188</v>
      </c>
      <c r="B1190" s="42">
        <v>6299224</v>
      </c>
      <c r="C1190" s="43" t="s">
        <v>702</v>
      </c>
      <c r="D1190" s="51" t="s">
        <v>703</v>
      </c>
      <c r="E1190" s="44" t="s">
        <v>169</v>
      </c>
      <c r="F1190" s="44" t="s">
        <v>170</v>
      </c>
      <c r="G1190" s="43" t="s">
        <v>5835</v>
      </c>
      <c r="H1190" s="44" t="s">
        <v>171</v>
      </c>
      <c r="I1190" s="43" t="s">
        <v>697</v>
      </c>
      <c r="J1190" s="44" t="s">
        <v>171</v>
      </c>
      <c r="K1190" s="43" t="s">
        <v>111</v>
      </c>
      <c r="L1190" s="44" t="s">
        <v>112</v>
      </c>
      <c r="M1190" s="43">
        <v>6</v>
      </c>
      <c r="N1190" s="43">
        <v>598450</v>
      </c>
      <c r="O1190" s="43">
        <v>369902</v>
      </c>
    </row>
    <row r="1191" spans="1:15" x14ac:dyDescent="0.35">
      <c r="A1191" s="41">
        <v>1189</v>
      </c>
      <c r="B1191" s="42">
        <v>6300631</v>
      </c>
      <c r="C1191" s="43" t="s">
        <v>704</v>
      </c>
      <c r="D1191" s="51" t="s">
        <v>705</v>
      </c>
      <c r="E1191" s="44" t="s">
        <v>169</v>
      </c>
      <c r="F1191" s="44" t="s">
        <v>170</v>
      </c>
      <c r="G1191" s="43" t="s">
        <v>5835</v>
      </c>
      <c r="H1191" s="44" t="s">
        <v>171</v>
      </c>
      <c r="I1191" s="43" t="s">
        <v>697</v>
      </c>
      <c r="J1191" s="44" t="s">
        <v>171</v>
      </c>
      <c r="K1191" s="43" t="s">
        <v>535</v>
      </c>
      <c r="L1191" s="44" t="s">
        <v>536</v>
      </c>
      <c r="M1191" s="43">
        <v>9</v>
      </c>
      <c r="N1191" s="43">
        <v>599323</v>
      </c>
      <c r="O1191" s="43">
        <v>370075</v>
      </c>
    </row>
    <row r="1192" spans="1:15" x14ac:dyDescent="0.35">
      <c r="A1192" s="41">
        <v>1190</v>
      </c>
      <c r="B1192" s="42">
        <v>6300695</v>
      </c>
      <c r="C1192" s="43" t="s">
        <v>710</v>
      </c>
      <c r="D1192" s="51" t="s">
        <v>711</v>
      </c>
      <c r="E1192" s="44" t="s">
        <v>169</v>
      </c>
      <c r="F1192" s="44" t="s">
        <v>170</v>
      </c>
      <c r="G1192" s="43" t="s">
        <v>5835</v>
      </c>
      <c r="H1192" s="44" t="s">
        <v>171</v>
      </c>
      <c r="I1192" s="43" t="s">
        <v>697</v>
      </c>
      <c r="J1192" s="44" t="s">
        <v>171</v>
      </c>
      <c r="K1192" s="43" t="s">
        <v>452</v>
      </c>
      <c r="L1192" s="44" t="s">
        <v>453</v>
      </c>
      <c r="M1192" s="43">
        <v>53</v>
      </c>
      <c r="N1192" s="43">
        <v>598525</v>
      </c>
      <c r="O1192" s="43">
        <v>372242</v>
      </c>
    </row>
    <row r="1193" spans="1:15" x14ac:dyDescent="0.35">
      <c r="A1193" s="41">
        <v>1191</v>
      </c>
      <c r="B1193" s="42">
        <v>6305714</v>
      </c>
      <c r="C1193" s="43" t="s">
        <v>167</v>
      </c>
      <c r="D1193" s="51" t="s">
        <v>168</v>
      </c>
      <c r="E1193" s="44" t="s">
        <v>169</v>
      </c>
      <c r="F1193" s="44" t="s">
        <v>170</v>
      </c>
      <c r="G1193" s="43" t="s">
        <v>5835</v>
      </c>
      <c r="H1193" s="44" t="s">
        <v>171</v>
      </c>
      <c r="I1193" s="43" t="s">
        <v>172</v>
      </c>
      <c r="J1193" s="44" t="s">
        <v>173</v>
      </c>
      <c r="K1193" s="43" t="s">
        <v>103</v>
      </c>
      <c r="L1193" s="44"/>
      <c r="M1193" s="43">
        <v>55</v>
      </c>
      <c r="N1193" s="43">
        <v>598399</v>
      </c>
      <c r="O1193" s="43">
        <v>368739</v>
      </c>
    </row>
    <row r="1194" spans="1:15" x14ac:dyDescent="0.35">
      <c r="A1194" s="41">
        <v>1192</v>
      </c>
      <c r="B1194" s="42">
        <v>6307058</v>
      </c>
      <c r="C1194" s="43" t="s">
        <v>5836</v>
      </c>
      <c r="D1194" s="51" t="s">
        <v>5837</v>
      </c>
      <c r="E1194" s="44" t="s">
        <v>169</v>
      </c>
      <c r="F1194" s="44" t="s">
        <v>170</v>
      </c>
      <c r="G1194" s="43" t="s">
        <v>5838</v>
      </c>
      <c r="H1194" s="44" t="s">
        <v>5839</v>
      </c>
      <c r="I1194" s="43" t="s">
        <v>5840</v>
      </c>
      <c r="J1194" s="44" t="s">
        <v>3697</v>
      </c>
      <c r="K1194" s="43" t="s">
        <v>103</v>
      </c>
      <c r="L1194" s="44"/>
      <c r="M1194" s="43" t="s">
        <v>5841</v>
      </c>
      <c r="N1194" s="43">
        <v>585065</v>
      </c>
      <c r="O1194" s="43">
        <v>356983</v>
      </c>
    </row>
    <row r="1195" spans="1:15" x14ac:dyDescent="0.35">
      <c r="A1195" s="41">
        <v>1193</v>
      </c>
      <c r="B1195" s="42">
        <v>6309849</v>
      </c>
      <c r="C1195" s="43" t="s">
        <v>5842</v>
      </c>
      <c r="D1195" s="51" t="s">
        <v>5843</v>
      </c>
      <c r="E1195" s="44" t="s">
        <v>169</v>
      </c>
      <c r="F1195" s="44" t="s">
        <v>170</v>
      </c>
      <c r="G1195" s="43" t="s">
        <v>5838</v>
      </c>
      <c r="H1195" s="44" t="s">
        <v>5839</v>
      </c>
      <c r="I1195" s="43" t="s">
        <v>5844</v>
      </c>
      <c r="J1195" s="44" t="s">
        <v>5845</v>
      </c>
      <c r="K1195" s="43" t="s">
        <v>103</v>
      </c>
      <c r="L1195" s="44"/>
      <c r="M1195" s="43">
        <v>34</v>
      </c>
      <c r="N1195" s="43">
        <v>585292</v>
      </c>
      <c r="O1195" s="43">
        <v>352669</v>
      </c>
    </row>
    <row r="1196" spans="1:15" x14ac:dyDescent="0.35">
      <c r="A1196" s="41">
        <v>1194</v>
      </c>
      <c r="B1196" s="42">
        <v>6310756</v>
      </c>
      <c r="C1196" s="43" t="s">
        <v>5846</v>
      </c>
      <c r="D1196" s="51" t="s">
        <v>5847</v>
      </c>
      <c r="E1196" s="44" t="s">
        <v>169</v>
      </c>
      <c r="F1196" s="44" t="s">
        <v>170</v>
      </c>
      <c r="G1196" s="43" t="s">
        <v>5848</v>
      </c>
      <c r="H1196" s="44" t="s">
        <v>5849</v>
      </c>
      <c r="I1196" s="43" t="s">
        <v>5850</v>
      </c>
      <c r="J1196" s="44" t="s">
        <v>5851</v>
      </c>
      <c r="K1196" s="43" t="s">
        <v>103</v>
      </c>
      <c r="L1196" s="44"/>
      <c r="M1196" s="43" t="s">
        <v>1223</v>
      </c>
      <c r="N1196" s="43">
        <v>582187</v>
      </c>
      <c r="O1196" s="43">
        <v>361210</v>
      </c>
    </row>
    <row r="1197" spans="1:15" x14ac:dyDescent="0.35">
      <c r="A1197" s="41">
        <v>1195</v>
      </c>
      <c r="B1197" s="42">
        <v>6312656</v>
      </c>
      <c r="C1197" s="43" t="s">
        <v>5852</v>
      </c>
      <c r="D1197" s="51" t="s">
        <v>5853</v>
      </c>
      <c r="E1197" s="44" t="s">
        <v>169</v>
      </c>
      <c r="F1197" s="44" t="s">
        <v>170</v>
      </c>
      <c r="G1197" s="43" t="s">
        <v>5854</v>
      </c>
      <c r="H1197" s="44" t="s">
        <v>5855</v>
      </c>
      <c r="I1197" s="43" t="s">
        <v>5856</v>
      </c>
      <c r="J1197" s="44" t="s">
        <v>2566</v>
      </c>
      <c r="K1197" s="43" t="s">
        <v>103</v>
      </c>
      <c r="L1197" s="44"/>
      <c r="M1197" s="43">
        <v>4</v>
      </c>
      <c r="N1197" s="43">
        <v>579103</v>
      </c>
      <c r="O1197" s="43">
        <v>348255</v>
      </c>
    </row>
    <row r="1198" spans="1:15" ht="29" x14ac:dyDescent="0.35">
      <c r="A1198" s="41">
        <v>1196</v>
      </c>
      <c r="B1198" s="42">
        <v>6329074</v>
      </c>
      <c r="C1198" s="43" t="s">
        <v>1026</v>
      </c>
      <c r="D1198" s="51" t="s">
        <v>1027</v>
      </c>
      <c r="E1198" s="44" t="s">
        <v>169</v>
      </c>
      <c r="F1198" s="44" t="s">
        <v>1028</v>
      </c>
      <c r="G1198" s="43" t="s">
        <v>5857</v>
      </c>
      <c r="H1198" s="44" t="s">
        <v>1029</v>
      </c>
      <c r="I1198" s="43" t="s">
        <v>1030</v>
      </c>
      <c r="J1198" s="44" t="s">
        <v>1029</v>
      </c>
      <c r="K1198" s="43" t="s">
        <v>1031</v>
      </c>
      <c r="L1198" s="44" t="s">
        <v>1032</v>
      </c>
      <c r="M1198" s="43">
        <v>54</v>
      </c>
      <c r="N1198" s="43">
        <v>687207</v>
      </c>
      <c r="O1198" s="43">
        <v>338941</v>
      </c>
    </row>
    <row r="1199" spans="1:15" ht="29" x14ac:dyDescent="0.35">
      <c r="A1199" s="41">
        <v>1197</v>
      </c>
      <c r="B1199" s="42">
        <v>6328743</v>
      </c>
      <c r="C1199" s="43" t="s">
        <v>1033</v>
      </c>
      <c r="D1199" s="51" t="s">
        <v>1034</v>
      </c>
      <c r="E1199" s="44" t="s">
        <v>169</v>
      </c>
      <c r="F1199" s="44" t="s">
        <v>1028</v>
      </c>
      <c r="G1199" s="43" t="s">
        <v>5857</v>
      </c>
      <c r="H1199" s="44" t="s">
        <v>1029</v>
      </c>
      <c r="I1199" s="43" t="s">
        <v>1030</v>
      </c>
      <c r="J1199" s="44" t="s">
        <v>1029</v>
      </c>
      <c r="K1199" s="43" t="s">
        <v>1031</v>
      </c>
      <c r="L1199" s="44" t="s">
        <v>1032</v>
      </c>
      <c r="M1199" s="43">
        <v>56</v>
      </c>
      <c r="N1199" s="43">
        <v>686799</v>
      </c>
      <c r="O1199" s="43">
        <v>339222</v>
      </c>
    </row>
    <row r="1200" spans="1:15" x14ac:dyDescent="0.35">
      <c r="A1200" s="41">
        <v>1198</v>
      </c>
      <c r="B1200" s="42">
        <v>6351724</v>
      </c>
      <c r="C1200" s="43" t="s">
        <v>5858</v>
      </c>
      <c r="D1200" s="51" t="s">
        <v>5859</v>
      </c>
      <c r="E1200" s="44" t="s">
        <v>169</v>
      </c>
      <c r="F1200" s="44" t="s">
        <v>712</v>
      </c>
      <c r="G1200" s="43" t="s">
        <v>5860</v>
      </c>
      <c r="H1200" s="44" t="s">
        <v>5861</v>
      </c>
      <c r="I1200" s="43" t="s">
        <v>5862</v>
      </c>
      <c r="J1200" s="44" t="s">
        <v>5863</v>
      </c>
      <c r="K1200" s="43" t="s">
        <v>103</v>
      </c>
      <c r="L1200" s="44"/>
      <c r="M1200" s="43" t="s">
        <v>5864</v>
      </c>
      <c r="N1200" s="43">
        <v>663040</v>
      </c>
      <c r="O1200" s="43">
        <v>339315</v>
      </c>
    </row>
    <row r="1201" spans="1:15" x14ac:dyDescent="0.35">
      <c r="A1201" s="41">
        <v>1199</v>
      </c>
      <c r="B1201" s="42">
        <v>6340844</v>
      </c>
      <c r="C1201" s="43" t="s">
        <v>5865</v>
      </c>
      <c r="D1201" s="51" t="s">
        <v>5866</v>
      </c>
      <c r="E1201" s="44" t="s">
        <v>169</v>
      </c>
      <c r="F1201" s="44" t="s">
        <v>712</v>
      </c>
      <c r="G1201" s="43" t="s">
        <v>5867</v>
      </c>
      <c r="H1201" s="44" t="s">
        <v>713</v>
      </c>
      <c r="I1201" s="43" t="s">
        <v>714</v>
      </c>
      <c r="J1201" s="44" t="s">
        <v>713</v>
      </c>
      <c r="K1201" s="43" t="s">
        <v>716</v>
      </c>
      <c r="L1201" s="44" t="s">
        <v>717</v>
      </c>
      <c r="M1201" s="43">
        <v>33</v>
      </c>
      <c r="N1201" s="43">
        <v>668066</v>
      </c>
      <c r="O1201" s="43">
        <v>344827</v>
      </c>
    </row>
    <row r="1202" spans="1:15" x14ac:dyDescent="0.35">
      <c r="A1202" s="41">
        <v>1200</v>
      </c>
      <c r="B1202" s="42">
        <v>909181841</v>
      </c>
      <c r="C1202" s="43"/>
      <c r="D1202" s="51" t="s">
        <v>5868</v>
      </c>
      <c r="E1202" s="44" t="s">
        <v>169</v>
      </c>
      <c r="F1202" s="44" t="s">
        <v>712</v>
      </c>
      <c r="G1202" s="43" t="s">
        <v>5867</v>
      </c>
      <c r="H1202" s="44" t="s">
        <v>713</v>
      </c>
      <c r="I1202" s="43" t="s">
        <v>714</v>
      </c>
      <c r="J1202" s="44" t="s">
        <v>713</v>
      </c>
      <c r="K1202" s="43" t="s">
        <v>716</v>
      </c>
      <c r="L1202" s="44" t="s">
        <v>717</v>
      </c>
      <c r="M1202" s="43">
        <v>48</v>
      </c>
      <c r="N1202" s="43">
        <v>667617</v>
      </c>
      <c r="O1202" s="43">
        <v>344860</v>
      </c>
    </row>
    <row r="1203" spans="1:15" x14ac:dyDescent="0.35">
      <c r="A1203" s="41">
        <v>1201</v>
      </c>
      <c r="B1203" s="42">
        <v>533860699</v>
      </c>
      <c r="C1203" s="43"/>
      <c r="D1203" s="51">
        <v>270513</v>
      </c>
      <c r="E1203" s="44" t="s">
        <v>169</v>
      </c>
      <c r="F1203" s="44" t="s">
        <v>712</v>
      </c>
      <c r="G1203" s="43" t="s">
        <v>5867</v>
      </c>
      <c r="H1203" s="44" t="s">
        <v>713</v>
      </c>
      <c r="I1203" s="43" t="s">
        <v>714</v>
      </c>
      <c r="J1203" s="44" t="s">
        <v>713</v>
      </c>
      <c r="K1203" s="43" t="s">
        <v>2930</v>
      </c>
      <c r="L1203" s="44" t="s">
        <v>2931</v>
      </c>
      <c r="M1203" s="43">
        <v>12</v>
      </c>
      <c r="N1203" s="43">
        <v>667874</v>
      </c>
      <c r="O1203" s="43">
        <v>345389</v>
      </c>
    </row>
    <row r="1204" spans="1:15" x14ac:dyDescent="0.35">
      <c r="A1204" s="41">
        <v>1202</v>
      </c>
      <c r="B1204" s="42">
        <v>859194803</v>
      </c>
      <c r="C1204" s="43"/>
      <c r="D1204" s="51">
        <v>262986</v>
      </c>
      <c r="E1204" s="44" t="s">
        <v>169</v>
      </c>
      <c r="F1204" s="44" t="s">
        <v>712</v>
      </c>
      <c r="G1204" s="43" t="s">
        <v>5867</v>
      </c>
      <c r="H1204" s="44" t="s">
        <v>713</v>
      </c>
      <c r="I1204" s="43" t="s">
        <v>714</v>
      </c>
      <c r="J1204" s="44" t="s">
        <v>713</v>
      </c>
      <c r="K1204" s="43" t="s">
        <v>5869</v>
      </c>
      <c r="L1204" s="44" t="s">
        <v>5870</v>
      </c>
      <c r="M1204" s="43">
        <v>289</v>
      </c>
      <c r="N1204" s="43">
        <v>670585</v>
      </c>
      <c r="O1204" s="43">
        <v>346446</v>
      </c>
    </row>
    <row r="1205" spans="1:15" x14ac:dyDescent="0.35">
      <c r="A1205" s="41">
        <v>1203</v>
      </c>
      <c r="B1205" s="42">
        <v>6341995</v>
      </c>
      <c r="C1205" s="43" t="s">
        <v>5871</v>
      </c>
      <c r="D1205" s="51" t="s">
        <v>5872</v>
      </c>
      <c r="E1205" s="44" t="s">
        <v>169</v>
      </c>
      <c r="F1205" s="44" t="s">
        <v>712</v>
      </c>
      <c r="G1205" s="43" t="s">
        <v>5867</v>
      </c>
      <c r="H1205" s="44" t="s">
        <v>713</v>
      </c>
      <c r="I1205" s="43" t="s">
        <v>714</v>
      </c>
      <c r="J1205" s="44" t="s">
        <v>713</v>
      </c>
      <c r="K1205" s="43" t="s">
        <v>5873</v>
      </c>
      <c r="L1205" s="44" t="s">
        <v>5874</v>
      </c>
      <c r="M1205" s="43">
        <v>1</v>
      </c>
      <c r="N1205" s="43">
        <v>667330</v>
      </c>
      <c r="O1205" s="43">
        <v>344809</v>
      </c>
    </row>
    <row r="1206" spans="1:15" x14ac:dyDescent="0.35">
      <c r="A1206" s="41">
        <v>1204</v>
      </c>
      <c r="B1206" s="42">
        <v>476760999</v>
      </c>
      <c r="C1206" s="43"/>
      <c r="D1206" s="51">
        <v>269998</v>
      </c>
      <c r="E1206" s="44" t="s">
        <v>169</v>
      </c>
      <c r="F1206" s="44" t="s">
        <v>712</v>
      </c>
      <c r="G1206" s="43" t="s">
        <v>5867</v>
      </c>
      <c r="H1206" s="44" t="s">
        <v>713</v>
      </c>
      <c r="I1206" s="43" t="s">
        <v>714</v>
      </c>
      <c r="J1206" s="44" t="s">
        <v>713</v>
      </c>
      <c r="K1206" s="43" t="s">
        <v>3155</v>
      </c>
      <c r="L1206" s="44" t="s">
        <v>3156</v>
      </c>
      <c r="M1206" s="43" t="s">
        <v>3749</v>
      </c>
      <c r="N1206" s="43">
        <v>667736</v>
      </c>
      <c r="O1206" s="43">
        <v>344049</v>
      </c>
    </row>
    <row r="1207" spans="1:15" x14ac:dyDescent="0.35">
      <c r="A1207" s="41">
        <v>1205</v>
      </c>
      <c r="B1207" s="45">
        <v>33335043</v>
      </c>
      <c r="C1207" s="46"/>
      <c r="D1207" s="52" t="s">
        <v>5875</v>
      </c>
      <c r="E1207" s="47" t="s">
        <v>169</v>
      </c>
      <c r="F1207" s="47" t="s">
        <v>712</v>
      </c>
      <c r="G1207" s="46" t="s">
        <v>5867</v>
      </c>
      <c r="H1207" s="47" t="s">
        <v>713</v>
      </c>
      <c r="I1207" s="46" t="s">
        <v>714</v>
      </c>
      <c r="J1207" s="47" t="s">
        <v>713</v>
      </c>
      <c r="K1207" s="46" t="s">
        <v>5876</v>
      </c>
      <c r="L1207" s="47" t="s">
        <v>5877</v>
      </c>
      <c r="M1207" s="46" t="s">
        <v>3691</v>
      </c>
      <c r="N1207" s="46">
        <v>668163.01</v>
      </c>
      <c r="O1207" s="46">
        <v>342367.98</v>
      </c>
    </row>
    <row r="1208" spans="1:15" x14ac:dyDescent="0.35">
      <c r="A1208" s="41">
        <v>1206</v>
      </c>
      <c r="B1208" s="42">
        <v>6362567</v>
      </c>
      <c r="C1208" s="43" t="s">
        <v>5878</v>
      </c>
      <c r="D1208" s="51" t="s">
        <v>5879</v>
      </c>
      <c r="E1208" s="44" t="s">
        <v>169</v>
      </c>
      <c r="F1208" s="44" t="s">
        <v>5880</v>
      </c>
      <c r="G1208" s="43" t="s">
        <v>5881</v>
      </c>
      <c r="H1208" s="44" t="s">
        <v>5882</v>
      </c>
      <c r="I1208" s="43" t="s">
        <v>5883</v>
      </c>
      <c r="J1208" s="44" t="s">
        <v>5884</v>
      </c>
      <c r="K1208" s="43" t="s">
        <v>103</v>
      </c>
      <c r="L1208" s="44"/>
      <c r="M1208" s="43">
        <v>12</v>
      </c>
      <c r="N1208" s="43">
        <v>614413</v>
      </c>
      <c r="O1208" s="43">
        <v>301727</v>
      </c>
    </row>
    <row r="1209" spans="1:15" x14ac:dyDescent="0.35">
      <c r="A1209" s="41">
        <v>1207</v>
      </c>
      <c r="B1209" s="42">
        <v>6364018</v>
      </c>
      <c r="C1209" s="43" t="s">
        <v>5885</v>
      </c>
      <c r="D1209" s="51" t="s">
        <v>5886</v>
      </c>
      <c r="E1209" s="44" t="s">
        <v>169</v>
      </c>
      <c r="F1209" s="44" t="s">
        <v>5880</v>
      </c>
      <c r="G1209" s="43" t="s">
        <v>5881</v>
      </c>
      <c r="H1209" s="44" t="s">
        <v>5882</v>
      </c>
      <c r="I1209" s="43" t="s">
        <v>5887</v>
      </c>
      <c r="J1209" s="44" t="s">
        <v>5888</v>
      </c>
      <c r="K1209" s="43" t="s">
        <v>103</v>
      </c>
      <c r="L1209" s="44"/>
      <c r="M1209" s="43">
        <v>15</v>
      </c>
      <c r="N1209" s="43">
        <v>612847</v>
      </c>
      <c r="O1209" s="43">
        <v>310574</v>
      </c>
    </row>
    <row r="1210" spans="1:15" ht="29" x14ac:dyDescent="0.35">
      <c r="A1210" s="41">
        <v>1208</v>
      </c>
      <c r="B1210" s="42">
        <v>6366616</v>
      </c>
      <c r="C1210" s="43" t="s">
        <v>5889</v>
      </c>
      <c r="D1210" s="51" t="s">
        <v>5890</v>
      </c>
      <c r="E1210" s="44" t="s">
        <v>169</v>
      </c>
      <c r="F1210" s="44" t="s">
        <v>5880</v>
      </c>
      <c r="G1210" s="43" t="s">
        <v>5891</v>
      </c>
      <c r="H1210" s="44" t="s">
        <v>5892</v>
      </c>
      <c r="I1210" s="43" t="s">
        <v>5893</v>
      </c>
      <c r="J1210" s="44" t="s">
        <v>5892</v>
      </c>
      <c r="K1210" s="43" t="s">
        <v>700</v>
      </c>
      <c r="L1210" s="44" t="s">
        <v>701</v>
      </c>
      <c r="M1210" s="43">
        <v>13</v>
      </c>
      <c r="N1210" s="43">
        <v>608389</v>
      </c>
      <c r="O1210" s="43">
        <v>296212</v>
      </c>
    </row>
    <row r="1211" spans="1:15" x14ac:dyDescent="0.35">
      <c r="A1211" s="41">
        <v>1209</v>
      </c>
      <c r="B1211" s="42">
        <v>988682004</v>
      </c>
      <c r="C1211" s="43"/>
      <c r="D1211" s="51">
        <v>269760</v>
      </c>
      <c r="E1211" s="44" t="s">
        <v>169</v>
      </c>
      <c r="F1211" s="44" t="s">
        <v>5894</v>
      </c>
      <c r="G1211" s="43" t="s">
        <v>5895</v>
      </c>
      <c r="H1211" s="44" t="s">
        <v>5896</v>
      </c>
      <c r="I1211" s="43" t="s">
        <v>5897</v>
      </c>
      <c r="J1211" s="44" t="s">
        <v>5896</v>
      </c>
      <c r="K1211" s="43" t="s">
        <v>5898</v>
      </c>
      <c r="L1211" s="44" t="s">
        <v>5899</v>
      </c>
      <c r="M1211" s="43">
        <v>23</v>
      </c>
      <c r="N1211" s="43">
        <v>629934</v>
      </c>
      <c r="O1211" s="43">
        <v>362831</v>
      </c>
    </row>
    <row r="1212" spans="1:15" x14ac:dyDescent="0.35">
      <c r="A1212" s="41">
        <v>1210</v>
      </c>
      <c r="B1212" s="42">
        <v>216958473</v>
      </c>
      <c r="C1212" s="43"/>
      <c r="D1212" s="51">
        <v>35254</v>
      </c>
      <c r="E1212" s="44" t="s">
        <v>169</v>
      </c>
      <c r="F1212" s="44" t="s">
        <v>5894</v>
      </c>
      <c r="G1212" s="43" t="s">
        <v>5895</v>
      </c>
      <c r="H1212" s="44" t="s">
        <v>5896</v>
      </c>
      <c r="I1212" s="43" t="s">
        <v>5897</v>
      </c>
      <c r="J1212" s="44" t="s">
        <v>5896</v>
      </c>
      <c r="K1212" s="43" t="s">
        <v>4581</v>
      </c>
      <c r="L1212" s="44" t="s">
        <v>4582</v>
      </c>
      <c r="M1212" s="43">
        <v>29</v>
      </c>
      <c r="N1212" s="43">
        <v>630594</v>
      </c>
      <c r="O1212" s="43">
        <v>362353</v>
      </c>
    </row>
    <row r="1213" spans="1:15" x14ac:dyDescent="0.35">
      <c r="A1213" s="41">
        <v>1211</v>
      </c>
      <c r="B1213" s="42">
        <v>268009949</v>
      </c>
      <c r="C1213" s="43"/>
      <c r="D1213" s="51">
        <v>271624</v>
      </c>
      <c r="E1213" s="44" t="s">
        <v>169</v>
      </c>
      <c r="F1213" s="44" t="s">
        <v>5900</v>
      </c>
      <c r="G1213" s="43" t="s">
        <v>5901</v>
      </c>
      <c r="H1213" s="44" t="s">
        <v>5902</v>
      </c>
      <c r="I1213" s="43" t="s">
        <v>5903</v>
      </c>
      <c r="J1213" s="44" t="s">
        <v>5904</v>
      </c>
      <c r="K1213" s="43" t="s">
        <v>5905</v>
      </c>
      <c r="L1213" s="44"/>
      <c r="M1213" s="43">
        <v>36</v>
      </c>
      <c r="N1213" s="43">
        <v>650765</v>
      </c>
      <c r="O1213" s="43">
        <v>342655</v>
      </c>
    </row>
    <row r="1214" spans="1:15" x14ac:dyDescent="0.35">
      <c r="A1214" s="41">
        <v>1212</v>
      </c>
      <c r="B1214" s="42">
        <v>442812113</v>
      </c>
      <c r="C1214" s="43"/>
      <c r="D1214" s="51">
        <v>271572</v>
      </c>
      <c r="E1214" s="44" t="s">
        <v>169</v>
      </c>
      <c r="F1214" s="44" t="s">
        <v>5900</v>
      </c>
      <c r="G1214" s="43" t="s">
        <v>5906</v>
      </c>
      <c r="H1214" s="44" t="s">
        <v>5907</v>
      </c>
      <c r="I1214" s="43" t="s">
        <v>5908</v>
      </c>
      <c r="J1214" s="44" t="s">
        <v>5907</v>
      </c>
      <c r="K1214" s="43" t="s">
        <v>288</v>
      </c>
      <c r="L1214" s="44" t="s">
        <v>289</v>
      </c>
      <c r="M1214" s="43">
        <v>11</v>
      </c>
      <c r="N1214" s="43">
        <v>647050</v>
      </c>
      <c r="O1214" s="43">
        <v>354494</v>
      </c>
    </row>
    <row r="1215" spans="1:15" x14ac:dyDescent="0.35">
      <c r="A1215" s="41">
        <v>1213</v>
      </c>
      <c r="B1215" s="42">
        <v>544039079</v>
      </c>
      <c r="C1215" s="43"/>
      <c r="D1215" s="51">
        <v>269202</v>
      </c>
      <c r="E1215" s="44" t="s">
        <v>169</v>
      </c>
      <c r="F1215" s="44" t="s">
        <v>5900</v>
      </c>
      <c r="G1215" s="43" t="s">
        <v>5906</v>
      </c>
      <c r="H1215" s="44" t="s">
        <v>5907</v>
      </c>
      <c r="I1215" s="43" t="s">
        <v>5908</v>
      </c>
      <c r="J1215" s="44" t="s">
        <v>5907</v>
      </c>
      <c r="K1215" s="43" t="s">
        <v>561</v>
      </c>
      <c r="L1215" s="44" t="s">
        <v>562</v>
      </c>
      <c r="M1215" s="43">
        <v>26</v>
      </c>
      <c r="N1215" s="43">
        <v>645981</v>
      </c>
      <c r="O1215" s="43">
        <v>355144</v>
      </c>
    </row>
    <row r="1216" spans="1:15" x14ac:dyDescent="0.35">
      <c r="A1216" s="41">
        <v>1214</v>
      </c>
      <c r="B1216" s="42">
        <v>6428996</v>
      </c>
      <c r="C1216" s="43" t="s">
        <v>5909</v>
      </c>
      <c r="D1216" s="51" t="s">
        <v>225</v>
      </c>
      <c r="E1216" s="44" t="s">
        <v>169</v>
      </c>
      <c r="F1216" s="44" t="s">
        <v>5910</v>
      </c>
      <c r="G1216" s="43" t="s">
        <v>5911</v>
      </c>
      <c r="H1216" s="44" t="s">
        <v>5912</v>
      </c>
      <c r="I1216" s="43" t="s">
        <v>5913</v>
      </c>
      <c r="J1216" s="44" t="s">
        <v>5914</v>
      </c>
      <c r="K1216" s="43" t="s">
        <v>103</v>
      </c>
      <c r="L1216" s="44"/>
      <c r="M1216" s="43">
        <v>80</v>
      </c>
      <c r="N1216" s="43">
        <v>667572</v>
      </c>
      <c r="O1216" s="43">
        <v>310238</v>
      </c>
    </row>
    <row r="1217" spans="1:15" x14ac:dyDescent="0.35">
      <c r="A1217" s="41">
        <v>1215</v>
      </c>
      <c r="B1217" s="42">
        <v>6434835</v>
      </c>
      <c r="C1217" s="43" t="s">
        <v>5915</v>
      </c>
      <c r="D1217" s="51" t="s">
        <v>5916</v>
      </c>
      <c r="E1217" s="44" t="s">
        <v>169</v>
      </c>
      <c r="F1217" s="44" t="s">
        <v>5910</v>
      </c>
      <c r="G1217" s="43" t="s">
        <v>5917</v>
      </c>
      <c r="H1217" s="44" t="s">
        <v>1159</v>
      </c>
      <c r="I1217" s="43" t="s">
        <v>5918</v>
      </c>
      <c r="J1217" s="44" t="s">
        <v>5919</v>
      </c>
      <c r="K1217" s="43" t="s">
        <v>103</v>
      </c>
      <c r="L1217" s="44"/>
      <c r="M1217" s="43" t="s">
        <v>5920</v>
      </c>
      <c r="N1217" s="43">
        <v>669079</v>
      </c>
      <c r="O1217" s="43">
        <v>296981</v>
      </c>
    </row>
    <row r="1218" spans="1:15" x14ac:dyDescent="0.35">
      <c r="A1218" s="41">
        <v>1216</v>
      </c>
      <c r="B1218" s="42">
        <v>6435372</v>
      </c>
      <c r="C1218" s="43" t="s">
        <v>5921</v>
      </c>
      <c r="D1218" s="51" t="s">
        <v>5922</v>
      </c>
      <c r="E1218" s="44" t="s">
        <v>169</v>
      </c>
      <c r="F1218" s="44" t="s">
        <v>5910</v>
      </c>
      <c r="G1218" s="43" t="s">
        <v>5917</v>
      </c>
      <c r="H1218" s="44" t="s">
        <v>1159</v>
      </c>
      <c r="I1218" s="43" t="s">
        <v>5923</v>
      </c>
      <c r="J1218" s="44" t="s">
        <v>5924</v>
      </c>
      <c r="K1218" s="43" t="s">
        <v>103</v>
      </c>
      <c r="L1218" s="44"/>
      <c r="M1218" s="43">
        <v>31</v>
      </c>
      <c r="N1218" s="43">
        <v>670785</v>
      </c>
      <c r="O1218" s="43">
        <v>299137</v>
      </c>
    </row>
    <row r="1219" spans="1:15" ht="29" x14ac:dyDescent="0.35">
      <c r="A1219" s="41">
        <v>1217</v>
      </c>
      <c r="B1219" s="42">
        <v>6437087</v>
      </c>
      <c r="C1219" s="43" t="s">
        <v>5925</v>
      </c>
      <c r="D1219" s="51" t="s">
        <v>5926</v>
      </c>
      <c r="E1219" s="44" t="s">
        <v>169</v>
      </c>
      <c r="F1219" s="44" t="s">
        <v>5910</v>
      </c>
      <c r="G1219" s="43" t="s">
        <v>5927</v>
      </c>
      <c r="H1219" s="44" t="s">
        <v>5928</v>
      </c>
      <c r="I1219" s="43" t="s">
        <v>5929</v>
      </c>
      <c r="J1219" s="44" t="s">
        <v>5928</v>
      </c>
      <c r="K1219" s="43" t="s">
        <v>5930</v>
      </c>
      <c r="L1219" s="44" t="s">
        <v>5931</v>
      </c>
      <c r="M1219" s="43">
        <v>23</v>
      </c>
      <c r="N1219" s="43">
        <v>661687</v>
      </c>
      <c r="O1219" s="43">
        <v>287221</v>
      </c>
    </row>
    <row r="1220" spans="1:15" x14ac:dyDescent="0.35">
      <c r="A1220" s="41">
        <v>1218</v>
      </c>
      <c r="B1220" s="42">
        <v>6437211</v>
      </c>
      <c r="C1220" s="43" t="s">
        <v>5932</v>
      </c>
      <c r="D1220" s="51" t="s">
        <v>5933</v>
      </c>
      <c r="E1220" s="44" t="s">
        <v>169</v>
      </c>
      <c r="F1220" s="44" t="s">
        <v>5910</v>
      </c>
      <c r="G1220" s="43" t="s">
        <v>5927</v>
      </c>
      <c r="H1220" s="44" t="s">
        <v>5928</v>
      </c>
      <c r="I1220" s="43" t="s">
        <v>5929</v>
      </c>
      <c r="J1220" s="44" t="s">
        <v>5928</v>
      </c>
      <c r="K1220" s="43" t="s">
        <v>5934</v>
      </c>
      <c r="L1220" s="44" t="s">
        <v>5935</v>
      </c>
      <c r="M1220" s="43">
        <v>1</v>
      </c>
      <c r="N1220" s="43">
        <v>662082</v>
      </c>
      <c r="O1220" s="43">
        <v>286829</v>
      </c>
    </row>
    <row r="1221" spans="1:15" x14ac:dyDescent="0.35">
      <c r="A1221" s="41">
        <v>1219</v>
      </c>
      <c r="B1221" s="42">
        <v>6447161</v>
      </c>
      <c r="C1221" s="43" t="s">
        <v>5936</v>
      </c>
      <c r="D1221" s="51" t="s">
        <v>5937</v>
      </c>
      <c r="E1221" s="44" t="s">
        <v>169</v>
      </c>
      <c r="F1221" s="44" t="s">
        <v>5910</v>
      </c>
      <c r="G1221" s="43" t="s">
        <v>5938</v>
      </c>
      <c r="H1221" s="44" t="s">
        <v>5939</v>
      </c>
      <c r="I1221" s="43" t="s">
        <v>5940</v>
      </c>
      <c r="J1221" s="44" t="s">
        <v>5941</v>
      </c>
      <c r="K1221" s="43" t="s">
        <v>103</v>
      </c>
      <c r="L1221" s="44"/>
      <c r="M1221" s="43">
        <v>100</v>
      </c>
      <c r="N1221" s="43">
        <v>664059</v>
      </c>
      <c r="O1221" s="43">
        <v>305352</v>
      </c>
    </row>
    <row r="1222" spans="1:15" x14ac:dyDescent="0.35">
      <c r="A1222" s="41">
        <v>1220</v>
      </c>
      <c r="B1222" s="42">
        <v>6443622</v>
      </c>
      <c r="C1222" s="43" t="s">
        <v>5942</v>
      </c>
      <c r="D1222" s="51" t="s">
        <v>5943</v>
      </c>
      <c r="E1222" s="44" t="s">
        <v>169</v>
      </c>
      <c r="F1222" s="44" t="s">
        <v>5910</v>
      </c>
      <c r="G1222" s="43" t="s">
        <v>5938</v>
      </c>
      <c r="H1222" s="44" t="s">
        <v>5939</v>
      </c>
      <c r="I1222" s="43" t="s">
        <v>5944</v>
      </c>
      <c r="J1222" s="44" t="s">
        <v>5939</v>
      </c>
      <c r="K1222" s="43" t="s">
        <v>526</v>
      </c>
      <c r="L1222" s="44" t="s">
        <v>527</v>
      </c>
      <c r="M1222" s="43">
        <v>40</v>
      </c>
      <c r="N1222" s="43">
        <v>654438</v>
      </c>
      <c r="O1222" s="43">
        <v>301247</v>
      </c>
    </row>
    <row r="1223" spans="1:15" x14ac:dyDescent="0.35">
      <c r="A1223" s="41">
        <v>1221</v>
      </c>
      <c r="B1223" s="42">
        <v>17399323</v>
      </c>
      <c r="C1223" s="43"/>
      <c r="D1223" s="51">
        <v>133861</v>
      </c>
      <c r="E1223" s="44" t="s">
        <v>169</v>
      </c>
      <c r="F1223" s="44" t="s">
        <v>5910</v>
      </c>
      <c r="G1223" s="43" t="s">
        <v>5938</v>
      </c>
      <c r="H1223" s="44" t="s">
        <v>5939</v>
      </c>
      <c r="I1223" s="43" t="s">
        <v>5944</v>
      </c>
      <c r="J1223" s="44" t="s">
        <v>5939</v>
      </c>
      <c r="K1223" s="43" t="s">
        <v>639</v>
      </c>
      <c r="L1223" s="44" t="s">
        <v>640</v>
      </c>
      <c r="M1223" s="43">
        <v>6</v>
      </c>
      <c r="N1223" s="43">
        <v>653760</v>
      </c>
      <c r="O1223" s="43">
        <v>301834</v>
      </c>
    </row>
    <row r="1224" spans="1:15" x14ac:dyDescent="0.35">
      <c r="A1224" s="41">
        <v>1222</v>
      </c>
      <c r="B1224" s="42">
        <v>605998430</v>
      </c>
      <c r="C1224" s="43"/>
      <c r="D1224" s="51">
        <v>130719</v>
      </c>
      <c r="E1224" s="44" t="s">
        <v>116</v>
      </c>
      <c r="F1224" s="44" t="s">
        <v>5945</v>
      </c>
      <c r="G1224" s="43" t="s">
        <v>5946</v>
      </c>
      <c r="H1224" s="44" t="s">
        <v>5947</v>
      </c>
      <c r="I1224" s="43" t="s">
        <v>5948</v>
      </c>
      <c r="J1224" s="44" t="s">
        <v>5947</v>
      </c>
      <c r="K1224" s="43" t="s">
        <v>383</v>
      </c>
      <c r="L1224" s="44" t="s">
        <v>384</v>
      </c>
      <c r="M1224" s="43">
        <v>10</v>
      </c>
      <c r="N1224" s="43">
        <v>618336</v>
      </c>
      <c r="O1224" s="43">
        <v>711138</v>
      </c>
    </row>
    <row r="1225" spans="1:15" x14ac:dyDescent="0.35">
      <c r="A1225" s="41">
        <v>1223</v>
      </c>
      <c r="B1225" s="42">
        <v>6487270</v>
      </c>
      <c r="C1225" s="43" t="s">
        <v>5949</v>
      </c>
      <c r="D1225" s="51" t="s">
        <v>5950</v>
      </c>
      <c r="E1225" s="44" t="s">
        <v>116</v>
      </c>
      <c r="F1225" s="44" t="s">
        <v>5945</v>
      </c>
      <c r="G1225" s="43" t="s">
        <v>5951</v>
      </c>
      <c r="H1225" s="44" t="s">
        <v>5947</v>
      </c>
      <c r="I1225" s="43" t="s">
        <v>5952</v>
      </c>
      <c r="J1225" s="44" t="s">
        <v>5953</v>
      </c>
      <c r="K1225" s="43" t="s">
        <v>103</v>
      </c>
      <c r="L1225" s="44" t="s">
        <v>104</v>
      </c>
      <c r="M1225" s="43">
        <v>2</v>
      </c>
      <c r="N1225" s="43">
        <v>619570</v>
      </c>
      <c r="O1225" s="43">
        <v>717668</v>
      </c>
    </row>
    <row r="1226" spans="1:15" x14ac:dyDescent="0.35">
      <c r="A1226" s="41">
        <v>1224</v>
      </c>
      <c r="B1226" s="45">
        <v>48831786</v>
      </c>
      <c r="C1226" s="46"/>
      <c r="D1226" s="52" t="s">
        <v>5954</v>
      </c>
      <c r="E1226" s="47" t="s">
        <v>116</v>
      </c>
      <c r="F1226" s="47" t="s">
        <v>5955</v>
      </c>
      <c r="G1226" s="46" t="s">
        <v>5956</v>
      </c>
      <c r="H1226" s="47" t="s">
        <v>5957</v>
      </c>
      <c r="I1226" s="46" t="s">
        <v>5958</v>
      </c>
      <c r="J1226" s="47" t="s">
        <v>5957</v>
      </c>
      <c r="K1226" s="46" t="s">
        <v>3522</v>
      </c>
      <c r="L1226" s="47" t="s">
        <v>3523</v>
      </c>
      <c r="M1226" s="46" t="s">
        <v>1882</v>
      </c>
      <c r="N1226" s="46">
        <v>554116.97</v>
      </c>
      <c r="O1226" s="46">
        <v>724670.04</v>
      </c>
    </row>
    <row r="1227" spans="1:15" x14ac:dyDescent="0.35">
      <c r="A1227" s="41">
        <v>1225</v>
      </c>
      <c r="B1227" s="42">
        <v>6500997</v>
      </c>
      <c r="C1227" s="43" t="s">
        <v>5959</v>
      </c>
      <c r="D1227" s="51" t="s">
        <v>5960</v>
      </c>
      <c r="E1227" s="44" t="s">
        <v>116</v>
      </c>
      <c r="F1227" s="44" t="s">
        <v>5961</v>
      </c>
      <c r="G1227" s="43" t="s">
        <v>5962</v>
      </c>
      <c r="H1227" s="44" t="s">
        <v>5963</v>
      </c>
      <c r="I1227" s="43" t="s">
        <v>5964</v>
      </c>
      <c r="J1227" s="44" t="s">
        <v>5963</v>
      </c>
      <c r="K1227" s="43" t="s">
        <v>5965</v>
      </c>
      <c r="L1227" s="44" t="s">
        <v>5966</v>
      </c>
      <c r="M1227" s="43">
        <v>1</v>
      </c>
      <c r="N1227" s="43">
        <v>579006</v>
      </c>
      <c r="O1227" s="43">
        <v>597879</v>
      </c>
    </row>
    <row r="1228" spans="1:15" x14ac:dyDescent="0.35">
      <c r="A1228" s="41">
        <v>1226</v>
      </c>
      <c r="B1228" s="45">
        <v>40141985</v>
      </c>
      <c r="C1228" s="46"/>
      <c r="D1228" s="52" t="s">
        <v>5967</v>
      </c>
      <c r="E1228" s="47" t="s">
        <v>116</v>
      </c>
      <c r="F1228" s="47" t="s">
        <v>118</v>
      </c>
      <c r="G1228" s="46" t="s">
        <v>5968</v>
      </c>
      <c r="H1228" s="47" t="s">
        <v>118</v>
      </c>
      <c r="I1228" s="46" t="s">
        <v>5969</v>
      </c>
      <c r="J1228" s="47" t="s">
        <v>118</v>
      </c>
      <c r="K1228" s="46" t="s">
        <v>5970</v>
      </c>
      <c r="L1228" s="47" t="s">
        <v>4060</v>
      </c>
      <c r="M1228" s="46" t="s">
        <v>5971</v>
      </c>
      <c r="N1228" s="46">
        <v>526678.99</v>
      </c>
      <c r="O1228" s="46">
        <v>700513.04</v>
      </c>
    </row>
    <row r="1229" spans="1:15" x14ac:dyDescent="0.35">
      <c r="A1229" s="41">
        <v>1227</v>
      </c>
      <c r="B1229" s="45">
        <v>77900086</v>
      </c>
      <c r="C1229" s="46"/>
      <c r="D1229" s="52" t="s">
        <v>5972</v>
      </c>
      <c r="E1229" s="47" t="s">
        <v>116</v>
      </c>
      <c r="F1229" s="47" t="s">
        <v>118</v>
      </c>
      <c r="G1229" s="46" t="s">
        <v>5968</v>
      </c>
      <c r="H1229" s="47" t="s">
        <v>118</v>
      </c>
      <c r="I1229" s="46" t="s">
        <v>5969</v>
      </c>
      <c r="J1229" s="47" t="s">
        <v>118</v>
      </c>
      <c r="K1229" s="46" t="s">
        <v>5973</v>
      </c>
      <c r="L1229" s="47" t="s">
        <v>5974</v>
      </c>
      <c r="M1229" s="46" t="s">
        <v>2698</v>
      </c>
      <c r="N1229" s="46">
        <v>525907.01</v>
      </c>
      <c r="O1229" s="46">
        <v>699711.99</v>
      </c>
    </row>
    <row r="1230" spans="1:15" x14ac:dyDescent="0.35">
      <c r="A1230" s="41">
        <v>1228</v>
      </c>
      <c r="B1230" s="42">
        <v>6512751</v>
      </c>
      <c r="C1230" s="43" t="s">
        <v>114</v>
      </c>
      <c r="D1230" s="51" t="s">
        <v>115</v>
      </c>
      <c r="E1230" s="44" t="s">
        <v>116</v>
      </c>
      <c r="F1230" s="44" t="s">
        <v>117</v>
      </c>
      <c r="G1230" s="43" t="s">
        <v>5975</v>
      </c>
      <c r="H1230" s="44" t="s">
        <v>118</v>
      </c>
      <c r="I1230" s="43" t="s">
        <v>119</v>
      </c>
      <c r="J1230" s="44" t="s">
        <v>120</v>
      </c>
      <c r="K1230" s="43" t="s">
        <v>103</v>
      </c>
      <c r="L1230" s="44"/>
      <c r="M1230" s="43">
        <v>47</v>
      </c>
      <c r="N1230" s="43">
        <v>522717</v>
      </c>
      <c r="O1230" s="43">
        <v>706801</v>
      </c>
    </row>
    <row r="1231" spans="1:15" ht="29" x14ac:dyDescent="0.35">
      <c r="A1231" s="41">
        <v>1229</v>
      </c>
      <c r="B1231" s="42">
        <v>6518775</v>
      </c>
      <c r="C1231" s="43" t="s">
        <v>5976</v>
      </c>
      <c r="D1231" s="51" t="s">
        <v>5977</v>
      </c>
      <c r="E1231" s="44" t="s">
        <v>116</v>
      </c>
      <c r="F1231" s="44" t="s">
        <v>117</v>
      </c>
      <c r="G1231" s="43" t="s">
        <v>5978</v>
      </c>
      <c r="H1231" s="44" t="s">
        <v>5979</v>
      </c>
      <c r="I1231" s="43" t="s">
        <v>5980</v>
      </c>
      <c r="J1231" s="44" t="s">
        <v>5979</v>
      </c>
      <c r="K1231" s="43" t="s">
        <v>658</v>
      </c>
      <c r="L1231" s="44" t="s">
        <v>659</v>
      </c>
      <c r="M1231" s="43">
        <v>36</v>
      </c>
      <c r="N1231" s="43">
        <v>542182</v>
      </c>
      <c r="O1231" s="43">
        <v>689234</v>
      </c>
    </row>
    <row r="1232" spans="1:15" x14ac:dyDescent="0.35">
      <c r="A1232" s="41">
        <v>1230</v>
      </c>
      <c r="B1232" s="42">
        <v>6535808</v>
      </c>
      <c r="C1232" s="43" t="s">
        <v>5981</v>
      </c>
      <c r="D1232" s="51" t="s">
        <v>5982</v>
      </c>
      <c r="E1232" s="44" t="s">
        <v>116</v>
      </c>
      <c r="F1232" s="44" t="s">
        <v>5983</v>
      </c>
      <c r="G1232" s="43" t="s">
        <v>5984</v>
      </c>
      <c r="H1232" s="44" t="s">
        <v>5985</v>
      </c>
      <c r="I1232" s="43" t="s">
        <v>5986</v>
      </c>
      <c r="J1232" s="44" t="s">
        <v>5985</v>
      </c>
      <c r="K1232" s="43" t="s">
        <v>2033</v>
      </c>
      <c r="L1232" s="44" t="s">
        <v>2034</v>
      </c>
      <c r="M1232" s="43">
        <v>1</v>
      </c>
      <c r="N1232" s="43">
        <v>681210</v>
      </c>
      <c r="O1232" s="43">
        <v>689784</v>
      </c>
    </row>
    <row r="1233" spans="1:15" x14ac:dyDescent="0.35">
      <c r="A1233" s="41">
        <v>1231</v>
      </c>
      <c r="B1233" s="42">
        <v>6535857</v>
      </c>
      <c r="C1233" s="43" t="s">
        <v>5987</v>
      </c>
      <c r="D1233" s="51" t="s">
        <v>5988</v>
      </c>
      <c r="E1233" s="44" t="s">
        <v>116</v>
      </c>
      <c r="F1233" s="44" t="s">
        <v>5983</v>
      </c>
      <c r="G1233" s="43" t="s">
        <v>5984</v>
      </c>
      <c r="H1233" s="44" t="s">
        <v>5985</v>
      </c>
      <c r="I1233" s="43" t="s">
        <v>5986</v>
      </c>
      <c r="J1233" s="44" t="s">
        <v>5985</v>
      </c>
      <c r="K1233" s="43" t="s">
        <v>1718</v>
      </c>
      <c r="L1233" s="44" t="s">
        <v>1719</v>
      </c>
      <c r="M1233" s="43">
        <v>22</v>
      </c>
      <c r="N1233" s="43">
        <v>681246</v>
      </c>
      <c r="O1233" s="43">
        <v>689056</v>
      </c>
    </row>
    <row r="1234" spans="1:15" x14ac:dyDescent="0.35">
      <c r="A1234" s="41">
        <v>1232</v>
      </c>
      <c r="B1234" s="42">
        <v>6535865</v>
      </c>
      <c r="C1234" s="43" t="s">
        <v>5989</v>
      </c>
      <c r="D1234" s="51" t="s">
        <v>5990</v>
      </c>
      <c r="E1234" s="44" t="s">
        <v>116</v>
      </c>
      <c r="F1234" s="44" t="s">
        <v>5983</v>
      </c>
      <c r="G1234" s="43" t="s">
        <v>5984</v>
      </c>
      <c r="H1234" s="44" t="s">
        <v>5985</v>
      </c>
      <c r="I1234" s="43" t="s">
        <v>5986</v>
      </c>
      <c r="J1234" s="44" t="s">
        <v>5985</v>
      </c>
      <c r="K1234" s="43" t="s">
        <v>413</v>
      </c>
      <c r="L1234" s="44" t="s">
        <v>414</v>
      </c>
      <c r="M1234" s="43">
        <v>5</v>
      </c>
      <c r="N1234" s="43">
        <v>681229</v>
      </c>
      <c r="O1234" s="43">
        <v>689706</v>
      </c>
    </row>
    <row r="1235" spans="1:15" x14ac:dyDescent="0.35">
      <c r="A1235" s="41">
        <v>1233</v>
      </c>
      <c r="B1235" s="42">
        <v>734124639</v>
      </c>
      <c r="C1235" s="43"/>
      <c r="D1235" s="51">
        <v>17592</v>
      </c>
      <c r="E1235" s="44" t="s">
        <v>116</v>
      </c>
      <c r="F1235" s="44" t="s">
        <v>5983</v>
      </c>
      <c r="G1235" s="43" t="s">
        <v>5984</v>
      </c>
      <c r="H1235" s="44" t="s">
        <v>5985</v>
      </c>
      <c r="I1235" s="43" t="s">
        <v>5986</v>
      </c>
      <c r="J1235" s="44" t="s">
        <v>5985</v>
      </c>
      <c r="K1235" s="43" t="s">
        <v>3078</v>
      </c>
      <c r="L1235" s="44" t="s">
        <v>3079</v>
      </c>
      <c r="M1235" s="43">
        <v>24</v>
      </c>
      <c r="N1235" s="43">
        <v>679067</v>
      </c>
      <c r="O1235" s="43">
        <v>689206</v>
      </c>
    </row>
    <row r="1236" spans="1:15" x14ac:dyDescent="0.35">
      <c r="A1236" s="41">
        <v>1234</v>
      </c>
      <c r="B1236" s="42">
        <v>6534755</v>
      </c>
      <c r="C1236" s="43" t="s">
        <v>5991</v>
      </c>
      <c r="D1236" s="51" t="s">
        <v>5992</v>
      </c>
      <c r="E1236" s="44" t="s">
        <v>116</v>
      </c>
      <c r="F1236" s="44" t="s">
        <v>5983</v>
      </c>
      <c r="G1236" s="43" t="s">
        <v>5984</v>
      </c>
      <c r="H1236" s="44" t="s">
        <v>5985</v>
      </c>
      <c r="I1236" s="43" t="s">
        <v>5986</v>
      </c>
      <c r="J1236" s="44" t="s">
        <v>5985</v>
      </c>
      <c r="K1236" s="43" t="s">
        <v>5993</v>
      </c>
      <c r="L1236" s="44" t="s">
        <v>5994</v>
      </c>
      <c r="M1236" s="43">
        <v>3</v>
      </c>
      <c r="N1236" s="43">
        <v>680978</v>
      </c>
      <c r="O1236" s="43">
        <v>689398</v>
      </c>
    </row>
    <row r="1237" spans="1:15" x14ac:dyDescent="0.35">
      <c r="A1237" s="41">
        <v>1235</v>
      </c>
      <c r="B1237" s="42">
        <v>157041059</v>
      </c>
      <c r="C1237" s="43"/>
      <c r="D1237" s="51">
        <v>17637</v>
      </c>
      <c r="E1237" s="44" t="s">
        <v>116</v>
      </c>
      <c r="F1237" s="44" t="s">
        <v>5983</v>
      </c>
      <c r="G1237" s="43" t="s">
        <v>5995</v>
      </c>
      <c r="H1237" s="44" t="s">
        <v>5996</v>
      </c>
      <c r="I1237" s="43" t="s">
        <v>5997</v>
      </c>
      <c r="J1237" s="44" t="s">
        <v>5998</v>
      </c>
      <c r="K1237" s="43" t="s">
        <v>103</v>
      </c>
      <c r="L1237" s="44"/>
      <c r="M1237" s="43">
        <v>46</v>
      </c>
      <c r="N1237" s="43">
        <v>691337</v>
      </c>
      <c r="O1237" s="43">
        <v>685279</v>
      </c>
    </row>
    <row r="1238" spans="1:15" x14ac:dyDescent="0.35">
      <c r="A1238" s="41">
        <v>1236</v>
      </c>
      <c r="B1238" s="42">
        <v>6679568</v>
      </c>
      <c r="C1238" s="43" t="s">
        <v>5999</v>
      </c>
      <c r="D1238" s="51" t="s">
        <v>6000</v>
      </c>
      <c r="E1238" s="44" t="s">
        <v>116</v>
      </c>
      <c r="F1238" s="44" t="s">
        <v>6001</v>
      </c>
      <c r="G1238" s="43" t="s">
        <v>6002</v>
      </c>
      <c r="H1238" s="44" t="s">
        <v>6003</v>
      </c>
      <c r="I1238" s="43" t="s">
        <v>6004</v>
      </c>
      <c r="J1238" s="44" t="s">
        <v>6005</v>
      </c>
      <c r="K1238" s="43" t="s">
        <v>103</v>
      </c>
      <c r="L1238" s="44"/>
      <c r="M1238" s="43">
        <v>13</v>
      </c>
      <c r="N1238" s="43">
        <v>705464</v>
      </c>
      <c r="O1238" s="43">
        <v>710672</v>
      </c>
    </row>
    <row r="1239" spans="1:15" x14ac:dyDescent="0.35">
      <c r="A1239" s="41">
        <v>1237</v>
      </c>
      <c r="B1239" s="42">
        <v>13735517</v>
      </c>
      <c r="C1239" s="43"/>
      <c r="D1239" s="51">
        <v>133410</v>
      </c>
      <c r="E1239" s="44" t="s">
        <v>116</v>
      </c>
      <c r="F1239" s="44" t="s">
        <v>6001</v>
      </c>
      <c r="G1239" s="43" t="s">
        <v>6006</v>
      </c>
      <c r="H1239" s="44" t="s">
        <v>6003</v>
      </c>
      <c r="I1239" s="43" t="s">
        <v>6007</v>
      </c>
      <c r="J1239" s="44" t="s">
        <v>6003</v>
      </c>
      <c r="K1239" s="43" t="s">
        <v>1195</v>
      </c>
      <c r="L1239" s="44" t="s">
        <v>1196</v>
      </c>
      <c r="M1239" s="43">
        <v>5</v>
      </c>
      <c r="N1239" s="43">
        <v>715894</v>
      </c>
      <c r="O1239" s="43">
        <v>721372</v>
      </c>
    </row>
    <row r="1240" spans="1:15" x14ac:dyDescent="0.35">
      <c r="A1240" s="41">
        <v>1238</v>
      </c>
      <c r="B1240" s="42">
        <v>6548210</v>
      </c>
      <c r="C1240" s="43" t="s">
        <v>6008</v>
      </c>
      <c r="D1240" s="51" t="s">
        <v>6009</v>
      </c>
      <c r="E1240" s="44" t="s">
        <v>116</v>
      </c>
      <c r="F1240" s="44" t="s">
        <v>6010</v>
      </c>
      <c r="G1240" s="43" t="s">
        <v>6011</v>
      </c>
      <c r="H1240" s="44" t="s">
        <v>6012</v>
      </c>
      <c r="I1240" s="43" t="s">
        <v>6013</v>
      </c>
      <c r="J1240" s="44" t="s">
        <v>6014</v>
      </c>
      <c r="K1240" s="43" t="s">
        <v>103</v>
      </c>
      <c r="L1240" s="44"/>
      <c r="M1240" s="43">
        <v>18</v>
      </c>
      <c r="N1240" s="43">
        <v>549223</v>
      </c>
      <c r="O1240" s="43">
        <v>642279</v>
      </c>
    </row>
    <row r="1241" spans="1:15" x14ac:dyDescent="0.35">
      <c r="A1241" s="41">
        <v>1239</v>
      </c>
      <c r="B1241" s="45">
        <v>84649498</v>
      </c>
      <c r="C1241" s="46"/>
      <c r="D1241" s="52" t="s">
        <v>6015</v>
      </c>
      <c r="E1241" s="47" t="s">
        <v>116</v>
      </c>
      <c r="F1241" s="47" t="s">
        <v>6010</v>
      </c>
      <c r="G1241" s="46" t="s">
        <v>6016</v>
      </c>
      <c r="H1241" s="47" t="s">
        <v>6012</v>
      </c>
      <c r="I1241" s="46" t="s">
        <v>6017</v>
      </c>
      <c r="J1241" s="47" t="s">
        <v>6012</v>
      </c>
      <c r="K1241" s="46" t="s">
        <v>6018</v>
      </c>
      <c r="L1241" s="47" t="s">
        <v>6019</v>
      </c>
      <c r="M1241" s="46" t="s">
        <v>784</v>
      </c>
      <c r="N1241" s="46" t="s">
        <v>6020</v>
      </c>
      <c r="O1241" s="46" t="s">
        <v>6021</v>
      </c>
    </row>
    <row r="1242" spans="1:15" x14ac:dyDescent="0.35">
      <c r="A1242" s="41">
        <v>1240</v>
      </c>
      <c r="B1242" s="42">
        <v>16834108</v>
      </c>
      <c r="C1242" s="43"/>
      <c r="D1242" s="51">
        <v>262636</v>
      </c>
      <c r="E1242" s="44" t="s">
        <v>116</v>
      </c>
      <c r="F1242" s="44" t="s">
        <v>6010</v>
      </c>
      <c r="G1242" s="43" t="s">
        <v>6022</v>
      </c>
      <c r="H1242" s="44" t="s">
        <v>6023</v>
      </c>
      <c r="I1242" s="43" t="s">
        <v>6024</v>
      </c>
      <c r="J1242" s="44" t="s">
        <v>6025</v>
      </c>
      <c r="K1242" s="43" t="s">
        <v>103</v>
      </c>
      <c r="L1242" s="44"/>
      <c r="M1242" s="43">
        <v>85</v>
      </c>
      <c r="N1242" s="43">
        <v>550009</v>
      </c>
      <c r="O1242" s="43">
        <v>626281</v>
      </c>
    </row>
    <row r="1243" spans="1:15" x14ac:dyDescent="0.35">
      <c r="A1243" s="41">
        <v>1241</v>
      </c>
      <c r="B1243" s="42">
        <v>6557294</v>
      </c>
      <c r="C1243" s="43" t="s">
        <v>6026</v>
      </c>
      <c r="D1243" s="51" t="s">
        <v>6027</v>
      </c>
      <c r="E1243" s="44" t="s">
        <v>116</v>
      </c>
      <c r="F1243" s="44" t="s">
        <v>6010</v>
      </c>
      <c r="G1243" s="43" t="s">
        <v>6028</v>
      </c>
      <c r="H1243" s="44" t="s">
        <v>6029</v>
      </c>
      <c r="I1243" s="43" t="s">
        <v>6030</v>
      </c>
      <c r="J1243" s="44" t="s">
        <v>6031</v>
      </c>
      <c r="K1243" s="43" t="s">
        <v>103</v>
      </c>
      <c r="L1243" s="44"/>
      <c r="M1243" s="43">
        <v>23</v>
      </c>
      <c r="N1243" s="43">
        <v>544102</v>
      </c>
      <c r="O1243" s="43">
        <v>667577</v>
      </c>
    </row>
    <row r="1244" spans="1:15" x14ac:dyDescent="0.35">
      <c r="A1244" s="41">
        <v>1242</v>
      </c>
      <c r="B1244" s="42">
        <v>6560629</v>
      </c>
      <c r="C1244" s="43" t="s">
        <v>188</v>
      </c>
      <c r="D1244" s="51" t="s">
        <v>189</v>
      </c>
      <c r="E1244" s="44" t="s">
        <v>116</v>
      </c>
      <c r="F1244" s="44" t="s">
        <v>190</v>
      </c>
      <c r="G1244" s="43" t="s">
        <v>6032</v>
      </c>
      <c r="H1244" s="44" t="s">
        <v>191</v>
      </c>
      <c r="I1244" s="43" t="s">
        <v>192</v>
      </c>
      <c r="J1244" s="44" t="s">
        <v>191</v>
      </c>
      <c r="K1244" s="43" t="s">
        <v>132</v>
      </c>
      <c r="L1244" s="44" t="s">
        <v>133</v>
      </c>
      <c r="M1244" s="43" t="s">
        <v>285</v>
      </c>
      <c r="N1244" s="43">
        <v>653442</v>
      </c>
      <c r="O1244" s="43">
        <v>708979</v>
      </c>
    </row>
    <row r="1245" spans="1:15" x14ac:dyDescent="0.35">
      <c r="A1245" s="41">
        <v>1243</v>
      </c>
      <c r="B1245" s="42">
        <v>10449431</v>
      </c>
      <c r="C1245" s="43"/>
      <c r="D1245" s="51">
        <v>267837</v>
      </c>
      <c r="E1245" s="44" t="s">
        <v>116</v>
      </c>
      <c r="F1245" s="44" t="s">
        <v>6033</v>
      </c>
      <c r="G1245" s="43" t="s">
        <v>6034</v>
      </c>
      <c r="H1245" s="44" t="s">
        <v>6035</v>
      </c>
      <c r="I1245" s="43" t="s">
        <v>6036</v>
      </c>
      <c r="J1245" s="44" t="s">
        <v>6035</v>
      </c>
      <c r="K1245" s="43" t="s">
        <v>989</v>
      </c>
      <c r="L1245" s="44" t="s">
        <v>990</v>
      </c>
      <c r="M1245" s="43">
        <v>2</v>
      </c>
      <c r="N1245" s="43">
        <v>603479</v>
      </c>
      <c r="O1245" s="43">
        <v>696565</v>
      </c>
    </row>
    <row r="1246" spans="1:15" x14ac:dyDescent="0.35">
      <c r="A1246" s="41">
        <v>1244</v>
      </c>
      <c r="B1246" s="42">
        <v>499885336</v>
      </c>
      <c r="C1246" s="43"/>
      <c r="D1246" s="51" t="s">
        <v>6037</v>
      </c>
      <c r="E1246" s="44" t="s">
        <v>116</v>
      </c>
      <c r="F1246" s="44" t="s">
        <v>6038</v>
      </c>
      <c r="G1246" s="43" t="s">
        <v>6039</v>
      </c>
      <c r="H1246" s="44" t="s">
        <v>6040</v>
      </c>
      <c r="I1246" s="43" t="s">
        <v>6041</v>
      </c>
      <c r="J1246" s="44" t="s">
        <v>6040</v>
      </c>
      <c r="K1246" s="43" t="s">
        <v>6042</v>
      </c>
      <c r="L1246" s="44" t="s">
        <v>6043</v>
      </c>
      <c r="M1246" s="43">
        <v>13</v>
      </c>
      <c r="N1246" s="43">
        <v>652106</v>
      </c>
      <c r="O1246" s="43">
        <v>668700</v>
      </c>
    </row>
    <row r="1247" spans="1:15" x14ac:dyDescent="0.35">
      <c r="A1247" s="41">
        <v>1245</v>
      </c>
      <c r="B1247" s="45">
        <v>74415011</v>
      </c>
      <c r="C1247" s="46"/>
      <c r="D1247" s="52" t="s">
        <v>6044</v>
      </c>
      <c r="E1247" s="47" t="s">
        <v>116</v>
      </c>
      <c r="F1247" s="47" t="s">
        <v>6038</v>
      </c>
      <c r="G1247" s="46" t="s">
        <v>6045</v>
      </c>
      <c r="H1247" s="47" t="s">
        <v>6046</v>
      </c>
      <c r="I1247" s="46" t="s">
        <v>6047</v>
      </c>
      <c r="J1247" s="47" t="s">
        <v>4452</v>
      </c>
      <c r="K1247" s="46" t="s">
        <v>288</v>
      </c>
      <c r="L1247" s="47" t="s">
        <v>289</v>
      </c>
      <c r="M1247" s="46" t="s">
        <v>1663</v>
      </c>
      <c r="N1247" s="46">
        <v>640807.02</v>
      </c>
      <c r="O1247" s="46">
        <v>657010.97</v>
      </c>
    </row>
    <row r="1248" spans="1:15" x14ac:dyDescent="0.35">
      <c r="A1248" s="41">
        <v>1246</v>
      </c>
      <c r="B1248" s="42">
        <v>680110922</v>
      </c>
      <c r="C1248" s="43"/>
      <c r="D1248" s="51">
        <v>265859</v>
      </c>
      <c r="E1248" s="44" t="s">
        <v>116</v>
      </c>
      <c r="F1248" s="44" t="s">
        <v>6048</v>
      </c>
      <c r="G1248" s="43" t="s">
        <v>6049</v>
      </c>
      <c r="H1248" s="44" t="s">
        <v>6050</v>
      </c>
      <c r="I1248" s="43" t="s">
        <v>6051</v>
      </c>
      <c r="J1248" s="44" t="s">
        <v>6052</v>
      </c>
      <c r="K1248" s="43" t="s">
        <v>6053</v>
      </c>
      <c r="L1248" s="44"/>
      <c r="M1248" s="43">
        <v>57</v>
      </c>
      <c r="N1248" s="43">
        <v>612125</v>
      </c>
      <c r="O1248" s="43">
        <v>608824</v>
      </c>
    </row>
    <row r="1249" spans="1:15" x14ac:dyDescent="0.35">
      <c r="A1249" s="41">
        <v>1247</v>
      </c>
      <c r="B1249" s="42">
        <v>6595734</v>
      </c>
      <c r="C1249" s="43" t="s">
        <v>6054</v>
      </c>
      <c r="D1249" s="51" t="s">
        <v>6055</v>
      </c>
      <c r="E1249" s="44" t="s">
        <v>116</v>
      </c>
      <c r="F1249" s="44" t="s">
        <v>6056</v>
      </c>
      <c r="G1249" s="43" t="s">
        <v>6057</v>
      </c>
      <c r="H1249" s="44" t="s">
        <v>6058</v>
      </c>
      <c r="I1249" s="43" t="s">
        <v>6059</v>
      </c>
      <c r="J1249" s="44" t="s">
        <v>6058</v>
      </c>
      <c r="K1249" s="43" t="s">
        <v>373</v>
      </c>
      <c r="L1249" s="44" t="s">
        <v>374</v>
      </c>
      <c r="M1249" s="43">
        <v>37</v>
      </c>
      <c r="N1249" s="43">
        <v>538691</v>
      </c>
      <c r="O1249" s="43">
        <v>615203</v>
      </c>
    </row>
    <row r="1250" spans="1:15" x14ac:dyDescent="0.35">
      <c r="A1250" s="41">
        <v>1248</v>
      </c>
      <c r="B1250" s="42">
        <v>7926607</v>
      </c>
      <c r="C1250" s="43" t="s">
        <v>6060</v>
      </c>
      <c r="D1250" s="51" t="s">
        <v>6061</v>
      </c>
      <c r="E1250" s="44" t="s">
        <v>116</v>
      </c>
      <c r="F1250" s="44" t="s">
        <v>6056</v>
      </c>
      <c r="G1250" s="43" t="s">
        <v>6057</v>
      </c>
      <c r="H1250" s="44" t="s">
        <v>6058</v>
      </c>
      <c r="I1250" s="43" t="s">
        <v>6059</v>
      </c>
      <c r="J1250" s="44" t="s">
        <v>6058</v>
      </c>
      <c r="K1250" s="43" t="s">
        <v>373</v>
      </c>
      <c r="L1250" s="44" t="s">
        <v>374</v>
      </c>
      <c r="M1250" s="43">
        <v>49</v>
      </c>
      <c r="N1250" s="43">
        <v>538831</v>
      </c>
      <c r="O1250" s="43">
        <v>615316</v>
      </c>
    </row>
    <row r="1251" spans="1:15" x14ac:dyDescent="0.35">
      <c r="A1251" s="41">
        <v>1249</v>
      </c>
      <c r="B1251" s="42">
        <v>6597479</v>
      </c>
      <c r="C1251" s="43" t="s">
        <v>6062</v>
      </c>
      <c r="D1251" s="51" t="s">
        <v>6063</v>
      </c>
      <c r="E1251" s="44" t="s">
        <v>116</v>
      </c>
      <c r="F1251" s="44" t="s">
        <v>6056</v>
      </c>
      <c r="G1251" s="43" t="s">
        <v>6064</v>
      </c>
      <c r="H1251" s="44" t="s">
        <v>6065</v>
      </c>
      <c r="I1251" s="43" t="s">
        <v>6066</v>
      </c>
      <c r="J1251" s="44" t="s">
        <v>6067</v>
      </c>
      <c r="K1251" s="43" t="s">
        <v>94</v>
      </c>
      <c r="L1251" s="44" t="s">
        <v>95</v>
      </c>
      <c r="M1251" s="43">
        <v>2</v>
      </c>
      <c r="N1251" s="43">
        <v>540510</v>
      </c>
      <c r="O1251" s="43">
        <v>621746</v>
      </c>
    </row>
    <row r="1252" spans="1:15" x14ac:dyDescent="0.35">
      <c r="A1252" s="41">
        <v>1250</v>
      </c>
      <c r="B1252" s="42">
        <v>6598331</v>
      </c>
      <c r="C1252" s="43" t="s">
        <v>6068</v>
      </c>
      <c r="D1252" s="51" t="s">
        <v>6069</v>
      </c>
      <c r="E1252" s="44" t="s">
        <v>116</v>
      </c>
      <c r="F1252" s="44" t="s">
        <v>6056</v>
      </c>
      <c r="G1252" s="43" t="s">
        <v>6064</v>
      </c>
      <c r="H1252" s="44" t="s">
        <v>6065</v>
      </c>
      <c r="I1252" s="43" t="s">
        <v>6070</v>
      </c>
      <c r="J1252" s="44" t="s">
        <v>6071</v>
      </c>
      <c r="K1252" s="43" t="s">
        <v>94</v>
      </c>
      <c r="L1252" s="44" t="s">
        <v>95</v>
      </c>
      <c r="M1252" s="43">
        <v>10</v>
      </c>
      <c r="N1252" s="43">
        <v>533485</v>
      </c>
      <c r="O1252" s="43">
        <v>629075</v>
      </c>
    </row>
    <row r="1253" spans="1:15" x14ac:dyDescent="0.35">
      <c r="A1253" s="41">
        <v>1251</v>
      </c>
      <c r="B1253" s="42">
        <v>6591073</v>
      </c>
      <c r="C1253" s="43" t="s">
        <v>6072</v>
      </c>
      <c r="D1253" s="51" t="s">
        <v>6073</v>
      </c>
      <c r="E1253" s="44" t="s">
        <v>116</v>
      </c>
      <c r="F1253" s="44" t="s">
        <v>6056</v>
      </c>
      <c r="G1253" s="43" t="s">
        <v>6074</v>
      </c>
      <c r="H1253" s="44" t="s">
        <v>6065</v>
      </c>
      <c r="I1253" s="43" t="s">
        <v>6075</v>
      </c>
      <c r="J1253" s="44" t="s">
        <v>6065</v>
      </c>
      <c r="K1253" s="43" t="s">
        <v>6076</v>
      </c>
      <c r="L1253" s="44" t="s">
        <v>6077</v>
      </c>
      <c r="M1253" s="43">
        <v>14</v>
      </c>
      <c r="N1253" s="43">
        <v>539350</v>
      </c>
      <c r="O1253" s="43">
        <v>618042</v>
      </c>
    </row>
    <row r="1254" spans="1:15" x14ac:dyDescent="0.35">
      <c r="A1254" s="41">
        <v>1252</v>
      </c>
      <c r="B1254" s="42">
        <v>6591267</v>
      </c>
      <c r="C1254" s="43" t="s">
        <v>6078</v>
      </c>
      <c r="D1254" s="51" t="s">
        <v>6079</v>
      </c>
      <c r="E1254" s="44" t="s">
        <v>116</v>
      </c>
      <c r="F1254" s="44" t="s">
        <v>6056</v>
      </c>
      <c r="G1254" s="43" t="s">
        <v>6074</v>
      </c>
      <c r="H1254" s="44" t="s">
        <v>6065</v>
      </c>
      <c r="I1254" s="43" t="s">
        <v>6075</v>
      </c>
      <c r="J1254" s="44" t="s">
        <v>6065</v>
      </c>
      <c r="K1254" s="43" t="s">
        <v>762</v>
      </c>
      <c r="L1254" s="44" t="s">
        <v>763</v>
      </c>
      <c r="M1254" s="43">
        <v>33</v>
      </c>
      <c r="N1254" s="43">
        <v>539420</v>
      </c>
      <c r="O1254" s="43">
        <v>618951</v>
      </c>
    </row>
    <row r="1255" spans="1:15" x14ac:dyDescent="0.35">
      <c r="A1255" s="41">
        <v>1253</v>
      </c>
      <c r="B1255" s="42">
        <v>6600452</v>
      </c>
      <c r="C1255" s="43" t="s">
        <v>6080</v>
      </c>
      <c r="D1255" s="51" t="s">
        <v>6081</v>
      </c>
      <c r="E1255" s="44" t="s">
        <v>116</v>
      </c>
      <c r="F1255" s="44" t="s">
        <v>241</v>
      </c>
      <c r="G1255" s="43" t="s">
        <v>6082</v>
      </c>
      <c r="H1255" s="44" t="s">
        <v>6083</v>
      </c>
      <c r="I1255" s="43" t="s">
        <v>6084</v>
      </c>
      <c r="J1255" s="44" t="s">
        <v>6085</v>
      </c>
      <c r="K1255" s="43" t="s">
        <v>103</v>
      </c>
      <c r="L1255" s="44"/>
      <c r="M1255" s="43">
        <v>6</v>
      </c>
      <c r="N1255" s="43">
        <v>723474</v>
      </c>
      <c r="O1255" s="43">
        <v>698813</v>
      </c>
    </row>
    <row r="1256" spans="1:15" x14ac:dyDescent="0.35">
      <c r="A1256" s="41">
        <v>1254</v>
      </c>
      <c r="B1256" s="42">
        <v>6602417</v>
      </c>
      <c r="C1256" s="43" t="s">
        <v>239</v>
      </c>
      <c r="D1256" s="51" t="s">
        <v>240</v>
      </c>
      <c r="E1256" s="44" t="s">
        <v>116</v>
      </c>
      <c r="F1256" s="44" t="s">
        <v>241</v>
      </c>
      <c r="G1256" s="43" t="s">
        <v>6086</v>
      </c>
      <c r="H1256" s="44" t="s">
        <v>242</v>
      </c>
      <c r="I1256" s="43" t="s">
        <v>243</v>
      </c>
      <c r="J1256" s="44" t="s">
        <v>244</v>
      </c>
      <c r="K1256" s="43" t="s">
        <v>103</v>
      </c>
      <c r="L1256" s="44"/>
      <c r="M1256" s="43">
        <v>12</v>
      </c>
      <c r="N1256" s="43">
        <v>729034</v>
      </c>
      <c r="O1256" s="43">
        <v>696890</v>
      </c>
    </row>
    <row r="1257" spans="1:15" x14ac:dyDescent="0.35">
      <c r="A1257" s="41">
        <v>1255</v>
      </c>
      <c r="B1257" s="42">
        <v>6602667</v>
      </c>
      <c r="C1257" s="43" t="s">
        <v>6087</v>
      </c>
      <c r="D1257" s="51" t="s">
        <v>6088</v>
      </c>
      <c r="E1257" s="44" t="s">
        <v>116</v>
      </c>
      <c r="F1257" s="44" t="s">
        <v>241</v>
      </c>
      <c r="G1257" s="43" t="s">
        <v>6086</v>
      </c>
      <c r="H1257" s="44" t="s">
        <v>242</v>
      </c>
      <c r="I1257" s="43" t="s">
        <v>6089</v>
      </c>
      <c r="J1257" s="44" t="s">
        <v>6090</v>
      </c>
      <c r="K1257" s="43" t="s">
        <v>103</v>
      </c>
      <c r="L1257" s="44"/>
      <c r="M1257" s="43">
        <v>14</v>
      </c>
      <c r="N1257" s="43">
        <v>725611</v>
      </c>
      <c r="O1257" s="43">
        <v>681182</v>
      </c>
    </row>
    <row r="1258" spans="1:15" x14ac:dyDescent="0.35">
      <c r="A1258" s="41">
        <v>1256</v>
      </c>
      <c r="B1258" s="42">
        <v>6602845</v>
      </c>
      <c r="C1258" s="43" t="s">
        <v>245</v>
      </c>
      <c r="D1258" s="51" t="s">
        <v>246</v>
      </c>
      <c r="E1258" s="44" t="s">
        <v>116</v>
      </c>
      <c r="F1258" s="44" t="s">
        <v>241</v>
      </c>
      <c r="G1258" s="43" t="s">
        <v>6086</v>
      </c>
      <c r="H1258" s="44" t="s">
        <v>242</v>
      </c>
      <c r="I1258" s="43" t="s">
        <v>247</v>
      </c>
      <c r="J1258" s="44" t="s">
        <v>248</v>
      </c>
      <c r="K1258" s="43" t="s">
        <v>103</v>
      </c>
      <c r="L1258" s="44"/>
      <c r="M1258" s="43">
        <v>5</v>
      </c>
      <c r="N1258" s="43">
        <v>729412</v>
      </c>
      <c r="O1258" s="43">
        <v>700168</v>
      </c>
    </row>
    <row r="1259" spans="1:15" x14ac:dyDescent="0.35">
      <c r="A1259" s="41">
        <v>1257</v>
      </c>
      <c r="B1259" s="42">
        <v>6602867</v>
      </c>
      <c r="C1259" s="43" t="s">
        <v>249</v>
      </c>
      <c r="D1259" s="51" t="s">
        <v>250</v>
      </c>
      <c r="E1259" s="44" t="s">
        <v>116</v>
      </c>
      <c r="F1259" s="44" t="s">
        <v>241</v>
      </c>
      <c r="G1259" s="43" t="s">
        <v>6086</v>
      </c>
      <c r="H1259" s="44" t="s">
        <v>242</v>
      </c>
      <c r="I1259" s="43" t="s">
        <v>251</v>
      </c>
      <c r="J1259" s="44" t="s">
        <v>252</v>
      </c>
      <c r="K1259" s="43" t="s">
        <v>103</v>
      </c>
      <c r="L1259" s="44"/>
      <c r="M1259" s="43">
        <v>29</v>
      </c>
      <c r="N1259" s="43">
        <v>729560</v>
      </c>
      <c r="O1259" s="43">
        <v>678090</v>
      </c>
    </row>
    <row r="1260" spans="1:15" x14ac:dyDescent="0.35">
      <c r="A1260" s="41">
        <v>1258</v>
      </c>
      <c r="B1260" s="42">
        <v>6603695</v>
      </c>
      <c r="C1260" s="43" t="s">
        <v>6091</v>
      </c>
      <c r="D1260" s="51" t="s">
        <v>6092</v>
      </c>
      <c r="E1260" s="44" t="s">
        <v>116</v>
      </c>
      <c r="F1260" s="44" t="s">
        <v>241</v>
      </c>
      <c r="G1260" s="43" t="s">
        <v>6093</v>
      </c>
      <c r="H1260" s="44" t="s">
        <v>6094</v>
      </c>
      <c r="I1260" s="43" t="s">
        <v>6095</v>
      </c>
      <c r="J1260" s="44" t="s">
        <v>6096</v>
      </c>
      <c r="K1260" s="43" t="s">
        <v>103</v>
      </c>
      <c r="L1260" s="44"/>
      <c r="M1260" s="43">
        <v>3</v>
      </c>
      <c r="N1260" s="43">
        <v>716510</v>
      </c>
      <c r="O1260" s="43">
        <v>697483</v>
      </c>
    </row>
    <row r="1261" spans="1:15" x14ac:dyDescent="0.35">
      <c r="A1261" s="41">
        <v>1259</v>
      </c>
      <c r="B1261" s="42">
        <v>6604073</v>
      </c>
      <c r="C1261" s="43" t="s">
        <v>6097</v>
      </c>
      <c r="D1261" s="51" t="s">
        <v>6098</v>
      </c>
      <c r="E1261" s="44" t="s">
        <v>116</v>
      </c>
      <c r="F1261" s="44" t="s">
        <v>241</v>
      </c>
      <c r="G1261" s="43" t="s">
        <v>6093</v>
      </c>
      <c r="H1261" s="44" t="s">
        <v>6094</v>
      </c>
      <c r="I1261" s="43" t="s">
        <v>6099</v>
      </c>
      <c r="J1261" s="44" t="s">
        <v>6100</v>
      </c>
      <c r="K1261" s="43" t="s">
        <v>103</v>
      </c>
      <c r="L1261" s="44"/>
      <c r="M1261" s="43">
        <v>6</v>
      </c>
      <c r="N1261" s="43">
        <v>712915</v>
      </c>
      <c r="O1261" s="43">
        <v>695593</v>
      </c>
    </row>
    <row r="1262" spans="1:15" x14ac:dyDescent="0.35">
      <c r="A1262" s="41">
        <v>1260</v>
      </c>
      <c r="B1262" s="42">
        <v>6604354</v>
      </c>
      <c r="C1262" s="43" t="s">
        <v>6101</v>
      </c>
      <c r="D1262" s="51" t="s">
        <v>6102</v>
      </c>
      <c r="E1262" s="44" t="s">
        <v>116</v>
      </c>
      <c r="F1262" s="44" t="s">
        <v>241</v>
      </c>
      <c r="G1262" s="43" t="s">
        <v>6093</v>
      </c>
      <c r="H1262" s="44" t="s">
        <v>6094</v>
      </c>
      <c r="I1262" s="43" t="s">
        <v>6103</v>
      </c>
      <c r="J1262" s="44" t="s">
        <v>6094</v>
      </c>
      <c r="K1262" s="43" t="s">
        <v>103</v>
      </c>
      <c r="L1262" s="44"/>
      <c r="M1262" s="43" t="s">
        <v>6104</v>
      </c>
      <c r="N1262" s="43">
        <v>716820</v>
      </c>
      <c r="O1262" s="43">
        <v>687929</v>
      </c>
    </row>
    <row r="1263" spans="1:15" x14ac:dyDescent="0.35">
      <c r="A1263" s="41">
        <v>1261</v>
      </c>
      <c r="B1263" s="45">
        <v>79079585</v>
      </c>
      <c r="C1263" s="46"/>
      <c r="D1263" s="52" t="s">
        <v>6105</v>
      </c>
      <c r="E1263" s="47" t="s">
        <v>116</v>
      </c>
      <c r="F1263" s="47" t="s">
        <v>5476</v>
      </c>
      <c r="G1263" s="46" t="s">
        <v>6106</v>
      </c>
      <c r="H1263" s="47" t="s">
        <v>5476</v>
      </c>
      <c r="I1263" s="46" t="s">
        <v>6107</v>
      </c>
      <c r="J1263" s="47" t="s">
        <v>5476</v>
      </c>
      <c r="K1263" s="46" t="s">
        <v>6108</v>
      </c>
      <c r="L1263" s="47" t="s">
        <v>6109</v>
      </c>
      <c r="M1263" s="46" t="s">
        <v>6104</v>
      </c>
      <c r="N1263" s="46" t="s">
        <v>6913</v>
      </c>
      <c r="O1263" s="46" t="s">
        <v>6914</v>
      </c>
    </row>
    <row r="1264" spans="1:15" ht="29" x14ac:dyDescent="0.35">
      <c r="A1264" s="41">
        <v>1262</v>
      </c>
      <c r="B1264" s="45">
        <v>112394</v>
      </c>
      <c r="C1264" s="46"/>
      <c r="D1264" s="52" t="s">
        <v>6110</v>
      </c>
      <c r="E1264" s="47" t="s">
        <v>116</v>
      </c>
      <c r="F1264" s="47" t="s">
        <v>5476</v>
      </c>
      <c r="G1264" s="46" t="s">
        <v>6106</v>
      </c>
      <c r="H1264" s="47" t="s">
        <v>5476</v>
      </c>
      <c r="I1264" s="46" t="s">
        <v>6107</v>
      </c>
      <c r="J1264" s="47" t="s">
        <v>5476</v>
      </c>
      <c r="K1264" s="46" t="s">
        <v>6111</v>
      </c>
      <c r="L1264" s="47" t="s">
        <v>6112</v>
      </c>
      <c r="M1264" s="46" t="s">
        <v>6113</v>
      </c>
      <c r="N1264" s="46">
        <v>596638.02</v>
      </c>
      <c r="O1264" s="46">
        <v>658141.99</v>
      </c>
    </row>
    <row r="1265" spans="1:15" x14ac:dyDescent="0.35">
      <c r="A1265" s="41">
        <v>1263</v>
      </c>
      <c r="B1265" s="45">
        <v>50471677</v>
      </c>
      <c r="C1265" s="46"/>
      <c r="D1265" s="52" t="s">
        <v>6114</v>
      </c>
      <c r="E1265" s="47" t="s">
        <v>116</v>
      </c>
      <c r="F1265" s="47" t="s">
        <v>5476</v>
      </c>
      <c r="G1265" s="46" t="s">
        <v>6106</v>
      </c>
      <c r="H1265" s="47" t="s">
        <v>5476</v>
      </c>
      <c r="I1265" s="46" t="s">
        <v>6107</v>
      </c>
      <c r="J1265" s="47" t="s">
        <v>5476</v>
      </c>
      <c r="K1265" s="46" t="s">
        <v>720</v>
      </c>
      <c r="L1265" s="47" t="s">
        <v>721</v>
      </c>
      <c r="M1265" s="46" t="s">
        <v>6115</v>
      </c>
      <c r="N1265" s="46" t="s">
        <v>6116</v>
      </c>
      <c r="O1265" s="46">
        <v>660314.05000000005</v>
      </c>
    </row>
    <row r="1266" spans="1:15" x14ac:dyDescent="0.35">
      <c r="A1266" s="41">
        <v>1264</v>
      </c>
      <c r="B1266" s="45">
        <v>13461959</v>
      </c>
      <c r="C1266" s="46"/>
      <c r="D1266" s="52" t="s">
        <v>6117</v>
      </c>
      <c r="E1266" s="47" t="s">
        <v>116</v>
      </c>
      <c r="F1266" s="47" t="s">
        <v>5476</v>
      </c>
      <c r="G1266" s="46" t="s">
        <v>6106</v>
      </c>
      <c r="H1266" s="47" t="s">
        <v>5476</v>
      </c>
      <c r="I1266" s="46" t="s">
        <v>6107</v>
      </c>
      <c r="J1266" s="47" t="s">
        <v>5476</v>
      </c>
      <c r="K1266" s="46" t="s">
        <v>3678</v>
      </c>
      <c r="L1266" s="47" t="s">
        <v>3679</v>
      </c>
      <c r="M1266" s="46" t="s">
        <v>3989</v>
      </c>
      <c r="N1266" s="46" t="s">
        <v>6118</v>
      </c>
      <c r="O1266" s="46">
        <v>653923.97</v>
      </c>
    </row>
    <row r="1267" spans="1:15" x14ac:dyDescent="0.35">
      <c r="A1267" s="41">
        <v>1265</v>
      </c>
      <c r="B1267" s="42">
        <v>6622829</v>
      </c>
      <c r="C1267" s="43" t="s">
        <v>6119</v>
      </c>
      <c r="D1267" s="51" t="s">
        <v>6120</v>
      </c>
      <c r="E1267" s="44" t="s">
        <v>116</v>
      </c>
      <c r="F1267" s="44" t="s">
        <v>6121</v>
      </c>
      <c r="G1267" s="43" t="s">
        <v>6122</v>
      </c>
      <c r="H1267" s="44" t="s">
        <v>6123</v>
      </c>
      <c r="I1267" s="43" t="s">
        <v>6124</v>
      </c>
      <c r="J1267" s="44" t="s">
        <v>6125</v>
      </c>
      <c r="K1267" s="43" t="s">
        <v>103</v>
      </c>
      <c r="L1267" s="44"/>
      <c r="M1267" s="43">
        <v>25</v>
      </c>
      <c r="N1267" s="43">
        <v>579335</v>
      </c>
      <c r="O1267" s="43">
        <v>666563</v>
      </c>
    </row>
    <row r="1268" spans="1:15" x14ac:dyDescent="0.35">
      <c r="A1268" s="41">
        <v>1266</v>
      </c>
      <c r="B1268" s="42">
        <v>6647699</v>
      </c>
      <c r="C1268" s="43" t="s">
        <v>6126</v>
      </c>
      <c r="D1268" s="51" t="s">
        <v>6127</v>
      </c>
      <c r="E1268" s="44" t="s">
        <v>116</v>
      </c>
      <c r="F1268" s="44" t="s">
        <v>6128</v>
      </c>
      <c r="G1268" s="43" t="s">
        <v>6129</v>
      </c>
      <c r="H1268" s="44" t="s">
        <v>6130</v>
      </c>
      <c r="I1268" s="43" t="s">
        <v>6131</v>
      </c>
      <c r="J1268" s="44" t="s">
        <v>6132</v>
      </c>
      <c r="K1268" s="43" t="s">
        <v>103</v>
      </c>
      <c r="L1268" s="44"/>
      <c r="M1268" s="43">
        <v>30</v>
      </c>
      <c r="N1268" s="43">
        <v>569198</v>
      </c>
      <c r="O1268" s="43">
        <v>646248</v>
      </c>
    </row>
    <row r="1269" spans="1:15" x14ac:dyDescent="0.35">
      <c r="A1269" s="41">
        <v>1267</v>
      </c>
      <c r="B1269" s="42">
        <v>6649255</v>
      </c>
      <c r="C1269" s="43" t="s">
        <v>6133</v>
      </c>
      <c r="D1269" s="51" t="s">
        <v>6134</v>
      </c>
      <c r="E1269" s="44" t="s">
        <v>116</v>
      </c>
      <c r="F1269" s="44" t="s">
        <v>6128</v>
      </c>
      <c r="G1269" s="43" t="s">
        <v>6129</v>
      </c>
      <c r="H1269" s="44" t="s">
        <v>6130</v>
      </c>
      <c r="I1269" s="43" t="s">
        <v>6135</v>
      </c>
      <c r="J1269" s="44" t="s">
        <v>6136</v>
      </c>
      <c r="K1269" s="43" t="s">
        <v>94</v>
      </c>
      <c r="L1269" s="44" t="s">
        <v>95</v>
      </c>
      <c r="M1269" s="43">
        <v>8</v>
      </c>
      <c r="N1269" s="43">
        <v>554086</v>
      </c>
      <c r="O1269" s="43">
        <v>644748</v>
      </c>
    </row>
    <row r="1270" spans="1:15" x14ac:dyDescent="0.35">
      <c r="A1270" s="41">
        <v>1268</v>
      </c>
      <c r="B1270" s="42">
        <v>6649834</v>
      </c>
      <c r="C1270" s="43" t="s">
        <v>6137</v>
      </c>
      <c r="D1270" s="51" t="s">
        <v>6138</v>
      </c>
      <c r="E1270" s="44" t="s">
        <v>116</v>
      </c>
      <c r="F1270" s="44" t="s">
        <v>6128</v>
      </c>
      <c r="G1270" s="43" t="s">
        <v>6129</v>
      </c>
      <c r="H1270" s="44" t="s">
        <v>6130</v>
      </c>
      <c r="I1270" s="43" t="s">
        <v>6139</v>
      </c>
      <c r="J1270" s="44" t="s">
        <v>6140</v>
      </c>
      <c r="K1270" s="43" t="s">
        <v>94</v>
      </c>
      <c r="L1270" s="44" t="s">
        <v>95</v>
      </c>
      <c r="M1270" s="43">
        <v>12</v>
      </c>
      <c r="N1270" s="43">
        <v>570676</v>
      </c>
      <c r="O1270" s="43">
        <v>640039</v>
      </c>
    </row>
    <row r="1271" spans="1:15" x14ac:dyDescent="0.35">
      <c r="A1271" s="41">
        <v>1269</v>
      </c>
      <c r="B1271" s="42">
        <v>6651220</v>
      </c>
      <c r="C1271" s="43" t="s">
        <v>6141</v>
      </c>
      <c r="D1271" s="51" t="s">
        <v>6142</v>
      </c>
      <c r="E1271" s="44" t="s">
        <v>116</v>
      </c>
      <c r="F1271" s="44" t="s">
        <v>6143</v>
      </c>
      <c r="G1271" s="43" t="s">
        <v>6144</v>
      </c>
      <c r="H1271" s="44" t="s">
        <v>6145</v>
      </c>
      <c r="I1271" s="43" t="s">
        <v>6146</v>
      </c>
      <c r="J1271" s="44" t="s">
        <v>6147</v>
      </c>
      <c r="K1271" s="43" t="s">
        <v>279</v>
      </c>
      <c r="L1271" s="44" t="s">
        <v>280</v>
      </c>
      <c r="M1271" s="43" t="s">
        <v>285</v>
      </c>
      <c r="N1271" s="43">
        <v>701612</v>
      </c>
      <c r="O1271" s="43">
        <v>656350</v>
      </c>
    </row>
    <row r="1272" spans="1:15" x14ac:dyDescent="0.35">
      <c r="A1272" s="41">
        <v>1270</v>
      </c>
      <c r="B1272" s="42">
        <v>6651472</v>
      </c>
      <c r="C1272" s="43" t="s">
        <v>6148</v>
      </c>
      <c r="D1272" s="51" t="s">
        <v>6149</v>
      </c>
      <c r="E1272" s="44" t="s">
        <v>116</v>
      </c>
      <c r="F1272" s="44" t="s">
        <v>6143</v>
      </c>
      <c r="G1272" s="43" t="s">
        <v>6144</v>
      </c>
      <c r="H1272" s="44" t="s">
        <v>6145</v>
      </c>
      <c r="I1272" s="43" t="s">
        <v>6150</v>
      </c>
      <c r="J1272" s="44" t="s">
        <v>6151</v>
      </c>
      <c r="K1272" s="43" t="s">
        <v>94</v>
      </c>
      <c r="L1272" s="44" t="s">
        <v>95</v>
      </c>
      <c r="M1272" s="43">
        <v>2</v>
      </c>
      <c r="N1272" s="43">
        <v>704803</v>
      </c>
      <c r="O1272" s="43">
        <v>650922</v>
      </c>
    </row>
    <row r="1273" spans="1:15" x14ac:dyDescent="0.35">
      <c r="A1273" s="41">
        <v>1271</v>
      </c>
      <c r="B1273" s="45">
        <v>56585896</v>
      </c>
      <c r="C1273" s="46"/>
      <c r="D1273" s="52" t="s">
        <v>6152</v>
      </c>
      <c r="E1273" s="47" t="s">
        <v>116</v>
      </c>
      <c r="F1273" s="47" t="s">
        <v>6143</v>
      </c>
      <c r="G1273" s="46" t="s">
        <v>6153</v>
      </c>
      <c r="H1273" s="47" t="s">
        <v>6154</v>
      </c>
      <c r="I1273" s="46" t="s">
        <v>6155</v>
      </c>
      <c r="J1273" s="47" t="s">
        <v>6154</v>
      </c>
      <c r="K1273" s="46" t="s">
        <v>505</v>
      </c>
      <c r="L1273" s="47" t="s">
        <v>506</v>
      </c>
      <c r="M1273" s="46" t="s">
        <v>1555</v>
      </c>
      <c r="N1273" s="46">
        <v>685488.97</v>
      </c>
      <c r="O1273" s="46">
        <v>644227.04</v>
      </c>
    </row>
    <row r="1274" spans="1:15" x14ac:dyDescent="0.35">
      <c r="A1274" s="41">
        <v>1272</v>
      </c>
      <c r="B1274" s="42">
        <v>6658284</v>
      </c>
      <c r="C1274" s="43" t="s">
        <v>6156</v>
      </c>
      <c r="D1274" s="51" t="s">
        <v>6157</v>
      </c>
      <c r="E1274" s="44" t="s">
        <v>116</v>
      </c>
      <c r="F1274" s="44" t="s">
        <v>6143</v>
      </c>
      <c r="G1274" s="43" t="s">
        <v>6158</v>
      </c>
      <c r="H1274" s="44" t="s">
        <v>6154</v>
      </c>
      <c r="I1274" s="43" t="s">
        <v>6159</v>
      </c>
      <c r="J1274" s="44" t="s">
        <v>6160</v>
      </c>
      <c r="K1274" s="43" t="s">
        <v>103</v>
      </c>
      <c r="L1274" s="44"/>
      <c r="M1274" s="43">
        <v>29</v>
      </c>
      <c r="N1274" s="43">
        <v>685900</v>
      </c>
      <c r="O1274" s="43">
        <v>650193</v>
      </c>
    </row>
    <row r="1275" spans="1:15" ht="29" x14ac:dyDescent="0.35">
      <c r="A1275" s="41">
        <v>1273</v>
      </c>
      <c r="B1275" s="45">
        <v>58162196</v>
      </c>
      <c r="C1275" s="46"/>
      <c r="D1275" s="52" t="s">
        <v>6161</v>
      </c>
      <c r="E1275" s="47" t="s">
        <v>116</v>
      </c>
      <c r="F1275" s="47" t="s">
        <v>6162</v>
      </c>
      <c r="G1275" s="46" t="s">
        <v>6163</v>
      </c>
      <c r="H1275" s="47" t="s">
        <v>6164</v>
      </c>
      <c r="I1275" s="46" t="s">
        <v>6165</v>
      </c>
      <c r="J1275" s="47" t="s">
        <v>6164</v>
      </c>
      <c r="K1275" s="46" t="s">
        <v>526</v>
      </c>
      <c r="L1275" s="47" t="s">
        <v>527</v>
      </c>
      <c r="M1275" s="46" t="s">
        <v>680</v>
      </c>
      <c r="N1275" s="46">
        <v>631870.98</v>
      </c>
      <c r="O1275" s="46">
        <v>635768.97</v>
      </c>
    </row>
    <row r="1276" spans="1:15" ht="29" x14ac:dyDescent="0.35">
      <c r="A1276" s="41">
        <v>1274</v>
      </c>
      <c r="B1276" s="45">
        <v>80833005</v>
      </c>
      <c r="C1276" s="46"/>
      <c r="D1276" s="52" t="s">
        <v>6161</v>
      </c>
      <c r="E1276" s="47" t="s">
        <v>116</v>
      </c>
      <c r="F1276" s="47" t="s">
        <v>6162</v>
      </c>
      <c r="G1276" s="46" t="s">
        <v>6163</v>
      </c>
      <c r="H1276" s="47" t="s">
        <v>6164</v>
      </c>
      <c r="I1276" s="46" t="s">
        <v>6165</v>
      </c>
      <c r="J1276" s="47" t="s">
        <v>6164</v>
      </c>
      <c r="K1276" s="46" t="s">
        <v>396</v>
      </c>
      <c r="L1276" s="47" t="s">
        <v>397</v>
      </c>
      <c r="M1276" s="46" t="s">
        <v>4611</v>
      </c>
      <c r="N1276" s="46">
        <v>631869.98</v>
      </c>
      <c r="O1276" s="46">
        <v>636115.05000000005</v>
      </c>
    </row>
    <row r="1277" spans="1:15" x14ac:dyDescent="0.35">
      <c r="A1277" s="41">
        <v>1275</v>
      </c>
      <c r="B1277" s="42">
        <v>6682052</v>
      </c>
      <c r="C1277" s="43" t="s">
        <v>6166</v>
      </c>
      <c r="D1277" s="51" t="s">
        <v>6167</v>
      </c>
      <c r="E1277" s="44" t="s">
        <v>116</v>
      </c>
      <c r="F1277" s="44" t="s">
        <v>6168</v>
      </c>
      <c r="G1277" s="43" t="s">
        <v>6169</v>
      </c>
      <c r="H1277" s="44" t="s">
        <v>6170</v>
      </c>
      <c r="I1277" s="43" t="s">
        <v>6171</v>
      </c>
      <c r="J1277" s="44" t="s">
        <v>6170</v>
      </c>
      <c r="K1277" s="43" t="s">
        <v>309</v>
      </c>
      <c r="L1277" s="44" t="s">
        <v>310</v>
      </c>
      <c r="M1277" s="43">
        <v>1</v>
      </c>
      <c r="N1277" s="43">
        <v>686596</v>
      </c>
      <c r="O1277" s="43">
        <v>700897</v>
      </c>
    </row>
    <row r="1278" spans="1:15" x14ac:dyDescent="0.35">
      <c r="A1278" s="41">
        <v>1276</v>
      </c>
      <c r="B1278" s="42">
        <v>6717402</v>
      </c>
      <c r="C1278" s="43" t="s">
        <v>897</v>
      </c>
      <c r="D1278" s="51" t="s">
        <v>898</v>
      </c>
      <c r="E1278" s="44" t="s">
        <v>139</v>
      </c>
      <c r="F1278" s="44" t="s">
        <v>899</v>
      </c>
      <c r="G1278" s="43" t="s">
        <v>6172</v>
      </c>
      <c r="H1278" s="44" t="s">
        <v>900</v>
      </c>
      <c r="I1278" s="43" t="s">
        <v>901</v>
      </c>
      <c r="J1278" s="44" t="s">
        <v>900</v>
      </c>
      <c r="K1278" s="43" t="s">
        <v>902</v>
      </c>
      <c r="L1278" s="44" t="s">
        <v>903</v>
      </c>
      <c r="M1278" s="43">
        <v>19</v>
      </c>
      <c r="N1278" s="43">
        <v>374492</v>
      </c>
      <c r="O1278" s="43">
        <v>575139</v>
      </c>
    </row>
    <row r="1279" spans="1:15" x14ac:dyDescent="0.35">
      <c r="A1279" s="41">
        <v>1277</v>
      </c>
      <c r="B1279" s="42">
        <v>6746472</v>
      </c>
      <c r="C1279" s="43" t="s">
        <v>6173</v>
      </c>
      <c r="D1279" s="51" t="s">
        <v>6174</v>
      </c>
      <c r="E1279" s="44" t="s">
        <v>139</v>
      </c>
      <c r="F1279" s="44" t="s">
        <v>904</v>
      </c>
      <c r="G1279" s="43" t="s">
        <v>6175</v>
      </c>
      <c r="H1279" s="44" t="s">
        <v>905</v>
      </c>
      <c r="I1279" s="43" t="s">
        <v>6176</v>
      </c>
      <c r="J1279" s="44" t="s">
        <v>6177</v>
      </c>
      <c r="K1279" s="43" t="s">
        <v>103</v>
      </c>
      <c r="L1279" s="44" t="s">
        <v>104</v>
      </c>
      <c r="M1279" s="43">
        <v>14</v>
      </c>
      <c r="N1279" s="43">
        <v>407148</v>
      </c>
      <c r="O1279" s="43">
        <v>524371</v>
      </c>
    </row>
    <row r="1280" spans="1:15" x14ac:dyDescent="0.35">
      <c r="A1280" s="41">
        <v>1278</v>
      </c>
      <c r="B1280" s="42">
        <v>6747527</v>
      </c>
      <c r="C1280" s="43" t="s">
        <v>6178</v>
      </c>
      <c r="D1280" s="51" t="s">
        <v>796</v>
      </c>
      <c r="E1280" s="44" t="s">
        <v>139</v>
      </c>
      <c r="F1280" s="44" t="s">
        <v>904</v>
      </c>
      <c r="G1280" s="43" t="s">
        <v>6175</v>
      </c>
      <c r="H1280" s="44" t="s">
        <v>905</v>
      </c>
      <c r="I1280" s="43" t="s">
        <v>6179</v>
      </c>
      <c r="J1280" s="44" t="s">
        <v>6180</v>
      </c>
      <c r="K1280" s="43" t="s">
        <v>103</v>
      </c>
      <c r="L1280" s="44"/>
      <c r="M1280" s="43">
        <v>13</v>
      </c>
      <c r="N1280" s="43">
        <v>406002</v>
      </c>
      <c r="O1280" s="43">
        <v>529335</v>
      </c>
    </row>
    <row r="1281" spans="1:15" x14ac:dyDescent="0.35">
      <c r="A1281" s="41">
        <v>1279</v>
      </c>
      <c r="B1281" s="42">
        <v>6747710</v>
      </c>
      <c r="C1281" s="43" t="s">
        <v>6181</v>
      </c>
      <c r="D1281" s="51" t="s">
        <v>6182</v>
      </c>
      <c r="E1281" s="44" t="s">
        <v>139</v>
      </c>
      <c r="F1281" s="44" t="s">
        <v>904</v>
      </c>
      <c r="G1281" s="43" t="s">
        <v>6175</v>
      </c>
      <c r="H1281" s="44" t="s">
        <v>905</v>
      </c>
      <c r="I1281" s="43" t="s">
        <v>6183</v>
      </c>
      <c r="J1281" s="44" t="s">
        <v>6184</v>
      </c>
      <c r="K1281" s="43" t="s">
        <v>103</v>
      </c>
      <c r="L1281" s="44"/>
      <c r="M1281" s="43">
        <v>30</v>
      </c>
      <c r="N1281" s="43">
        <v>400114</v>
      </c>
      <c r="O1281" s="43">
        <v>523156</v>
      </c>
    </row>
    <row r="1282" spans="1:15" x14ac:dyDescent="0.35">
      <c r="A1282" s="41">
        <v>1280</v>
      </c>
      <c r="B1282" s="42">
        <v>6757525</v>
      </c>
      <c r="C1282" s="43" t="s">
        <v>6185</v>
      </c>
      <c r="D1282" s="51" t="s">
        <v>6186</v>
      </c>
      <c r="E1282" s="44" t="s">
        <v>139</v>
      </c>
      <c r="F1282" s="44" t="s">
        <v>904</v>
      </c>
      <c r="G1282" s="43" t="s">
        <v>6187</v>
      </c>
      <c r="H1282" s="44" t="s">
        <v>6188</v>
      </c>
      <c r="I1282" s="43" t="s">
        <v>6189</v>
      </c>
      <c r="J1282" s="44" t="s">
        <v>6190</v>
      </c>
      <c r="K1282" s="43" t="s">
        <v>103</v>
      </c>
      <c r="L1282" s="44"/>
      <c r="M1282" s="43">
        <v>1</v>
      </c>
      <c r="N1282" s="43">
        <v>419404</v>
      </c>
      <c r="O1282" s="43">
        <v>527665</v>
      </c>
    </row>
    <row r="1283" spans="1:15" x14ac:dyDescent="0.35">
      <c r="A1283" s="41">
        <v>1281</v>
      </c>
      <c r="B1283" s="42">
        <v>6757159</v>
      </c>
      <c r="C1283" s="43" t="s">
        <v>6191</v>
      </c>
      <c r="D1283" s="51" t="s">
        <v>6192</v>
      </c>
      <c r="E1283" s="44" t="s">
        <v>139</v>
      </c>
      <c r="F1283" s="44" t="s">
        <v>904</v>
      </c>
      <c r="G1283" s="43" t="s">
        <v>6187</v>
      </c>
      <c r="H1283" s="44" t="s">
        <v>6188</v>
      </c>
      <c r="I1283" s="43" t="s">
        <v>6193</v>
      </c>
      <c r="J1283" s="44" t="s">
        <v>6188</v>
      </c>
      <c r="K1283" s="43" t="s">
        <v>309</v>
      </c>
      <c r="L1283" s="44" t="s">
        <v>310</v>
      </c>
      <c r="M1283" s="43">
        <v>11</v>
      </c>
      <c r="N1283" s="43">
        <v>420084</v>
      </c>
      <c r="O1283" s="43">
        <v>522153</v>
      </c>
    </row>
    <row r="1284" spans="1:15" ht="29" x14ac:dyDescent="0.35">
      <c r="A1284" s="41">
        <v>1282</v>
      </c>
      <c r="B1284" s="42">
        <v>6757164</v>
      </c>
      <c r="C1284" s="43" t="s">
        <v>6194</v>
      </c>
      <c r="D1284" s="51" t="s">
        <v>6195</v>
      </c>
      <c r="E1284" s="44" t="s">
        <v>139</v>
      </c>
      <c r="F1284" s="44" t="s">
        <v>904</v>
      </c>
      <c r="G1284" s="43" t="s">
        <v>6187</v>
      </c>
      <c r="H1284" s="44" t="s">
        <v>6188</v>
      </c>
      <c r="I1284" s="43" t="s">
        <v>6193</v>
      </c>
      <c r="J1284" s="44" t="s">
        <v>6188</v>
      </c>
      <c r="K1284" s="43" t="s">
        <v>526</v>
      </c>
      <c r="L1284" s="44" t="s">
        <v>527</v>
      </c>
      <c r="M1284" s="43">
        <v>35</v>
      </c>
      <c r="N1284" s="43">
        <v>419918</v>
      </c>
      <c r="O1284" s="43">
        <v>521738</v>
      </c>
    </row>
    <row r="1285" spans="1:15" x14ac:dyDescent="0.35">
      <c r="A1285" s="41">
        <v>1283</v>
      </c>
      <c r="B1285" s="42">
        <v>608530932</v>
      </c>
      <c r="C1285" s="43"/>
      <c r="D1285" s="51">
        <v>56347</v>
      </c>
      <c r="E1285" s="44" t="s">
        <v>139</v>
      </c>
      <c r="F1285" s="44" t="s">
        <v>904</v>
      </c>
      <c r="G1285" s="43" t="s">
        <v>6187</v>
      </c>
      <c r="H1285" s="44" t="s">
        <v>6188</v>
      </c>
      <c r="I1285" s="43" t="s">
        <v>6193</v>
      </c>
      <c r="J1285" s="44" t="s">
        <v>6188</v>
      </c>
      <c r="K1285" s="43" t="s">
        <v>5009</v>
      </c>
      <c r="L1285" s="44" t="s">
        <v>6196</v>
      </c>
      <c r="M1285" s="43">
        <v>6</v>
      </c>
      <c r="N1285" s="43">
        <v>419634</v>
      </c>
      <c r="O1285" s="43">
        <v>521700</v>
      </c>
    </row>
    <row r="1286" spans="1:15" x14ac:dyDescent="0.35">
      <c r="A1286" s="41">
        <v>1284</v>
      </c>
      <c r="B1286" s="42">
        <v>6758270</v>
      </c>
      <c r="C1286" s="43" t="s">
        <v>6197</v>
      </c>
      <c r="D1286" s="51" t="s">
        <v>6198</v>
      </c>
      <c r="E1286" s="44" t="s">
        <v>139</v>
      </c>
      <c r="F1286" s="44" t="s">
        <v>904</v>
      </c>
      <c r="G1286" s="43" t="s">
        <v>6187</v>
      </c>
      <c r="H1286" s="44" t="s">
        <v>6188</v>
      </c>
      <c r="I1286" s="43" t="s">
        <v>6199</v>
      </c>
      <c r="J1286" s="44" t="s">
        <v>6200</v>
      </c>
      <c r="K1286" s="43" t="s">
        <v>103</v>
      </c>
      <c r="L1286" s="44" t="s">
        <v>104</v>
      </c>
      <c r="M1286" s="43">
        <v>56</v>
      </c>
      <c r="N1286" s="43">
        <v>425065</v>
      </c>
      <c r="O1286" s="43">
        <v>520436</v>
      </c>
    </row>
    <row r="1287" spans="1:15" x14ac:dyDescent="0.35">
      <c r="A1287" s="41">
        <v>1285</v>
      </c>
      <c r="B1287" s="42">
        <v>6792346</v>
      </c>
      <c r="C1287" s="43" t="s">
        <v>6201</v>
      </c>
      <c r="D1287" s="51" t="s">
        <v>6202</v>
      </c>
      <c r="E1287" s="44" t="s">
        <v>139</v>
      </c>
      <c r="F1287" s="44" t="s">
        <v>6203</v>
      </c>
      <c r="G1287" s="43" t="s">
        <v>6204</v>
      </c>
      <c r="H1287" s="44" t="s">
        <v>6205</v>
      </c>
      <c r="I1287" s="43" t="s">
        <v>6206</v>
      </c>
      <c r="J1287" s="44" t="s">
        <v>6205</v>
      </c>
      <c r="K1287" s="43" t="s">
        <v>588</v>
      </c>
      <c r="L1287" s="44" t="s">
        <v>589</v>
      </c>
      <c r="M1287" s="43">
        <v>4</v>
      </c>
      <c r="N1287" s="43">
        <v>397498</v>
      </c>
      <c r="O1287" s="43">
        <v>456295</v>
      </c>
    </row>
    <row r="1288" spans="1:15" x14ac:dyDescent="0.35">
      <c r="A1288" s="41">
        <v>1286</v>
      </c>
      <c r="B1288" s="42">
        <v>6789073</v>
      </c>
      <c r="C1288" s="43" t="s">
        <v>6207</v>
      </c>
      <c r="D1288" s="51" t="s">
        <v>6208</v>
      </c>
      <c r="E1288" s="44" t="s">
        <v>139</v>
      </c>
      <c r="F1288" s="44" t="s">
        <v>6203</v>
      </c>
      <c r="G1288" s="43" t="s">
        <v>6204</v>
      </c>
      <c r="H1288" s="44" t="s">
        <v>6205</v>
      </c>
      <c r="I1288" s="43" t="s">
        <v>6206</v>
      </c>
      <c r="J1288" s="44" t="s">
        <v>6205</v>
      </c>
      <c r="K1288" s="43" t="s">
        <v>6209</v>
      </c>
      <c r="L1288" s="44" t="s">
        <v>6210</v>
      </c>
      <c r="M1288" s="43">
        <v>3</v>
      </c>
      <c r="N1288" s="43">
        <v>397234</v>
      </c>
      <c r="O1288" s="43">
        <v>457665</v>
      </c>
    </row>
    <row r="1289" spans="1:15" x14ac:dyDescent="0.35">
      <c r="A1289" s="41">
        <v>1287</v>
      </c>
      <c r="B1289" s="45">
        <v>13305116</v>
      </c>
      <c r="C1289" s="46"/>
      <c r="D1289" s="52" t="s">
        <v>6211</v>
      </c>
      <c r="E1289" s="47" t="s">
        <v>139</v>
      </c>
      <c r="F1289" s="47" t="s">
        <v>496</v>
      </c>
      <c r="G1289" s="46" t="s">
        <v>6212</v>
      </c>
      <c r="H1289" s="47" t="s">
        <v>496</v>
      </c>
      <c r="I1289" s="46" t="s">
        <v>497</v>
      </c>
      <c r="J1289" s="47" t="s">
        <v>496</v>
      </c>
      <c r="K1289" s="46" t="s">
        <v>6213</v>
      </c>
      <c r="L1289" s="47" t="s">
        <v>6214</v>
      </c>
      <c r="M1289" s="46" t="s">
        <v>1579</v>
      </c>
      <c r="N1289" s="46">
        <v>437223.03</v>
      </c>
      <c r="O1289" s="46">
        <v>431736.01</v>
      </c>
    </row>
    <row r="1290" spans="1:15" x14ac:dyDescent="0.35">
      <c r="A1290" s="41">
        <v>1288</v>
      </c>
      <c r="B1290" s="45">
        <v>500412</v>
      </c>
      <c r="C1290" s="46"/>
      <c r="D1290" s="52" t="s">
        <v>6215</v>
      </c>
      <c r="E1290" s="47" t="s">
        <v>139</v>
      </c>
      <c r="F1290" s="47" t="s">
        <v>496</v>
      </c>
      <c r="G1290" s="46" t="s">
        <v>6212</v>
      </c>
      <c r="H1290" s="47" t="s">
        <v>496</v>
      </c>
      <c r="I1290" s="46" t="s">
        <v>497</v>
      </c>
      <c r="J1290" s="47" t="s">
        <v>496</v>
      </c>
      <c r="K1290" s="46" t="s">
        <v>6216</v>
      </c>
      <c r="L1290" s="47" t="s">
        <v>6217</v>
      </c>
      <c r="M1290" s="46" t="s">
        <v>2291</v>
      </c>
      <c r="N1290" s="46" t="s">
        <v>6218</v>
      </c>
      <c r="O1290" s="46">
        <v>432404.98</v>
      </c>
    </row>
    <row r="1291" spans="1:15" x14ac:dyDescent="0.35">
      <c r="A1291" s="41">
        <v>1289</v>
      </c>
      <c r="B1291" s="45">
        <v>165077</v>
      </c>
      <c r="C1291" s="46"/>
      <c r="D1291" s="52" t="s">
        <v>6219</v>
      </c>
      <c r="E1291" s="47" t="s">
        <v>139</v>
      </c>
      <c r="F1291" s="47" t="s">
        <v>496</v>
      </c>
      <c r="G1291" s="46" t="s">
        <v>6212</v>
      </c>
      <c r="H1291" s="47" t="s">
        <v>496</v>
      </c>
      <c r="I1291" s="46" t="s">
        <v>497</v>
      </c>
      <c r="J1291" s="47" t="s">
        <v>496</v>
      </c>
      <c r="K1291" s="46" t="s">
        <v>6220</v>
      </c>
      <c r="L1291" s="47" t="s">
        <v>6221</v>
      </c>
      <c r="M1291" s="46" t="s">
        <v>537</v>
      </c>
      <c r="N1291" s="46">
        <v>436712.97</v>
      </c>
      <c r="O1291" s="46">
        <v>433977.05</v>
      </c>
    </row>
    <row r="1292" spans="1:15" x14ac:dyDescent="0.35">
      <c r="A1292" s="41">
        <v>1290</v>
      </c>
      <c r="B1292" s="42">
        <v>6855351</v>
      </c>
      <c r="C1292" s="43" t="s">
        <v>6222</v>
      </c>
      <c r="D1292" s="51" t="s">
        <v>6223</v>
      </c>
      <c r="E1292" s="44" t="s">
        <v>139</v>
      </c>
      <c r="F1292" s="44" t="s">
        <v>6224</v>
      </c>
      <c r="G1292" s="43" t="s">
        <v>6225</v>
      </c>
      <c r="H1292" s="44" t="s">
        <v>6226</v>
      </c>
      <c r="I1292" s="43" t="s">
        <v>6227</v>
      </c>
      <c r="J1292" s="44" t="s">
        <v>6228</v>
      </c>
      <c r="K1292" s="43" t="s">
        <v>103</v>
      </c>
      <c r="L1292" s="44"/>
      <c r="M1292" s="43">
        <v>21</v>
      </c>
      <c r="N1292" s="43">
        <v>489570</v>
      </c>
      <c r="O1292" s="43">
        <v>477008</v>
      </c>
    </row>
    <row r="1293" spans="1:15" x14ac:dyDescent="0.35">
      <c r="A1293" s="41">
        <v>1291</v>
      </c>
      <c r="B1293" s="42">
        <v>7342305</v>
      </c>
      <c r="C1293" s="43" t="s">
        <v>6229</v>
      </c>
      <c r="D1293" s="51" t="s">
        <v>6230</v>
      </c>
      <c r="E1293" s="44" t="s">
        <v>139</v>
      </c>
      <c r="F1293" s="44" t="s">
        <v>718</v>
      </c>
      <c r="G1293" s="43" t="s">
        <v>6231</v>
      </c>
      <c r="H1293" s="44" t="s">
        <v>718</v>
      </c>
      <c r="I1293" s="43" t="s">
        <v>719</v>
      </c>
      <c r="J1293" s="44" t="s">
        <v>718</v>
      </c>
      <c r="K1293" s="43" t="s">
        <v>6232</v>
      </c>
      <c r="L1293" s="44" t="s">
        <v>6233</v>
      </c>
      <c r="M1293" s="43">
        <v>30</v>
      </c>
      <c r="N1293" s="43">
        <v>447106</v>
      </c>
      <c r="O1293" s="43">
        <v>485604</v>
      </c>
    </row>
    <row r="1294" spans="1:15" x14ac:dyDescent="0.35">
      <c r="A1294" s="41">
        <v>1292</v>
      </c>
      <c r="B1294" s="42">
        <v>6874356</v>
      </c>
      <c r="C1294" s="43" t="s">
        <v>6234</v>
      </c>
      <c r="D1294" s="51" t="s">
        <v>6235</v>
      </c>
      <c r="E1294" s="44" t="s">
        <v>139</v>
      </c>
      <c r="F1294" s="44" t="s">
        <v>6236</v>
      </c>
      <c r="G1294" s="43" t="s">
        <v>6237</v>
      </c>
      <c r="H1294" s="44" t="s">
        <v>6238</v>
      </c>
      <c r="I1294" s="43" t="s">
        <v>6239</v>
      </c>
      <c r="J1294" s="44" t="s">
        <v>6240</v>
      </c>
      <c r="K1294" s="43" t="s">
        <v>103</v>
      </c>
      <c r="L1294" s="44" t="s">
        <v>104</v>
      </c>
      <c r="M1294" s="43" t="s">
        <v>5864</v>
      </c>
      <c r="N1294" s="43">
        <v>457184</v>
      </c>
      <c r="O1294" s="43">
        <v>476940</v>
      </c>
    </row>
    <row r="1295" spans="1:15" x14ac:dyDescent="0.35">
      <c r="A1295" s="41">
        <v>1293</v>
      </c>
      <c r="B1295" s="42">
        <v>6875494</v>
      </c>
      <c r="C1295" s="43" t="s">
        <v>6241</v>
      </c>
      <c r="D1295" s="51" t="s">
        <v>6242</v>
      </c>
      <c r="E1295" s="44" t="s">
        <v>139</v>
      </c>
      <c r="F1295" s="44" t="s">
        <v>6236</v>
      </c>
      <c r="G1295" s="43" t="s">
        <v>6243</v>
      </c>
      <c r="H1295" s="44" t="s">
        <v>6244</v>
      </c>
      <c r="I1295" s="43" t="s">
        <v>6245</v>
      </c>
      <c r="J1295" s="44" t="s">
        <v>6246</v>
      </c>
      <c r="K1295" s="43" t="s">
        <v>103</v>
      </c>
      <c r="L1295" s="44"/>
      <c r="M1295" s="43">
        <v>72</v>
      </c>
      <c r="N1295" s="43">
        <v>441315</v>
      </c>
      <c r="O1295" s="43">
        <v>460037</v>
      </c>
    </row>
    <row r="1296" spans="1:15" x14ac:dyDescent="0.35">
      <c r="A1296" s="41">
        <v>1294</v>
      </c>
      <c r="B1296" s="45">
        <v>436347</v>
      </c>
      <c r="C1296" s="46"/>
      <c r="D1296" s="52" t="s">
        <v>6247</v>
      </c>
      <c r="E1296" s="47" t="s">
        <v>139</v>
      </c>
      <c r="F1296" s="47" t="s">
        <v>6248</v>
      </c>
      <c r="G1296" s="46" t="s">
        <v>6249</v>
      </c>
      <c r="H1296" s="47" t="s">
        <v>6250</v>
      </c>
      <c r="I1296" s="46" t="s">
        <v>6251</v>
      </c>
      <c r="J1296" s="47" t="s">
        <v>6252</v>
      </c>
      <c r="K1296" s="46" t="s">
        <v>94</v>
      </c>
      <c r="L1296" s="47" t="s">
        <v>95</v>
      </c>
      <c r="M1296" s="46" t="s">
        <v>1903</v>
      </c>
      <c r="N1296" s="46">
        <v>334539.02</v>
      </c>
      <c r="O1296" s="46">
        <v>472258.98</v>
      </c>
    </row>
    <row r="1297" spans="1:15" x14ac:dyDescent="0.35">
      <c r="A1297" s="41">
        <v>1295</v>
      </c>
      <c r="B1297" s="42">
        <v>792443819</v>
      </c>
      <c r="C1297" s="43"/>
      <c r="D1297" s="51">
        <v>64821</v>
      </c>
      <c r="E1297" s="44" t="s">
        <v>139</v>
      </c>
      <c r="F1297" s="44" t="s">
        <v>6248</v>
      </c>
      <c r="G1297" s="43" t="s">
        <v>6253</v>
      </c>
      <c r="H1297" s="44" t="s">
        <v>6254</v>
      </c>
      <c r="I1297" s="43" t="s">
        <v>6255</v>
      </c>
      <c r="J1297" s="44" t="s">
        <v>6256</v>
      </c>
      <c r="K1297" s="43" t="s">
        <v>1140</v>
      </c>
      <c r="L1297" s="44" t="s">
        <v>1141</v>
      </c>
      <c r="M1297" s="43">
        <v>34</v>
      </c>
      <c r="N1297" s="43">
        <v>334171</v>
      </c>
      <c r="O1297" s="43">
        <v>461669</v>
      </c>
    </row>
    <row r="1298" spans="1:15" x14ac:dyDescent="0.35">
      <c r="A1298" s="41">
        <v>1296</v>
      </c>
      <c r="B1298" s="42">
        <v>522552072</v>
      </c>
      <c r="C1298" s="43"/>
      <c r="D1298" s="51">
        <v>123259</v>
      </c>
      <c r="E1298" s="44" t="s">
        <v>139</v>
      </c>
      <c r="F1298" s="44" t="s">
        <v>498</v>
      </c>
      <c r="G1298" s="43" t="s">
        <v>6257</v>
      </c>
      <c r="H1298" s="44" t="s">
        <v>499</v>
      </c>
      <c r="I1298" s="43" t="s">
        <v>500</v>
      </c>
      <c r="J1298" s="44" t="s">
        <v>499</v>
      </c>
      <c r="K1298" s="43" t="s">
        <v>6258</v>
      </c>
      <c r="L1298" s="44" t="s">
        <v>6259</v>
      </c>
      <c r="M1298" s="43">
        <v>9</v>
      </c>
      <c r="N1298" s="43">
        <v>391990</v>
      </c>
      <c r="O1298" s="43">
        <v>426407</v>
      </c>
    </row>
    <row r="1299" spans="1:15" x14ac:dyDescent="0.35">
      <c r="A1299" s="41">
        <v>1297</v>
      </c>
      <c r="B1299" s="42">
        <v>123205592</v>
      </c>
      <c r="C1299" s="43"/>
      <c r="D1299" s="51">
        <v>269991</v>
      </c>
      <c r="E1299" s="44" t="s">
        <v>139</v>
      </c>
      <c r="F1299" s="44" t="s">
        <v>498</v>
      </c>
      <c r="G1299" s="43" t="s">
        <v>6257</v>
      </c>
      <c r="H1299" s="44" t="s">
        <v>499</v>
      </c>
      <c r="I1299" s="43" t="s">
        <v>500</v>
      </c>
      <c r="J1299" s="44" t="s">
        <v>499</v>
      </c>
      <c r="K1299" s="43" t="s">
        <v>91</v>
      </c>
      <c r="L1299" s="44" t="s">
        <v>6260</v>
      </c>
      <c r="M1299" s="43" t="s">
        <v>517</v>
      </c>
      <c r="N1299" s="43">
        <v>391090</v>
      </c>
      <c r="O1299" s="43">
        <v>427415</v>
      </c>
    </row>
    <row r="1300" spans="1:15" x14ac:dyDescent="0.35">
      <c r="A1300" s="41">
        <v>1298</v>
      </c>
      <c r="B1300" s="45">
        <v>43091259</v>
      </c>
      <c r="C1300" s="46"/>
      <c r="D1300" s="52" t="s">
        <v>6261</v>
      </c>
      <c r="E1300" s="47" t="s">
        <v>139</v>
      </c>
      <c r="F1300" s="47" t="s">
        <v>498</v>
      </c>
      <c r="G1300" s="46" t="s">
        <v>6257</v>
      </c>
      <c r="H1300" s="47" t="s">
        <v>499</v>
      </c>
      <c r="I1300" s="46" t="s">
        <v>500</v>
      </c>
      <c r="J1300" s="47" t="s">
        <v>499</v>
      </c>
      <c r="K1300" s="46" t="s">
        <v>6262</v>
      </c>
      <c r="L1300" s="47" t="s">
        <v>6263</v>
      </c>
      <c r="M1300" s="46" t="s">
        <v>1555</v>
      </c>
      <c r="N1300" s="46">
        <v>392172.01</v>
      </c>
      <c r="O1300" s="46">
        <v>427235.05</v>
      </c>
    </row>
    <row r="1301" spans="1:15" x14ac:dyDescent="0.35">
      <c r="A1301" s="41">
        <v>1299</v>
      </c>
      <c r="B1301" s="42">
        <v>147831591</v>
      </c>
      <c r="C1301" s="43"/>
      <c r="D1301" s="51">
        <v>262346</v>
      </c>
      <c r="E1301" s="44" t="s">
        <v>139</v>
      </c>
      <c r="F1301" s="44" t="s">
        <v>498</v>
      </c>
      <c r="G1301" s="43" t="s">
        <v>6257</v>
      </c>
      <c r="H1301" s="44" t="s">
        <v>499</v>
      </c>
      <c r="I1301" s="43" t="s">
        <v>500</v>
      </c>
      <c r="J1301" s="44" t="s">
        <v>499</v>
      </c>
      <c r="K1301" s="43" t="s">
        <v>501</v>
      </c>
      <c r="L1301" s="44" t="s">
        <v>502</v>
      </c>
      <c r="M1301" s="43">
        <v>56</v>
      </c>
      <c r="N1301" s="43">
        <v>391531</v>
      </c>
      <c r="O1301" s="43">
        <v>425982</v>
      </c>
    </row>
    <row r="1302" spans="1:15" ht="29" x14ac:dyDescent="0.35">
      <c r="A1302" s="41">
        <v>1300</v>
      </c>
      <c r="B1302" s="42">
        <v>6942390</v>
      </c>
      <c r="C1302" s="43" t="s">
        <v>6264</v>
      </c>
      <c r="D1302" s="51" t="s">
        <v>6265</v>
      </c>
      <c r="E1302" s="44" t="s">
        <v>139</v>
      </c>
      <c r="F1302" s="44" t="s">
        <v>6266</v>
      </c>
      <c r="G1302" s="43" t="s">
        <v>6267</v>
      </c>
      <c r="H1302" s="44" t="s">
        <v>6268</v>
      </c>
      <c r="I1302" s="43" t="s">
        <v>6269</v>
      </c>
      <c r="J1302" s="44" t="s">
        <v>6268</v>
      </c>
      <c r="K1302" s="43" t="s">
        <v>6270</v>
      </c>
      <c r="L1302" s="44" t="s">
        <v>6271</v>
      </c>
      <c r="M1302" s="43">
        <v>30</v>
      </c>
      <c r="N1302" s="43">
        <v>319315</v>
      </c>
      <c r="O1302" s="43">
        <v>455003</v>
      </c>
    </row>
    <row r="1303" spans="1:15" x14ac:dyDescent="0.35">
      <c r="A1303" s="41">
        <v>1301</v>
      </c>
      <c r="B1303" s="45">
        <v>22658930</v>
      </c>
      <c r="C1303" s="46"/>
      <c r="D1303" s="52" t="s">
        <v>6272</v>
      </c>
      <c r="E1303" s="47" t="s">
        <v>139</v>
      </c>
      <c r="F1303" s="47" t="s">
        <v>4345</v>
      </c>
      <c r="G1303" s="46" t="s">
        <v>6273</v>
      </c>
      <c r="H1303" s="47" t="s">
        <v>4345</v>
      </c>
      <c r="I1303" s="46" t="s">
        <v>6274</v>
      </c>
      <c r="J1303" s="47" t="s">
        <v>4345</v>
      </c>
      <c r="K1303" s="46" t="s">
        <v>6275</v>
      </c>
      <c r="L1303" s="47" t="s">
        <v>6276</v>
      </c>
      <c r="M1303" s="46" t="s">
        <v>6277</v>
      </c>
      <c r="N1303" s="46">
        <v>334395.01</v>
      </c>
      <c r="O1303" s="46">
        <v>443082.01</v>
      </c>
    </row>
    <row r="1304" spans="1:15" x14ac:dyDescent="0.35">
      <c r="A1304" s="41">
        <v>1302</v>
      </c>
      <c r="B1304" s="45">
        <v>43516145</v>
      </c>
      <c r="C1304" s="46"/>
      <c r="D1304" s="52" t="s">
        <v>6278</v>
      </c>
      <c r="E1304" s="47" t="s">
        <v>139</v>
      </c>
      <c r="F1304" s="47" t="s">
        <v>4345</v>
      </c>
      <c r="G1304" s="46" t="s">
        <v>6273</v>
      </c>
      <c r="H1304" s="47" t="s">
        <v>4345</v>
      </c>
      <c r="I1304" s="46" t="s">
        <v>6274</v>
      </c>
      <c r="J1304" s="47" t="s">
        <v>4345</v>
      </c>
      <c r="K1304" s="46" t="s">
        <v>6279</v>
      </c>
      <c r="L1304" s="47" t="s">
        <v>6280</v>
      </c>
      <c r="M1304" s="46" t="s">
        <v>1903</v>
      </c>
      <c r="N1304" s="46">
        <v>332668.99</v>
      </c>
      <c r="O1304" s="46">
        <v>442665.98</v>
      </c>
    </row>
    <row r="1305" spans="1:15" x14ac:dyDescent="0.35">
      <c r="A1305" s="41">
        <v>1303</v>
      </c>
      <c r="B1305" s="42">
        <v>6956743</v>
      </c>
      <c r="C1305" s="43" t="s">
        <v>214</v>
      </c>
      <c r="D1305" s="51" t="s">
        <v>215</v>
      </c>
      <c r="E1305" s="44" t="s">
        <v>139</v>
      </c>
      <c r="F1305" s="44" t="s">
        <v>216</v>
      </c>
      <c r="G1305" s="43" t="s">
        <v>6281</v>
      </c>
      <c r="H1305" s="44" t="s">
        <v>217</v>
      </c>
      <c r="I1305" s="43" t="s">
        <v>218</v>
      </c>
      <c r="J1305" s="44" t="s">
        <v>219</v>
      </c>
      <c r="K1305" s="43" t="s">
        <v>94</v>
      </c>
      <c r="L1305" s="44" t="s">
        <v>95</v>
      </c>
      <c r="M1305" s="43">
        <v>14</v>
      </c>
      <c r="N1305" s="43">
        <v>304082</v>
      </c>
      <c r="O1305" s="43">
        <v>492971</v>
      </c>
    </row>
    <row r="1306" spans="1:15" x14ac:dyDescent="0.35">
      <c r="A1306" s="41">
        <v>1304</v>
      </c>
      <c r="B1306" s="42">
        <v>6966442</v>
      </c>
      <c r="C1306" s="43" t="s">
        <v>6282</v>
      </c>
      <c r="D1306" s="51" t="s">
        <v>6283</v>
      </c>
      <c r="E1306" s="44" t="s">
        <v>139</v>
      </c>
      <c r="F1306" s="44" t="s">
        <v>216</v>
      </c>
      <c r="G1306" s="43" t="s">
        <v>6284</v>
      </c>
      <c r="H1306" s="44" t="s">
        <v>6285</v>
      </c>
      <c r="I1306" s="43" t="s">
        <v>6286</v>
      </c>
      <c r="J1306" s="44" t="s">
        <v>6287</v>
      </c>
      <c r="K1306" s="43" t="s">
        <v>103</v>
      </c>
      <c r="L1306" s="44"/>
      <c r="M1306" s="43">
        <v>119</v>
      </c>
      <c r="N1306" s="43">
        <v>288382</v>
      </c>
      <c r="O1306" s="43">
        <v>494906</v>
      </c>
    </row>
    <row r="1307" spans="1:15" x14ac:dyDescent="0.35">
      <c r="A1307" s="41">
        <v>1305</v>
      </c>
      <c r="B1307" s="42">
        <v>6963864</v>
      </c>
      <c r="C1307" s="43" t="s">
        <v>6288</v>
      </c>
      <c r="D1307" s="51" t="s">
        <v>6289</v>
      </c>
      <c r="E1307" s="44" t="s">
        <v>139</v>
      </c>
      <c r="F1307" s="44" t="s">
        <v>216</v>
      </c>
      <c r="G1307" s="43" t="s">
        <v>6284</v>
      </c>
      <c r="H1307" s="44" t="s">
        <v>6285</v>
      </c>
      <c r="I1307" s="43" t="s">
        <v>6290</v>
      </c>
      <c r="J1307" s="44" t="s">
        <v>6285</v>
      </c>
      <c r="K1307" s="43" t="s">
        <v>6275</v>
      </c>
      <c r="L1307" s="44" t="s">
        <v>6276</v>
      </c>
      <c r="M1307" s="43">
        <v>69</v>
      </c>
      <c r="N1307" s="43">
        <v>289206</v>
      </c>
      <c r="O1307" s="43">
        <v>491833</v>
      </c>
    </row>
    <row r="1308" spans="1:15" ht="29" x14ac:dyDescent="0.35">
      <c r="A1308" s="41">
        <v>1306</v>
      </c>
      <c r="B1308" s="42">
        <v>6963885</v>
      </c>
      <c r="C1308" s="43" t="s">
        <v>6291</v>
      </c>
      <c r="D1308" s="51" t="s">
        <v>6292</v>
      </c>
      <c r="E1308" s="44" t="s">
        <v>139</v>
      </c>
      <c r="F1308" s="44" t="s">
        <v>216</v>
      </c>
      <c r="G1308" s="43" t="s">
        <v>6284</v>
      </c>
      <c r="H1308" s="44" t="s">
        <v>6285</v>
      </c>
      <c r="I1308" s="43" t="s">
        <v>6290</v>
      </c>
      <c r="J1308" s="44" t="s">
        <v>6285</v>
      </c>
      <c r="K1308" s="43" t="s">
        <v>6293</v>
      </c>
      <c r="L1308" s="44" t="s">
        <v>6294</v>
      </c>
      <c r="M1308" s="43">
        <v>7</v>
      </c>
      <c r="N1308" s="43">
        <v>289053</v>
      </c>
      <c r="O1308" s="43">
        <v>491830</v>
      </c>
    </row>
    <row r="1309" spans="1:15" x14ac:dyDescent="0.35">
      <c r="A1309" s="41">
        <v>1307</v>
      </c>
      <c r="B1309" s="42">
        <v>6975506</v>
      </c>
      <c r="C1309" s="43" t="s">
        <v>6295</v>
      </c>
      <c r="D1309" s="51" t="s">
        <v>6296</v>
      </c>
      <c r="E1309" s="44" t="s">
        <v>139</v>
      </c>
      <c r="F1309" s="44" t="s">
        <v>6297</v>
      </c>
      <c r="G1309" s="43" t="s">
        <v>6298</v>
      </c>
      <c r="H1309" s="44" t="s">
        <v>6299</v>
      </c>
      <c r="I1309" s="43" t="s">
        <v>6300</v>
      </c>
      <c r="J1309" s="44" t="s">
        <v>6301</v>
      </c>
      <c r="K1309" s="43" t="s">
        <v>103</v>
      </c>
      <c r="L1309" s="44"/>
      <c r="M1309" s="43">
        <v>30</v>
      </c>
      <c r="N1309" s="43">
        <v>370630</v>
      </c>
      <c r="O1309" s="43">
        <v>546475</v>
      </c>
    </row>
    <row r="1310" spans="1:15" x14ac:dyDescent="0.35">
      <c r="A1310" s="41">
        <v>1308</v>
      </c>
      <c r="B1310" s="45">
        <v>158147</v>
      </c>
      <c r="C1310" s="46"/>
      <c r="D1310" s="52" t="s">
        <v>6302</v>
      </c>
      <c r="E1310" s="47" t="s">
        <v>139</v>
      </c>
      <c r="F1310" s="47" t="s">
        <v>140</v>
      </c>
      <c r="G1310" s="46" t="s">
        <v>6303</v>
      </c>
      <c r="H1310" s="47" t="s">
        <v>141</v>
      </c>
      <c r="I1310" s="46" t="s">
        <v>6304</v>
      </c>
      <c r="J1310" s="47" t="s">
        <v>141</v>
      </c>
      <c r="K1310" s="46" t="s">
        <v>6305</v>
      </c>
      <c r="L1310" s="47" t="s">
        <v>6306</v>
      </c>
      <c r="M1310" s="46" t="s">
        <v>1669</v>
      </c>
      <c r="N1310" s="46">
        <v>415976.98</v>
      </c>
      <c r="O1310" s="46">
        <v>420395.97</v>
      </c>
    </row>
    <row r="1311" spans="1:15" x14ac:dyDescent="0.35">
      <c r="A1311" s="41">
        <v>1309</v>
      </c>
      <c r="B1311" s="42">
        <v>936963772</v>
      </c>
      <c r="C1311" s="43"/>
      <c r="D1311" s="51">
        <v>264457</v>
      </c>
      <c r="E1311" s="44" t="s">
        <v>139</v>
      </c>
      <c r="F1311" s="44" t="s">
        <v>140</v>
      </c>
      <c r="G1311" s="43" t="s">
        <v>6303</v>
      </c>
      <c r="H1311" s="44" t="s">
        <v>141</v>
      </c>
      <c r="I1311" s="43" t="s">
        <v>6304</v>
      </c>
      <c r="J1311" s="44" t="s">
        <v>141</v>
      </c>
      <c r="K1311" s="43" t="s">
        <v>1718</v>
      </c>
      <c r="L1311" s="44" t="s">
        <v>1719</v>
      </c>
      <c r="M1311" s="43">
        <v>47</v>
      </c>
      <c r="N1311" s="43">
        <v>417478</v>
      </c>
      <c r="O1311" s="43">
        <v>420968</v>
      </c>
    </row>
    <row r="1312" spans="1:15" x14ac:dyDescent="0.35">
      <c r="A1312" s="41">
        <v>1310</v>
      </c>
      <c r="B1312" s="42">
        <v>6981918</v>
      </c>
      <c r="C1312" s="43" t="s">
        <v>6307</v>
      </c>
      <c r="D1312" s="51" t="s">
        <v>6308</v>
      </c>
      <c r="E1312" s="44" t="s">
        <v>139</v>
      </c>
      <c r="F1312" s="44" t="s">
        <v>140</v>
      </c>
      <c r="G1312" s="43" t="s">
        <v>6303</v>
      </c>
      <c r="H1312" s="44" t="s">
        <v>141</v>
      </c>
      <c r="I1312" s="43" t="s">
        <v>6304</v>
      </c>
      <c r="J1312" s="44" t="s">
        <v>141</v>
      </c>
      <c r="K1312" s="43" t="s">
        <v>658</v>
      </c>
      <c r="L1312" s="44" t="s">
        <v>659</v>
      </c>
      <c r="M1312" s="43">
        <v>17</v>
      </c>
      <c r="N1312" s="43">
        <v>417650</v>
      </c>
      <c r="O1312" s="43">
        <v>421415</v>
      </c>
    </row>
    <row r="1313" spans="1:15" x14ac:dyDescent="0.35">
      <c r="A1313" s="41">
        <v>1311</v>
      </c>
      <c r="B1313" s="45">
        <v>60565619</v>
      </c>
      <c r="C1313" s="46"/>
      <c r="D1313" s="52" t="s">
        <v>6309</v>
      </c>
      <c r="E1313" s="47" t="s">
        <v>139</v>
      </c>
      <c r="F1313" s="47" t="s">
        <v>6310</v>
      </c>
      <c r="G1313" s="46" t="s">
        <v>6311</v>
      </c>
      <c r="H1313" s="47" t="s">
        <v>6310</v>
      </c>
      <c r="I1313" s="46" t="s">
        <v>6312</v>
      </c>
      <c r="J1313" s="47" t="s">
        <v>6310</v>
      </c>
      <c r="K1313" s="46" t="s">
        <v>373</v>
      </c>
      <c r="L1313" s="47" t="s">
        <v>374</v>
      </c>
      <c r="M1313" s="46" t="s">
        <v>6313</v>
      </c>
      <c r="N1313" s="46">
        <v>354177.99</v>
      </c>
      <c r="O1313" s="46">
        <v>504909.98</v>
      </c>
    </row>
    <row r="1314" spans="1:15" ht="29" x14ac:dyDescent="0.35">
      <c r="A1314" s="41">
        <v>1312</v>
      </c>
      <c r="B1314" s="45">
        <v>18959149</v>
      </c>
      <c r="C1314" s="46"/>
      <c r="D1314" s="52" t="s">
        <v>6314</v>
      </c>
      <c r="E1314" s="47" t="s">
        <v>139</v>
      </c>
      <c r="F1314" s="47" t="s">
        <v>6310</v>
      </c>
      <c r="G1314" s="46" t="s">
        <v>6311</v>
      </c>
      <c r="H1314" s="47" t="s">
        <v>6310</v>
      </c>
      <c r="I1314" s="46" t="s">
        <v>6312</v>
      </c>
      <c r="J1314" s="47" t="s">
        <v>6310</v>
      </c>
      <c r="K1314" s="46" t="s">
        <v>6315</v>
      </c>
      <c r="L1314" s="47" t="s">
        <v>6316</v>
      </c>
      <c r="M1314" s="46" t="s">
        <v>1531</v>
      </c>
      <c r="N1314" s="46">
        <v>362818.99</v>
      </c>
      <c r="O1314" s="46">
        <v>507376.03</v>
      </c>
    </row>
    <row r="1315" spans="1:15" x14ac:dyDescent="0.35">
      <c r="A1315" s="41">
        <v>1313</v>
      </c>
      <c r="B1315" s="45">
        <v>43935496</v>
      </c>
      <c r="C1315" s="46"/>
      <c r="D1315" s="52" t="s">
        <v>6317</v>
      </c>
      <c r="E1315" s="47" t="s">
        <v>139</v>
      </c>
      <c r="F1315" s="47" t="s">
        <v>6310</v>
      </c>
      <c r="G1315" s="46" t="s">
        <v>6311</v>
      </c>
      <c r="H1315" s="47" t="s">
        <v>6310</v>
      </c>
      <c r="I1315" s="46" t="s">
        <v>6312</v>
      </c>
      <c r="J1315" s="47" t="s">
        <v>6310</v>
      </c>
      <c r="K1315" s="46" t="s">
        <v>6318</v>
      </c>
      <c r="L1315" s="47" t="s">
        <v>6319</v>
      </c>
      <c r="M1315" s="46" t="s">
        <v>6320</v>
      </c>
      <c r="N1315" s="46" t="s">
        <v>6321</v>
      </c>
      <c r="O1315" s="46">
        <v>503050.04</v>
      </c>
    </row>
    <row r="1316" spans="1:15" x14ac:dyDescent="0.35">
      <c r="A1316" s="41">
        <v>1314</v>
      </c>
      <c r="B1316" s="42">
        <v>7410324</v>
      </c>
      <c r="C1316" s="43" t="s">
        <v>6322</v>
      </c>
      <c r="D1316" s="51" t="s">
        <v>6323</v>
      </c>
      <c r="E1316" s="44" t="s">
        <v>139</v>
      </c>
      <c r="F1316" s="44" t="s">
        <v>6310</v>
      </c>
      <c r="G1316" s="43" t="s">
        <v>6311</v>
      </c>
      <c r="H1316" s="44" t="s">
        <v>6310</v>
      </c>
      <c r="I1316" s="43" t="s">
        <v>6312</v>
      </c>
      <c r="J1316" s="44" t="s">
        <v>6310</v>
      </c>
      <c r="K1316" s="43" t="s">
        <v>6324</v>
      </c>
      <c r="L1316" s="44" t="s">
        <v>6325</v>
      </c>
      <c r="M1316" s="43">
        <v>1</v>
      </c>
      <c r="N1316" s="43">
        <v>359629</v>
      </c>
      <c r="O1316" s="43">
        <v>508621</v>
      </c>
    </row>
    <row r="1317" spans="1:15" x14ac:dyDescent="0.35">
      <c r="A1317" s="41">
        <v>1315</v>
      </c>
      <c r="B1317" s="45">
        <v>41960575</v>
      </c>
      <c r="C1317" s="46"/>
      <c r="D1317" s="52" t="s">
        <v>6326</v>
      </c>
      <c r="E1317" s="47" t="s">
        <v>139</v>
      </c>
      <c r="F1317" s="47" t="s">
        <v>908</v>
      </c>
      <c r="G1317" s="46" t="s">
        <v>6327</v>
      </c>
      <c r="H1317" s="47" t="s">
        <v>6328</v>
      </c>
      <c r="I1317" s="46" t="s">
        <v>6329</v>
      </c>
      <c r="J1317" s="47" t="s">
        <v>6328</v>
      </c>
      <c r="K1317" s="46" t="s">
        <v>1153</v>
      </c>
      <c r="L1317" s="47" t="s">
        <v>1154</v>
      </c>
      <c r="M1317" s="46" t="s">
        <v>517</v>
      </c>
      <c r="N1317" s="46">
        <v>342220.97</v>
      </c>
      <c r="O1317" s="46">
        <v>501550.05</v>
      </c>
    </row>
    <row r="1318" spans="1:15" x14ac:dyDescent="0.35">
      <c r="A1318" s="41">
        <v>1316</v>
      </c>
      <c r="B1318" s="42">
        <v>27821458</v>
      </c>
      <c r="C1318" s="43"/>
      <c r="D1318" s="51">
        <v>133844</v>
      </c>
      <c r="E1318" s="44" t="s">
        <v>139</v>
      </c>
      <c r="F1318" s="44" t="s">
        <v>908</v>
      </c>
      <c r="G1318" s="43" t="s">
        <v>6330</v>
      </c>
      <c r="H1318" s="44" t="s">
        <v>6331</v>
      </c>
      <c r="I1318" s="43" t="s">
        <v>6332</v>
      </c>
      <c r="J1318" s="44" t="s">
        <v>759</v>
      </c>
      <c r="K1318" s="43" t="s">
        <v>1207</v>
      </c>
      <c r="L1318" s="44" t="s">
        <v>6333</v>
      </c>
      <c r="M1318" s="43">
        <v>1</v>
      </c>
      <c r="N1318" s="43">
        <v>351695</v>
      </c>
      <c r="O1318" s="43">
        <v>486550</v>
      </c>
    </row>
    <row r="1319" spans="1:15" x14ac:dyDescent="0.35">
      <c r="A1319" s="41">
        <v>1317</v>
      </c>
      <c r="B1319" s="42">
        <v>7128302</v>
      </c>
      <c r="C1319" s="43" t="s">
        <v>6334</v>
      </c>
      <c r="D1319" s="51" t="s">
        <v>6335</v>
      </c>
      <c r="E1319" s="44" t="s">
        <v>139</v>
      </c>
      <c r="F1319" s="44" t="s">
        <v>908</v>
      </c>
      <c r="G1319" s="43" t="s">
        <v>6336</v>
      </c>
      <c r="H1319" s="44" t="s">
        <v>6337</v>
      </c>
      <c r="I1319" s="43" t="s">
        <v>6338</v>
      </c>
      <c r="J1319" s="44" t="s">
        <v>6337</v>
      </c>
      <c r="K1319" s="43" t="s">
        <v>6339</v>
      </c>
      <c r="L1319" s="44" t="s">
        <v>6340</v>
      </c>
      <c r="M1319" s="43">
        <v>10</v>
      </c>
      <c r="N1319" s="43">
        <v>364598</v>
      </c>
      <c r="O1319" s="43">
        <v>525201</v>
      </c>
    </row>
    <row r="1320" spans="1:15" x14ac:dyDescent="0.35">
      <c r="A1320" s="41">
        <v>1318</v>
      </c>
      <c r="B1320" s="45">
        <v>85903694</v>
      </c>
      <c r="C1320" s="46"/>
      <c r="D1320" s="52" t="s">
        <v>6341</v>
      </c>
      <c r="E1320" s="47" t="s">
        <v>139</v>
      </c>
      <c r="F1320" s="47" t="s">
        <v>908</v>
      </c>
      <c r="G1320" s="46" t="s">
        <v>6342</v>
      </c>
      <c r="H1320" s="47" t="s">
        <v>6343</v>
      </c>
      <c r="I1320" s="46" t="s">
        <v>6344</v>
      </c>
      <c r="J1320" s="47" t="s">
        <v>6343</v>
      </c>
      <c r="K1320" s="46" t="s">
        <v>802</v>
      </c>
      <c r="L1320" s="47" t="s">
        <v>803</v>
      </c>
      <c r="M1320" s="46" t="s">
        <v>6345</v>
      </c>
      <c r="N1320" s="46">
        <v>383371.97</v>
      </c>
      <c r="O1320" s="46">
        <v>513618.03</v>
      </c>
    </row>
    <row r="1321" spans="1:15" x14ac:dyDescent="0.35">
      <c r="A1321" s="41">
        <v>1319</v>
      </c>
      <c r="B1321" s="45">
        <v>34980927</v>
      </c>
      <c r="C1321" s="46"/>
      <c r="D1321" s="52" t="s">
        <v>6346</v>
      </c>
      <c r="E1321" s="47" t="s">
        <v>139</v>
      </c>
      <c r="F1321" s="47" t="s">
        <v>908</v>
      </c>
      <c r="G1321" s="46" t="s">
        <v>6347</v>
      </c>
      <c r="H1321" s="47" t="s">
        <v>6348</v>
      </c>
      <c r="I1321" s="46" t="s">
        <v>6349</v>
      </c>
      <c r="J1321" s="47" t="s">
        <v>6348</v>
      </c>
      <c r="K1321" s="46" t="s">
        <v>225</v>
      </c>
      <c r="L1321" s="47" t="s">
        <v>226</v>
      </c>
      <c r="M1321" s="46" t="s">
        <v>5517</v>
      </c>
      <c r="N1321" s="46" t="s">
        <v>6350</v>
      </c>
      <c r="O1321" s="46">
        <v>493794.95</v>
      </c>
    </row>
    <row r="1322" spans="1:15" x14ac:dyDescent="0.35">
      <c r="A1322" s="41">
        <v>1320</v>
      </c>
      <c r="B1322" s="45">
        <v>49078851</v>
      </c>
      <c r="C1322" s="46"/>
      <c r="D1322" s="52" t="s">
        <v>6351</v>
      </c>
      <c r="E1322" s="47" t="s">
        <v>139</v>
      </c>
      <c r="F1322" s="47" t="s">
        <v>908</v>
      </c>
      <c r="G1322" s="46" t="s">
        <v>6352</v>
      </c>
      <c r="H1322" s="47" t="s">
        <v>6353</v>
      </c>
      <c r="I1322" s="46" t="s">
        <v>6354</v>
      </c>
      <c r="J1322" s="47" t="s">
        <v>6355</v>
      </c>
      <c r="K1322" s="46" t="s">
        <v>6356</v>
      </c>
      <c r="L1322" s="47" t="s">
        <v>6357</v>
      </c>
      <c r="M1322" s="46" t="s">
        <v>517</v>
      </c>
      <c r="N1322" s="46" t="s">
        <v>6358</v>
      </c>
      <c r="O1322" s="46">
        <v>489536.03</v>
      </c>
    </row>
    <row r="1323" spans="1:15" x14ac:dyDescent="0.35">
      <c r="A1323" s="41">
        <v>1321</v>
      </c>
      <c r="B1323" s="42">
        <v>7148085</v>
      </c>
      <c r="C1323" s="43" t="s">
        <v>6359</v>
      </c>
      <c r="D1323" s="51" t="s">
        <v>6360</v>
      </c>
      <c r="E1323" s="44" t="s">
        <v>139</v>
      </c>
      <c r="F1323" s="44" t="s">
        <v>908</v>
      </c>
      <c r="G1323" s="43" t="s">
        <v>6361</v>
      </c>
      <c r="H1323" s="44" t="s">
        <v>6353</v>
      </c>
      <c r="I1323" s="43" t="s">
        <v>6362</v>
      </c>
      <c r="J1323" s="44" t="s">
        <v>6363</v>
      </c>
      <c r="K1323" s="43" t="s">
        <v>6364</v>
      </c>
      <c r="L1323" s="44" t="s">
        <v>6365</v>
      </c>
      <c r="M1323" s="43">
        <v>1</v>
      </c>
      <c r="N1323" s="43">
        <v>347687</v>
      </c>
      <c r="O1323" s="43">
        <v>492053</v>
      </c>
    </row>
    <row r="1324" spans="1:15" x14ac:dyDescent="0.35">
      <c r="A1324" s="41">
        <v>1322</v>
      </c>
      <c r="B1324" s="42">
        <v>7149610</v>
      </c>
      <c r="C1324" s="43" t="s">
        <v>6366</v>
      </c>
      <c r="D1324" s="51" t="s">
        <v>6367</v>
      </c>
      <c r="E1324" s="44" t="s">
        <v>139</v>
      </c>
      <c r="F1324" s="44" t="s">
        <v>908</v>
      </c>
      <c r="G1324" s="43" t="s">
        <v>6368</v>
      </c>
      <c r="H1324" s="44" t="s">
        <v>6369</v>
      </c>
      <c r="I1324" s="43" t="s">
        <v>6370</v>
      </c>
      <c r="J1324" s="44" t="s">
        <v>6371</v>
      </c>
      <c r="K1324" s="43" t="s">
        <v>94</v>
      </c>
      <c r="L1324" s="44" t="s">
        <v>95</v>
      </c>
      <c r="M1324" s="43">
        <v>3</v>
      </c>
      <c r="N1324" s="43">
        <v>353987</v>
      </c>
      <c r="O1324" s="43">
        <v>523269</v>
      </c>
    </row>
    <row r="1325" spans="1:15" x14ac:dyDescent="0.35">
      <c r="A1325" s="41">
        <v>1323</v>
      </c>
      <c r="B1325" s="42">
        <v>7149800</v>
      </c>
      <c r="C1325" s="43" t="s">
        <v>6372</v>
      </c>
      <c r="D1325" s="51" t="s">
        <v>6373</v>
      </c>
      <c r="E1325" s="44" t="s">
        <v>139</v>
      </c>
      <c r="F1325" s="44" t="s">
        <v>908</v>
      </c>
      <c r="G1325" s="43" t="s">
        <v>6368</v>
      </c>
      <c r="H1325" s="44" t="s">
        <v>6369</v>
      </c>
      <c r="I1325" s="43" t="s">
        <v>6374</v>
      </c>
      <c r="J1325" s="44" t="s">
        <v>6375</v>
      </c>
      <c r="K1325" s="43" t="s">
        <v>338</v>
      </c>
      <c r="L1325" s="44" t="s">
        <v>339</v>
      </c>
      <c r="M1325" s="43">
        <v>59</v>
      </c>
      <c r="N1325" s="43">
        <v>352076</v>
      </c>
      <c r="O1325" s="43">
        <v>520998</v>
      </c>
    </row>
    <row r="1326" spans="1:15" x14ac:dyDescent="0.35">
      <c r="A1326" s="41">
        <v>1324</v>
      </c>
      <c r="B1326" s="42">
        <v>753926947</v>
      </c>
      <c r="C1326" s="43"/>
      <c r="D1326" s="51">
        <v>272041</v>
      </c>
      <c r="E1326" s="44" t="s">
        <v>139</v>
      </c>
      <c r="F1326" s="44" t="s">
        <v>908</v>
      </c>
      <c r="G1326" s="43" t="s">
        <v>6368</v>
      </c>
      <c r="H1326" s="44" t="s">
        <v>6369</v>
      </c>
      <c r="I1326" s="43" t="s">
        <v>6376</v>
      </c>
      <c r="J1326" s="44" t="s">
        <v>6369</v>
      </c>
      <c r="K1326" s="43" t="s">
        <v>1263</v>
      </c>
      <c r="L1326" s="44" t="s">
        <v>1264</v>
      </c>
      <c r="M1326" s="43">
        <v>3</v>
      </c>
      <c r="N1326" s="43">
        <v>356320</v>
      </c>
      <c r="O1326" s="43">
        <v>513810</v>
      </c>
    </row>
    <row r="1327" spans="1:15" ht="29" x14ac:dyDescent="0.35">
      <c r="A1327" s="41">
        <v>1325</v>
      </c>
      <c r="B1327" s="42">
        <v>7156897</v>
      </c>
      <c r="C1327" s="43" t="s">
        <v>911</v>
      </c>
      <c r="D1327" s="51" t="s">
        <v>912</v>
      </c>
      <c r="E1327" s="44" t="s">
        <v>139</v>
      </c>
      <c r="F1327" s="44" t="s">
        <v>908</v>
      </c>
      <c r="G1327" s="43" t="s">
        <v>6377</v>
      </c>
      <c r="H1327" s="44" t="s">
        <v>909</v>
      </c>
      <c r="I1327" s="43" t="s">
        <v>910</v>
      </c>
      <c r="J1327" s="44" t="s">
        <v>909</v>
      </c>
      <c r="K1327" s="43" t="s">
        <v>913</v>
      </c>
      <c r="L1327" s="44" t="s">
        <v>914</v>
      </c>
      <c r="M1327" s="43" t="s">
        <v>382</v>
      </c>
      <c r="N1327" s="43">
        <v>368458</v>
      </c>
      <c r="O1327" s="43">
        <v>505344</v>
      </c>
    </row>
    <row r="1328" spans="1:15" x14ac:dyDescent="0.35">
      <c r="A1328" s="41">
        <v>1326</v>
      </c>
      <c r="B1328" s="42">
        <v>7162444</v>
      </c>
      <c r="C1328" s="43" t="s">
        <v>6378</v>
      </c>
      <c r="D1328" s="51" t="s">
        <v>6379</v>
      </c>
      <c r="E1328" s="44" t="s">
        <v>139</v>
      </c>
      <c r="F1328" s="44" t="s">
        <v>908</v>
      </c>
      <c r="G1328" s="43" t="s">
        <v>6377</v>
      </c>
      <c r="H1328" s="44" t="s">
        <v>909</v>
      </c>
      <c r="I1328" s="43" t="s">
        <v>6380</v>
      </c>
      <c r="J1328" s="44" t="s">
        <v>6381</v>
      </c>
      <c r="K1328" s="43" t="s">
        <v>6382</v>
      </c>
      <c r="L1328" s="44" t="s">
        <v>6383</v>
      </c>
      <c r="M1328" s="43">
        <v>3</v>
      </c>
      <c r="N1328" s="43">
        <v>370426</v>
      </c>
      <c r="O1328" s="43">
        <v>515266</v>
      </c>
    </row>
    <row r="1329" spans="1:15" x14ac:dyDescent="0.35">
      <c r="A1329" s="41">
        <v>1327</v>
      </c>
      <c r="B1329" s="42">
        <v>7176804</v>
      </c>
      <c r="C1329" s="43" t="s">
        <v>6384</v>
      </c>
      <c r="D1329" s="51" t="s">
        <v>6385</v>
      </c>
      <c r="E1329" s="44" t="s">
        <v>139</v>
      </c>
      <c r="F1329" s="44" t="s">
        <v>6386</v>
      </c>
      <c r="G1329" s="43" t="s">
        <v>6387</v>
      </c>
      <c r="H1329" s="44" t="s">
        <v>6388</v>
      </c>
      <c r="I1329" s="43" t="s">
        <v>6389</v>
      </c>
      <c r="J1329" s="44" t="s">
        <v>5445</v>
      </c>
      <c r="K1329" s="43" t="s">
        <v>103</v>
      </c>
      <c r="L1329" s="44" t="s">
        <v>104</v>
      </c>
      <c r="M1329" s="43">
        <v>56</v>
      </c>
      <c r="N1329" s="43">
        <v>364329</v>
      </c>
      <c r="O1329" s="43">
        <v>423039</v>
      </c>
    </row>
    <row r="1330" spans="1:15" x14ac:dyDescent="0.35">
      <c r="A1330" s="41">
        <v>1328</v>
      </c>
      <c r="B1330" s="42">
        <v>7188919</v>
      </c>
      <c r="C1330" s="43" t="s">
        <v>6390</v>
      </c>
      <c r="D1330" s="51" t="s">
        <v>6391</v>
      </c>
      <c r="E1330" s="44" t="s">
        <v>139</v>
      </c>
      <c r="F1330" s="44" t="s">
        <v>6392</v>
      </c>
      <c r="G1330" s="43" t="s">
        <v>6393</v>
      </c>
      <c r="H1330" s="44" t="s">
        <v>6394</v>
      </c>
      <c r="I1330" s="43" t="s">
        <v>6395</v>
      </c>
      <c r="J1330" s="44" t="s">
        <v>6396</v>
      </c>
      <c r="K1330" s="43" t="s">
        <v>103</v>
      </c>
      <c r="L1330" s="44"/>
      <c r="M1330" s="43">
        <v>9</v>
      </c>
      <c r="N1330" s="43">
        <v>433758</v>
      </c>
      <c r="O1330" s="43">
        <v>519906</v>
      </c>
    </row>
    <row r="1331" spans="1:15" x14ac:dyDescent="0.35">
      <c r="A1331" s="41">
        <v>1329</v>
      </c>
      <c r="B1331" s="42">
        <v>7220356</v>
      </c>
      <c r="C1331" s="43" t="s">
        <v>6397</v>
      </c>
      <c r="D1331" s="51" t="s">
        <v>6398</v>
      </c>
      <c r="E1331" s="44" t="s">
        <v>139</v>
      </c>
      <c r="F1331" s="44" t="s">
        <v>223</v>
      </c>
      <c r="G1331" s="43" t="s">
        <v>6399</v>
      </c>
      <c r="H1331" s="44" t="s">
        <v>6400</v>
      </c>
      <c r="I1331" s="43" t="s">
        <v>6401</v>
      </c>
      <c r="J1331" s="44" t="s">
        <v>6402</v>
      </c>
      <c r="K1331" s="43" t="s">
        <v>103</v>
      </c>
      <c r="L1331" s="44"/>
      <c r="M1331" s="43">
        <v>25</v>
      </c>
      <c r="N1331" s="43">
        <v>389365</v>
      </c>
      <c r="O1331" s="43">
        <v>496333</v>
      </c>
    </row>
    <row r="1332" spans="1:15" x14ac:dyDescent="0.35">
      <c r="A1332" s="41">
        <v>1330</v>
      </c>
      <c r="B1332" s="45">
        <v>53193487</v>
      </c>
      <c r="C1332" s="46"/>
      <c r="D1332" s="52" t="s">
        <v>6403</v>
      </c>
      <c r="E1332" s="47" t="s">
        <v>139</v>
      </c>
      <c r="F1332" s="47" t="s">
        <v>223</v>
      </c>
      <c r="G1332" s="46" t="s">
        <v>6404</v>
      </c>
      <c r="H1332" s="47" t="s">
        <v>6405</v>
      </c>
      <c r="I1332" s="46" t="s">
        <v>6406</v>
      </c>
      <c r="J1332" s="47" t="s">
        <v>6407</v>
      </c>
      <c r="K1332" s="46" t="s">
        <v>94</v>
      </c>
      <c r="L1332" s="47" t="s">
        <v>95</v>
      </c>
      <c r="M1332" s="46" t="s">
        <v>6408</v>
      </c>
      <c r="N1332" s="46">
        <v>385115.02</v>
      </c>
      <c r="O1332" s="46">
        <v>475722.96</v>
      </c>
    </row>
    <row r="1333" spans="1:15" x14ac:dyDescent="0.35">
      <c r="A1333" s="41">
        <v>1331</v>
      </c>
      <c r="B1333" s="42">
        <v>9632984</v>
      </c>
      <c r="C1333" s="43" t="s">
        <v>6409</v>
      </c>
      <c r="D1333" s="51" t="s">
        <v>6410</v>
      </c>
      <c r="E1333" s="44" t="s">
        <v>139</v>
      </c>
      <c r="F1333" s="44" t="s">
        <v>223</v>
      </c>
      <c r="G1333" s="43" t="s">
        <v>6411</v>
      </c>
      <c r="H1333" s="44" t="s">
        <v>6412</v>
      </c>
      <c r="I1333" s="43" t="s">
        <v>6413</v>
      </c>
      <c r="J1333" s="44" t="s">
        <v>6412</v>
      </c>
      <c r="K1333" s="43" t="s">
        <v>1263</v>
      </c>
      <c r="L1333" s="44" t="s">
        <v>1264</v>
      </c>
      <c r="M1333" s="43">
        <v>13</v>
      </c>
      <c r="N1333" s="43">
        <v>380476</v>
      </c>
      <c r="O1333" s="43">
        <v>486850</v>
      </c>
    </row>
    <row r="1334" spans="1:15" x14ac:dyDescent="0.35">
      <c r="A1334" s="41">
        <v>1332</v>
      </c>
      <c r="B1334" s="42">
        <v>7230132</v>
      </c>
      <c r="C1334" s="43" t="s">
        <v>6414</v>
      </c>
      <c r="D1334" s="51" t="s">
        <v>6415</v>
      </c>
      <c r="E1334" s="44" t="s">
        <v>139</v>
      </c>
      <c r="F1334" s="44" t="s">
        <v>223</v>
      </c>
      <c r="G1334" s="43" t="s">
        <v>6416</v>
      </c>
      <c r="H1334" s="44" t="s">
        <v>224</v>
      </c>
      <c r="I1334" s="43" t="s">
        <v>6417</v>
      </c>
      <c r="J1334" s="44" t="s">
        <v>6418</v>
      </c>
      <c r="K1334" s="43" t="s">
        <v>103</v>
      </c>
      <c r="L1334" s="44"/>
      <c r="M1334" s="43" t="s">
        <v>793</v>
      </c>
      <c r="N1334" s="43">
        <v>380170</v>
      </c>
      <c r="O1334" s="43">
        <v>481048</v>
      </c>
    </row>
    <row r="1335" spans="1:15" x14ac:dyDescent="0.35">
      <c r="A1335" s="41">
        <v>1333</v>
      </c>
      <c r="B1335" s="42">
        <v>7237170</v>
      </c>
      <c r="C1335" s="43" t="s">
        <v>6419</v>
      </c>
      <c r="D1335" s="51" t="s">
        <v>6420</v>
      </c>
      <c r="E1335" s="44" t="s">
        <v>139</v>
      </c>
      <c r="F1335" s="44" t="s">
        <v>915</v>
      </c>
      <c r="G1335" s="43" t="s">
        <v>6421</v>
      </c>
      <c r="H1335" s="44" t="s">
        <v>916</v>
      </c>
      <c r="I1335" s="43" t="s">
        <v>917</v>
      </c>
      <c r="J1335" s="44" t="s">
        <v>916</v>
      </c>
      <c r="K1335" s="43" t="s">
        <v>5713</v>
      </c>
      <c r="L1335" s="44" t="s">
        <v>5714</v>
      </c>
      <c r="M1335" s="43" t="s">
        <v>530</v>
      </c>
      <c r="N1335" s="43">
        <v>364739</v>
      </c>
      <c r="O1335" s="43">
        <v>471109</v>
      </c>
    </row>
    <row r="1336" spans="1:15" x14ac:dyDescent="0.35">
      <c r="A1336" s="41">
        <v>1334</v>
      </c>
      <c r="B1336" s="42">
        <v>7246755</v>
      </c>
      <c r="C1336" s="43" t="s">
        <v>6422</v>
      </c>
      <c r="D1336" s="51" t="s">
        <v>6423</v>
      </c>
      <c r="E1336" s="44" t="s">
        <v>139</v>
      </c>
      <c r="F1336" s="44" t="s">
        <v>6424</v>
      </c>
      <c r="G1336" s="43" t="s">
        <v>6425</v>
      </c>
      <c r="H1336" s="44" t="s">
        <v>6426</v>
      </c>
      <c r="I1336" s="43" t="s">
        <v>6427</v>
      </c>
      <c r="J1336" s="44" t="s">
        <v>6428</v>
      </c>
      <c r="K1336" s="43" t="s">
        <v>103</v>
      </c>
      <c r="L1336" s="44"/>
      <c r="M1336" s="43">
        <v>2</v>
      </c>
      <c r="N1336" s="43">
        <v>477679</v>
      </c>
      <c r="O1336" s="43">
        <v>467422</v>
      </c>
    </row>
    <row r="1337" spans="1:15" x14ac:dyDescent="0.35">
      <c r="A1337" s="41">
        <v>1335</v>
      </c>
      <c r="B1337" s="42">
        <v>7256556</v>
      </c>
      <c r="C1337" s="43" t="s">
        <v>6429</v>
      </c>
      <c r="D1337" s="51" t="s">
        <v>6430</v>
      </c>
      <c r="E1337" s="44" t="s">
        <v>139</v>
      </c>
      <c r="F1337" s="44" t="s">
        <v>6424</v>
      </c>
      <c r="G1337" s="43" t="s">
        <v>6431</v>
      </c>
      <c r="H1337" s="44" t="s">
        <v>6432</v>
      </c>
      <c r="I1337" s="43" t="s">
        <v>6433</v>
      </c>
      <c r="J1337" s="44" t="s">
        <v>6434</v>
      </c>
      <c r="K1337" s="43" t="s">
        <v>103</v>
      </c>
      <c r="L1337" s="44" t="s">
        <v>104</v>
      </c>
      <c r="M1337" s="43">
        <v>57</v>
      </c>
      <c r="N1337" s="43">
        <v>457309</v>
      </c>
      <c r="O1337" s="43">
        <v>470120</v>
      </c>
    </row>
    <row r="1338" spans="1:15" x14ac:dyDescent="0.35">
      <c r="A1338" s="41">
        <v>1336</v>
      </c>
      <c r="B1338" s="45">
        <v>84390066</v>
      </c>
      <c r="C1338" s="46"/>
      <c r="D1338" s="52" t="s">
        <v>6435</v>
      </c>
      <c r="E1338" s="47" t="s">
        <v>139</v>
      </c>
      <c r="F1338" s="47" t="s">
        <v>6424</v>
      </c>
      <c r="G1338" s="46" t="s">
        <v>6436</v>
      </c>
      <c r="H1338" s="47" t="s">
        <v>6437</v>
      </c>
      <c r="I1338" s="46" t="s">
        <v>6438</v>
      </c>
      <c r="J1338" s="47" t="s">
        <v>6437</v>
      </c>
      <c r="K1338" s="46" t="s">
        <v>3293</v>
      </c>
      <c r="L1338" s="47" t="s">
        <v>3294</v>
      </c>
      <c r="M1338" s="46" t="s">
        <v>2291</v>
      </c>
      <c r="N1338" s="46">
        <v>466137.99</v>
      </c>
      <c r="O1338" s="46">
        <v>460946.01</v>
      </c>
    </row>
    <row r="1339" spans="1:15" x14ac:dyDescent="0.35">
      <c r="A1339" s="41">
        <v>1337</v>
      </c>
      <c r="B1339" s="42">
        <v>7262060</v>
      </c>
      <c r="C1339" s="43" t="s">
        <v>6439</v>
      </c>
      <c r="D1339" s="51" t="s">
        <v>6440</v>
      </c>
      <c r="E1339" s="44" t="s">
        <v>139</v>
      </c>
      <c r="F1339" s="44" t="s">
        <v>6424</v>
      </c>
      <c r="G1339" s="43" t="s">
        <v>6441</v>
      </c>
      <c r="H1339" s="44" t="s">
        <v>4046</v>
      </c>
      <c r="I1339" s="43" t="s">
        <v>6442</v>
      </c>
      <c r="J1339" s="44" t="s">
        <v>4046</v>
      </c>
      <c r="K1339" s="43" t="s">
        <v>378</v>
      </c>
      <c r="L1339" s="44" t="s">
        <v>379</v>
      </c>
      <c r="M1339" s="43">
        <v>19</v>
      </c>
      <c r="N1339" s="43">
        <v>463602</v>
      </c>
      <c r="O1339" s="43">
        <v>470710</v>
      </c>
    </row>
    <row r="1340" spans="1:15" x14ac:dyDescent="0.35">
      <c r="A1340" s="41">
        <v>1338</v>
      </c>
      <c r="B1340" s="42">
        <v>7271914</v>
      </c>
      <c r="C1340" s="43" t="s">
        <v>6443</v>
      </c>
      <c r="D1340" s="51" t="s">
        <v>6444</v>
      </c>
      <c r="E1340" s="44" t="s">
        <v>139</v>
      </c>
      <c r="F1340" s="44" t="s">
        <v>199</v>
      </c>
      <c r="G1340" s="43" t="s">
        <v>6445</v>
      </c>
      <c r="H1340" s="44" t="s">
        <v>6446</v>
      </c>
      <c r="I1340" s="43" t="s">
        <v>6447</v>
      </c>
      <c r="J1340" s="44" t="s">
        <v>6448</v>
      </c>
      <c r="K1340" s="43" t="s">
        <v>103</v>
      </c>
      <c r="L1340" s="44"/>
      <c r="M1340" s="43">
        <v>9</v>
      </c>
      <c r="N1340" s="43">
        <v>376149</v>
      </c>
      <c r="O1340" s="43">
        <v>539403</v>
      </c>
    </row>
    <row r="1341" spans="1:15" x14ac:dyDescent="0.35">
      <c r="A1341" s="41">
        <v>1339</v>
      </c>
      <c r="B1341" s="45">
        <v>80506081</v>
      </c>
      <c r="C1341" s="46"/>
      <c r="D1341" s="52" t="s">
        <v>6449</v>
      </c>
      <c r="E1341" s="47" t="s">
        <v>139</v>
      </c>
      <c r="F1341" s="47" t="s">
        <v>199</v>
      </c>
      <c r="G1341" s="46" t="s">
        <v>6450</v>
      </c>
      <c r="H1341" s="47" t="s">
        <v>200</v>
      </c>
      <c r="I1341" s="46" t="s">
        <v>6451</v>
      </c>
      <c r="J1341" s="47" t="s">
        <v>200</v>
      </c>
      <c r="K1341" s="46" t="s">
        <v>6452</v>
      </c>
      <c r="L1341" s="47" t="s">
        <v>6453</v>
      </c>
      <c r="M1341" s="46" t="s">
        <v>1903</v>
      </c>
      <c r="N1341" s="46">
        <v>378134.01</v>
      </c>
      <c r="O1341" s="46">
        <v>551387.01</v>
      </c>
    </row>
    <row r="1342" spans="1:15" x14ac:dyDescent="0.35">
      <c r="A1342" s="41">
        <v>1340</v>
      </c>
      <c r="B1342" s="42">
        <v>7277049</v>
      </c>
      <c r="C1342" s="43" t="s">
        <v>6454</v>
      </c>
      <c r="D1342" s="51" t="s">
        <v>6455</v>
      </c>
      <c r="E1342" s="44" t="s">
        <v>139</v>
      </c>
      <c r="F1342" s="44" t="s">
        <v>6456</v>
      </c>
      <c r="G1342" s="43" t="s">
        <v>6457</v>
      </c>
      <c r="H1342" s="44" t="s">
        <v>6458</v>
      </c>
      <c r="I1342" s="43" t="s">
        <v>6459</v>
      </c>
      <c r="J1342" s="44" t="s">
        <v>6460</v>
      </c>
      <c r="K1342" s="43" t="s">
        <v>590</v>
      </c>
      <c r="L1342" s="44" t="s">
        <v>591</v>
      </c>
      <c r="M1342" s="43">
        <v>8</v>
      </c>
      <c r="N1342" s="43">
        <v>320155</v>
      </c>
      <c r="O1342" s="43">
        <v>462753</v>
      </c>
    </row>
    <row r="1343" spans="1:15" x14ac:dyDescent="0.35">
      <c r="A1343" s="41">
        <v>1341</v>
      </c>
      <c r="B1343" s="42">
        <v>7302228</v>
      </c>
      <c r="C1343" s="43" t="s">
        <v>6461</v>
      </c>
      <c r="D1343" s="51" t="s">
        <v>6462</v>
      </c>
      <c r="E1343" s="44" t="s">
        <v>139</v>
      </c>
      <c r="F1343" s="44" t="s">
        <v>221</v>
      </c>
      <c r="G1343" s="43" t="s">
        <v>6463</v>
      </c>
      <c r="H1343" s="44" t="s">
        <v>222</v>
      </c>
      <c r="I1343" s="43" t="s">
        <v>920</v>
      </c>
      <c r="J1343" s="44" t="s">
        <v>222</v>
      </c>
      <c r="K1343" s="43" t="s">
        <v>6464</v>
      </c>
      <c r="L1343" s="44" t="s">
        <v>6465</v>
      </c>
      <c r="M1343" s="43">
        <v>24</v>
      </c>
      <c r="N1343" s="43">
        <v>401797</v>
      </c>
      <c r="O1343" s="43">
        <v>495326</v>
      </c>
    </row>
    <row r="1344" spans="1:15" x14ac:dyDescent="0.35">
      <c r="A1344" s="41">
        <v>1342</v>
      </c>
      <c r="B1344" s="45">
        <v>39695555</v>
      </c>
      <c r="C1344" s="46"/>
      <c r="D1344" s="52" t="s">
        <v>6466</v>
      </c>
      <c r="E1344" s="47" t="s">
        <v>139</v>
      </c>
      <c r="F1344" s="47" t="s">
        <v>6467</v>
      </c>
      <c r="G1344" s="46" t="s">
        <v>6468</v>
      </c>
      <c r="H1344" s="47" t="s">
        <v>6469</v>
      </c>
      <c r="I1344" s="46" t="s">
        <v>6470</v>
      </c>
      <c r="J1344" s="47" t="s">
        <v>6469</v>
      </c>
      <c r="K1344" s="46" t="s">
        <v>633</v>
      </c>
      <c r="L1344" s="47" t="s">
        <v>634</v>
      </c>
      <c r="M1344" s="46" t="s">
        <v>4144</v>
      </c>
      <c r="N1344" s="46">
        <v>357648.99</v>
      </c>
      <c r="O1344" s="46" t="s">
        <v>6471</v>
      </c>
    </row>
    <row r="1345" spans="1:15" x14ac:dyDescent="0.35">
      <c r="A1345" s="41">
        <v>1343</v>
      </c>
      <c r="B1345" s="45">
        <v>49685543</v>
      </c>
      <c r="C1345" s="46"/>
      <c r="D1345" s="52" t="s">
        <v>6472</v>
      </c>
      <c r="E1345" s="47" t="s">
        <v>139</v>
      </c>
      <c r="F1345" s="47" t="s">
        <v>6467</v>
      </c>
      <c r="G1345" s="46" t="s">
        <v>6473</v>
      </c>
      <c r="H1345" s="47" t="s">
        <v>6474</v>
      </c>
      <c r="I1345" s="46" t="s">
        <v>6475</v>
      </c>
      <c r="J1345" s="47" t="s">
        <v>6474</v>
      </c>
      <c r="K1345" s="46" t="s">
        <v>572</v>
      </c>
      <c r="L1345" s="47" t="s">
        <v>573</v>
      </c>
      <c r="M1345" s="46" t="s">
        <v>4144</v>
      </c>
      <c r="N1345" s="46" t="s">
        <v>6476</v>
      </c>
      <c r="O1345" s="46">
        <v>610651.94999999995</v>
      </c>
    </row>
    <row r="1346" spans="1:15" x14ac:dyDescent="0.35">
      <c r="A1346" s="41">
        <v>1344</v>
      </c>
      <c r="B1346" s="42">
        <v>11328626</v>
      </c>
      <c r="C1346" s="43"/>
      <c r="D1346" s="51">
        <v>132064</v>
      </c>
      <c r="E1346" s="44" t="s">
        <v>722</v>
      </c>
      <c r="F1346" s="44" t="s">
        <v>723</v>
      </c>
      <c r="G1346" s="43" t="s">
        <v>6477</v>
      </c>
      <c r="H1346" s="44" t="s">
        <v>6478</v>
      </c>
      <c r="I1346" s="43" t="s">
        <v>6479</v>
      </c>
      <c r="J1346" s="44" t="s">
        <v>6480</v>
      </c>
      <c r="K1346" s="43" t="s">
        <v>103</v>
      </c>
      <c r="L1346" s="44"/>
      <c r="M1346" s="43">
        <v>21</v>
      </c>
      <c r="N1346" s="43">
        <v>326807</v>
      </c>
      <c r="O1346" s="43">
        <v>676339</v>
      </c>
    </row>
    <row r="1347" spans="1:15" x14ac:dyDescent="0.35">
      <c r="A1347" s="41">
        <v>1345</v>
      </c>
      <c r="B1347" s="42">
        <v>7426491</v>
      </c>
      <c r="C1347" s="43" t="s">
        <v>6481</v>
      </c>
      <c r="D1347" s="51" t="s">
        <v>6482</v>
      </c>
      <c r="E1347" s="44" t="s">
        <v>722</v>
      </c>
      <c r="F1347" s="44" t="s">
        <v>6483</v>
      </c>
      <c r="G1347" s="43" t="s">
        <v>6484</v>
      </c>
      <c r="H1347" s="44" t="s">
        <v>6485</v>
      </c>
      <c r="I1347" s="43" t="s">
        <v>6486</v>
      </c>
      <c r="J1347" s="44" t="s">
        <v>6485</v>
      </c>
      <c r="K1347" s="43" t="s">
        <v>4577</v>
      </c>
      <c r="L1347" s="44" t="s">
        <v>4578</v>
      </c>
      <c r="M1347" s="43">
        <v>29</v>
      </c>
      <c r="N1347" s="43">
        <v>269751</v>
      </c>
      <c r="O1347" s="43">
        <v>605045</v>
      </c>
    </row>
    <row r="1348" spans="1:15" x14ac:dyDescent="0.35">
      <c r="A1348" s="41">
        <v>1346</v>
      </c>
      <c r="B1348" s="42">
        <v>10301018</v>
      </c>
      <c r="C1348" s="43"/>
      <c r="D1348" s="51">
        <v>263496</v>
      </c>
      <c r="E1348" s="44" t="s">
        <v>722</v>
      </c>
      <c r="F1348" s="44" t="s">
        <v>6487</v>
      </c>
      <c r="G1348" s="43" t="s">
        <v>6488</v>
      </c>
      <c r="H1348" s="44" t="s">
        <v>6489</v>
      </c>
      <c r="I1348" s="43" t="s">
        <v>6490</v>
      </c>
      <c r="J1348" s="44" t="s">
        <v>6489</v>
      </c>
      <c r="K1348" s="43" t="s">
        <v>6491</v>
      </c>
      <c r="L1348" s="44" t="s">
        <v>6492</v>
      </c>
      <c r="M1348" s="43">
        <v>2</v>
      </c>
      <c r="N1348" s="43">
        <v>288243</v>
      </c>
      <c r="O1348" s="43">
        <v>634021</v>
      </c>
    </row>
    <row r="1349" spans="1:15" x14ac:dyDescent="0.35">
      <c r="A1349" s="41">
        <v>1347</v>
      </c>
      <c r="B1349" s="42">
        <v>7447116</v>
      </c>
      <c r="C1349" s="43" t="s">
        <v>6493</v>
      </c>
      <c r="D1349" s="51" t="s">
        <v>6494</v>
      </c>
      <c r="E1349" s="44" t="s">
        <v>722</v>
      </c>
      <c r="F1349" s="44" t="s">
        <v>6495</v>
      </c>
      <c r="G1349" s="43" t="s">
        <v>6496</v>
      </c>
      <c r="H1349" s="44" t="s">
        <v>2976</v>
      </c>
      <c r="I1349" s="43" t="s">
        <v>6497</v>
      </c>
      <c r="J1349" s="44" t="s">
        <v>6498</v>
      </c>
      <c r="K1349" s="43" t="s">
        <v>103</v>
      </c>
      <c r="L1349" s="44"/>
      <c r="M1349" s="43">
        <v>60</v>
      </c>
      <c r="N1349" s="43">
        <v>233366</v>
      </c>
      <c r="O1349" s="43">
        <v>631591</v>
      </c>
    </row>
    <row r="1350" spans="1:15" x14ac:dyDescent="0.35">
      <c r="A1350" s="41">
        <v>1348</v>
      </c>
      <c r="B1350" s="45">
        <v>47987126</v>
      </c>
      <c r="C1350" s="46"/>
      <c r="D1350" s="52" t="s">
        <v>1107</v>
      </c>
      <c r="E1350" s="47" t="s">
        <v>722</v>
      </c>
      <c r="F1350" s="47" t="s">
        <v>6499</v>
      </c>
      <c r="G1350" s="46" t="s">
        <v>6500</v>
      </c>
      <c r="H1350" s="47" t="s">
        <v>6501</v>
      </c>
      <c r="I1350" s="46" t="s">
        <v>6502</v>
      </c>
      <c r="J1350" s="47" t="s">
        <v>6501</v>
      </c>
      <c r="K1350" s="46" t="s">
        <v>6503</v>
      </c>
      <c r="L1350" s="47" t="s">
        <v>6504</v>
      </c>
      <c r="M1350" s="46" t="s">
        <v>2314</v>
      </c>
      <c r="N1350" s="46">
        <v>249987.98</v>
      </c>
      <c r="O1350" s="46">
        <v>679389.95</v>
      </c>
    </row>
    <row r="1351" spans="1:15" x14ac:dyDescent="0.35">
      <c r="A1351" s="41">
        <v>1349</v>
      </c>
      <c r="B1351" s="42">
        <v>7488051</v>
      </c>
      <c r="C1351" s="43" t="s">
        <v>6505</v>
      </c>
      <c r="D1351" s="51" t="s">
        <v>6506</v>
      </c>
      <c r="E1351" s="44" t="s">
        <v>722</v>
      </c>
      <c r="F1351" s="44" t="s">
        <v>6507</v>
      </c>
      <c r="G1351" s="43" t="s">
        <v>6508</v>
      </c>
      <c r="H1351" s="44" t="s">
        <v>6509</v>
      </c>
      <c r="I1351" s="43" t="s">
        <v>6510</v>
      </c>
      <c r="J1351" s="44" t="s">
        <v>6511</v>
      </c>
      <c r="K1351" s="43" t="s">
        <v>103</v>
      </c>
      <c r="L1351" s="44"/>
      <c r="M1351" s="43">
        <v>37</v>
      </c>
      <c r="N1351" s="43">
        <v>225758</v>
      </c>
      <c r="O1351" s="43">
        <v>691707</v>
      </c>
    </row>
    <row r="1352" spans="1:15" x14ac:dyDescent="0.35">
      <c r="A1352" s="41">
        <v>1350</v>
      </c>
      <c r="B1352" s="45">
        <v>97240668</v>
      </c>
      <c r="C1352" s="46"/>
      <c r="D1352" s="52" t="s">
        <v>6512</v>
      </c>
      <c r="E1352" s="47" t="s">
        <v>722</v>
      </c>
      <c r="F1352" s="47" t="s">
        <v>6513</v>
      </c>
      <c r="G1352" s="46" t="s">
        <v>6514</v>
      </c>
      <c r="H1352" s="47" t="s">
        <v>6515</v>
      </c>
      <c r="I1352" s="46" t="s">
        <v>6516</v>
      </c>
      <c r="J1352" s="47" t="s">
        <v>6515</v>
      </c>
      <c r="K1352" s="46" t="s">
        <v>6517</v>
      </c>
      <c r="L1352" s="47" t="s">
        <v>6518</v>
      </c>
      <c r="M1352" s="46" t="s">
        <v>2885</v>
      </c>
      <c r="N1352" s="46">
        <v>281635.01</v>
      </c>
      <c r="O1352" s="46">
        <v>691483.04</v>
      </c>
    </row>
    <row r="1353" spans="1:15" x14ac:dyDescent="0.35">
      <c r="A1353" s="41">
        <v>1351</v>
      </c>
      <c r="B1353" s="45">
        <v>34926098</v>
      </c>
      <c r="C1353" s="46"/>
      <c r="D1353" s="52" t="s">
        <v>6512</v>
      </c>
      <c r="E1353" s="47" t="s">
        <v>722</v>
      </c>
      <c r="F1353" s="47" t="s">
        <v>6513</v>
      </c>
      <c r="G1353" s="46" t="s">
        <v>6514</v>
      </c>
      <c r="H1353" s="47" t="s">
        <v>6515</v>
      </c>
      <c r="I1353" s="46" t="s">
        <v>6516</v>
      </c>
      <c r="J1353" s="47" t="s">
        <v>6515</v>
      </c>
      <c r="K1353" s="46" t="s">
        <v>6517</v>
      </c>
      <c r="L1353" s="47" t="s">
        <v>6518</v>
      </c>
      <c r="M1353" s="46" t="s">
        <v>6519</v>
      </c>
      <c r="N1353" s="46">
        <v>281663.03000000003</v>
      </c>
      <c r="O1353" s="46">
        <v>691439.04</v>
      </c>
    </row>
    <row r="1354" spans="1:15" x14ac:dyDescent="0.35">
      <c r="A1354" s="41">
        <v>1352</v>
      </c>
      <c r="B1354" s="42">
        <v>7495860</v>
      </c>
      <c r="C1354" s="43" t="s">
        <v>6520</v>
      </c>
      <c r="D1354" s="51" t="s">
        <v>6521</v>
      </c>
      <c r="E1354" s="44" t="s">
        <v>722</v>
      </c>
      <c r="F1354" s="44" t="s">
        <v>6513</v>
      </c>
      <c r="G1354" s="43" t="s">
        <v>6522</v>
      </c>
      <c r="H1354" s="44" t="s">
        <v>6523</v>
      </c>
      <c r="I1354" s="43" t="s">
        <v>6524</v>
      </c>
      <c r="J1354" s="44" t="s">
        <v>6523</v>
      </c>
      <c r="K1354" s="43" t="s">
        <v>309</v>
      </c>
      <c r="L1354" s="44" t="s">
        <v>310</v>
      </c>
      <c r="M1354" s="43">
        <v>47</v>
      </c>
      <c r="N1354" s="43">
        <v>275941</v>
      </c>
      <c r="O1354" s="43">
        <v>706129</v>
      </c>
    </row>
    <row r="1355" spans="1:15" x14ac:dyDescent="0.35">
      <c r="A1355" s="41">
        <v>1353</v>
      </c>
      <c r="B1355" s="42">
        <v>7497585</v>
      </c>
      <c r="C1355" s="43" t="s">
        <v>6525</v>
      </c>
      <c r="D1355" s="51" t="s">
        <v>6526</v>
      </c>
      <c r="E1355" s="44" t="s">
        <v>722</v>
      </c>
      <c r="F1355" s="44" t="s">
        <v>6513</v>
      </c>
      <c r="G1355" s="43" t="s">
        <v>6522</v>
      </c>
      <c r="H1355" s="44" t="s">
        <v>6523</v>
      </c>
      <c r="I1355" s="43" t="s">
        <v>6524</v>
      </c>
      <c r="J1355" s="44" t="s">
        <v>6523</v>
      </c>
      <c r="K1355" s="43" t="s">
        <v>6527</v>
      </c>
      <c r="L1355" s="44" t="s">
        <v>6528</v>
      </c>
      <c r="M1355" s="43">
        <v>22</v>
      </c>
      <c r="N1355" s="43">
        <v>277332</v>
      </c>
      <c r="O1355" s="43">
        <v>706424</v>
      </c>
    </row>
    <row r="1356" spans="1:15" ht="29" x14ac:dyDescent="0.35">
      <c r="A1356" s="41">
        <v>1354</v>
      </c>
      <c r="B1356" s="42">
        <v>7494806</v>
      </c>
      <c r="C1356" s="43" t="s">
        <v>6529</v>
      </c>
      <c r="D1356" s="51" t="s">
        <v>6530</v>
      </c>
      <c r="E1356" s="44" t="s">
        <v>722</v>
      </c>
      <c r="F1356" s="44" t="s">
        <v>6513</v>
      </c>
      <c r="G1356" s="43" t="s">
        <v>6522</v>
      </c>
      <c r="H1356" s="44" t="s">
        <v>6523</v>
      </c>
      <c r="I1356" s="43" t="s">
        <v>6524</v>
      </c>
      <c r="J1356" s="44" t="s">
        <v>6523</v>
      </c>
      <c r="K1356" s="43" t="s">
        <v>729</v>
      </c>
      <c r="L1356" s="44" t="s">
        <v>730</v>
      </c>
      <c r="M1356" s="43">
        <v>2</v>
      </c>
      <c r="N1356" s="43">
        <v>276352</v>
      </c>
      <c r="O1356" s="43">
        <v>706689</v>
      </c>
    </row>
    <row r="1357" spans="1:15" x14ac:dyDescent="0.35">
      <c r="A1357" s="41">
        <v>1355</v>
      </c>
      <c r="B1357" s="42">
        <v>7497652</v>
      </c>
      <c r="C1357" s="43" t="s">
        <v>6531</v>
      </c>
      <c r="D1357" s="51" t="s">
        <v>6532</v>
      </c>
      <c r="E1357" s="44" t="s">
        <v>722</v>
      </c>
      <c r="F1357" s="44" t="s">
        <v>6513</v>
      </c>
      <c r="G1357" s="43" t="s">
        <v>6522</v>
      </c>
      <c r="H1357" s="44" t="s">
        <v>6523</v>
      </c>
      <c r="I1357" s="43" t="s">
        <v>6524</v>
      </c>
      <c r="J1357" s="44" t="s">
        <v>6523</v>
      </c>
      <c r="K1357" s="43" t="s">
        <v>6533</v>
      </c>
      <c r="L1357" s="44" t="s">
        <v>6534</v>
      </c>
      <c r="M1357" s="43">
        <v>1</v>
      </c>
      <c r="N1357" s="43">
        <v>276169</v>
      </c>
      <c r="O1357" s="43">
        <v>706860</v>
      </c>
    </row>
    <row r="1358" spans="1:15" ht="29" x14ac:dyDescent="0.35">
      <c r="A1358" s="41">
        <v>1356</v>
      </c>
      <c r="B1358" s="42">
        <v>7497715</v>
      </c>
      <c r="C1358" s="43" t="s">
        <v>6535</v>
      </c>
      <c r="D1358" s="51" t="s">
        <v>6536</v>
      </c>
      <c r="E1358" s="44" t="s">
        <v>722</v>
      </c>
      <c r="F1358" s="44" t="s">
        <v>6513</v>
      </c>
      <c r="G1358" s="43" t="s">
        <v>6522</v>
      </c>
      <c r="H1358" s="44" t="s">
        <v>6523</v>
      </c>
      <c r="I1358" s="43" t="s">
        <v>6524</v>
      </c>
      <c r="J1358" s="44" t="s">
        <v>6523</v>
      </c>
      <c r="K1358" s="43" t="s">
        <v>1093</v>
      </c>
      <c r="L1358" s="44" t="s">
        <v>1094</v>
      </c>
      <c r="M1358" s="43" t="s">
        <v>6537</v>
      </c>
      <c r="N1358" s="43">
        <v>274703</v>
      </c>
      <c r="O1358" s="43">
        <v>706759</v>
      </c>
    </row>
    <row r="1359" spans="1:15" x14ac:dyDescent="0.35">
      <c r="A1359" s="41">
        <v>1357</v>
      </c>
      <c r="B1359" s="42">
        <v>7497720</v>
      </c>
      <c r="C1359" s="43" t="s">
        <v>6538</v>
      </c>
      <c r="D1359" s="51" t="s">
        <v>6539</v>
      </c>
      <c r="E1359" s="44" t="s">
        <v>722</v>
      </c>
      <c r="F1359" s="44" t="s">
        <v>6513</v>
      </c>
      <c r="G1359" s="43" t="s">
        <v>6522</v>
      </c>
      <c r="H1359" s="44" t="s">
        <v>6523</v>
      </c>
      <c r="I1359" s="43" t="s">
        <v>6524</v>
      </c>
      <c r="J1359" s="44" t="s">
        <v>6523</v>
      </c>
      <c r="K1359" s="43" t="s">
        <v>1093</v>
      </c>
      <c r="L1359" s="44" t="s">
        <v>1094</v>
      </c>
      <c r="M1359" s="43">
        <v>86</v>
      </c>
      <c r="N1359" s="43">
        <v>275736</v>
      </c>
      <c r="O1359" s="43">
        <v>706327</v>
      </c>
    </row>
    <row r="1360" spans="1:15" x14ac:dyDescent="0.35">
      <c r="A1360" s="41">
        <v>1358</v>
      </c>
      <c r="B1360" s="42">
        <v>7497537</v>
      </c>
      <c r="C1360" s="43" t="s">
        <v>6540</v>
      </c>
      <c r="D1360" s="51" t="s">
        <v>6541</v>
      </c>
      <c r="E1360" s="44" t="s">
        <v>722</v>
      </c>
      <c r="F1360" s="44" t="s">
        <v>6513</v>
      </c>
      <c r="G1360" s="43" t="s">
        <v>6522</v>
      </c>
      <c r="H1360" s="44" t="s">
        <v>6523</v>
      </c>
      <c r="I1360" s="43" t="s">
        <v>6524</v>
      </c>
      <c r="J1360" s="44" t="s">
        <v>6523</v>
      </c>
      <c r="K1360" s="43" t="s">
        <v>6542</v>
      </c>
      <c r="L1360" s="44" t="s">
        <v>6543</v>
      </c>
      <c r="M1360" s="43">
        <v>20</v>
      </c>
      <c r="N1360" s="43">
        <v>274236</v>
      </c>
      <c r="O1360" s="43">
        <v>706856</v>
      </c>
    </row>
    <row r="1361" spans="1:15" ht="29" x14ac:dyDescent="0.35">
      <c r="A1361" s="41">
        <v>1359</v>
      </c>
      <c r="B1361" s="42">
        <v>7494318</v>
      </c>
      <c r="C1361" s="43" t="s">
        <v>6544</v>
      </c>
      <c r="D1361" s="51" t="s">
        <v>6545</v>
      </c>
      <c r="E1361" s="44" t="s">
        <v>722</v>
      </c>
      <c r="F1361" s="44" t="s">
        <v>6513</v>
      </c>
      <c r="G1361" s="43" t="s">
        <v>6522</v>
      </c>
      <c r="H1361" s="44" t="s">
        <v>6523</v>
      </c>
      <c r="I1361" s="43" t="s">
        <v>6524</v>
      </c>
      <c r="J1361" s="44" t="s">
        <v>6523</v>
      </c>
      <c r="K1361" s="43" t="s">
        <v>6542</v>
      </c>
      <c r="L1361" s="44" t="s">
        <v>6543</v>
      </c>
      <c r="M1361" s="43">
        <v>21</v>
      </c>
      <c r="N1361" s="43">
        <v>274089</v>
      </c>
      <c r="O1361" s="43">
        <v>706919</v>
      </c>
    </row>
    <row r="1362" spans="1:15" x14ac:dyDescent="0.35">
      <c r="A1362" s="41">
        <v>1360</v>
      </c>
      <c r="B1362" s="42">
        <v>7497797</v>
      </c>
      <c r="C1362" s="43" t="s">
        <v>6546</v>
      </c>
      <c r="D1362" s="51" t="s">
        <v>6547</v>
      </c>
      <c r="E1362" s="44" t="s">
        <v>722</v>
      </c>
      <c r="F1362" s="44" t="s">
        <v>6513</v>
      </c>
      <c r="G1362" s="43" t="s">
        <v>6522</v>
      </c>
      <c r="H1362" s="44" t="s">
        <v>6523</v>
      </c>
      <c r="I1362" s="43" t="s">
        <v>6524</v>
      </c>
      <c r="J1362" s="44" t="s">
        <v>6523</v>
      </c>
      <c r="K1362" s="43" t="s">
        <v>6548</v>
      </c>
      <c r="L1362" s="44" t="s">
        <v>6549</v>
      </c>
      <c r="M1362" s="43">
        <v>1</v>
      </c>
      <c r="N1362" s="43">
        <v>277138</v>
      </c>
      <c r="O1362" s="43">
        <v>706826</v>
      </c>
    </row>
    <row r="1363" spans="1:15" x14ac:dyDescent="0.35">
      <c r="A1363" s="41">
        <v>1361</v>
      </c>
      <c r="B1363" s="42">
        <v>7497815</v>
      </c>
      <c r="C1363" s="43" t="s">
        <v>6550</v>
      </c>
      <c r="D1363" s="51" t="s">
        <v>6551</v>
      </c>
      <c r="E1363" s="44" t="s">
        <v>722</v>
      </c>
      <c r="F1363" s="44" t="s">
        <v>6513</v>
      </c>
      <c r="G1363" s="43" t="s">
        <v>6522</v>
      </c>
      <c r="H1363" s="44" t="s">
        <v>6523</v>
      </c>
      <c r="I1363" s="43" t="s">
        <v>6524</v>
      </c>
      <c r="J1363" s="44" t="s">
        <v>6523</v>
      </c>
      <c r="K1363" s="43" t="s">
        <v>518</v>
      </c>
      <c r="L1363" s="44" t="s">
        <v>519</v>
      </c>
      <c r="M1363" s="43">
        <v>7</v>
      </c>
      <c r="N1363" s="43">
        <v>282473</v>
      </c>
      <c r="O1363" s="43">
        <v>708310</v>
      </c>
    </row>
    <row r="1364" spans="1:15" x14ac:dyDescent="0.35">
      <c r="A1364" s="41">
        <v>1362</v>
      </c>
      <c r="B1364" s="42">
        <v>7497875</v>
      </c>
      <c r="C1364" s="43" t="s">
        <v>6552</v>
      </c>
      <c r="D1364" s="51" t="s">
        <v>6553</v>
      </c>
      <c r="E1364" s="44" t="s">
        <v>722</v>
      </c>
      <c r="F1364" s="44" t="s">
        <v>6513</v>
      </c>
      <c r="G1364" s="43" t="s">
        <v>6522</v>
      </c>
      <c r="H1364" s="44" t="s">
        <v>6523</v>
      </c>
      <c r="I1364" s="43" t="s">
        <v>6524</v>
      </c>
      <c r="J1364" s="44" t="s">
        <v>6523</v>
      </c>
      <c r="K1364" s="43" t="s">
        <v>6554</v>
      </c>
      <c r="L1364" s="44" t="s">
        <v>6555</v>
      </c>
      <c r="M1364" s="43" t="s">
        <v>285</v>
      </c>
      <c r="N1364" s="43">
        <v>277209</v>
      </c>
      <c r="O1364" s="43">
        <v>706948</v>
      </c>
    </row>
    <row r="1365" spans="1:15" ht="29" x14ac:dyDescent="0.35">
      <c r="A1365" s="41">
        <v>1363</v>
      </c>
      <c r="B1365" s="42">
        <v>8453186</v>
      </c>
      <c r="C1365" s="43" t="s">
        <v>6556</v>
      </c>
      <c r="D1365" s="51" t="s">
        <v>6557</v>
      </c>
      <c r="E1365" s="44" t="s">
        <v>722</v>
      </c>
      <c r="F1365" s="44" t="s">
        <v>6513</v>
      </c>
      <c r="G1365" s="43" t="s">
        <v>6522</v>
      </c>
      <c r="H1365" s="44" t="s">
        <v>6523</v>
      </c>
      <c r="I1365" s="43" t="s">
        <v>6524</v>
      </c>
      <c r="J1365" s="44" t="s">
        <v>6523</v>
      </c>
      <c r="K1365" s="43" t="s">
        <v>570</v>
      </c>
      <c r="L1365" s="44" t="s">
        <v>571</v>
      </c>
      <c r="M1365" s="43">
        <v>5</v>
      </c>
      <c r="N1365" s="43">
        <v>276344</v>
      </c>
      <c r="O1365" s="43">
        <v>707198</v>
      </c>
    </row>
    <row r="1366" spans="1:15" x14ac:dyDescent="0.35">
      <c r="A1366" s="41">
        <v>1364</v>
      </c>
      <c r="B1366" s="42">
        <v>7497905</v>
      </c>
      <c r="C1366" s="43" t="s">
        <v>6558</v>
      </c>
      <c r="D1366" s="51" t="s">
        <v>6559</v>
      </c>
      <c r="E1366" s="44" t="s">
        <v>722</v>
      </c>
      <c r="F1366" s="44" t="s">
        <v>6513</v>
      </c>
      <c r="G1366" s="43" t="s">
        <v>6522</v>
      </c>
      <c r="H1366" s="44" t="s">
        <v>6523</v>
      </c>
      <c r="I1366" s="43" t="s">
        <v>6524</v>
      </c>
      <c r="J1366" s="44" t="s">
        <v>6523</v>
      </c>
      <c r="K1366" s="43" t="s">
        <v>1021</v>
      </c>
      <c r="L1366" s="44" t="s">
        <v>1022</v>
      </c>
      <c r="M1366" s="43">
        <v>37</v>
      </c>
      <c r="N1366" s="43">
        <v>275558</v>
      </c>
      <c r="O1366" s="43">
        <v>707426</v>
      </c>
    </row>
    <row r="1367" spans="1:15" x14ac:dyDescent="0.35">
      <c r="A1367" s="41">
        <v>1365</v>
      </c>
      <c r="B1367" s="42">
        <v>7497907</v>
      </c>
      <c r="C1367" s="43" t="s">
        <v>6560</v>
      </c>
      <c r="D1367" s="51" t="s">
        <v>6561</v>
      </c>
      <c r="E1367" s="44" t="s">
        <v>722</v>
      </c>
      <c r="F1367" s="44" t="s">
        <v>6513</v>
      </c>
      <c r="G1367" s="43" t="s">
        <v>6522</v>
      </c>
      <c r="H1367" s="44" t="s">
        <v>6523</v>
      </c>
      <c r="I1367" s="43" t="s">
        <v>6524</v>
      </c>
      <c r="J1367" s="44" t="s">
        <v>6523</v>
      </c>
      <c r="K1367" s="43" t="s">
        <v>225</v>
      </c>
      <c r="L1367" s="44" t="s">
        <v>226</v>
      </c>
      <c r="M1367" s="43">
        <v>9</v>
      </c>
      <c r="N1367" s="43">
        <v>274604</v>
      </c>
      <c r="O1367" s="43">
        <v>705093</v>
      </c>
    </row>
    <row r="1368" spans="1:15" ht="43.5" x14ac:dyDescent="0.35">
      <c r="A1368" s="41">
        <v>1366</v>
      </c>
      <c r="B1368" s="42">
        <v>7497816</v>
      </c>
      <c r="C1368" s="43" t="s">
        <v>6562</v>
      </c>
      <c r="D1368" s="51" t="s">
        <v>6563</v>
      </c>
      <c r="E1368" s="44" t="s">
        <v>722</v>
      </c>
      <c r="F1368" s="44" t="s">
        <v>6513</v>
      </c>
      <c r="G1368" s="43" t="s">
        <v>6522</v>
      </c>
      <c r="H1368" s="44" t="s">
        <v>6523</v>
      </c>
      <c r="I1368" s="43" t="s">
        <v>6524</v>
      </c>
      <c r="J1368" s="44" t="s">
        <v>6523</v>
      </c>
      <c r="K1368" s="43" t="s">
        <v>6564</v>
      </c>
      <c r="L1368" s="44" t="s">
        <v>6565</v>
      </c>
      <c r="M1368" s="43">
        <v>13</v>
      </c>
      <c r="N1368" s="43">
        <v>276551</v>
      </c>
      <c r="O1368" s="43">
        <v>707016</v>
      </c>
    </row>
    <row r="1369" spans="1:15" x14ac:dyDescent="0.35">
      <c r="A1369" s="41">
        <v>1367</v>
      </c>
      <c r="B1369" s="42">
        <v>8606379</v>
      </c>
      <c r="C1369" s="43" t="s">
        <v>6566</v>
      </c>
      <c r="D1369" s="51" t="s">
        <v>6567</v>
      </c>
      <c r="E1369" s="44" t="s">
        <v>722</v>
      </c>
      <c r="F1369" s="44" t="s">
        <v>6513</v>
      </c>
      <c r="G1369" s="43" t="s">
        <v>6522</v>
      </c>
      <c r="H1369" s="44" t="s">
        <v>6523</v>
      </c>
      <c r="I1369" s="43" t="s">
        <v>6524</v>
      </c>
      <c r="J1369" s="44" t="s">
        <v>6523</v>
      </c>
      <c r="K1369" s="43" t="s">
        <v>6564</v>
      </c>
      <c r="L1369" s="44" t="s">
        <v>6565</v>
      </c>
      <c r="M1369" s="43">
        <v>15</v>
      </c>
      <c r="N1369" s="43">
        <v>276504</v>
      </c>
      <c r="O1369" s="43">
        <v>706979</v>
      </c>
    </row>
    <row r="1370" spans="1:15" x14ac:dyDescent="0.35">
      <c r="A1370" s="41">
        <v>1368</v>
      </c>
      <c r="B1370" s="42">
        <v>7497830</v>
      </c>
      <c r="C1370" s="43" t="s">
        <v>6568</v>
      </c>
      <c r="D1370" s="51" t="s">
        <v>6569</v>
      </c>
      <c r="E1370" s="44" t="s">
        <v>722</v>
      </c>
      <c r="F1370" s="44" t="s">
        <v>6513</v>
      </c>
      <c r="G1370" s="43" t="s">
        <v>6522</v>
      </c>
      <c r="H1370" s="44" t="s">
        <v>6523</v>
      </c>
      <c r="I1370" s="43" t="s">
        <v>6524</v>
      </c>
      <c r="J1370" s="44" t="s">
        <v>6523</v>
      </c>
      <c r="K1370" s="43" t="s">
        <v>6564</v>
      </c>
      <c r="L1370" s="44" t="s">
        <v>6565</v>
      </c>
      <c r="M1370" s="43" t="s">
        <v>6570</v>
      </c>
      <c r="N1370" s="43">
        <v>275865</v>
      </c>
      <c r="O1370" s="43">
        <v>706514</v>
      </c>
    </row>
    <row r="1371" spans="1:15" ht="29" x14ac:dyDescent="0.35">
      <c r="A1371" s="41">
        <v>1369</v>
      </c>
      <c r="B1371" s="42">
        <v>7493912</v>
      </c>
      <c r="C1371" s="43" t="s">
        <v>6571</v>
      </c>
      <c r="D1371" s="51" t="s">
        <v>6572</v>
      </c>
      <c r="E1371" s="44" t="s">
        <v>722</v>
      </c>
      <c r="F1371" s="44" t="s">
        <v>6513</v>
      </c>
      <c r="G1371" s="43" t="s">
        <v>6522</v>
      </c>
      <c r="H1371" s="44" t="s">
        <v>6523</v>
      </c>
      <c r="I1371" s="43" t="s">
        <v>6524</v>
      </c>
      <c r="J1371" s="44" t="s">
        <v>6523</v>
      </c>
      <c r="K1371" s="43" t="s">
        <v>6573</v>
      </c>
      <c r="L1371" s="44" t="s">
        <v>6574</v>
      </c>
      <c r="M1371" s="43">
        <v>7</v>
      </c>
      <c r="N1371" s="43">
        <v>276456</v>
      </c>
      <c r="O1371" s="43">
        <v>707558</v>
      </c>
    </row>
    <row r="1372" spans="1:15" ht="29" x14ac:dyDescent="0.35">
      <c r="A1372" s="41">
        <v>1370</v>
      </c>
      <c r="B1372" s="42">
        <v>7631055</v>
      </c>
      <c r="C1372" s="43" t="s">
        <v>6575</v>
      </c>
      <c r="D1372" s="51" t="s">
        <v>6576</v>
      </c>
      <c r="E1372" s="44" t="s">
        <v>722</v>
      </c>
      <c r="F1372" s="44" t="s">
        <v>6577</v>
      </c>
      <c r="G1372" s="43" t="s">
        <v>6578</v>
      </c>
      <c r="H1372" s="44" t="s">
        <v>6577</v>
      </c>
      <c r="I1372" s="43" t="s">
        <v>6579</v>
      </c>
      <c r="J1372" s="44" t="s">
        <v>6577</v>
      </c>
      <c r="K1372" s="43" t="s">
        <v>6580</v>
      </c>
      <c r="L1372" s="44" t="s">
        <v>6581</v>
      </c>
      <c r="M1372" s="43">
        <v>36</v>
      </c>
      <c r="N1372" s="43">
        <v>317199</v>
      </c>
      <c r="O1372" s="43">
        <v>705378</v>
      </c>
    </row>
    <row r="1373" spans="1:15" x14ac:dyDescent="0.35">
      <c r="A1373" s="41">
        <v>1371</v>
      </c>
      <c r="B1373" s="42">
        <v>7632038</v>
      </c>
      <c r="C1373" s="43" t="s">
        <v>6582</v>
      </c>
      <c r="D1373" s="51" t="s">
        <v>6583</v>
      </c>
      <c r="E1373" s="44" t="s">
        <v>722</v>
      </c>
      <c r="F1373" s="44" t="s">
        <v>6577</v>
      </c>
      <c r="G1373" s="43" t="s">
        <v>6578</v>
      </c>
      <c r="H1373" s="44" t="s">
        <v>6577</v>
      </c>
      <c r="I1373" s="43" t="s">
        <v>6579</v>
      </c>
      <c r="J1373" s="44" t="s">
        <v>6577</v>
      </c>
      <c r="K1373" s="43" t="s">
        <v>999</v>
      </c>
      <c r="L1373" s="44" t="s">
        <v>1000</v>
      </c>
      <c r="M1373" s="43">
        <v>79</v>
      </c>
      <c r="N1373" s="43">
        <v>315804</v>
      </c>
      <c r="O1373" s="43">
        <v>707650</v>
      </c>
    </row>
    <row r="1374" spans="1:15" x14ac:dyDescent="0.35">
      <c r="A1374" s="41">
        <v>1372</v>
      </c>
      <c r="B1374" s="42">
        <v>7632054</v>
      </c>
      <c r="C1374" s="43" t="s">
        <v>6584</v>
      </c>
      <c r="D1374" s="51" t="s">
        <v>6585</v>
      </c>
      <c r="E1374" s="44" t="s">
        <v>722</v>
      </c>
      <c r="F1374" s="44" t="s">
        <v>6577</v>
      </c>
      <c r="G1374" s="43" t="s">
        <v>6578</v>
      </c>
      <c r="H1374" s="44" t="s">
        <v>6577</v>
      </c>
      <c r="I1374" s="43" t="s">
        <v>6579</v>
      </c>
      <c r="J1374" s="44" t="s">
        <v>6577</v>
      </c>
      <c r="K1374" s="43" t="s">
        <v>3112</v>
      </c>
      <c r="L1374" s="44" t="s">
        <v>3113</v>
      </c>
      <c r="M1374" s="43">
        <v>22</v>
      </c>
      <c r="N1374" s="43">
        <v>314595</v>
      </c>
      <c r="O1374" s="43">
        <v>706460</v>
      </c>
    </row>
    <row r="1375" spans="1:15" x14ac:dyDescent="0.35">
      <c r="A1375" s="41">
        <v>1373</v>
      </c>
      <c r="B1375" s="42">
        <v>7627829</v>
      </c>
      <c r="C1375" s="43" t="s">
        <v>6586</v>
      </c>
      <c r="D1375" s="51" t="s">
        <v>6587</v>
      </c>
      <c r="E1375" s="44" t="s">
        <v>722</v>
      </c>
      <c r="F1375" s="44" t="s">
        <v>6577</v>
      </c>
      <c r="G1375" s="43" t="s">
        <v>6578</v>
      </c>
      <c r="H1375" s="44" t="s">
        <v>6577</v>
      </c>
      <c r="I1375" s="43" t="s">
        <v>6579</v>
      </c>
      <c r="J1375" s="44" t="s">
        <v>6577</v>
      </c>
      <c r="K1375" s="43" t="s">
        <v>6588</v>
      </c>
      <c r="L1375" s="44" t="s">
        <v>6589</v>
      </c>
      <c r="M1375" s="43">
        <v>13</v>
      </c>
      <c r="N1375" s="43">
        <v>319681</v>
      </c>
      <c r="O1375" s="43">
        <v>706503</v>
      </c>
    </row>
    <row r="1376" spans="1:15" ht="29" x14ac:dyDescent="0.35">
      <c r="A1376" s="41">
        <v>1374</v>
      </c>
      <c r="B1376" s="42">
        <v>7632858</v>
      </c>
      <c r="C1376" s="43" t="s">
        <v>6590</v>
      </c>
      <c r="D1376" s="51" t="s">
        <v>6591</v>
      </c>
      <c r="E1376" s="44" t="s">
        <v>722</v>
      </c>
      <c r="F1376" s="44" t="s">
        <v>6577</v>
      </c>
      <c r="G1376" s="43" t="s">
        <v>6578</v>
      </c>
      <c r="H1376" s="44" t="s">
        <v>6577</v>
      </c>
      <c r="I1376" s="43" t="s">
        <v>6579</v>
      </c>
      <c r="J1376" s="44" t="s">
        <v>6577</v>
      </c>
      <c r="K1376" s="43" t="s">
        <v>6592</v>
      </c>
      <c r="L1376" s="44" t="s">
        <v>6593</v>
      </c>
      <c r="M1376" s="43">
        <v>71</v>
      </c>
      <c r="N1376" s="43">
        <v>316826</v>
      </c>
      <c r="O1376" s="43">
        <v>705637</v>
      </c>
    </row>
    <row r="1377" spans="1:15" ht="29" x14ac:dyDescent="0.35">
      <c r="A1377" s="41">
        <v>1375</v>
      </c>
      <c r="B1377" s="42">
        <v>7625397</v>
      </c>
      <c r="C1377" s="43" t="s">
        <v>6594</v>
      </c>
      <c r="D1377" s="51" t="s">
        <v>6595</v>
      </c>
      <c r="E1377" s="44" t="s">
        <v>722</v>
      </c>
      <c r="F1377" s="44" t="s">
        <v>6577</v>
      </c>
      <c r="G1377" s="43" t="s">
        <v>6578</v>
      </c>
      <c r="H1377" s="44" t="s">
        <v>6577</v>
      </c>
      <c r="I1377" s="43" t="s">
        <v>6579</v>
      </c>
      <c r="J1377" s="44" t="s">
        <v>6577</v>
      </c>
      <c r="K1377" s="43" t="s">
        <v>2139</v>
      </c>
      <c r="L1377" s="44" t="s">
        <v>2140</v>
      </c>
      <c r="M1377" s="43">
        <v>32</v>
      </c>
      <c r="N1377" s="43">
        <v>317014</v>
      </c>
      <c r="O1377" s="43">
        <v>707433</v>
      </c>
    </row>
    <row r="1378" spans="1:15" x14ac:dyDescent="0.35">
      <c r="A1378" s="41">
        <v>1376</v>
      </c>
      <c r="B1378" s="42">
        <v>7632263</v>
      </c>
      <c r="C1378" s="43" t="s">
        <v>6596</v>
      </c>
      <c r="D1378" s="51" t="s">
        <v>6597</v>
      </c>
      <c r="E1378" s="44" t="s">
        <v>722</v>
      </c>
      <c r="F1378" s="44" t="s">
        <v>6577</v>
      </c>
      <c r="G1378" s="43" t="s">
        <v>6578</v>
      </c>
      <c r="H1378" s="44" t="s">
        <v>6577</v>
      </c>
      <c r="I1378" s="43" t="s">
        <v>6579</v>
      </c>
      <c r="J1378" s="44" t="s">
        <v>6577</v>
      </c>
      <c r="K1378" s="43" t="s">
        <v>1091</v>
      </c>
      <c r="L1378" s="44" t="s">
        <v>1092</v>
      </c>
      <c r="M1378" s="43">
        <v>17</v>
      </c>
      <c r="N1378" s="43">
        <v>316732</v>
      </c>
      <c r="O1378" s="43">
        <v>707566</v>
      </c>
    </row>
    <row r="1379" spans="1:15" x14ac:dyDescent="0.35">
      <c r="A1379" s="41">
        <v>1377</v>
      </c>
      <c r="B1379" s="42">
        <v>625738070</v>
      </c>
      <c r="C1379" s="43"/>
      <c r="D1379" s="51">
        <v>264661</v>
      </c>
      <c r="E1379" s="44" t="s">
        <v>722</v>
      </c>
      <c r="F1379" s="44" t="s">
        <v>6577</v>
      </c>
      <c r="G1379" s="43" t="s">
        <v>6578</v>
      </c>
      <c r="H1379" s="44" t="s">
        <v>6577</v>
      </c>
      <c r="I1379" s="43" t="s">
        <v>6579</v>
      </c>
      <c r="J1379" s="44" t="s">
        <v>6577</v>
      </c>
      <c r="K1379" s="43" t="s">
        <v>1100</v>
      </c>
      <c r="L1379" s="44" t="s">
        <v>1101</v>
      </c>
      <c r="M1379" s="43">
        <v>9</v>
      </c>
      <c r="N1379" s="43">
        <v>319462</v>
      </c>
      <c r="O1379" s="43">
        <v>705744</v>
      </c>
    </row>
    <row r="1380" spans="1:15" x14ac:dyDescent="0.35">
      <c r="A1380" s="41">
        <v>1378</v>
      </c>
      <c r="B1380" s="42">
        <v>7628128</v>
      </c>
      <c r="C1380" s="43" t="s">
        <v>6598</v>
      </c>
      <c r="D1380" s="51" t="s">
        <v>6599</v>
      </c>
      <c r="E1380" s="44" t="s">
        <v>722</v>
      </c>
      <c r="F1380" s="44" t="s">
        <v>6577</v>
      </c>
      <c r="G1380" s="43" t="s">
        <v>6578</v>
      </c>
      <c r="H1380" s="44" t="s">
        <v>6577</v>
      </c>
      <c r="I1380" s="43" t="s">
        <v>6579</v>
      </c>
      <c r="J1380" s="44" t="s">
        <v>6577</v>
      </c>
      <c r="K1380" s="43" t="s">
        <v>1791</v>
      </c>
      <c r="L1380" s="44" t="s">
        <v>1792</v>
      </c>
      <c r="M1380" s="43">
        <v>23</v>
      </c>
      <c r="N1380" s="43">
        <v>315654</v>
      </c>
      <c r="O1380" s="43">
        <v>706056</v>
      </c>
    </row>
    <row r="1381" spans="1:15" x14ac:dyDescent="0.35">
      <c r="A1381" s="41">
        <v>1379</v>
      </c>
      <c r="B1381" s="42">
        <v>7633197</v>
      </c>
      <c r="C1381" s="43" t="s">
        <v>6600</v>
      </c>
      <c r="D1381" s="51" t="s">
        <v>6601</v>
      </c>
      <c r="E1381" s="44" t="s">
        <v>722</v>
      </c>
      <c r="F1381" s="44" t="s">
        <v>6577</v>
      </c>
      <c r="G1381" s="43" t="s">
        <v>6578</v>
      </c>
      <c r="H1381" s="44" t="s">
        <v>6577</v>
      </c>
      <c r="I1381" s="43" t="s">
        <v>6579</v>
      </c>
      <c r="J1381" s="44" t="s">
        <v>6577</v>
      </c>
      <c r="K1381" s="43" t="s">
        <v>5713</v>
      </c>
      <c r="L1381" s="44" t="s">
        <v>5714</v>
      </c>
      <c r="M1381" s="43">
        <v>9</v>
      </c>
      <c r="N1381" s="43">
        <v>316882</v>
      </c>
      <c r="O1381" s="43">
        <v>706234</v>
      </c>
    </row>
    <row r="1382" spans="1:15" x14ac:dyDescent="0.35">
      <c r="A1382" s="41">
        <v>1380</v>
      </c>
      <c r="B1382" s="45">
        <v>96171633</v>
      </c>
      <c r="C1382" s="46"/>
      <c r="D1382" s="52" t="s">
        <v>6602</v>
      </c>
      <c r="E1382" s="47" t="s">
        <v>722</v>
      </c>
      <c r="F1382" s="47" t="s">
        <v>6577</v>
      </c>
      <c r="G1382" s="46" t="s">
        <v>6578</v>
      </c>
      <c r="H1382" s="47" t="s">
        <v>6577</v>
      </c>
      <c r="I1382" s="46" t="s">
        <v>6579</v>
      </c>
      <c r="J1382" s="47" t="s">
        <v>6577</v>
      </c>
      <c r="K1382" s="46" t="s">
        <v>393</v>
      </c>
      <c r="L1382" s="47" t="s">
        <v>394</v>
      </c>
      <c r="M1382" s="46" t="s">
        <v>3833</v>
      </c>
      <c r="N1382" s="46">
        <v>316803.01</v>
      </c>
      <c r="O1382" s="46">
        <v>708410.04</v>
      </c>
    </row>
    <row r="1383" spans="1:15" ht="29" x14ac:dyDescent="0.35">
      <c r="A1383" s="41">
        <v>1381</v>
      </c>
      <c r="B1383" s="42">
        <v>7624310</v>
      </c>
      <c r="C1383" s="43" t="s">
        <v>6603</v>
      </c>
      <c r="D1383" s="51" t="s">
        <v>6604</v>
      </c>
      <c r="E1383" s="44" t="s">
        <v>722</v>
      </c>
      <c r="F1383" s="44" t="s">
        <v>6577</v>
      </c>
      <c r="G1383" s="43" t="s">
        <v>6578</v>
      </c>
      <c r="H1383" s="44" t="s">
        <v>6577</v>
      </c>
      <c r="I1383" s="43" t="s">
        <v>6579</v>
      </c>
      <c r="J1383" s="44" t="s">
        <v>6577</v>
      </c>
      <c r="K1383" s="43" t="s">
        <v>393</v>
      </c>
      <c r="L1383" s="44" t="s">
        <v>394</v>
      </c>
      <c r="M1383" s="43">
        <v>38</v>
      </c>
      <c r="N1383" s="43">
        <v>316879</v>
      </c>
      <c r="O1383" s="43">
        <v>708294</v>
      </c>
    </row>
    <row r="1384" spans="1:15" ht="43.5" x14ac:dyDescent="0.35">
      <c r="A1384" s="41">
        <v>1382</v>
      </c>
      <c r="B1384" s="42">
        <v>7632131</v>
      </c>
      <c r="C1384" s="43" t="s">
        <v>6605</v>
      </c>
      <c r="D1384" s="51" t="s">
        <v>6606</v>
      </c>
      <c r="E1384" s="44" t="s">
        <v>722</v>
      </c>
      <c r="F1384" s="44" t="s">
        <v>6577</v>
      </c>
      <c r="G1384" s="43" t="s">
        <v>6578</v>
      </c>
      <c r="H1384" s="44" t="s">
        <v>6577</v>
      </c>
      <c r="I1384" s="43" t="s">
        <v>6579</v>
      </c>
      <c r="J1384" s="44" t="s">
        <v>6577</v>
      </c>
      <c r="K1384" s="43" t="s">
        <v>1639</v>
      </c>
      <c r="L1384" s="44" t="s">
        <v>1640</v>
      </c>
      <c r="M1384" s="43">
        <v>15</v>
      </c>
      <c r="N1384" s="43">
        <v>318643</v>
      </c>
      <c r="O1384" s="43">
        <v>706933</v>
      </c>
    </row>
    <row r="1385" spans="1:15" x14ac:dyDescent="0.35">
      <c r="A1385" s="41">
        <v>1383</v>
      </c>
      <c r="B1385" s="42">
        <v>7633671</v>
      </c>
      <c r="C1385" s="43" t="s">
        <v>6607</v>
      </c>
      <c r="D1385" s="51" t="s">
        <v>6608</v>
      </c>
      <c r="E1385" s="44" t="s">
        <v>722</v>
      </c>
      <c r="F1385" s="44" t="s">
        <v>6577</v>
      </c>
      <c r="G1385" s="43" t="s">
        <v>6578</v>
      </c>
      <c r="H1385" s="44" t="s">
        <v>6577</v>
      </c>
      <c r="I1385" s="43" t="s">
        <v>6579</v>
      </c>
      <c r="J1385" s="44" t="s">
        <v>6577</v>
      </c>
      <c r="K1385" s="43" t="s">
        <v>6609</v>
      </c>
      <c r="L1385" s="44" t="s">
        <v>6610</v>
      </c>
      <c r="M1385" s="43">
        <v>3</v>
      </c>
      <c r="N1385" s="43">
        <v>315905</v>
      </c>
      <c r="O1385" s="43">
        <v>705168</v>
      </c>
    </row>
    <row r="1386" spans="1:15" x14ac:dyDescent="0.35">
      <c r="A1386" s="41">
        <v>1384</v>
      </c>
      <c r="B1386" s="42">
        <v>7630093</v>
      </c>
      <c r="C1386" s="43" t="s">
        <v>6611</v>
      </c>
      <c r="D1386" s="51" t="s">
        <v>6612</v>
      </c>
      <c r="E1386" s="44" t="s">
        <v>722</v>
      </c>
      <c r="F1386" s="44" t="s">
        <v>6577</v>
      </c>
      <c r="G1386" s="43" t="s">
        <v>6578</v>
      </c>
      <c r="H1386" s="44" t="s">
        <v>6577</v>
      </c>
      <c r="I1386" s="43" t="s">
        <v>6579</v>
      </c>
      <c r="J1386" s="44" t="s">
        <v>6577</v>
      </c>
      <c r="K1386" s="43" t="s">
        <v>658</v>
      </c>
      <c r="L1386" s="44" t="s">
        <v>659</v>
      </c>
      <c r="M1386" s="43">
        <v>83</v>
      </c>
      <c r="N1386" s="43">
        <v>318621</v>
      </c>
      <c r="O1386" s="43">
        <v>705375</v>
      </c>
    </row>
    <row r="1387" spans="1:15" x14ac:dyDescent="0.35">
      <c r="A1387" s="41">
        <v>1385</v>
      </c>
      <c r="B1387" s="42">
        <v>7508753</v>
      </c>
      <c r="C1387" s="43" t="s">
        <v>6613</v>
      </c>
      <c r="D1387" s="51" t="s">
        <v>6614</v>
      </c>
      <c r="E1387" s="44" t="s">
        <v>722</v>
      </c>
      <c r="F1387" s="44" t="s">
        <v>1208</v>
      </c>
      <c r="G1387" s="43" t="s">
        <v>6615</v>
      </c>
      <c r="H1387" s="44" t="s">
        <v>6616</v>
      </c>
      <c r="I1387" s="43" t="s">
        <v>6617</v>
      </c>
      <c r="J1387" s="44" t="s">
        <v>6618</v>
      </c>
      <c r="K1387" s="43" t="s">
        <v>103</v>
      </c>
      <c r="L1387" s="44" t="s">
        <v>104</v>
      </c>
      <c r="M1387" s="43">
        <v>49</v>
      </c>
      <c r="N1387" s="43">
        <v>294900</v>
      </c>
      <c r="O1387" s="43">
        <v>708898</v>
      </c>
    </row>
    <row r="1388" spans="1:15" x14ac:dyDescent="0.35">
      <c r="A1388" s="41">
        <v>1386</v>
      </c>
      <c r="B1388" s="42">
        <v>7511312</v>
      </c>
      <c r="C1388" s="43" t="s">
        <v>6619</v>
      </c>
      <c r="D1388" s="51" t="s">
        <v>6620</v>
      </c>
      <c r="E1388" s="44" t="s">
        <v>722</v>
      </c>
      <c r="F1388" s="44" t="s">
        <v>1208</v>
      </c>
      <c r="G1388" s="43" t="s">
        <v>6621</v>
      </c>
      <c r="H1388" s="44" t="s">
        <v>1209</v>
      </c>
      <c r="I1388" s="43" t="s">
        <v>1210</v>
      </c>
      <c r="J1388" s="44" t="s">
        <v>1209</v>
      </c>
      <c r="K1388" s="43" t="s">
        <v>1211</v>
      </c>
      <c r="L1388" s="44" t="s">
        <v>1212</v>
      </c>
      <c r="M1388" s="43">
        <v>7</v>
      </c>
      <c r="N1388" s="43">
        <v>342210</v>
      </c>
      <c r="O1388" s="43">
        <v>679763</v>
      </c>
    </row>
    <row r="1389" spans="1:15" x14ac:dyDescent="0.35">
      <c r="A1389" s="41">
        <v>1387</v>
      </c>
      <c r="B1389" s="42">
        <v>7511315</v>
      </c>
      <c r="C1389" s="43" t="s">
        <v>1206</v>
      </c>
      <c r="D1389" s="51" t="s">
        <v>1207</v>
      </c>
      <c r="E1389" s="44" t="s">
        <v>722</v>
      </c>
      <c r="F1389" s="44" t="s">
        <v>1208</v>
      </c>
      <c r="G1389" s="43" t="s">
        <v>6621</v>
      </c>
      <c r="H1389" s="44" t="s">
        <v>1209</v>
      </c>
      <c r="I1389" s="43" t="s">
        <v>1210</v>
      </c>
      <c r="J1389" s="44" t="s">
        <v>1209</v>
      </c>
      <c r="K1389" s="43" t="s">
        <v>1211</v>
      </c>
      <c r="L1389" s="44" t="s">
        <v>1212</v>
      </c>
      <c r="M1389" s="43" t="s">
        <v>1213</v>
      </c>
      <c r="N1389" s="43">
        <v>342174</v>
      </c>
      <c r="O1389" s="43">
        <v>679799</v>
      </c>
    </row>
    <row r="1390" spans="1:15" x14ac:dyDescent="0.35">
      <c r="A1390" s="41">
        <v>1388</v>
      </c>
      <c r="B1390" s="42">
        <v>7511370</v>
      </c>
      <c r="C1390" s="43" t="s">
        <v>6622</v>
      </c>
      <c r="D1390" s="51" t="s">
        <v>6623</v>
      </c>
      <c r="E1390" s="44" t="s">
        <v>722</v>
      </c>
      <c r="F1390" s="44" t="s">
        <v>1208</v>
      </c>
      <c r="G1390" s="43" t="s">
        <v>6621</v>
      </c>
      <c r="H1390" s="44" t="s">
        <v>1209</v>
      </c>
      <c r="I1390" s="43" t="s">
        <v>1210</v>
      </c>
      <c r="J1390" s="44" t="s">
        <v>1209</v>
      </c>
      <c r="K1390" s="43" t="s">
        <v>94</v>
      </c>
      <c r="L1390" s="44" t="s">
        <v>95</v>
      </c>
      <c r="M1390" s="43">
        <v>1</v>
      </c>
      <c r="N1390" s="43">
        <v>341861</v>
      </c>
      <c r="O1390" s="43">
        <v>679189</v>
      </c>
    </row>
    <row r="1391" spans="1:15" x14ac:dyDescent="0.35">
      <c r="A1391" s="41">
        <v>1389</v>
      </c>
      <c r="B1391" s="42">
        <v>7513757</v>
      </c>
      <c r="C1391" s="43" t="s">
        <v>6626</v>
      </c>
      <c r="D1391" s="51" t="s">
        <v>6627</v>
      </c>
      <c r="E1391" s="44" t="s">
        <v>722</v>
      </c>
      <c r="F1391" s="44" t="s">
        <v>1208</v>
      </c>
      <c r="G1391" s="43" t="s">
        <v>6624</v>
      </c>
      <c r="H1391" s="44" t="s">
        <v>6625</v>
      </c>
      <c r="I1391" s="43" t="s">
        <v>6628</v>
      </c>
      <c r="J1391" s="44" t="s">
        <v>6625</v>
      </c>
      <c r="K1391" s="43" t="s">
        <v>103</v>
      </c>
      <c r="L1391" s="44" t="s">
        <v>95</v>
      </c>
      <c r="M1391" s="43">
        <v>13</v>
      </c>
      <c r="N1391" s="43">
        <v>323581</v>
      </c>
      <c r="O1391" s="43">
        <v>698982</v>
      </c>
    </row>
    <row r="1392" spans="1:15" x14ac:dyDescent="0.35">
      <c r="A1392" s="41">
        <v>1390</v>
      </c>
      <c r="B1392" s="42">
        <v>7519118</v>
      </c>
      <c r="C1392" s="43" t="s">
        <v>6629</v>
      </c>
      <c r="D1392" s="51" t="s">
        <v>6630</v>
      </c>
      <c r="E1392" s="44" t="s">
        <v>722</v>
      </c>
      <c r="F1392" s="44" t="s">
        <v>1208</v>
      </c>
      <c r="G1392" s="43" t="s">
        <v>6631</v>
      </c>
      <c r="H1392" s="44" t="s">
        <v>6632</v>
      </c>
      <c r="I1392" s="43" t="s">
        <v>6633</v>
      </c>
      <c r="J1392" s="44" t="s">
        <v>6632</v>
      </c>
      <c r="K1392" s="43" t="s">
        <v>6634</v>
      </c>
      <c r="L1392" s="44" t="s">
        <v>6635</v>
      </c>
      <c r="M1392" s="43">
        <v>33</v>
      </c>
      <c r="N1392" s="43">
        <v>323553</v>
      </c>
      <c r="O1392" s="43">
        <v>710338</v>
      </c>
    </row>
    <row r="1393" spans="1:15" x14ac:dyDescent="0.35">
      <c r="A1393" s="41">
        <v>1391</v>
      </c>
      <c r="B1393" s="42">
        <v>7519132</v>
      </c>
      <c r="C1393" s="43" t="s">
        <v>6636</v>
      </c>
      <c r="D1393" s="51" t="s">
        <v>6637</v>
      </c>
      <c r="E1393" s="44" t="s">
        <v>722</v>
      </c>
      <c r="F1393" s="44" t="s">
        <v>1208</v>
      </c>
      <c r="G1393" s="43" t="s">
        <v>6631</v>
      </c>
      <c r="H1393" s="44" t="s">
        <v>6632</v>
      </c>
      <c r="I1393" s="43" t="s">
        <v>6633</v>
      </c>
      <c r="J1393" s="44" t="s">
        <v>6632</v>
      </c>
      <c r="K1393" s="43" t="s">
        <v>338</v>
      </c>
      <c r="L1393" s="44" t="s">
        <v>339</v>
      </c>
      <c r="M1393" s="43" t="s">
        <v>715</v>
      </c>
      <c r="N1393" s="43">
        <v>324007</v>
      </c>
      <c r="O1393" s="43">
        <v>710973</v>
      </c>
    </row>
    <row r="1394" spans="1:15" ht="29" x14ac:dyDescent="0.35">
      <c r="A1394" s="41">
        <v>1392</v>
      </c>
      <c r="B1394" s="42">
        <v>7617179</v>
      </c>
      <c r="C1394" s="43" t="s">
        <v>6638</v>
      </c>
      <c r="D1394" s="51" t="s">
        <v>6639</v>
      </c>
      <c r="E1394" s="44" t="s">
        <v>722</v>
      </c>
      <c r="F1394" s="44" t="s">
        <v>6640</v>
      </c>
      <c r="G1394" s="43" t="s">
        <v>6641</v>
      </c>
      <c r="H1394" s="44" t="s">
        <v>6642</v>
      </c>
      <c r="I1394" s="43" t="s">
        <v>6643</v>
      </c>
      <c r="J1394" s="44" t="s">
        <v>6642</v>
      </c>
      <c r="K1394" s="43" t="s">
        <v>633</v>
      </c>
      <c r="L1394" s="44" t="s">
        <v>634</v>
      </c>
      <c r="M1394" s="43">
        <v>54</v>
      </c>
      <c r="N1394" s="43">
        <v>276391</v>
      </c>
      <c r="O1394" s="43">
        <v>646488</v>
      </c>
    </row>
    <row r="1395" spans="1:15" x14ac:dyDescent="0.35">
      <c r="A1395" s="41">
        <v>1393</v>
      </c>
      <c r="B1395" s="45">
        <v>52011355</v>
      </c>
      <c r="C1395" s="46"/>
      <c r="D1395" s="52" t="s">
        <v>6644</v>
      </c>
      <c r="E1395" s="47" t="s">
        <v>722</v>
      </c>
      <c r="F1395" s="47" t="s">
        <v>6645</v>
      </c>
      <c r="G1395" s="46" t="s">
        <v>6646</v>
      </c>
      <c r="H1395" s="47" t="s">
        <v>6647</v>
      </c>
      <c r="I1395" s="46" t="s">
        <v>6648</v>
      </c>
      <c r="J1395" s="47" t="s">
        <v>6647</v>
      </c>
      <c r="K1395" s="46" t="s">
        <v>6649</v>
      </c>
      <c r="L1395" s="47" t="s">
        <v>6650</v>
      </c>
      <c r="M1395" s="46" t="s">
        <v>6651</v>
      </c>
      <c r="N1395" s="46" t="s">
        <v>6652</v>
      </c>
      <c r="O1395" s="46">
        <v>575755.04</v>
      </c>
    </row>
    <row r="1396" spans="1:15" x14ac:dyDescent="0.35">
      <c r="A1396" s="41">
        <v>1394</v>
      </c>
      <c r="B1396" s="42">
        <v>11381892</v>
      </c>
      <c r="C1396" s="43"/>
      <c r="D1396" s="51">
        <v>131405</v>
      </c>
      <c r="E1396" s="44" t="s">
        <v>722</v>
      </c>
      <c r="F1396" s="44" t="s">
        <v>6645</v>
      </c>
      <c r="G1396" s="43" t="s">
        <v>6653</v>
      </c>
      <c r="H1396" s="44" t="s">
        <v>6647</v>
      </c>
      <c r="I1396" s="43" t="s">
        <v>6654</v>
      </c>
      <c r="J1396" s="44" t="s">
        <v>6655</v>
      </c>
      <c r="K1396" s="43" t="s">
        <v>103</v>
      </c>
      <c r="L1396" s="44"/>
      <c r="M1396" s="43">
        <v>45</v>
      </c>
      <c r="N1396" s="43">
        <v>237038</v>
      </c>
      <c r="O1396" s="43">
        <v>580271</v>
      </c>
    </row>
    <row r="1397" spans="1:15" x14ac:dyDescent="0.35">
      <c r="A1397" s="41">
        <v>1395</v>
      </c>
      <c r="B1397" s="42">
        <v>9898604</v>
      </c>
      <c r="C1397" s="43"/>
      <c r="D1397" s="51">
        <v>131610</v>
      </c>
      <c r="E1397" s="44" t="s">
        <v>722</v>
      </c>
      <c r="F1397" s="44" t="s">
        <v>6645</v>
      </c>
      <c r="G1397" s="43" t="s">
        <v>6656</v>
      </c>
      <c r="H1397" s="44" t="s">
        <v>6657</v>
      </c>
      <c r="I1397" s="43" t="s">
        <v>6658</v>
      </c>
      <c r="J1397" s="44" t="s">
        <v>6657</v>
      </c>
      <c r="K1397" s="43" t="s">
        <v>526</v>
      </c>
      <c r="L1397" s="44" t="s">
        <v>527</v>
      </c>
      <c r="M1397" s="43">
        <v>33</v>
      </c>
      <c r="N1397" s="43">
        <v>210104</v>
      </c>
      <c r="O1397" s="43">
        <v>550251</v>
      </c>
    </row>
    <row r="1398" spans="1:15" x14ac:dyDescent="0.35">
      <c r="A1398" s="41">
        <v>1396</v>
      </c>
      <c r="B1398" s="45">
        <v>78015849</v>
      </c>
      <c r="C1398" s="46"/>
      <c r="D1398" s="52" t="s">
        <v>6659</v>
      </c>
      <c r="E1398" s="47" t="s">
        <v>722</v>
      </c>
      <c r="F1398" s="47" t="s">
        <v>6645</v>
      </c>
      <c r="G1398" s="46" t="s">
        <v>6660</v>
      </c>
      <c r="H1398" s="47" t="s">
        <v>6661</v>
      </c>
      <c r="I1398" s="46" t="s">
        <v>6662</v>
      </c>
      <c r="J1398" s="47" t="s">
        <v>6661</v>
      </c>
      <c r="K1398" s="46" t="s">
        <v>3097</v>
      </c>
      <c r="L1398" s="47" t="s">
        <v>3098</v>
      </c>
      <c r="M1398" s="46" t="s">
        <v>3357</v>
      </c>
      <c r="N1398" s="46">
        <v>222858.03</v>
      </c>
      <c r="O1398" s="46">
        <v>570441.01</v>
      </c>
    </row>
    <row r="1399" spans="1:15" x14ac:dyDescent="0.35">
      <c r="A1399" s="41">
        <v>1397</v>
      </c>
      <c r="B1399" s="42">
        <v>7537094</v>
      </c>
      <c r="C1399" s="43" t="s">
        <v>6663</v>
      </c>
      <c r="D1399" s="51" t="s">
        <v>6664</v>
      </c>
      <c r="E1399" s="44" t="s">
        <v>722</v>
      </c>
      <c r="F1399" s="44" t="s">
        <v>6665</v>
      </c>
      <c r="G1399" s="43" t="s">
        <v>6666</v>
      </c>
      <c r="H1399" s="44" t="s">
        <v>6667</v>
      </c>
      <c r="I1399" s="43" t="s">
        <v>6668</v>
      </c>
      <c r="J1399" s="44" t="s">
        <v>6669</v>
      </c>
      <c r="K1399" s="43" t="s">
        <v>6670</v>
      </c>
      <c r="L1399" s="44" t="s">
        <v>6671</v>
      </c>
      <c r="M1399" s="43">
        <v>18</v>
      </c>
      <c r="N1399" s="43">
        <v>195171</v>
      </c>
      <c r="O1399" s="43">
        <v>628713</v>
      </c>
    </row>
    <row r="1400" spans="1:15" x14ac:dyDescent="0.35">
      <c r="A1400" s="41">
        <v>1398</v>
      </c>
      <c r="B1400" s="42">
        <v>7546163</v>
      </c>
      <c r="C1400" s="43" t="s">
        <v>6672</v>
      </c>
      <c r="D1400" s="51" t="s">
        <v>6673</v>
      </c>
      <c r="E1400" s="44" t="s">
        <v>722</v>
      </c>
      <c r="F1400" s="44" t="s">
        <v>6665</v>
      </c>
      <c r="G1400" s="43" t="s">
        <v>6674</v>
      </c>
      <c r="H1400" s="44" t="s">
        <v>6675</v>
      </c>
      <c r="I1400" s="43" t="s">
        <v>6676</v>
      </c>
      <c r="J1400" s="44" t="s">
        <v>6675</v>
      </c>
      <c r="K1400" s="43" t="s">
        <v>678</v>
      </c>
      <c r="L1400" s="44" t="s">
        <v>679</v>
      </c>
      <c r="M1400" s="43">
        <v>8</v>
      </c>
      <c r="N1400" s="43">
        <v>206685</v>
      </c>
      <c r="O1400" s="43">
        <v>640751</v>
      </c>
    </row>
    <row r="1401" spans="1:15" x14ac:dyDescent="0.35">
      <c r="A1401" s="41">
        <v>1399</v>
      </c>
      <c r="B1401" s="42">
        <v>7546062</v>
      </c>
      <c r="C1401" s="43" t="s">
        <v>6677</v>
      </c>
      <c r="D1401" s="51" t="s">
        <v>6678</v>
      </c>
      <c r="E1401" s="44" t="s">
        <v>722</v>
      </c>
      <c r="F1401" s="44" t="s">
        <v>6665</v>
      </c>
      <c r="G1401" s="43" t="s">
        <v>6674</v>
      </c>
      <c r="H1401" s="44" t="s">
        <v>6675</v>
      </c>
      <c r="I1401" s="43" t="s">
        <v>6676</v>
      </c>
      <c r="J1401" s="44" t="s">
        <v>6675</v>
      </c>
      <c r="K1401" s="43" t="s">
        <v>186</v>
      </c>
      <c r="L1401" s="44" t="s">
        <v>187</v>
      </c>
      <c r="M1401" s="43">
        <v>99</v>
      </c>
      <c r="N1401" s="43">
        <v>205233</v>
      </c>
      <c r="O1401" s="43">
        <v>639462</v>
      </c>
    </row>
    <row r="1402" spans="1:15" x14ac:dyDescent="0.35">
      <c r="A1402" s="41">
        <v>1400</v>
      </c>
      <c r="B1402" s="42">
        <v>7546154</v>
      </c>
      <c r="C1402" s="43" t="s">
        <v>6679</v>
      </c>
      <c r="D1402" s="51" t="s">
        <v>6680</v>
      </c>
      <c r="E1402" s="44" t="s">
        <v>722</v>
      </c>
      <c r="F1402" s="44" t="s">
        <v>6665</v>
      </c>
      <c r="G1402" s="43" t="s">
        <v>6674</v>
      </c>
      <c r="H1402" s="44" t="s">
        <v>6675</v>
      </c>
      <c r="I1402" s="43" t="s">
        <v>6676</v>
      </c>
      <c r="J1402" s="44" t="s">
        <v>6675</v>
      </c>
      <c r="K1402" s="43" t="s">
        <v>2277</v>
      </c>
      <c r="L1402" s="44" t="s">
        <v>2278</v>
      </c>
      <c r="M1402" s="43">
        <v>4</v>
      </c>
      <c r="N1402" s="43">
        <v>205907</v>
      </c>
      <c r="O1402" s="43">
        <v>640320</v>
      </c>
    </row>
    <row r="1403" spans="1:15" ht="43.5" x14ac:dyDescent="0.35">
      <c r="A1403" s="41">
        <v>1401</v>
      </c>
      <c r="B1403" s="42">
        <v>7544680</v>
      </c>
      <c r="C1403" s="43" t="s">
        <v>6681</v>
      </c>
      <c r="D1403" s="51" t="s">
        <v>6682</v>
      </c>
      <c r="E1403" s="44" t="s">
        <v>722</v>
      </c>
      <c r="F1403" s="44" t="s">
        <v>6665</v>
      </c>
      <c r="G1403" s="43" t="s">
        <v>6674</v>
      </c>
      <c r="H1403" s="44" t="s">
        <v>6675</v>
      </c>
      <c r="I1403" s="43" t="s">
        <v>6676</v>
      </c>
      <c r="J1403" s="44" t="s">
        <v>6675</v>
      </c>
      <c r="K1403" s="43" t="s">
        <v>2277</v>
      </c>
      <c r="L1403" s="44" t="s">
        <v>2278</v>
      </c>
      <c r="M1403" s="43">
        <v>6</v>
      </c>
      <c r="N1403" s="43">
        <v>205736</v>
      </c>
      <c r="O1403" s="43">
        <v>640282</v>
      </c>
    </row>
    <row r="1404" spans="1:15" ht="29" x14ac:dyDescent="0.35">
      <c r="A1404" s="41">
        <v>1402</v>
      </c>
      <c r="B1404" s="42">
        <v>7552580</v>
      </c>
      <c r="C1404" s="43" t="s">
        <v>6685</v>
      </c>
      <c r="D1404" s="51" t="s">
        <v>6686</v>
      </c>
      <c r="E1404" s="44" t="s">
        <v>722</v>
      </c>
      <c r="F1404" s="44" t="s">
        <v>6683</v>
      </c>
      <c r="G1404" s="43" t="s">
        <v>6687</v>
      </c>
      <c r="H1404" s="44" t="s">
        <v>6684</v>
      </c>
      <c r="I1404" s="43" t="s">
        <v>6688</v>
      </c>
      <c r="J1404" s="44" t="s">
        <v>6684</v>
      </c>
      <c r="K1404" s="43" t="s">
        <v>6689</v>
      </c>
      <c r="L1404" s="44" t="s">
        <v>6690</v>
      </c>
      <c r="M1404" s="43">
        <v>2</v>
      </c>
      <c r="N1404" s="43">
        <v>225343</v>
      </c>
      <c r="O1404" s="43">
        <v>593792</v>
      </c>
    </row>
    <row r="1405" spans="1:15" x14ac:dyDescent="0.35">
      <c r="A1405" s="41">
        <v>1403</v>
      </c>
      <c r="B1405" s="45">
        <v>31117224</v>
      </c>
      <c r="C1405" s="46"/>
      <c r="D1405" s="52" t="s">
        <v>6691</v>
      </c>
      <c r="E1405" s="47" t="s">
        <v>722</v>
      </c>
      <c r="F1405" s="47" t="s">
        <v>6692</v>
      </c>
      <c r="G1405" s="46" t="s">
        <v>6693</v>
      </c>
      <c r="H1405" s="47" t="s">
        <v>6694</v>
      </c>
      <c r="I1405" s="46" t="s">
        <v>6695</v>
      </c>
      <c r="J1405" s="47" t="s">
        <v>6694</v>
      </c>
      <c r="K1405" s="46" t="s">
        <v>764</v>
      </c>
      <c r="L1405" s="47" t="s">
        <v>765</v>
      </c>
      <c r="M1405" s="46" t="s">
        <v>1380</v>
      </c>
      <c r="N1405" s="46">
        <v>331763.96999999997</v>
      </c>
      <c r="O1405" s="46">
        <v>731210.95</v>
      </c>
    </row>
    <row r="1406" spans="1:15" x14ac:dyDescent="0.35">
      <c r="A1406" s="41">
        <v>1404</v>
      </c>
      <c r="B1406" s="45">
        <v>38237994</v>
      </c>
      <c r="C1406" s="46"/>
      <c r="D1406" s="52" t="s">
        <v>6691</v>
      </c>
      <c r="E1406" s="47" t="s">
        <v>722</v>
      </c>
      <c r="F1406" s="47" t="s">
        <v>6692</v>
      </c>
      <c r="G1406" s="46" t="s">
        <v>6693</v>
      </c>
      <c r="H1406" s="47" t="s">
        <v>6694</v>
      </c>
      <c r="I1406" s="46" t="s">
        <v>6695</v>
      </c>
      <c r="J1406" s="47" t="s">
        <v>6694</v>
      </c>
      <c r="K1406" s="46" t="s">
        <v>1676</v>
      </c>
      <c r="L1406" s="47" t="s">
        <v>3404</v>
      </c>
      <c r="M1406" s="46" t="s">
        <v>3525</v>
      </c>
      <c r="N1406" s="46">
        <v>331821.99</v>
      </c>
      <c r="O1406" s="46">
        <v>731336.97</v>
      </c>
    </row>
    <row r="1407" spans="1:15" x14ac:dyDescent="0.35">
      <c r="A1407" s="41">
        <v>1405</v>
      </c>
      <c r="B1407" s="42">
        <v>7562020</v>
      </c>
      <c r="C1407" s="43" t="s">
        <v>6696</v>
      </c>
      <c r="D1407" s="51" t="s">
        <v>6697</v>
      </c>
      <c r="E1407" s="44" t="s">
        <v>722</v>
      </c>
      <c r="F1407" s="44" t="s">
        <v>6692</v>
      </c>
      <c r="G1407" s="43" t="s">
        <v>6698</v>
      </c>
      <c r="H1407" s="44" t="s">
        <v>6694</v>
      </c>
      <c r="I1407" s="43" t="s">
        <v>6699</v>
      </c>
      <c r="J1407" s="44" t="s">
        <v>6700</v>
      </c>
      <c r="K1407" s="43" t="s">
        <v>103</v>
      </c>
      <c r="L1407" s="44"/>
      <c r="M1407" s="43">
        <v>71</v>
      </c>
      <c r="N1407" s="43">
        <v>341263</v>
      </c>
      <c r="O1407" s="43">
        <v>729177</v>
      </c>
    </row>
    <row r="1408" spans="1:15" x14ac:dyDescent="0.35">
      <c r="A1408" s="41">
        <v>1406</v>
      </c>
      <c r="B1408" s="42">
        <v>7563092</v>
      </c>
      <c r="C1408" s="43" t="s">
        <v>6701</v>
      </c>
      <c r="D1408" s="51" t="s">
        <v>6702</v>
      </c>
      <c r="E1408" s="44" t="s">
        <v>722</v>
      </c>
      <c r="F1408" s="44" t="s">
        <v>6692</v>
      </c>
      <c r="G1408" s="43" t="s">
        <v>6703</v>
      </c>
      <c r="H1408" s="44" t="s">
        <v>6704</v>
      </c>
      <c r="I1408" s="43" t="s">
        <v>6705</v>
      </c>
      <c r="J1408" s="44" t="s">
        <v>6704</v>
      </c>
      <c r="K1408" s="43" t="s">
        <v>103</v>
      </c>
      <c r="L1408" s="44" t="s">
        <v>104</v>
      </c>
      <c r="M1408" s="43" t="s">
        <v>6706</v>
      </c>
      <c r="N1408" s="43">
        <v>338768</v>
      </c>
      <c r="O1408" s="43">
        <v>718695</v>
      </c>
    </row>
    <row r="1409" spans="1:15" x14ac:dyDescent="0.35">
      <c r="A1409" s="41">
        <v>1407</v>
      </c>
      <c r="B1409" s="42">
        <v>7563429</v>
      </c>
      <c r="C1409" s="43" t="s">
        <v>6707</v>
      </c>
      <c r="D1409" s="51" t="s">
        <v>6708</v>
      </c>
      <c r="E1409" s="44" t="s">
        <v>722</v>
      </c>
      <c r="F1409" s="44" t="s">
        <v>6692</v>
      </c>
      <c r="G1409" s="43" t="s">
        <v>6703</v>
      </c>
      <c r="H1409" s="44" t="s">
        <v>6704</v>
      </c>
      <c r="I1409" s="43" t="s">
        <v>6709</v>
      </c>
      <c r="J1409" s="44" t="s">
        <v>6710</v>
      </c>
      <c r="K1409" s="43" t="s">
        <v>103</v>
      </c>
      <c r="L1409" s="44"/>
      <c r="M1409" s="43">
        <v>61</v>
      </c>
      <c r="N1409" s="43">
        <v>347703</v>
      </c>
      <c r="O1409" s="43">
        <v>714875</v>
      </c>
    </row>
    <row r="1410" spans="1:15" x14ac:dyDescent="0.35">
      <c r="A1410" s="41">
        <v>1408</v>
      </c>
      <c r="B1410" s="42">
        <v>7564207</v>
      </c>
      <c r="C1410" s="43" t="s">
        <v>6711</v>
      </c>
      <c r="D1410" s="51" t="s">
        <v>6712</v>
      </c>
      <c r="E1410" s="44" t="s">
        <v>722</v>
      </c>
      <c r="F1410" s="44" t="s">
        <v>6692</v>
      </c>
      <c r="G1410" s="43" t="s">
        <v>6713</v>
      </c>
      <c r="H1410" s="44" t="s">
        <v>6714</v>
      </c>
      <c r="I1410" s="43" t="s">
        <v>6715</v>
      </c>
      <c r="J1410" s="44" t="s">
        <v>6716</v>
      </c>
      <c r="K1410" s="43" t="s">
        <v>361</v>
      </c>
      <c r="L1410" s="44" t="s">
        <v>362</v>
      </c>
      <c r="M1410" s="43" t="s">
        <v>6706</v>
      </c>
      <c r="N1410" s="43">
        <v>340962</v>
      </c>
      <c r="O1410" s="43">
        <v>744508</v>
      </c>
    </row>
    <row r="1411" spans="1:15" x14ac:dyDescent="0.35">
      <c r="A1411" s="41">
        <v>1409</v>
      </c>
      <c r="B1411" s="42">
        <v>7565816</v>
      </c>
      <c r="C1411" s="43" t="s">
        <v>6717</v>
      </c>
      <c r="D1411" s="51" t="s">
        <v>6718</v>
      </c>
      <c r="E1411" s="44" t="s">
        <v>722</v>
      </c>
      <c r="F1411" s="44" t="s">
        <v>6692</v>
      </c>
      <c r="G1411" s="43" t="s">
        <v>6713</v>
      </c>
      <c r="H1411" s="44" t="s">
        <v>6714</v>
      </c>
      <c r="I1411" s="43" t="s">
        <v>6719</v>
      </c>
      <c r="J1411" s="44" t="s">
        <v>6714</v>
      </c>
      <c r="K1411" s="43" t="s">
        <v>103</v>
      </c>
      <c r="L1411" s="44" t="s">
        <v>104</v>
      </c>
      <c r="M1411" s="43">
        <v>15</v>
      </c>
      <c r="N1411" s="43">
        <v>351960</v>
      </c>
      <c r="O1411" s="43">
        <v>738629</v>
      </c>
    </row>
    <row r="1412" spans="1:15" x14ac:dyDescent="0.35">
      <c r="A1412" s="41">
        <v>1410</v>
      </c>
      <c r="B1412" s="42">
        <v>7566535</v>
      </c>
      <c r="C1412" s="43" t="s">
        <v>6720</v>
      </c>
      <c r="D1412" s="51" t="s">
        <v>6721</v>
      </c>
      <c r="E1412" s="44" t="s">
        <v>722</v>
      </c>
      <c r="F1412" s="44" t="s">
        <v>6692</v>
      </c>
      <c r="G1412" s="43" t="s">
        <v>6713</v>
      </c>
      <c r="H1412" s="44" t="s">
        <v>6714</v>
      </c>
      <c r="I1412" s="43" t="s">
        <v>6722</v>
      </c>
      <c r="J1412" s="44" t="s">
        <v>6723</v>
      </c>
      <c r="K1412" s="43" t="s">
        <v>103</v>
      </c>
      <c r="L1412" s="44"/>
      <c r="M1412" s="43">
        <v>61</v>
      </c>
      <c r="N1412" s="43">
        <v>352982</v>
      </c>
      <c r="O1412" s="43">
        <v>732439</v>
      </c>
    </row>
    <row r="1413" spans="1:15" x14ac:dyDescent="0.35">
      <c r="A1413" s="41">
        <v>1411</v>
      </c>
      <c r="B1413" s="42">
        <v>7560147</v>
      </c>
      <c r="C1413" s="43" t="s">
        <v>6724</v>
      </c>
      <c r="D1413" s="51" t="s">
        <v>6725</v>
      </c>
      <c r="E1413" s="44" t="s">
        <v>722</v>
      </c>
      <c r="F1413" s="44" t="s">
        <v>6692</v>
      </c>
      <c r="G1413" s="43" t="s">
        <v>6726</v>
      </c>
      <c r="H1413" s="44" t="s">
        <v>6727</v>
      </c>
      <c r="I1413" s="43" t="s">
        <v>6728</v>
      </c>
      <c r="J1413" s="44" t="s">
        <v>6727</v>
      </c>
      <c r="K1413" s="43" t="s">
        <v>6729</v>
      </c>
      <c r="L1413" s="44" t="s">
        <v>6730</v>
      </c>
      <c r="M1413" s="43">
        <v>1</v>
      </c>
      <c r="N1413" s="43">
        <v>349401</v>
      </c>
      <c r="O1413" s="43">
        <v>724273</v>
      </c>
    </row>
    <row r="1414" spans="1:15" ht="29" x14ac:dyDescent="0.35">
      <c r="A1414" s="41">
        <v>1412</v>
      </c>
      <c r="B1414" s="42">
        <v>7559850</v>
      </c>
      <c r="C1414" s="43" t="s">
        <v>6731</v>
      </c>
      <c r="D1414" s="51" t="s">
        <v>6732</v>
      </c>
      <c r="E1414" s="44" t="s">
        <v>722</v>
      </c>
      <c r="F1414" s="44" t="s">
        <v>6692</v>
      </c>
      <c r="G1414" s="43" t="s">
        <v>6726</v>
      </c>
      <c r="H1414" s="44" t="s">
        <v>6727</v>
      </c>
      <c r="I1414" s="43" t="s">
        <v>6728</v>
      </c>
      <c r="J1414" s="44" t="s">
        <v>6727</v>
      </c>
      <c r="K1414" s="43" t="s">
        <v>6733</v>
      </c>
      <c r="L1414" s="44" t="s">
        <v>6734</v>
      </c>
      <c r="M1414" s="43">
        <v>4</v>
      </c>
      <c r="N1414" s="43">
        <v>349690</v>
      </c>
      <c r="O1414" s="43">
        <v>724562</v>
      </c>
    </row>
    <row r="1415" spans="1:15" x14ac:dyDescent="0.35">
      <c r="A1415" s="41">
        <v>1413</v>
      </c>
      <c r="B1415" s="42">
        <v>7559915</v>
      </c>
      <c r="C1415" s="43" t="s">
        <v>6735</v>
      </c>
      <c r="D1415" s="51" t="s">
        <v>6736</v>
      </c>
      <c r="E1415" s="44" t="s">
        <v>722</v>
      </c>
      <c r="F1415" s="44" t="s">
        <v>6692</v>
      </c>
      <c r="G1415" s="43" t="s">
        <v>6726</v>
      </c>
      <c r="H1415" s="44" t="s">
        <v>6727</v>
      </c>
      <c r="I1415" s="43" t="s">
        <v>6728</v>
      </c>
      <c r="J1415" s="44" t="s">
        <v>6727</v>
      </c>
      <c r="K1415" s="43" t="s">
        <v>6737</v>
      </c>
      <c r="L1415" s="44" t="s">
        <v>6738</v>
      </c>
      <c r="M1415" s="43">
        <v>31</v>
      </c>
      <c r="N1415" s="43">
        <v>348755</v>
      </c>
      <c r="O1415" s="43">
        <v>723096</v>
      </c>
    </row>
    <row r="1416" spans="1:15" ht="29" x14ac:dyDescent="0.35">
      <c r="A1416" s="41">
        <v>1414</v>
      </c>
      <c r="B1416" s="42">
        <v>7559060</v>
      </c>
      <c r="C1416" s="43" t="s">
        <v>6739</v>
      </c>
      <c r="D1416" s="51" t="s">
        <v>6740</v>
      </c>
      <c r="E1416" s="44" t="s">
        <v>722</v>
      </c>
      <c r="F1416" s="44" t="s">
        <v>6692</v>
      </c>
      <c r="G1416" s="43" t="s">
        <v>6726</v>
      </c>
      <c r="H1416" s="44" t="s">
        <v>6727</v>
      </c>
      <c r="I1416" s="43" t="s">
        <v>6728</v>
      </c>
      <c r="J1416" s="44" t="s">
        <v>6727</v>
      </c>
      <c r="K1416" s="43" t="s">
        <v>564</v>
      </c>
      <c r="L1416" s="44" t="s">
        <v>565</v>
      </c>
      <c r="M1416" s="43">
        <v>9</v>
      </c>
      <c r="N1416" s="43">
        <v>349047</v>
      </c>
      <c r="O1416" s="43">
        <v>724415</v>
      </c>
    </row>
    <row r="1417" spans="1:15" ht="29" x14ac:dyDescent="0.35">
      <c r="A1417" s="41">
        <v>1415</v>
      </c>
      <c r="B1417" s="42">
        <v>7558753</v>
      </c>
      <c r="C1417" s="43" t="s">
        <v>6741</v>
      </c>
      <c r="D1417" s="51" t="s">
        <v>6742</v>
      </c>
      <c r="E1417" s="44" t="s">
        <v>722</v>
      </c>
      <c r="F1417" s="44" t="s">
        <v>6692</v>
      </c>
      <c r="G1417" s="43" t="s">
        <v>6726</v>
      </c>
      <c r="H1417" s="44" t="s">
        <v>6727</v>
      </c>
      <c r="I1417" s="43" t="s">
        <v>6728</v>
      </c>
      <c r="J1417" s="44" t="s">
        <v>6727</v>
      </c>
      <c r="K1417" s="43" t="s">
        <v>1104</v>
      </c>
      <c r="L1417" s="44" t="s">
        <v>1105</v>
      </c>
      <c r="M1417" s="43">
        <v>2</v>
      </c>
      <c r="N1417" s="43">
        <v>349344</v>
      </c>
      <c r="O1417" s="43">
        <v>725267</v>
      </c>
    </row>
    <row r="1418" spans="1:15" x14ac:dyDescent="0.35">
      <c r="A1418" s="41">
        <v>1416</v>
      </c>
      <c r="B1418" s="42">
        <v>7560092</v>
      </c>
      <c r="C1418" s="43" t="s">
        <v>6743</v>
      </c>
      <c r="D1418" s="51" t="s">
        <v>6744</v>
      </c>
      <c r="E1418" s="44" t="s">
        <v>722</v>
      </c>
      <c r="F1418" s="44" t="s">
        <v>6692</v>
      </c>
      <c r="G1418" s="43" t="s">
        <v>6726</v>
      </c>
      <c r="H1418" s="44" t="s">
        <v>6727</v>
      </c>
      <c r="I1418" s="43" t="s">
        <v>6728</v>
      </c>
      <c r="J1418" s="44" t="s">
        <v>6727</v>
      </c>
      <c r="K1418" s="43" t="s">
        <v>1104</v>
      </c>
      <c r="L1418" s="44" t="s">
        <v>1105</v>
      </c>
      <c r="M1418" s="43">
        <v>3</v>
      </c>
      <c r="N1418" s="43">
        <v>349319</v>
      </c>
      <c r="O1418" s="43">
        <v>725324</v>
      </c>
    </row>
    <row r="1419" spans="1:15" x14ac:dyDescent="0.35">
      <c r="A1419" s="41">
        <v>1417</v>
      </c>
      <c r="B1419" s="42">
        <v>7567732</v>
      </c>
      <c r="C1419" s="43" t="s">
        <v>6745</v>
      </c>
      <c r="D1419" s="51" t="s">
        <v>6746</v>
      </c>
      <c r="E1419" s="44" t="s">
        <v>722</v>
      </c>
      <c r="F1419" s="44" t="s">
        <v>6692</v>
      </c>
      <c r="G1419" s="43" t="s">
        <v>6747</v>
      </c>
      <c r="H1419" s="44" t="s">
        <v>6727</v>
      </c>
      <c r="I1419" s="43" t="s">
        <v>6748</v>
      </c>
      <c r="J1419" s="44" t="s">
        <v>6749</v>
      </c>
      <c r="K1419" s="43" t="s">
        <v>103</v>
      </c>
      <c r="L1419" s="44"/>
      <c r="M1419" s="43" t="s">
        <v>6750</v>
      </c>
      <c r="N1419" s="43">
        <v>351200</v>
      </c>
      <c r="O1419" s="43">
        <v>727980</v>
      </c>
    </row>
    <row r="1420" spans="1:15" x14ac:dyDescent="0.35">
      <c r="A1420" s="41">
        <v>1418</v>
      </c>
      <c r="B1420" s="42">
        <v>7576373</v>
      </c>
      <c r="C1420" s="43" t="s">
        <v>6751</v>
      </c>
      <c r="D1420" s="51" t="s">
        <v>6752</v>
      </c>
      <c r="E1420" s="44" t="s">
        <v>722</v>
      </c>
      <c r="F1420" s="44" t="s">
        <v>6753</v>
      </c>
      <c r="G1420" s="43" t="s">
        <v>6754</v>
      </c>
      <c r="H1420" s="44" t="s">
        <v>6755</v>
      </c>
      <c r="I1420" s="43" t="s">
        <v>6756</v>
      </c>
      <c r="J1420" s="44" t="s">
        <v>6755</v>
      </c>
      <c r="K1420" s="43" t="s">
        <v>526</v>
      </c>
      <c r="L1420" s="44" t="s">
        <v>527</v>
      </c>
      <c r="M1420" s="43">
        <v>43</v>
      </c>
      <c r="N1420" s="43">
        <v>262005</v>
      </c>
      <c r="O1420" s="43">
        <v>616173</v>
      </c>
    </row>
    <row r="1421" spans="1:15" x14ac:dyDescent="0.35">
      <c r="A1421" s="41">
        <v>1419</v>
      </c>
      <c r="B1421" s="45">
        <v>85938911</v>
      </c>
      <c r="C1421" s="46"/>
      <c r="D1421" s="52" t="s">
        <v>6757</v>
      </c>
      <c r="E1421" s="47" t="s">
        <v>722</v>
      </c>
      <c r="F1421" s="47" t="s">
        <v>6753</v>
      </c>
      <c r="G1421" s="46" t="s">
        <v>6758</v>
      </c>
      <c r="H1421" s="47" t="s">
        <v>6759</v>
      </c>
      <c r="I1421" s="46" t="s">
        <v>6760</v>
      </c>
      <c r="J1421" s="47" t="s">
        <v>6759</v>
      </c>
      <c r="K1421" s="46" t="s">
        <v>6761</v>
      </c>
      <c r="L1421" s="47" t="s">
        <v>6762</v>
      </c>
      <c r="M1421" s="46" t="s">
        <v>1882</v>
      </c>
      <c r="N1421" s="46">
        <v>233029.97</v>
      </c>
      <c r="O1421" s="46">
        <v>610808.98</v>
      </c>
    </row>
    <row r="1422" spans="1:15" x14ac:dyDescent="0.35">
      <c r="A1422" s="41">
        <v>1420</v>
      </c>
      <c r="B1422" s="45">
        <v>16624870</v>
      </c>
      <c r="C1422" s="46"/>
      <c r="D1422" s="52" t="s">
        <v>6757</v>
      </c>
      <c r="E1422" s="47" t="s">
        <v>722</v>
      </c>
      <c r="F1422" s="47" t="s">
        <v>6753</v>
      </c>
      <c r="G1422" s="46" t="s">
        <v>6758</v>
      </c>
      <c r="H1422" s="47" t="s">
        <v>6759</v>
      </c>
      <c r="I1422" s="46" t="s">
        <v>6760</v>
      </c>
      <c r="J1422" s="47" t="s">
        <v>6759</v>
      </c>
      <c r="K1422" s="46" t="s">
        <v>6761</v>
      </c>
      <c r="L1422" s="47" t="s">
        <v>6762</v>
      </c>
      <c r="M1422" s="46" t="s">
        <v>2314</v>
      </c>
      <c r="N1422" s="46">
        <v>233036.97</v>
      </c>
      <c r="O1422" s="46">
        <v>610784.94999999995</v>
      </c>
    </row>
    <row r="1423" spans="1:15" x14ac:dyDescent="0.35">
      <c r="A1423" s="41">
        <v>1421</v>
      </c>
      <c r="B1423" s="45">
        <v>144559</v>
      </c>
      <c r="C1423" s="46"/>
      <c r="D1423" s="52" t="s">
        <v>6763</v>
      </c>
      <c r="E1423" s="47" t="s">
        <v>722</v>
      </c>
      <c r="F1423" s="47" t="s">
        <v>997</v>
      </c>
      <c r="G1423" s="46" t="s">
        <v>6764</v>
      </c>
      <c r="H1423" s="47" t="s">
        <v>997</v>
      </c>
      <c r="I1423" s="46" t="s">
        <v>998</v>
      </c>
      <c r="J1423" s="47" t="s">
        <v>997</v>
      </c>
      <c r="K1423" s="46" t="s">
        <v>526</v>
      </c>
      <c r="L1423" s="47" t="s">
        <v>527</v>
      </c>
      <c r="M1423" s="46" t="s">
        <v>6765</v>
      </c>
      <c r="N1423" s="46" t="s">
        <v>6766</v>
      </c>
      <c r="O1423" s="46" t="s">
        <v>6767</v>
      </c>
    </row>
    <row r="1424" spans="1:15" x14ac:dyDescent="0.35">
      <c r="A1424" s="41">
        <v>1422</v>
      </c>
      <c r="B1424" s="42">
        <v>7652012</v>
      </c>
      <c r="C1424" s="43" t="s">
        <v>1019</v>
      </c>
      <c r="D1424" s="51" t="s">
        <v>1020</v>
      </c>
      <c r="E1424" s="44" t="s">
        <v>722</v>
      </c>
      <c r="F1424" s="44" t="s">
        <v>997</v>
      </c>
      <c r="G1424" s="43" t="s">
        <v>6764</v>
      </c>
      <c r="H1424" s="44" t="s">
        <v>997</v>
      </c>
      <c r="I1424" s="43" t="s">
        <v>998</v>
      </c>
      <c r="J1424" s="44" t="s">
        <v>997</v>
      </c>
      <c r="K1424" s="43" t="s">
        <v>526</v>
      </c>
      <c r="L1424" s="44" t="s">
        <v>527</v>
      </c>
      <c r="M1424" s="43">
        <v>23</v>
      </c>
      <c r="N1424" s="43">
        <v>203527</v>
      </c>
      <c r="O1424" s="43">
        <v>628319</v>
      </c>
    </row>
    <row r="1425" spans="1:15" x14ac:dyDescent="0.35">
      <c r="A1425" s="41">
        <v>1423</v>
      </c>
      <c r="B1425" s="42">
        <v>7667708</v>
      </c>
      <c r="C1425" s="43" t="s">
        <v>6768</v>
      </c>
      <c r="D1425" s="51" t="s">
        <v>6769</v>
      </c>
      <c r="E1425" s="44" t="s">
        <v>722</v>
      </c>
      <c r="F1425" s="44" t="s">
        <v>997</v>
      </c>
      <c r="G1425" s="43" t="s">
        <v>6764</v>
      </c>
      <c r="H1425" s="44" t="s">
        <v>997</v>
      </c>
      <c r="I1425" s="43" t="s">
        <v>998</v>
      </c>
      <c r="J1425" s="44" t="s">
        <v>997</v>
      </c>
      <c r="K1425" s="43" t="s">
        <v>526</v>
      </c>
      <c r="L1425" s="44" t="s">
        <v>527</v>
      </c>
      <c r="M1425" s="43">
        <v>47</v>
      </c>
      <c r="N1425" s="43">
        <v>203170</v>
      </c>
      <c r="O1425" s="43">
        <v>628521</v>
      </c>
    </row>
    <row r="1426" spans="1:15" x14ac:dyDescent="0.35">
      <c r="A1426" s="41">
        <v>1424</v>
      </c>
      <c r="B1426" s="42">
        <v>7665173</v>
      </c>
      <c r="C1426" s="43" t="s">
        <v>6770</v>
      </c>
      <c r="D1426" s="51" t="s">
        <v>6771</v>
      </c>
      <c r="E1426" s="44" t="s">
        <v>722</v>
      </c>
      <c r="F1426" s="44" t="s">
        <v>997</v>
      </c>
      <c r="G1426" s="43" t="s">
        <v>6764</v>
      </c>
      <c r="H1426" s="44" t="s">
        <v>997</v>
      </c>
      <c r="I1426" s="43" t="s">
        <v>998</v>
      </c>
      <c r="J1426" s="44" t="s">
        <v>997</v>
      </c>
      <c r="K1426" s="43" t="s">
        <v>361</v>
      </c>
      <c r="L1426" s="44" t="s">
        <v>362</v>
      </c>
      <c r="M1426" s="43" t="s">
        <v>285</v>
      </c>
      <c r="N1426" s="43">
        <v>218424</v>
      </c>
      <c r="O1426" s="43">
        <v>621744</v>
      </c>
    </row>
    <row r="1427" spans="1:15" x14ac:dyDescent="0.35">
      <c r="A1427" s="41">
        <v>1425</v>
      </c>
      <c r="B1427" s="42">
        <v>7653923</v>
      </c>
      <c r="C1427" s="43" t="s">
        <v>6772</v>
      </c>
      <c r="D1427" s="51" t="s">
        <v>6773</v>
      </c>
      <c r="E1427" s="44" t="s">
        <v>722</v>
      </c>
      <c r="F1427" s="44" t="s">
        <v>997</v>
      </c>
      <c r="G1427" s="43" t="s">
        <v>6764</v>
      </c>
      <c r="H1427" s="44" t="s">
        <v>997</v>
      </c>
      <c r="I1427" s="43" t="s">
        <v>998</v>
      </c>
      <c r="J1427" s="44" t="s">
        <v>997</v>
      </c>
      <c r="K1427" s="43" t="s">
        <v>1011</v>
      </c>
      <c r="L1427" s="44" t="s">
        <v>1012</v>
      </c>
      <c r="M1427" s="43" t="s">
        <v>6774</v>
      </c>
      <c r="N1427" s="43">
        <v>203648</v>
      </c>
      <c r="O1427" s="43">
        <v>626801</v>
      </c>
    </row>
    <row r="1428" spans="1:15" x14ac:dyDescent="0.35">
      <c r="A1428" s="41">
        <v>1426</v>
      </c>
      <c r="B1428" s="42">
        <v>7656100</v>
      </c>
      <c r="C1428" s="43" t="s">
        <v>6775</v>
      </c>
      <c r="D1428" s="51" t="s">
        <v>6776</v>
      </c>
      <c r="E1428" s="44" t="s">
        <v>722</v>
      </c>
      <c r="F1428" s="44" t="s">
        <v>997</v>
      </c>
      <c r="G1428" s="43" t="s">
        <v>6764</v>
      </c>
      <c r="H1428" s="44" t="s">
        <v>997</v>
      </c>
      <c r="I1428" s="43" t="s">
        <v>998</v>
      </c>
      <c r="J1428" s="44" t="s">
        <v>997</v>
      </c>
      <c r="K1428" s="43" t="s">
        <v>6777</v>
      </c>
      <c r="L1428" s="44" t="s">
        <v>6778</v>
      </c>
      <c r="M1428" s="43">
        <v>10</v>
      </c>
      <c r="N1428" s="43">
        <v>200382</v>
      </c>
      <c r="O1428" s="43">
        <v>626969</v>
      </c>
    </row>
    <row r="1429" spans="1:15" x14ac:dyDescent="0.35">
      <c r="A1429" s="41">
        <v>1427</v>
      </c>
      <c r="B1429" s="42">
        <v>7659081</v>
      </c>
      <c r="C1429" s="43" t="s">
        <v>1001</v>
      </c>
      <c r="D1429" s="51" t="s">
        <v>1002</v>
      </c>
      <c r="E1429" s="44" t="s">
        <v>722</v>
      </c>
      <c r="F1429" s="44" t="s">
        <v>997</v>
      </c>
      <c r="G1429" s="43" t="s">
        <v>6764</v>
      </c>
      <c r="H1429" s="44" t="s">
        <v>997</v>
      </c>
      <c r="I1429" s="43" t="s">
        <v>998</v>
      </c>
      <c r="J1429" s="44" t="s">
        <v>997</v>
      </c>
      <c r="K1429" s="43" t="s">
        <v>1003</v>
      </c>
      <c r="L1429" s="44" t="s">
        <v>1004</v>
      </c>
      <c r="M1429" s="43">
        <v>2</v>
      </c>
      <c r="N1429" s="43">
        <v>202787</v>
      </c>
      <c r="O1429" s="43">
        <v>624285</v>
      </c>
    </row>
    <row r="1430" spans="1:15" x14ac:dyDescent="0.35">
      <c r="A1430" s="41">
        <v>1428</v>
      </c>
      <c r="B1430" s="42">
        <v>7669501</v>
      </c>
      <c r="C1430" s="43" t="s">
        <v>6779</v>
      </c>
      <c r="D1430" s="51" t="s">
        <v>6780</v>
      </c>
      <c r="E1430" s="44" t="s">
        <v>722</v>
      </c>
      <c r="F1430" s="44" t="s">
        <v>997</v>
      </c>
      <c r="G1430" s="43" t="s">
        <v>6764</v>
      </c>
      <c r="H1430" s="44" t="s">
        <v>997</v>
      </c>
      <c r="I1430" s="43" t="s">
        <v>998</v>
      </c>
      <c r="J1430" s="44" t="s">
        <v>997</v>
      </c>
      <c r="K1430" s="43" t="s">
        <v>6781</v>
      </c>
      <c r="L1430" s="44" t="s">
        <v>6782</v>
      </c>
      <c r="M1430" s="43">
        <v>12</v>
      </c>
      <c r="N1430" s="43">
        <v>207184</v>
      </c>
      <c r="O1430" s="43">
        <v>620143</v>
      </c>
    </row>
    <row r="1431" spans="1:15" x14ac:dyDescent="0.35">
      <c r="A1431" s="41">
        <v>1429</v>
      </c>
      <c r="B1431" s="42">
        <v>7647760</v>
      </c>
      <c r="C1431" s="43" t="s">
        <v>6783</v>
      </c>
      <c r="D1431" s="51" t="s">
        <v>6784</v>
      </c>
      <c r="E1431" s="44" t="s">
        <v>722</v>
      </c>
      <c r="F1431" s="44" t="s">
        <v>997</v>
      </c>
      <c r="G1431" s="43" t="s">
        <v>6764</v>
      </c>
      <c r="H1431" s="44" t="s">
        <v>997</v>
      </c>
      <c r="I1431" s="43" t="s">
        <v>998</v>
      </c>
      <c r="J1431" s="44" t="s">
        <v>997</v>
      </c>
      <c r="K1431" s="43" t="s">
        <v>6785</v>
      </c>
      <c r="L1431" s="44" t="s">
        <v>6786</v>
      </c>
      <c r="M1431" s="43">
        <v>25</v>
      </c>
      <c r="N1431" s="43">
        <v>206290</v>
      </c>
      <c r="O1431" s="43">
        <v>631172</v>
      </c>
    </row>
    <row r="1432" spans="1:15" x14ac:dyDescent="0.35">
      <c r="A1432" s="41">
        <v>1430</v>
      </c>
      <c r="B1432" s="42">
        <v>7649263</v>
      </c>
      <c r="C1432" s="43" t="s">
        <v>6787</v>
      </c>
      <c r="D1432" s="51" t="s">
        <v>6788</v>
      </c>
      <c r="E1432" s="44" t="s">
        <v>722</v>
      </c>
      <c r="F1432" s="44" t="s">
        <v>997</v>
      </c>
      <c r="G1432" s="43" t="s">
        <v>6764</v>
      </c>
      <c r="H1432" s="44" t="s">
        <v>997</v>
      </c>
      <c r="I1432" s="43" t="s">
        <v>998</v>
      </c>
      <c r="J1432" s="44" t="s">
        <v>997</v>
      </c>
      <c r="K1432" s="43" t="s">
        <v>6785</v>
      </c>
      <c r="L1432" s="44" t="s">
        <v>6786</v>
      </c>
      <c r="M1432" s="43">
        <v>3</v>
      </c>
      <c r="N1432" s="43">
        <v>206592</v>
      </c>
      <c r="O1432" s="43">
        <v>631024</v>
      </c>
    </row>
    <row r="1433" spans="1:15" ht="29" x14ac:dyDescent="0.35">
      <c r="A1433" s="41">
        <v>1431</v>
      </c>
      <c r="B1433" s="42">
        <v>7649261</v>
      </c>
      <c r="C1433" s="43" t="s">
        <v>6789</v>
      </c>
      <c r="D1433" s="51" t="s">
        <v>6790</v>
      </c>
      <c r="E1433" s="44" t="s">
        <v>722</v>
      </c>
      <c r="F1433" s="44" t="s">
        <v>997</v>
      </c>
      <c r="G1433" s="43" t="s">
        <v>6764</v>
      </c>
      <c r="H1433" s="44" t="s">
        <v>997</v>
      </c>
      <c r="I1433" s="43" t="s">
        <v>998</v>
      </c>
      <c r="J1433" s="44" t="s">
        <v>997</v>
      </c>
      <c r="K1433" s="43" t="s">
        <v>6785</v>
      </c>
      <c r="L1433" s="44" t="s">
        <v>6786</v>
      </c>
      <c r="M1433" s="43">
        <v>6</v>
      </c>
      <c r="N1433" s="43">
        <v>206640</v>
      </c>
      <c r="O1433" s="43">
        <v>631089</v>
      </c>
    </row>
    <row r="1434" spans="1:15" x14ac:dyDescent="0.35">
      <c r="A1434" s="41">
        <v>1432</v>
      </c>
      <c r="B1434" s="42">
        <v>7637452</v>
      </c>
      <c r="C1434" s="43" t="s">
        <v>6791</v>
      </c>
      <c r="D1434" s="51" t="s">
        <v>6792</v>
      </c>
      <c r="E1434" s="44" t="s">
        <v>722</v>
      </c>
      <c r="F1434" s="44" t="s">
        <v>997</v>
      </c>
      <c r="G1434" s="43" t="s">
        <v>6764</v>
      </c>
      <c r="H1434" s="44" t="s">
        <v>997</v>
      </c>
      <c r="I1434" s="43" t="s">
        <v>998</v>
      </c>
      <c r="J1434" s="44" t="s">
        <v>997</v>
      </c>
      <c r="K1434" s="43" t="s">
        <v>815</v>
      </c>
      <c r="L1434" s="44" t="s">
        <v>816</v>
      </c>
      <c r="M1434" s="43">
        <v>41</v>
      </c>
      <c r="N1434" s="43">
        <v>200270</v>
      </c>
      <c r="O1434" s="43">
        <v>633469</v>
      </c>
    </row>
    <row r="1435" spans="1:15" x14ac:dyDescent="0.35">
      <c r="A1435" s="41">
        <v>1433</v>
      </c>
      <c r="B1435" s="42">
        <v>7635147</v>
      </c>
      <c r="C1435" s="43" t="s">
        <v>6793</v>
      </c>
      <c r="D1435" s="51" t="s">
        <v>6794</v>
      </c>
      <c r="E1435" s="44" t="s">
        <v>722</v>
      </c>
      <c r="F1435" s="44" t="s">
        <v>997</v>
      </c>
      <c r="G1435" s="43" t="s">
        <v>6764</v>
      </c>
      <c r="H1435" s="44" t="s">
        <v>997</v>
      </c>
      <c r="I1435" s="43" t="s">
        <v>998</v>
      </c>
      <c r="J1435" s="44" t="s">
        <v>997</v>
      </c>
      <c r="K1435" s="43" t="s">
        <v>6795</v>
      </c>
      <c r="L1435" s="44" t="s">
        <v>6796</v>
      </c>
      <c r="M1435" s="43">
        <v>14</v>
      </c>
      <c r="N1435" s="43">
        <v>216976</v>
      </c>
      <c r="O1435" s="43">
        <v>626702</v>
      </c>
    </row>
    <row r="1436" spans="1:15" x14ac:dyDescent="0.35">
      <c r="A1436" s="41">
        <v>1434</v>
      </c>
      <c r="B1436" s="42">
        <v>7656331</v>
      </c>
      <c r="C1436" s="43" t="s">
        <v>6797</v>
      </c>
      <c r="D1436" s="51" t="s">
        <v>6798</v>
      </c>
      <c r="E1436" s="44" t="s">
        <v>722</v>
      </c>
      <c r="F1436" s="44" t="s">
        <v>997</v>
      </c>
      <c r="G1436" s="43" t="s">
        <v>6764</v>
      </c>
      <c r="H1436" s="44" t="s">
        <v>997</v>
      </c>
      <c r="I1436" s="43" t="s">
        <v>998</v>
      </c>
      <c r="J1436" s="44" t="s">
        <v>997</v>
      </c>
      <c r="K1436" s="43" t="s">
        <v>6799</v>
      </c>
      <c r="L1436" s="44" t="s">
        <v>6800</v>
      </c>
      <c r="M1436" s="43">
        <v>2</v>
      </c>
      <c r="N1436" s="43">
        <v>200626</v>
      </c>
      <c r="O1436" s="43">
        <v>626781</v>
      </c>
    </row>
    <row r="1437" spans="1:15" ht="43.5" x14ac:dyDescent="0.35">
      <c r="A1437" s="41">
        <v>1435</v>
      </c>
      <c r="B1437" s="42">
        <v>7657270</v>
      </c>
      <c r="C1437" s="43" t="s">
        <v>6801</v>
      </c>
      <c r="D1437" s="51" t="s">
        <v>6802</v>
      </c>
      <c r="E1437" s="44" t="s">
        <v>722</v>
      </c>
      <c r="F1437" s="44" t="s">
        <v>997</v>
      </c>
      <c r="G1437" s="43" t="s">
        <v>6764</v>
      </c>
      <c r="H1437" s="44" t="s">
        <v>997</v>
      </c>
      <c r="I1437" s="43" t="s">
        <v>998</v>
      </c>
      <c r="J1437" s="44" t="s">
        <v>997</v>
      </c>
      <c r="K1437" s="43" t="s">
        <v>6803</v>
      </c>
      <c r="L1437" s="44" t="s">
        <v>6804</v>
      </c>
      <c r="M1437" s="43">
        <v>124</v>
      </c>
      <c r="N1437" s="43">
        <v>201377</v>
      </c>
      <c r="O1437" s="43">
        <v>626747</v>
      </c>
    </row>
    <row r="1438" spans="1:15" x14ac:dyDescent="0.35">
      <c r="A1438" s="41">
        <v>1436</v>
      </c>
      <c r="B1438" s="42">
        <v>747540964</v>
      </c>
      <c r="C1438" s="43"/>
      <c r="D1438" s="51">
        <v>267673</v>
      </c>
      <c r="E1438" s="44" t="s">
        <v>722</v>
      </c>
      <c r="F1438" s="44" t="s">
        <v>997</v>
      </c>
      <c r="G1438" s="43" t="s">
        <v>6764</v>
      </c>
      <c r="H1438" s="44" t="s">
        <v>997</v>
      </c>
      <c r="I1438" s="43" t="s">
        <v>998</v>
      </c>
      <c r="J1438" s="44" t="s">
        <v>997</v>
      </c>
      <c r="K1438" s="43" t="s">
        <v>6805</v>
      </c>
      <c r="L1438" s="44" t="s">
        <v>6806</v>
      </c>
      <c r="M1438" s="43">
        <v>11</v>
      </c>
      <c r="N1438" s="43">
        <v>209619</v>
      </c>
      <c r="O1438" s="43">
        <v>622221</v>
      </c>
    </row>
    <row r="1439" spans="1:15" x14ac:dyDescent="0.35">
      <c r="A1439" s="41">
        <v>1437</v>
      </c>
      <c r="B1439" s="42">
        <v>10308941</v>
      </c>
      <c r="C1439" s="43"/>
      <c r="D1439" s="51">
        <v>130518</v>
      </c>
      <c r="E1439" s="44" t="s">
        <v>722</v>
      </c>
      <c r="F1439" s="44" t="s">
        <v>997</v>
      </c>
      <c r="G1439" s="43" t="s">
        <v>6764</v>
      </c>
      <c r="H1439" s="44" t="s">
        <v>997</v>
      </c>
      <c r="I1439" s="43" t="s">
        <v>998</v>
      </c>
      <c r="J1439" s="44" t="s">
        <v>997</v>
      </c>
      <c r="K1439" s="43" t="s">
        <v>6807</v>
      </c>
      <c r="L1439" s="44" t="s">
        <v>6808</v>
      </c>
      <c r="M1439" s="43">
        <v>18</v>
      </c>
      <c r="N1439" s="43">
        <v>211738</v>
      </c>
      <c r="O1439" s="43">
        <v>621170</v>
      </c>
    </row>
    <row r="1440" spans="1:15" x14ac:dyDescent="0.35">
      <c r="A1440" s="41">
        <v>1438</v>
      </c>
      <c r="B1440" s="42">
        <v>7642217</v>
      </c>
      <c r="C1440" s="43" t="s">
        <v>6809</v>
      </c>
      <c r="D1440" s="51" t="s">
        <v>6810</v>
      </c>
      <c r="E1440" s="44" t="s">
        <v>722</v>
      </c>
      <c r="F1440" s="44" t="s">
        <v>997</v>
      </c>
      <c r="G1440" s="43" t="s">
        <v>6764</v>
      </c>
      <c r="H1440" s="44" t="s">
        <v>997</v>
      </c>
      <c r="I1440" s="43" t="s">
        <v>998</v>
      </c>
      <c r="J1440" s="44" t="s">
        <v>997</v>
      </c>
      <c r="K1440" s="43" t="s">
        <v>346</v>
      </c>
      <c r="L1440" s="44" t="s">
        <v>347</v>
      </c>
      <c r="M1440" s="43">
        <v>4</v>
      </c>
      <c r="N1440" s="43">
        <v>202277</v>
      </c>
      <c r="O1440" s="43">
        <v>629692</v>
      </c>
    </row>
    <row r="1441" spans="1:15" x14ac:dyDescent="0.35">
      <c r="A1441" s="41">
        <v>1439</v>
      </c>
      <c r="B1441" s="42">
        <v>837934462</v>
      </c>
      <c r="C1441" s="43"/>
      <c r="D1441" s="51">
        <v>270302</v>
      </c>
      <c r="E1441" s="44" t="s">
        <v>722</v>
      </c>
      <c r="F1441" s="44" t="s">
        <v>997</v>
      </c>
      <c r="G1441" s="43" t="s">
        <v>6764</v>
      </c>
      <c r="H1441" s="44" t="s">
        <v>997</v>
      </c>
      <c r="I1441" s="43" t="s">
        <v>998</v>
      </c>
      <c r="J1441" s="44" t="s">
        <v>997</v>
      </c>
      <c r="K1441" s="43" t="s">
        <v>976</v>
      </c>
      <c r="L1441" s="44" t="s">
        <v>977</v>
      </c>
      <c r="M1441" s="43">
        <v>55</v>
      </c>
      <c r="N1441" s="43">
        <v>202600</v>
      </c>
      <c r="O1441" s="43">
        <v>633235</v>
      </c>
    </row>
    <row r="1442" spans="1:15" x14ac:dyDescent="0.35">
      <c r="A1442" s="41">
        <v>1440</v>
      </c>
      <c r="B1442" s="42">
        <v>411403962</v>
      </c>
      <c r="C1442" s="43"/>
      <c r="D1442" s="51">
        <v>133109</v>
      </c>
      <c r="E1442" s="44" t="s">
        <v>722</v>
      </c>
      <c r="F1442" s="44" t="s">
        <v>997</v>
      </c>
      <c r="G1442" s="43" t="s">
        <v>6764</v>
      </c>
      <c r="H1442" s="44" t="s">
        <v>997</v>
      </c>
      <c r="I1442" s="43" t="s">
        <v>998</v>
      </c>
      <c r="J1442" s="44" t="s">
        <v>997</v>
      </c>
      <c r="K1442" s="43" t="s">
        <v>6811</v>
      </c>
      <c r="L1442" s="44" t="s">
        <v>6812</v>
      </c>
      <c r="M1442" s="43" t="s">
        <v>5719</v>
      </c>
      <c r="N1442" s="43">
        <v>625132</v>
      </c>
      <c r="O1442" s="43">
        <v>202641</v>
      </c>
    </row>
    <row r="1443" spans="1:15" x14ac:dyDescent="0.35">
      <c r="A1443" s="41">
        <v>1441</v>
      </c>
      <c r="B1443" s="42">
        <v>7668433</v>
      </c>
      <c r="C1443" s="43" t="s">
        <v>6813</v>
      </c>
      <c r="D1443" s="51" t="s">
        <v>6814</v>
      </c>
      <c r="E1443" s="44" t="s">
        <v>722</v>
      </c>
      <c r="F1443" s="44" t="s">
        <v>997</v>
      </c>
      <c r="G1443" s="43" t="s">
        <v>6764</v>
      </c>
      <c r="H1443" s="44" t="s">
        <v>997</v>
      </c>
      <c r="I1443" s="43" t="s">
        <v>998</v>
      </c>
      <c r="J1443" s="44" t="s">
        <v>997</v>
      </c>
      <c r="K1443" s="43" t="s">
        <v>572</v>
      </c>
      <c r="L1443" s="44" t="s">
        <v>573</v>
      </c>
      <c r="M1443" s="43" t="s">
        <v>6815</v>
      </c>
      <c r="N1443" s="43">
        <v>203509</v>
      </c>
      <c r="O1443" s="43">
        <v>627848</v>
      </c>
    </row>
    <row r="1444" spans="1:15" ht="29" x14ac:dyDescent="0.35">
      <c r="A1444" s="41">
        <v>1442</v>
      </c>
      <c r="B1444" s="42">
        <v>7637058</v>
      </c>
      <c r="C1444" s="43" t="s">
        <v>6816</v>
      </c>
      <c r="D1444" s="51" t="s">
        <v>6817</v>
      </c>
      <c r="E1444" s="44" t="s">
        <v>722</v>
      </c>
      <c r="F1444" s="44" t="s">
        <v>997</v>
      </c>
      <c r="G1444" s="43" t="s">
        <v>6764</v>
      </c>
      <c r="H1444" s="44" t="s">
        <v>997</v>
      </c>
      <c r="I1444" s="43" t="s">
        <v>998</v>
      </c>
      <c r="J1444" s="44" t="s">
        <v>997</v>
      </c>
      <c r="K1444" s="43" t="s">
        <v>6818</v>
      </c>
      <c r="L1444" s="44" t="s">
        <v>6819</v>
      </c>
      <c r="M1444" s="43">
        <v>3</v>
      </c>
      <c r="N1444" s="43">
        <v>207939</v>
      </c>
      <c r="O1444" s="43">
        <v>634751</v>
      </c>
    </row>
    <row r="1445" spans="1:15" x14ac:dyDescent="0.35">
      <c r="A1445" s="41">
        <v>1443</v>
      </c>
      <c r="B1445" s="42">
        <v>7664333</v>
      </c>
      <c r="C1445" s="43" t="s">
        <v>6820</v>
      </c>
      <c r="D1445" s="51" t="s">
        <v>6821</v>
      </c>
      <c r="E1445" s="44" t="s">
        <v>722</v>
      </c>
      <c r="F1445" s="44" t="s">
        <v>997</v>
      </c>
      <c r="G1445" s="43" t="s">
        <v>6764</v>
      </c>
      <c r="H1445" s="44" t="s">
        <v>997</v>
      </c>
      <c r="I1445" s="43" t="s">
        <v>998</v>
      </c>
      <c r="J1445" s="44" t="s">
        <v>997</v>
      </c>
      <c r="K1445" s="43" t="s">
        <v>6822</v>
      </c>
      <c r="L1445" s="44" t="s">
        <v>6823</v>
      </c>
      <c r="M1445" s="43">
        <v>17</v>
      </c>
      <c r="N1445" s="43">
        <v>217173</v>
      </c>
      <c r="O1445" s="43">
        <v>619513</v>
      </c>
    </row>
    <row r="1446" spans="1:15" x14ac:dyDescent="0.35">
      <c r="A1446" s="41">
        <v>1444</v>
      </c>
      <c r="B1446" s="42">
        <v>7664028</v>
      </c>
      <c r="C1446" s="43" t="s">
        <v>6824</v>
      </c>
      <c r="D1446" s="51" t="s">
        <v>6825</v>
      </c>
      <c r="E1446" s="44" t="s">
        <v>722</v>
      </c>
      <c r="F1446" s="44" t="s">
        <v>997</v>
      </c>
      <c r="G1446" s="43" t="s">
        <v>6764</v>
      </c>
      <c r="H1446" s="44" t="s">
        <v>997</v>
      </c>
      <c r="I1446" s="43" t="s">
        <v>998</v>
      </c>
      <c r="J1446" s="44" t="s">
        <v>997</v>
      </c>
      <c r="K1446" s="43" t="s">
        <v>6826</v>
      </c>
      <c r="L1446" s="44" t="s">
        <v>6827</v>
      </c>
      <c r="M1446" s="43" t="s">
        <v>694</v>
      </c>
      <c r="N1446" s="43">
        <v>205139</v>
      </c>
      <c r="O1446" s="43">
        <v>618235</v>
      </c>
    </row>
    <row r="1447" spans="1:15" x14ac:dyDescent="0.35">
      <c r="A1447" s="41">
        <v>1445</v>
      </c>
      <c r="B1447" s="42">
        <v>7669279</v>
      </c>
      <c r="C1447" s="43" t="s">
        <v>6828</v>
      </c>
      <c r="D1447" s="51" t="s">
        <v>6829</v>
      </c>
      <c r="E1447" s="44" t="s">
        <v>722</v>
      </c>
      <c r="F1447" s="44" t="s">
        <v>997</v>
      </c>
      <c r="G1447" s="43" t="s">
        <v>6764</v>
      </c>
      <c r="H1447" s="44" t="s">
        <v>997</v>
      </c>
      <c r="I1447" s="43" t="s">
        <v>998</v>
      </c>
      <c r="J1447" s="44" t="s">
        <v>997</v>
      </c>
      <c r="K1447" s="43" t="s">
        <v>6830</v>
      </c>
      <c r="L1447" s="44" t="s">
        <v>6831</v>
      </c>
      <c r="M1447" s="43">
        <v>13</v>
      </c>
      <c r="N1447" s="43">
        <v>204781</v>
      </c>
      <c r="O1447" s="43">
        <v>627157</v>
      </c>
    </row>
    <row r="1448" spans="1:15" x14ac:dyDescent="0.35">
      <c r="A1448" s="41">
        <v>1446</v>
      </c>
      <c r="B1448" s="42">
        <v>7651512</v>
      </c>
      <c r="C1448" s="43" t="s">
        <v>1005</v>
      </c>
      <c r="D1448" s="51" t="s">
        <v>1006</v>
      </c>
      <c r="E1448" s="44" t="s">
        <v>722</v>
      </c>
      <c r="F1448" s="44" t="s">
        <v>997</v>
      </c>
      <c r="G1448" s="43" t="s">
        <v>6764</v>
      </c>
      <c r="H1448" s="44" t="s">
        <v>997</v>
      </c>
      <c r="I1448" s="43" t="s">
        <v>998</v>
      </c>
      <c r="J1448" s="44" t="s">
        <v>997</v>
      </c>
      <c r="K1448" s="43" t="s">
        <v>1007</v>
      </c>
      <c r="L1448" s="44" t="s">
        <v>1008</v>
      </c>
      <c r="M1448" s="43">
        <v>43</v>
      </c>
      <c r="N1448" s="43">
        <v>204958</v>
      </c>
      <c r="O1448" s="43">
        <v>629237</v>
      </c>
    </row>
    <row r="1449" spans="1:15" x14ac:dyDescent="0.35">
      <c r="A1449" s="41">
        <v>1447</v>
      </c>
      <c r="B1449" s="42">
        <v>14258138</v>
      </c>
      <c r="C1449" s="43"/>
      <c r="D1449" s="51">
        <v>264084</v>
      </c>
      <c r="E1449" s="44" t="s">
        <v>722</v>
      </c>
      <c r="F1449" s="44" t="s">
        <v>997</v>
      </c>
      <c r="G1449" s="43" t="s">
        <v>6764</v>
      </c>
      <c r="H1449" s="44" t="s">
        <v>997</v>
      </c>
      <c r="I1449" s="43" t="s">
        <v>998</v>
      </c>
      <c r="J1449" s="44" t="s">
        <v>997</v>
      </c>
      <c r="K1449" s="43" t="s">
        <v>6832</v>
      </c>
      <c r="L1449" s="44" t="s">
        <v>6833</v>
      </c>
      <c r="M1449" s="43" t="s">
        <v>6834</v>
      </c>
      <c r="N1449" s="43">
        <v>205178</v>
      </c>
      <c r="O1449" s="43">
        <v>627496</v>
      </c>
    </row>
    <row r="1450" spans="1:15" x14ac:dyDescent="0.35">
      <c r="A1450" s="41">
        <v>1448</v>
      </c>
      <c r="B1450" s="42">
        <v>7642857</v>
      </c>
      <c r="C1450" s="43" t="s">
        <v>6835</v>
      </c>
      <c r="D1450" s="51" t="s">
        <v>6836</v>
      </c>
      <c r="E1450" s="44" t="s">
        <v>722</v>
      </c>
      <c r="F1450" s="44" t="s">
        <v>997</v>
      </c>
      <c r="G1450" s="43" t="s">
        <v>6764</v>
      </c>
      <c r="H1450" s="44" t="s">
        <v>997</v>
      </c>
      <c r="I1450" s="43" t="s">
        <v>998</v>
      </c>
      <c r="J1450" s="44" t="s">
        <v>997</v>
      </c>
      <c r="K1450" s="43" t="s">
        <v>6837</v>
      </c>
      <c r="L1450" s="44" t="s">
        <v>6838</v>
      </c>
      <c r="M1450" s="43">
        <v>1</v>
      </c>
      <c r="N1450" s="43">
        <v>201633</v>
      </c>
      <c r="O1450" s="43">
        <v>629645</v>
      </c>
    </row>
    <row r="1451" spans="1:15" x14ac:dyDescent="0.35">
      <c r="A1451" s="41">
        <v>1449</v>
      </c>
      <c r="B1451" s="42">
        <v>798182082</v>
      </c>
      <c r="C1451" s="43"/>
      <c r="D1451" s="51">
        <v>119267</v>
      </c>
      <c r="E1451" s="44" t="s">
        <v>722</v>
      </c>
      <c r="F1451" s="44" t="s">
        <v>997</v>
      </c>
      <c r="G1451" s="43" t="s">
        <v>6764</v>
      </c>
      <c r="H1451" s="44" t="s">
        <v>997</v>
      </c>
      <c r="I1451" s="43" t="s">
        <v>998</v>
      </c>
      <c r="J1451" s="44" t="s">
        <v>997</v>
      </c>
      <c r="K1451" s="43" t="s">
        <v>1497</v>
      </c>
      <c r="L1451" s="44" t="s">
        <v>1498</v>
      </c>
      <c r="M1451" s="43">
        <v>19</v>
      </c>
      <c r="N1451" s="43">
        <v>203527</v>
      </c>
      <c r="O1451" s="43">
        <v>630386</v>
      </c>
    </row>
    <row r="1452" spans="1:15" x14ac:dyDescent="0.35">
      <c r="A1452" s="41">
        <v>1450</v>
      </c>
      <c r="B1452" s="42">
        <v>9633092</v>
      </c>
      <c r="C1452" s="43" t="s">
        <v>6839</v>
      </c>
      <c r="D1452" s="51" t="s">
        <v>6840</v>
      </c>
      <c r="E1452" s="44" t="s">
        <v>722</v>
      </c>
      <c r="F1452" s="44" t="s">
        <v>997</v>
      </c>
      <c r="G1452" s="43" t="s">
        <v>6764</v>
      </c>
      <c r="H1452" s="44" t="s">
        <v>997</v>
      </c>
      <c r="I1452" s="43" t="s">
        <v>998</v>
      </c>
      <c r="J1452" s="44" t="s">
        <v>997</v>
      </c>
      <c r="K1452" s="43" t="s">
        <v>6841</v>
      </c>
      <c r="L1452" s="44" t="s">
        <v>6842</v>
      </c>
      <c r="M1452" s="43">
        <v>86</v>
      </c>
      <c r="N1452" s="43">
        <v>204052</v>
      </c>
      <c r="O1452" s="43">
        <v>631587</v>
      </c>
    </row>
    <row r="1453" spans="1:15" x14ac:dyDescent="0.35">
      <c r="A1453" s="41">
        <v>1451</v>
      </c>
      <c r="B1453" s="42">
        <v>7659016</v>
      </c>
      <c r="C1453" s="43" t="s">
        <v>6843</v>
      </c>
      <c r="D1453" s="51" t="s">
        <v>6844</v>
      </c>
      <c r="E1453" s="44" t="s">
        <v>722</v>
      </c>
      <c r="F1453" s="44" t="s">
        <v>997</v>
      </c>
      <c r="G1453" s="43" t="s">
        <v>6764</v>
      </c>
      <c r="H1453" s="44" t="s">
        <v>997</v>
      </c>
      <c r="I1453" s="43" t="s">
        <v>998</v>
      </c>
      <c r="J1453" s="44" t="s">
        <v>997</v>
      </c>
      <c r="K1453" s="43" t="s">
        <v>6845</v>
      </c>
      <c r="L1453" s="44" t="s">
        <v>6846</v>
      </c>
      <c r="M1453" s="43">
        <v>19</v>
      </c>
      <c r="N1453" s="43">
        <v>203232</v>
      </c>
      <c r="O1453" s="43">
        <v>624671</v>
      </c>
    </row>
    <row r="1454" spans="1:15" x14ac:dyDescent="0.35">
      <c r="A1454" s="41">
        <v>1452</v>
      </c>
      <c r="B1454" s="42">
        <v>7670655</v>
      </c>
      <c r="C1454" s="43" t="s">
        <v>6847</v>
      </c>
      <c r="D1454" s="51" t="s">
        <v>6848</v>
      </c>
      <c r="E1454" s="44" t="s">
        <v>722</v>
      </c>
      <c r="F1454" s="44" t="s">
        <v>997</v>
      </c>
      <c r="G1454" s="43" t="s">
        <v>6764</v>
      </c>
      <c r="H1454" s="44" t="s">
        <v>997</v>
      </c>
      <c r="I1454" s="43" t="s">
        <v>998</v>
      </c>
      <c r="J1454" s="44" t="s">
        <v>997</v>
      </c>
      <c r="K1454" s="43" t="s">
        <v>555</v>
      </c>
      <c r="L1454" s="44" t="s">
        <v>556</v>
      </c>
      <c r="M1454" s="43">
        <v>53</v>
      </c>
      <c r="N1454" s="43">
        <v>200797</v>
      </c>
      <c r="O1454" s="43">
        <v>629905</v>
      </c>
    </row>
    <row r="1455" spans="1:15" x14ac:dyDescent="0.35">
      <c r="A1455" s="41">
        <v>1453</v>
      </c>
      <c r="B1455" s="42">
        <v>7593124</v>
      </c>
      <c r="C1455" s="43" t="s">
        <v>6849</v>
      </c>
      <c r="D1455" s="51" t="s">
        <v>6850</v>
      </c>
      <c r="E1455" s="44" t="s">
        <v>722</v>
      </c>
      <c r="F1455" s="44" t="s">
        <v>6851</v>
      </c>
      <c r="G1455" s="43" t="s">
        <v>6852</v>
      </c>
      <c r="H1455" s="44" t="s">
        <v>6853</v>
      </c>
      <c r="I1455" s="43" t="s">
        <v>6854</v>
      </c>
      <c r="J1455" s="44" t="s">
        <v>6853</v>
      </c>
      <c r="K1455" s="43" t="s">
        <v>338</v>
      </c>
      <c r="L1455" s="44" t="s">
        <v>339</v>
      </c>
      <c r="M1455" s="43">
        <v>19</v>
      </c>
      <c r="N1455" s="43">
        <v>358412</v>
      </c>
      <c r="O1455" s="43">
        <v>672616</v>
      </c>
    </row>
    <row r="1456" spans="1:15" x14ac:dyDescent="0.35">
      <c r="A1456" s="41">
        <v>1454</v>
      </c>
      <c r="B1456" s="42">
        <v>7594473</v>
      </c>
      <c r="C1456" s="43" t="s">
        <v>6855</v>
      </c>
      <c r="D1456" s="51" t="s">
        <v>6856</v>
      </c>
      <c r="E1456" s="44" t="s">
        <v>722</v>
      </c>
      <c r="F1456" s="44" t="s">
        <v>6851</v>
      </c>
      <c r="G1456" s="43" t="s">
        <v>6857</v>
      </c>
      <c r="H1456" s="44" t="s">
        <v>6858</v>
      </c>
      <c r="I1456" s="43" t="s">
        <v>6859</v>
      </c>
      <c r="J1456" s="44" t="s">
        <v>6858</v>
      </c>
      <c r="K1456" s="43" t="s">
        <v>507</v>
      </c>
      <c r="L1456" s="44" t="s">
        <v>508</v>
      </c>
      <c r="M1456" s="43">
        <v>25</v>
      </c>
      <c r="N1456" s="43">
        <v>337688</v>
      </c>
      <c r="O1456" s="43">
        <v>638187</v>
      </c>
    </row>
    <row r="1457" spans="1:15" x14ac:dyDescent="0.35">
      <c r="A1457" s="41">
        <v>1455</v>
      </c>
      <c r="B1457" s="42">
        <v>7595298</v>
      </c>
      <c r="C1457" s="43" t="s">
        <v>6860</v>
      </c>
      <c r="D1457" s="51" t="s">
        <v>6861</v>
      </c>
      <c r="E1457" s="44" t="s">
        <v>722</v>
      </c>
      <c r="F1457" s="44" t="s">
        <v>6851</v>
      </c>
      <c r="G1457" s="43" t="s">
        <v>6857</v>
      </c>
      <c r="H1457" s="44" t="s">
        <v>6858</v>
      </c>
      <c r="I1457" s="43" t="s">
        <v>6862</v>
      </c>
      <c r="J1457" s="44" t="s">
        <v>6863</v>
      </c>
      <c r="K1457" s="43" t="s">
        <v>6864</v>
      </c>
      <c r="L1457" s="44" t="s">
        <v>6865</v>
      </c>
      <c r="M1457" s="43">
        <v>10</v>
      </c>
      <c r="N1457" s="43">
        <v>327372</v>
      </c>
      <c r="O1457" s="43">
        <v>639022</v>
      </c>
    </row>
    <row r="1458" spans="1:15" x14ac:dyDescent="0.35">
      <c r="A1458" s="41">
        <v>1456</v>
      </c>
      <c r="B1458" s="42">
        <v>7590976</v>
      </c>
      <c r="C1458" s="43" t="s">
        <v>6866</v>
      </c>
      <c r="D1458" s="51" t="s">
        <v>6867</v>
      </c>
      <c r="E1458" s="44" t="s">
        <v>722</v>
      </c>
      <c r="F1458" s="44" t="s">
        <v>6851</v>
      </c>
      <c r="G1458" s="43" t="s">
        <v>6868</v>
      </c>
      <c r="H1458" s="44" t="s">
        <v>6869</v>
      </c>
      <c r="I1458" s="43" t="s">
        <v>6870</v>
      </c>
      <c r="J1458" s="44" t="s">
        <v>6869</v>
      </c>
      <c r="K1458" s="43" t="s">
        <v>6871</v>
      </c>
      <c r="L1458" s="44" t="s">
        <v>6872</v>
      </c>
      <c r="M1458" s="43">
        <v>1</v>
      </c>
      <c r="N1458" s="43">
        <v>348145</v>
      </c>
      <c r="O1458" s="43">
        <v>650625</v>
      </c>
    </row>
    <row r="1459" spans="1:15" x14ac:dyDescent="0.35">
      <c r="A1459" s="41">
        <v>1457</v>
      </c>
      <c r="B1459" s="42">
        <v>7590767</v>
      </c>
      <c r="C1459" s="43" t="s">
        <v>6873</v>
      </c>
      <c r="D1459" s="51" t="s">
        <v>6874</v>
      </c>
      <c r="E1459" s="44" t="s">
        <v>722</v>
      </c>
      <c r="F1459" s="44" t="s">
        <v>6851</v>
      </c>
      <c r="G1459" s="43" t="s">
        <v>6868</v>
      </c>
      <c r="H1459" s="44" t="s">
        <v>6869</v>
      </c>
      <c r="I1459" s="43" t="s">
        <v>6870</v>
      </c>
      <c r="J1459" s="44" t="s">
        <v>6869</v>
      </c>
      <c r="K1459" s="43" t="s">
        <v>309</v>
      </c>
      <c r="L1459" s="44" t="s">
        <v>310</v>
      </c>
      <c r="M1459" s="43">
        <v>22</v>
      </c>
      <c r="N1459" s="43">
        <v>347769</v>
      </c>
      <c r="O1459" s="43">
        <v>652117</v>
      </c>
    </row>
    <row r="1460" spans="1:15" x14ac:dyDescent="0.35">
      <c r="A1460" s="41">
        <v>1458</v>
      </c>
      <c r="B1460" s="42">
        <v>7590780</v>
      </c>
      <c r="C1460" s="43" t="s">
        <v>6875</v>
      </c>
      <c r="D1460" s="51" t="s">
        <v>6876</v>
      </c>
      <c r="E1460" s="44" t="s">
        <v>722</v>
      </c>
      <c r="F1460" s="44" t="s">
        <v>6851</v>
      </c>
      <c r="G1460" s="43" t="s">
        <v>6868</v>
      </c>
      <c r="H1460" s="44" t="s">
        <v>6869</v>
      </c>
      <c r="I1460" s="43" t="s">
        <v>6870</v>
      </c>
      <c r="J1460" s="44" t="s">
        <v>6869</v>
      </c>
      <c r="K1460" s="43" t="s">
        <v>520</v>
      </c>
      <c r="L1460" s="44" t="s">
        <v>521</v>
      </c>
      <c r="M1460" s="43">
        <v>2</v>
      </c>
      <c r="N1460" s="43">
        <v>347890</v>
      </c>
      <c r="O1460" s="43">
        <v>651606</v>
      </c>
    </row>
    <row r="1461" spans="1:15" x14ac:dyDescent="0.35">
      <c r="A1461" s="41">
        <v>1459</v>
      </c>
      <c r="B1461" s="42">
        <v>7591083</v>
      </c>
      <c r="C1461" s="43" t="s">
        <v>6877</v>
      </c>
      <c r="D1461" s="51" t="s">
        <v>6878</v>
      </c>
      <c r="E1461" s="44" t="s">
        <v>722</v>
      </c>
      <c r="F1461" s="44" t="s">
        <v>6851</v>
      </c>
      <c r="G1461" s="43" t="s">
        <v>6868</v>
      </c>
      <c r="H1461" s="44" t="s">
        <v>6869</v>
      </c>
      <c r="I1461" s="43" t="s">
        <v>6870</v>
      </c>
      <c r="J1461" s="44" t="s">
        <v>6869</v>
      </c>
      <c r="K1461" s="43" t="s">
        <v>6879</v>
      </c>
      <c r="L1461" s="44" t="s">
        <v>6880</v>
      </c>
      <c r="M1461" s="43">
        <v>31</v>
      </c>
      <c r="N1461" s="43">
        <v>347571</v>
      </c>
      <c r="O1461" s="43">
        <v>651934</v>
      </c>
    </row>
    <row r="1462" spans="1:15" x14ac:dyDescent="0.35">
      <c r="A1462" s="41">
        <v>1460</v>
      </c>
      <c r="B1462" s="42">
        <v>7588713</v>
      </c>
      <c r="C1462" s="43" t="s">
        <v>6881</v>
      </c>
      <c r="D1462" s="51" t="s">
        <v>6882</v>
      </c>
      <c r="E1462" s="44" t="s">
        <v>722</v>
      </c>
      <c r="F1462" s="44" t="s">
        <v>6851</v>
      </c>
      <c r="G1462" s="43" t="s">
        <v>6868</v>
      </c>
      <c r="H1462" s="44" t="s">
        <v>6869</v>
      </c>
      <c r="I1462" s="43" t="s">
        <v>6870</v>
      </c>
      <c r="J1462" s="44" t="s">
        <v>6869</v>
      </c>
      <c r="K1462" s="43" t="s">
        <v>690</v>
      </c>
      <c r="L1462" s="44" t="s">
        <v>691</v>
      </c>
      <c r="M1462" s="43">
        <v>2</v>
      </c>
      <c r="N1462" s="43">
        <v>347071</v>
      </c>
      <c r="O1462" s="43">
        <v>652139</v>
      </c>
    </row>
    <row r="1463" spans="1:15" x14ac:dyDescent="0.35">
      <c r="A1463" s="41">
        <v>1461</v>
      </c>
      <c r="B1463" s="42">
        <v>7590659</v>
      </c>
      <c r="C1463" s="43" t="s">
        <v>6883</v>
      </c>
      <c r="D1463" s="51" t="s">
        <v>6884</v>
      </c>
      <c r="E1463" s="44" t="s">
        <v>722</v>
      </c>
      <c r="F1463" s="44" t="s">
        <v>6851</v>
      </c>
      <c r="G1463" s="43" t="s">
        <v>6868</v>
      </c>
      <c r="H1463" s="44" t="s">
        <v>6869</v>
      </c>
      <c r="I1463" s="43" t="s">
        <v>6870</v>
      </c>
      <c r="J1463" s="44" t="s">
        <v>6869</v>
      </c>
      <c r="K1463" s="43" t="s">
        <v>2084</v>
      </c>
      <c r="L1463" s="44" t="s">
        <v>2085</v>
      </c>
      <c r="M1463" s="43">
        <v>16</v>
      </c>
      <c r="N1463" s="43">
        <v>348127</v>
      </c>
      <c r="O1463" s="43">
        <v>650729</v>
      </c>
    </row>
    <row r="1464" spans="1:15" x14ac:dyDescent="0.35">
      <c r="A1464" s="41">
        <v>1462</v>
      </c>
      <c r="B1464" s="42">
        <v>7590670</v>
      </c>
      <c r="C1464" s="43" t="s">
        <v>6885</v>
      </c>
      <c r="D1464" s="51" t="s">
        <v>6886</v>
      </c>
      <c r="E1464" s="44" t="s">
        <v>722</v>
      </c>
      <c r="F1464" s="44" t="s">
        <v>6851</v>
      </c>
      <c r="G1464" s="43" t="s">
        <v>6868</v>
      </c>
      <c r="H1464" s="44" t="s">
        <v>6869</v>
      </c>
      <c r="I1464" s="43" t="s">
        <v>6870</v>
      </c>
      <c r="J1464" s="44" t="s">
        <v>6869</v>
      </c>
      <c r="K1464" s="43" t="s">
        <v>413</v>
      </c>
      <c r="L1464" s="44" t="s">
        <v>414</v>
      </c>
      <c r="M1464" s="43">
        <v>18</v>
      </c>
      <c r="N1464" s="43">
        <v>348559</v>
      </c>
      <c r="O1464" s="43">
        <v>651533</v>
      </c>
    </row>
    <row r="1465" spans="1:15" ht="29" x14ac:dyDescent="0.35">
      <c r="A1465" s="41">
        <v>1463</v>
      </c>
      <c r="B1465" s="42">
        <v>7587822</v>
      </c>
      <c r="C1465" s="43" t="s">
        <v>6887</v>
      </c>
      <c r="D1465" s="51" t="s">
        <v>6888</v>
      </c>
      <c r="E1465" s="44" t="s">
        <v>722</v>
      </c>
      <c r="F1465" s="44" t="s">
        <v>6851</v>
      </c>
      <c r="G1465" s="43" t="s">
        <v>6868</v>
      </c>
      <c r="H1465" s="44" t="s">
        <v>6869</v>
      </c>
      <c r="I1465" s="43" t="s">
        <v>6870</v>
      </c>
      <c r="J1465" s="44" t="s">
        <v>6869</v>
      </c>
      <c r="K1465" s="43" t="s">
        <v>6889</v>
      </c>
      <c r="L1465" s="44" t="s">
        <v>6890</v>
      </c>
      <c r="M1465" s="43">
        <v>81</v>
      </c>
      <c r="N1465" s="43">
        <v>347115</v>
      </c>
      <c r="O1465" s="43">
        <v>652889</v>
      </c>
    </row>
    <row r="1466" spans="1:15" x14ac:dyDescent="0.35">
      <c r="A1466" s="41">
        <v>1464</v>
      </c>
      <c r="B1466" s="42">
        <v>7590716</v>
      </c>
      <c r="C1466" s="43" t="s">
        <v>6891</v>
      </c>
      <c r="D1466" s="51" t="s">
        <v>6892</v>
      </c>
      <c r="E1466" s="44" t="s">
        <v>722</v>
      </c>
      <c r="F1466" s="44" t="s">
        <v>6851</v>
      </c>
      <c r="G1466" s="43" t="s">
        <v>6868</v>
      </c>
      <c r="H1466" s="44" t="s">
        <v>6869</v>
      </c>
      <c r="I1466" s="43" t="s">
        <v>6870</v>
      </c>
      <c r="J1466" s="44" t="s">
        <v>6869</v>
      </c>
      <c r="K1466" s="43" t="s">
        <v>415</v>
      </c>
      <c r="L1466" s="44" t="s">
        <v>416</v>
      </c>
      <c r="M1466" s="43">
        <v>1</v>
      </c>
      <c r="N1466" s="43">
        <v>346278</v>
      </c>
      <c r="O1466" s="43">
        <v>653064</v>
      </c>
    </row>
    <row r="1467" spans="1:15" x14ac:dyDescent="0.35">
      <c r="A1467" s="41">
        <v>1465</v>
      </c>
      <c r="B1467" s="42">
        <v>7590717</v>
      </c>
      <c r="C1467" s="43" t="s">
        <v>6893</v>
      </c>
      <c r="D1467" s="51" t="s">
        <v>6894</v>
      </c>
      <c r="E1467" s="44" t="s">
        <v>722</v>
      </c>
      <c r="F1467" s="44" t="s">
        <v>6851</v>
      </c>
      <c r="G1467" s="43" t="s">
        <v>6868</v>
      </c>
      <c r="H1467" s="44" t="s">
        <v>6869</v>
      </c>
      <c r="I1467" s="43" t="s">
        <v>6870</v>
      </c>
      <c r="J1467" s="44" t="s">
        <v>6869</v>
      </c>
      <c r="K1467" s="43" t="s">
        <v>6895</v>
      </c>
      <c r="L1467" s="44" t="s">
        <v>6896</v>
      </c>
      <c r="M1467" s="43">
        <v>1</v>
      </c>
      <c r="N1467" s="43">
        <v>347653</v>
      </c>
      <c r="O1467" s="43">
        <v>651701</v>
      </c>
    </row>
    <row r="1468" spans="1:15" ht="29" x14ac:dyDescent="0.35">
      <c r="A1468" s="41">
        <v>1466</v>
      </c>
      <c r="B1468" s="42">
        <v>7590897</v>
      </c>
      <c r="C1468" s="43" t="s">
        <v>6897</v>
      </c>
      <c r="D1468" s="51" t="s">
        <v>6898</v>
      </c>
      <c r="E1468" s="44" t="s">
        <v>722</v>
      </c>
      <c r="F1468" s="44" t="s">
        <v>6851</v>
      </c>
      <c r="G1468" s="43" t="s">
        <v>6868</v>
      </c>
      <c r="H1468" s="44" t="s">
        <v>6869</v>
      </c>
      <c r="I1468" s="43" t="s">
        <v>6870</v>
      </c>
      <c r="J1468" s="44" t="s">
        <v>6869</v>
      </c>
      <c r="K1468" s="43" t="s">
        <v>533</v>
      </c>
      <c r="L1468" s="44" t="s">
        <v>534</v>
      </c>
      <c r="M1468" s="43">
        <v>2</v>
      </c>
      <c r="N1468" s="43">
        <v>348768</v>
      </c>
      <c r="O1468" s="43">
        <v>651009</v>
      </c>
    </row>
    <row r="1469" spans="1:15" x14ac:dyDescent="0.35">
      <c r="A1469" s="41">
        <v>1467</v>
      </c>
      <c r="B1469" s="42">
        <v>7589158</v>
      </c>
      <c r="C1469" s="43" t="s">
        <v>6899</v>
      </c>
      <c r="D1469" s="51" t="s">
        <v>6900</v>
      </c>
      <c r="E1469" s="44" t="s">
        <v>722</v>
      </c>
      <c r="F1469" s="44" t="s">
        <v>6851</v>
      </c>
      <c r="G1469" s="43" t="s">
        <v>6868</v>
      </c>
      <c r="H1469" s="44" t="s">
        <v>6869</v>
      </c>
      <c r="I1469" s="43" t="s">
        <v>6870</v>
      </c>
      <c r="J1469" s="44" t="s">
        <v>6869</v>
      </c>
      <c r="K1469" s="43" t="s">
        <v>595</v>
      </c>
      <c r="L1469" s="44" t="s">
        <v>596</v>
      </c>
      <c r="M1469" s="43" t="s">
        <v>377</v>
      </c>
      <c r="N1469" s="43">
        <v>348421</v>
      </c>
      <c r="O1469" s="43">
        <v>651434</v>
      </c>
    </row>
    <row r="1470" spans="1:15" ht="29" x14ac:dyDescent="0.35">
      <c r="A1470" s="41">
        <v>1468</v>
      </c>
      <c r="B1470" s="42">
        <v>7588460</v>
      </c>
      <c r="C1470" s="43" t="s">
        <v>6901</v>
      </c>
      <c r="D1470" s="51" t="s">
        <v>6902</v>
      </c>
      <c r="E1470" s="44" t="s">
        <v>722</v>
      </c>
      <c r="F1470" s="44" t="s">
        <v>6851</v>
      </c>
      <c r="G1470" s="43" t="s">
        <v>6868</v>
      </c>
      <c r="H1470" s="44" t="s">
        <v>6869</v>
      </c>
      <c r="I1470" s="43" t="s">
        <v>6870</v>
      </c>
      <c r="J1470" s="44" t="s">
        <v>6869</v>
      </c>
      <c r="K1470" s="43" t="s">
        <v>393</v>
      </c>
      <c r="L1470" s="44" t="s">
        <v>394</v>
      </c>
      <c r="M1470" s="43">
        <v>15</v>
      </c>
      <c r="N1470" s="43">
        <v>346961</v>
      </c>
      <c r="O1470" s="43">
        <v>649199</v>
      </c>
    </row>
    <row r="1471" spans="1:15" ht="29" x14ac:dyDescent="0.35">
      <c r="A1471" s="41">
        <v>1469</v>
      </c>
      <c r="B1471" s="42">
        <v>7588461</v>
      </c>
      <c r="C1471" s="43" t="s">
        <v>6903</v>
      </c>
      <c r="D1471" s="51" t="s">
        <v>6904</v>
      </c>
      <c r="E1471" s="44" t="s">
        <v>722</v>
      </c>
      <c r="F1471" s="44" t="s">
        <v>6851</v>
      </c>
      <c r="G1471" s="43" t="s">
        <v>6868</v>
      </c>
      <c r="H1471" s="44" t="s">
        <v>6869</v>
      </c>
      <c r="I1471" s="43" t="s">
        <v>6870</v>
      </c>
      <c r="J1471" s="44" t="s">
        <v>6869</v>
      </c>
      <c r="K1471" s="43" t="s">
        <v>393</v>
      </c>
      <c r="L1471" s="44" t="s">
        <v>394</v>
      </c>
      <c r="M1471" s="43">
        <v>18</v>
      </c>
      <c r="N1471" s="43">
        <v>346757</v>
      </c>
      <c r="O1471" s="43">
        <v>649282</v>
      </c>
    </row>
    <row r="1472" spans="1:15" ht="29" x14ac:dyDescent="0.35">
      <c r="A1472" s="41">
        <v>1470</v>
      </c>
      <c r="B1472" s="42">
        <v>7588199</v>
      </c>
      <c r="C1472" s="43" t="s">
        <v>6905</v>
      </c>
      <c r="D1472" s="51" t="s">
        <v>6906</v>
      </c>
      <c r="E1472" s="44" t="s">
        <v>722</v>
      </c>
      <c r="F1472" s="44" t="s">
        <v>6851</v>
      </c>
      <c r="G1472" s="43" t="s">
        <v>6868</v>
      </c>
      <c r="H1472" s="44" t="s">
        <v>6869</v>
      </c>
      <c r="I1472" s="43" t="s">
        <v>6870</v>
      </c>
      <c r="J1472" s="44" t="s">
        <v>6869</v>
      </c>
      <c r="K1472" s="43" t="s">
        <v>6907</v>
      </c>
      <c r="L1472" s="44" t="s">
        <v>6908</v>
      </c>
      <c r="M1472" s="43">
        <v>47</v>
      </c>
      <c r="N1472" s="43">
        <v>347789</v>
      </c>
      <c r="O1472" s="43">
        <v>649652</v>
      </c>
    </row>
    <row r="1473" spans="1:15" ht="29" x14ac:dyDescent="0.35">
      <c r="A1473" s="41">
        <v>1471</v>
      </c>
      <c r="B1473" s="42">
        <v>7587823</v>
      </c>
      <c r="C1473" s="43" t="s">
        <v>6909</v>
      </c>
      <c r="D1473" s="51" t="s">
        <v>6910</v>
      </c>
      <c r="E1473" s="44" t="s">
        <v>722</v>
      </c>
      <c r="F1473" s="44" t="s">
        <v>6851</v>
      </c>
      <c r="G1473" s="43" t="s">
        <v>6868</v>
      </c>
      <c r="H1473" s="44" t="s">
        <v>6869</v>
      </c>
      <c r="I1473" s="43" t="s">
        <v>6870</v>
      </c>
      <c r="J1473" s="44" t="s">
        <v>6869</v>
      </c>
      <c r="K1473" s="43" t="s">
        <v>6911</v>
      </c>
      <c r="L1473" s="44" t="s">
        <v>6912</v>
      </c>
      <c r="M1473" s="43">
        <v>5</v>
      </c>
      <c r="N1473" s="43">
        <v>347225</v>
      </c>
      <c r="O1473" s="43">
        <v>652765</v>
      </c>
    </row>
  </sheetData>
  <sheetProtection algorithmName="SHA-512" hashValue="NKOCPzHaf0VJ/NrhOpgVZuHA2ZZdOdhZsjh+UGKwDuai0eIj3+LoPfaR442XBw21W4JVBuiiP/7Syn4KoulxAQ==" saltValue="3SOc92FpjkTSlDTmWInbEA==" spinCount="100000" sheet="1" objects="1" scenarios="1"/>
  <conditionalFormatting sqref="B3:B787">
    <cfRule type="duplicateValues" dxfId="0" priority="313"/>
  </conditionalFormatting>
  <pageMargins left="0.70866141732283472" right="0.70866141732283472" top="0.74803149606299213" bottom="0.74803149606299213" header="0.31496062992125984" footer="0.31496062992125984"/>
  <pageSetup paperSize="8" scale="9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DA6D6-22B5-49C5-B157-9A365C059410}">
  <dimension ref="B2:E12"/>
  <sheetViews>
    <sheetView workbookViewId="0">
      <selection activeCell="G8" sqref="G8"/>
    </sheetView>
  </sheetViews>
  <sheetFormatPr defaultRowHeight="14.5" x14ac:dyDescent="0.35"/>
  <cols>
    <col min="2" max="2" width="51" style="1" customWidth="1"/>
    <col min="3" max="4" width="16.81640625" customWidth="1"/>
  </cols>
  <sheetData>
    <row r="2" spans="2:5" x14ac:dyDescent="0.35">
      <c r="C2" s="21" t="s">
        <v>16</v>
      </c>
      <c r="D2" s="21" t="s">
        <v>17</v>
      </c>
      <c r="E2" s="21" t="s">
        <v>43</v>
      </c>
    </row>
    <row r="3" spans="2:5" ht="29" x14ac:dyDescent="0.35">
      <c r="B3" s="20" t="s">
        <v>18</v>
      </c>
      <c r="C3" s="25"/>
      <c r="D3" s="26">
        <v>2876.64</v>
      </c>
    </row>
    <row r="4" spans="2:5" ht="29" x14ac:dyDescent="0.35">
      <c r="B4" s="20" t="s">
        <v>19</v>
      </c>
      <c r="C4" s="21"/>
      <c r="D4" s="22">
        <v>12590.99</v>
      </c>
    </row>
    <row r="5" spans="2:5" x14ac:dyDescent="0.35">
      <c r="B5" s="20" t="s">
        <v>23</v>
      </c>
      <c r="C5" s="23">
        <v>43938</v>
      </c>
      <c r="D5" s="23">
        <v>43982</v>
      </c>
    </row>
    <row r="6" spans="2:5" ht="58" x14ac:dyDescent="0.35">
      <c r="B6" s="20" t="s">
        <v>20</v>
      </c>
      <c r="C6" s="21"/>
      <c r="D6" s="22">
        <v>227</v>
      </c>
    </row>
    <row r="7" spans="2:5" ht="58" x14ac:dyDescent="0.35">
      <c r="B7" s="20" t="s">
        <v>21</v>
      </c>
      <c r="C7" s="21"/>
      <c r="D7" s="22">
        <v>250</v>
      </c>
    </row>
    <row r="8" spans="2:5" ht="58" x14ac:dyDescent="0.35">
      <c r="B8" s="20" t="s">
        <v>22</v>
      </c>
      <c r="C8" s="21"/>
      <c r="D8" s="22">
        <v>23</v>
      </c>
    </row>
    <row r="9" spans="2:5" ht="58" x14ac:dyDescent="0.35">
      <c r="B9" s="20" t="s">
        <v>55</v>
      </c>
      <c r="C9" s="21"/>
      <c r="D9" s="22">
        <v>70</v>
      </c>
    </row>
    <row r="10" spans="2:5" ht="58" x14ac:dyDescent="0.35">
      <c r="B10" s="20" t="s">
        <v>56</v>
      </c>
      <c r="C10" s="21"/>
      <c r="D10" s="22">
        <v>80</v>
      </c>
    </row>
    <row r="11" spans="2:5" ht="29" x14ac:dyDescent="0.35">
      <c r="B11" s="20" t="s">
        <v>54</v>
      </c>
      <c r="C11" s="21"/>
      <c r="D11" s="22">
        <v>406.5</v>
      </c>
    </row>
    <row r="12" spans="2:5" x14ac:dyDescent="0.35">
      <c r="B12" s="20" t="s">
        <v>42</v>
      </c>
      <c r="C12" s="21"/>
      <c r="D12" s="24">
        <v>30</v>
      </c>
      <c r="E12" s="21" t="b">
        <f>NOT(ISERROR(VLOOKUP("BŁĄD liczby PWR",'Listy punktów styku'!$B$11:$B$41,1,FALSE)))</f>
        <v>0</v>
      </c>
    </row>
  </sheetData>
  <sheetProtection algorithmName="SHA-512" hashValue="moKLXg58wTERz/GxFiYsD3NVkVUCtGxWGR+eQOUGRqU7irNDVzpznEQF7B6v8CD9OOACWF+NPsDV3XGMrbrHOw==" saltValue="Wke3z3hovnB8NGt+W57D5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3</vt:i4>
      </vt:variant>
    </vt:vector>
  </HeadingPairs>
  <TitlesOfParts>
    <vt:vector size="7" baseType="lpstr">
      <vt:lpstr>formularz cenowy</vt:lpstr>
      <vt:lpstr>Listy punktów styku</vt:lpstr>
      <vt:lpstr>Szczegółowe dane adresowe ogł</vt:lpstr>
      <vt:lpstr>Limity</vt:lpstr>
      <vt:lpstr>'Listy punktów styku'!Obszar_wydruku</vt:lpstr>
      <vt:lpstr>'formularz cenowy'!Tytuły_wydruku</vt:lpstr>
      <vt:lpstr>'Szczegółowe dane adresowe ogł'!Tytuły_wydruku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Perkowski Mirosław</dc:creator>
  <cp:lastModifiedBy>Wiąckiewicz Monika</cp:lastModifiedBy>
  <cp:lastPrinted>2020-03-18T12:31:33Z</cp:lastPrinted>
  <dcterms:created xsi:type="dcterms:W3CDTF">2020-01-09T14:08:58Z</dcterms:created>
  <dcterms:modified xsi:type="dcterms:W3CDTF">2020-03-18T13:51:48Z</dcterms:modified>
</cp:coreProperties>
</file>