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OneDrive\Dokumenty\NASK\IV przetarg\"/>
    </mc:Choice>
  </mc:AlternateContent>
  <xr:revisionPtr revIDLastSave="3" documentId="8_{E8071FED-F8A8-4202-AA7F-D83FADE0522A}" xr6:coauthVersionLast="41" xr6:coauthVersionMax="41" xr10:uidLastSave="{7444A269-0FFA-4879-A7EE-FBF2CCD62514}"/>
  <bookViews>
    <workbookView xWindow="20370" yWindow="-120" windowWidth="29040" windowHeight="15990" activeTab="1" xr2:uid="{0EB3F2EE-F7AB-472E-B7AD-E4CD065470D7}"/>
  </bookViews>
  <sheets>
    <sheet name="Części_wykaz_POPC" sheetId="6" r:id="rId1"/>
    <sheet name="14P" sheetId="20" r:id="rId2"/>
    <sheet name="13P" sheetId="19" r:id="rId3"/>
    <sheet name="12P" sheetId="18" r:id="rId4"/>
    <sheet name="11P" sheetId="17" r:id="rId5"/>
    <sheet name="10P" sheetId="16" r:id="rId6"/>
    <sheet name="9P" sheetId="15" r:id="rId7"/>
    <sheet name="8P" sheetId="14" r:id="rId8"/>
    <sheet name="7P" sheetId="13" r:id="rId9"/>
    <sheet name="6P" sheetId="12" r:id="rId10"/>
    <sheet name="5P" sheetId="11" r:id="rId11"/>
    <sheet name="4P" sheetId="10" r:id="rId12"/>
    <sheet name="3P" sheetId="9" r:id="rId13"/>
    <sheet name="2P" sheetId="8" r:id="rId14"/>
    <sheet name="1P" sheetId="5" r:id="rId15"/>
  </sheets>
  <definedNames>
    <definedName name="_xlnm._FilterDatabase" localSheetId="0" hidden="1">Części_wykaz_POPC!$A$2:$F$101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8" l="1"/>
  <c r="M5" i="17"/>
  <c r="M5" i="16"/>
  <c r="M5" i="15"/>
  <c r="M5" i="14"/>
  <c r="M5" i="13"/>
  <c r="M5" i="12"/>
  <c r="M5" i="11"/>
  <c r="M5" i="10"/>
  <c r="M5" i="9"/>
  <c r="M5" i="8"/>
  <c r="M14" i="5"/>
  <c r="R22" i="5"/>
  <c r="S22" i="5" s="1"/>
  <c r="V22" i="5"/>
  <c r="W22" i="5" s="1"/>
  <c r="R23" i="5"/>
  <c r="S23" i="5" s="1"/>
  <c r="V23" i="5"/>
  <c r="W23" i="5"/>
  <c r="R24" i="5"/>
  <c r="S24" i="5" s="1"/>
  <c r="V24" i="5"/>
  <c r="W24" i="5" s="1"/>
  <c r="R25" i="5"/>
  <c r="S25" i="5" s="1"/>
  <c r="V25" i="5"/>
  <c r="W25" i="5" s="1"/>
  <c r="R26" i="5"/>
  <c r="S26" i="5" s="1"/>
  <c r="V26" i="5"/>
  <c r="W26" i="5"/>
  <c r="R27" i="5"/>
  <c r="S27" i="5" s="1"/>
  <c r="V27" i="5"/>
  <c r="W27" i="5" s="1"/>
  <c r="R28" i="5"/>
  <c r="S28" i="5" s="1"/>
  <c r="V28" i="5"/>
  <c r="W28" i="5" s="1"/>
  <c r="R29" i="5"/>
  <c r="S29" i="5" s="1"/>
  <c r="V29" i="5"/>
  <c r="W29" i="5" s="1"/>
  <c r="R30" i="5"/>
  <c r="S30" i="5" s="1"/>
  <c r="V30" i="5"/>
  <c r="W30" i="5" s="1"/>
  <c r="R31" i="5"/>
  <c r="S31" i="5" s="1"/>
  <c r="V31" i="5"/>
  <c r="W31" i="5"/>
  <c r="R32" i="5"/>
  <c r="S32" i="5" s="1"/>
  <c r="V32" i="5"/>
  <c r="W32" i="5" s="1"/>
  <c r="R33" i="5"/>
  <c r="S33" i="5" s="1"/>
  <c r="V33" i="5"/>
  <c r="W33" i="5" s="1"/>
  <c r="R34" i="5"/>
  <c r="S34" i="5" s="1"/>
  <c r="V34" i="5"/>
  <c r="W34" i="5"/>
  <c r="R35" i="5"/>
  <c r="S35" i="5" s="1"/>
  <c r="V35" i="5"/>
  <c r="W35" i="5" s="1"/>
  <c r="R36" i="5"/>
  <c r="S36" i="5" s="1"/>
  <c r="V36" i="5"/>
  <c r="W36" i="5" s="1"/>
  <c r="R37" i="5"/>
  <c r="S37" i="5" s="1"/>
  <c r="V37" i="5"/>
  <c r="W37" i="5"/>
  <c r="M14" i="8"/>
  <c r="R22" i="8"/>
  <c r="S22" i="8" s="1"/>
  <c r="V22" i="8"/>
  <c r="W22" i="8"/>
  <c r="R23" i="8"/>
  <c r="S23" i="8" s="1"/>
  <c r="V23" i="8"/>
  <c r="W23" i="8"/>
  <c r="R24" i="8"/>
  <c r="S24" i="8" s="1"/>
  <c r="V24" i="8"/>
  <c r="W24" i="8"/>
  <c r="R25" i="8"/>
  <c r="S25" i="8" s="1"/>
  <c r="V25" i="8"/>
  <c r="W25" i="8"/>
  <c r="R26" i="8"/>
  <c r="S26" i="8" s="1"/>
  <c r="V26" i="8"/>
  <c r="W26" i="8"/>
  <c r="R27" i="8"/>
  <c r="S27" i="8" s="1"/>
  <c r="V27" i="8"/>
  <c r="W27" i="8"/>
  <c r="R28" i="8"/>
  <c r="S28" i="8" s="1"/>
  <c r="V28" i="8"/>
  <c r="W28" i="8"/>
  <c r="M14" i="9"/>
  <c r="R22" i="9"/>
  <c r="S22" i="9" s="1"/>
  <c r="V22" i="9"/>
  <c r="W22" i="9"/>
  <c r="R23" i="9"/>
  <c r="S23" i="9" s="1"/>
  <c r="V23" i="9"/>
  <c r="W23" i="9"/>
  <c r="R24" i="9"/>
  <c r="S24" i="9" s="1"/>
  <c r="V24" i="9"/>
  <c r="W24" i="9"/>
  <c r="R25" i="9"/>
  <c r="S25" i="9" s="1"/>
  <c r="V25" i="9"/>
  <c r="W25" i="9"/>
  <c r="R26" i="9"/>
  <c r="S26" i="9" s="1"/>
  <c r="V26" i="9"/>
  <c r="W26" i="9"/>
  <c r="R27" i="9"/>
  <c r="S27" i="9" s="1"/>
  <c r="V27" i="9"/>
  <c r="W27" i="9"/>
  <c r="R28" i="9"/>
  <c r="S28" i="9" s="1"/>
  <c r="V28" i="9"/>
  <c r="W28" i="9"/>
  <c r="R29" i="9"/>
  <c r="S29" i="9" s="1"/>
  <c r="V29" i="9"/>
  <c r="W29" i="9"/>
  <c r="R30" i="9"/>
  <c r="S30" i="9" s="1"/>
  <c r="V30" i="9"/>
  <c r="W30" i="9"/>
  <c r="R31" i="9"/>
  <c r="S31" i="9" s="1"/>
  <c r="V31" i="9"/>
  <c r="W31" i="9"/>
  <c r="M14" i="10"/>
  <c r="R22" i="10"/>
  <c r="S22" i="10" s="1"/>
  <c r="V22" i="10"/>
  <c r="W22" i="10"/>
  <c r="R23" i="10"/>
  <c r="S23" i="10" s="1"/>
  <c r="V23" i="10"/>
  <c r="W23" i="10"/>
  <c r="R24" i="10"/>
  <c r="S24" i="10" s="1"/>
  <c r="V24" i="10"/>
  <c r="W24" i="10"/>
  <c r="R25" i="10"/>
  <c r="S25" i="10" s="1"/>
  <c r="V25" i="10"/>
  <c r="W25" i="10"/>
  <c r="M14" i="11"/>
  <c r="R22" i="11"/>
  <c r="S22" i="11" s="1"/>
  <c r="V22" i="11"/>
  <c r="W22" i="11"/>
  <c r="R23" i="11"/>
  <c r="S23" i="11" s="1"/>
  <c r="V23" i="11"/>
  <c r="W23" i="11"/>
  <c r="R24" i="11"/>
  <c r="S24" i="11" s="1"/>
  <c r="V24" i="11"/>
  <c r="W24" i="11"/>
  <c r="R25" i="11"/>
  <c r="S25" i="11" s="1"/>
  <c r="V25" i="11"/>
  <c r="W25" i="11"/>
  <c r="R26" i="11"/>
  <c r="S26" i="11" s="1"/>
  <c r="V26" i="11"/>
  <c r="W26" i="11"/>
  <c r="R27" i="11"/>
  <c r="S27" i="11" s="1"/>
  <c r="V27" i="11"/>
  <c r="W27" i="11"/>
  <c r="R28" i="11"/>
  <c r="S28" i="11" s="1"/>
  <c r="V28" i="11"/>
  <c r="W28" i="11"/>
  <c r="R29" i="11"/>
  <c r="S29" i="11" s="1"/>
  <c r="V29" i="11"/>
  <c r="W29" i="11"/>
  <c r="R30" i="11"/>
  <c r="S30" i="11" s="1"/>
  <c r="V30" i="11"/>
  <c r="W30" i="11"/>
  <c r="R31" i="11"/>
  <c r="S31" i="11" s="1"/>
  <c r="V31" i="11"/>
  <c r="W31" i="11"/>
  <c r="R32" i="11"/>
  <c r="S32" i="11" s="1"/>
  <c r="V32" i="11"/>
  <c r="W32" i="11"/>
  <c r="R33" i="11"/>
  <c r="S33" i="11" s="1"/>
  <c r="V33" i="11"/>
  <c r="W33" i="11"/>
  <c r="R22" i="12"/>
  <c r="S22" i="12" s="1"/>
  <c r="V22" i="12"/>
  <c r="W22" i="12"/>
  <c r="R23" i="12"/>
  <c r="S23" i="12" s="1"/>
  <c r="V23" i="12"/>
  <c r="W23" i="12"/>
  <c r="R24" i="12"/>
  <c r="S24" i="12" s="1"/>
  <c r="V24" i="12"/>
  <c r="W24" i="12"/>
  <c r="R25" i="12"/>
  <c r="S25" i="12" s="1"/>
  <c r="V25" i="12"/>
  <c r="W25" i="12"/>
  <c r="R26" i="12"/>
  <c r="S26" i="12" s="1"/>
  <c r="V26" i="12"/>
  <c r="W26" i="12"/>
  <c r="R27" i="12"/>
  <c r="S27" i="12" s="1"/>
  <c r="V27" i="12"/>
  <c r="W27" i="12"/>
  <c r="R28" i="12"/>
  <c r="S28" i="12" s="1"/>
  <c r="V28" i="12"/>
  <c r="W28" i="12"/>
  <c r="R29" i="12"/>
  <c r="S29" i="12" s="1"/>
  <c r="V29" i="12"/>
  <c r="W29" i="12"/>
  <c r="R30" i="12"/>
  <c r="S30" i="12" s="1"/>
  <c r="V30" i="12"/>
  <c r="W30" i="12"/>
  <c r="R31" i="12"/>
  <c r="S31" i="12" s="1"/>
  <c r="V31" i="12"/>
  <c r="W31" i="12"/>
  <c r="R32" i="12"/>
  <c r="S32" i="12" s="1"/>
  <c r="V32" i="12"/>
  <c r="W32" i="12"/>
  <c r="R33" i="12"/>
  <c r="S33" i="12" s="1"/>
  <c r="V33" i="12"/>
  <c r="W33" i="12"/>
  <c r="R34" i="12"/>
  <c r="S34" i="12" s="1"/>
  <c r="V34" i="12"/>
  <c r="W34" i="12"/>
  <c r="R35" i="12"/>
  <c r="S35" i="12" s="1"/>
  <c r="V35" i="12"/>
  <c r="W35" i="12"/>
  <c r="R36" i="12"/>
  <c r="S36" i="12" s="1"/>
  <c r="V36" i="12"/>
  <c r="W36" i="12"/>
  <c r="R37" i="12"/>
  <c r="S37" i="12" s="1"/>
  <c r="V37" i="12"/>
  <c r="W37" i="12"/>
  <c r="R38" i="12"/>
  <c r="S38" i="12" s="1"/>
  <c r="V38" i="12"/>
  <c r="W38" i="12"/>
  <c r="R39" i="12"/>
  <c r="S39" i="12" s="1"/>
  <c r="V39" i="12"/>
  <c r="W39" i="12"/>
  <c r="R40" i="12"/>
  <c r="S40" i="12" s="1"/>
  <c r="V40" i="12"/>
  <c r="W40" i="12"/>
  <c r="R41" i="12"/>
  <c r="S41" i="12" s="1"/>
  <c r="V41" i="12"/>
  <c r="W41" i="12"/>
  <c r="R42" i="12"/>
  <c r="S42" i="12" s="1"/>
  <c r="V42" i="12"/>
  <c r="W42" i="12"/>
  <c r="R43" i="12"/>
  <c r="S43" i="12" s="1"/>
  <c r="V43" i="12"/>
  <c r="W43" i="12"/>
  <c r="R44" i="12"/>
  <c r="S44" i="12" s="1"/>
  <c r="V44" i="12"/>
  <c r="W44" i="12"/>
  <c r="R45" i="12"/>
  <c r="S45" i="12" s="1"/>
  <c r="V45" i="12"/>
  <c r="W45" i="12"/>
  <c r="R46" i="12"/>
  <c r="S46" i="12" s="1"/>
  <c r="V46" i="12"/>
  <c r="W46" i="12"/>
  <c r="R47" i="12"/>
  <c r="S47" i="12" s="1"/>
  <c r="V47" i="12"/>
  <c r="W47" i="12"/>
  <c r="R48" i="12"/>
  <c r="S48" i="12" s="1"/>
  <c r="V48" i="12"/>
  <c r="W48" i="12"/>
  <c r="R49" i="12"/>
  <c r="S49" i="12" s="1"/>
  <c r="V49" i="12"/>
  <c r="W49" i="12"/>
  <c r="R50" i="12"/>
  <c r="S50" i="12" s="1"/>
  <c r="V50" i="12"/>
  <c r="W50" i="12"/>
  <c r="R51" i="12"/>
  <c r="S51" i="12" s="1"/>
  <c r="V51" i="12"/>
  <c r="W51" i="12"/>
  <c r="R52" i="12"/>
  <c r="S52" i="12" s="1"/>
  <c r="V52" i="12"/>
  <c r="W52" i="12"/>
  <c r="R53" i="12"/>
  <c r="S53" i="12" s="1"/>
  <c r="V53" i="12"/>
  <c r="W53" i="12"/>
  <c r="R54" i="12"/>
  <c r="S54" i="12" s="1"/>
  <c r="V54" i="12"/>
  <c r="W54" i="12"/>
  <c r="R55" i="12"/>
  <c r="S55" i="12" s="1"/>
  <c r="V55" i="12"/>
  <c r="W55" i="12"/>
  <c r="R56" i="12"/>
  <c r="S56" i="12" s="1"/>
  <c r="V56" i="12"/>
  <c r="W56" i="12"/>
  <c r="R57" i="12"/>
  <c r="S57" i="12" s="1"/>
  <c r="V57" i="12"/>
  <c r="W57" i="12"/>
  <c r="R58" i="12"/>
  <c r="S58" i="12" s="1"/>
  <c r="V58" i="12"/>
  <c r="W58" i="12"/>
  <c r="R59" i="12"/>
  <c r="S59" i="12" s="1"/>
  <c r="V59" i="12"/>
  <c r="W59" i="12"/>
  <c r="M14" i="12"/>
  <c r="M14" i="13"/>
  <c r="R22" i="13"/>
  <c r="S22" i="13" s="1"/>
  <c r="V22" i="13"/>
  <c r="W22" i="13"/>
  <c r="R23" i="13"/>
  <c r="S23" i="13" s="1"/>
  <c r="V23" i="13"/>
  <c r="W23" i="13"/>
  <c r="R24" i="13"/>
  <c r="S24" i="13" s="1"/>
  <c r="V24" i="13"/>
  <c r="W24" i="13"/>
  <c r="R25" i="13"/>
  <c r="S25" i="13" s="1"/>
  <c r="V25" i="13"/>
  <c r="W25" i="13"/>
  <c r="R26" i="13"/>
  <c r="S26" i="13" s="1"/>
  <c r="V26" i="13"/>
  <c r="W26" i="13"/>
  <c r="R27" i="13"/>
  <c r="S27" i="13" s="1"/>
  <c r="V27" i="13"/>
  <c r="W27" i="13"/>
  <c r="R28" i="13"/>
  <c r="S28" i="13" s="1"/>
  <c r="V28" i="13"/>
  <c r="W28" i="13"/>
  <c r="R29" i="13"/>
  <c r="S29" i="13" s="1"/>
  <c r="V29" i="13"/>
  <c r="W29" i="13"/>
  <c r="R30" i="13"/>
  <c r="S30" i="13" s="1"/>
  <c r="V30" i="13"/>
  <c r="W30" i="13"/>
  <c r="R31" i="13"/>
  <c r="S31" i="13" s="1"/>
  <c r="V31" i="13"/>
  <c r="W31" i="13"/>
  <c r="R32" i="13"/>
  <c r="S32" i="13" s="1"/>
  <c r="V32" i="13"/>
  <c r="W32" i="13"/>
  <c r="R33" i="13"/>
  <c r="S33" i="13" s="1"/>
  <c r="V33" i="13"/>
  <c r="W33" i="13"/>
  <c r="R34" i="13"/>
  <c r="S34" i="13" s="1"/>
  <c r="V34" i="13"/>
  <c r="W34" i="13"/>
  <c r="R35" i="13"/>
  <c r="S35" i="13" s="1"/>
  <c r="V35" i="13"/>
  <c r="W35" i="13"/>
  <c r="R36" i="13"/>
  <c r="S36" i="13" s="1"/>
  <c r="V36" i="13"/>
  <c r="W36" i="13"/>
  <c r="R37" i="13"/>
  <c r="S37" i="13" s="1"/>
  <c r="V37" i="13"/>
  <c r="W37" i="13"/>
  <c r="R38" i="13"/>
  <c r="S38" i="13" s="1"/>
  <c r="V38" i="13"/>
  <c r="W38" i="13"/>
  <c r="R39" i="13"/>
  <c r="S39" i="13" s="1"/>
  <c r="V39" i="13"/>
  <c r="W39" i="13"/>
  <c r="R40" i="13"/>
  <c r="S40" i="13" s="1"/>
  <c r="V40" i="13"/>
  <c r="W40" i="13"/>
  <c r="R41" i="13"/>
  <c r="S41" i="13" s="1"/>
  <c r="V41" i="13"/>
  <c r="W41" i="13"/>
  <c r="M14" i="14"/>
  <c r="R22" i="14"/>
  <c r="S22" i="14" s="1"/>
  <c r="V22" i="14"/>
  <c r="W22" i="14"/>
  <c r="R23" i="14"/>
  <c r="S23" i="14" s="1"/>
  <c r="V23" i="14"/>
  <c r="W23" i="14"/>
  <c r="R24" i="14"/>
  <c r="S24" i="14" s="1"/>
  <c r="V24" i="14"/>
  <c r="W24" i="14"/>
  <c r="R25" i="14"/>
  <c r="S25" i="14" s="1"/>
  <c r="V25" i="14"/>
  <c r="W25" i="14"/>
  <c r="R26" i="14"/>
  <c r="S26" i="14" s="1"/>
  <c r="V26" i="14"/>
  <c r="W26" i="14"/>
  <c r="R27" i="14"/>
  <c r="S27" i="14" s="1"/>
  <c r="V27" i="14"/>
  <c r="W27" i="14"/>
  <c r="R28" i="14"/>
  <c r="S28" i="14" s="1"/>
  <c r="V28" i="14"/>
  <c r="W28" i="14"/>
  <c r="R29" i="14"/>
  <c r="S29" i="14" s="1"/>
  <c r="V29" i="14"/>
  <c r="W29" i="14"/>
  <c r="M14" i="15"/>
  <c r="R22" i="15"/>
  <c r="S22" i="15"/>
  <c r="V22" i="15"/>
  <c r="W22" i="15"/>
  <c r="R23" i="15"/>
  <c r="S23" i="15"/>
  <c r="V23" i="15"/>
  <c r="W23" i="15"/>
  <c r="R24" i="15"/>
  <c r="S24" i="15"/>
  <c r="V24" i="15"/>
  <c r="W24" i="15"/>
  <c r="R25" i="15"/>
  <c r="S25" i="15"/>
  <c r="V25" i="15"/>
  <c r="W25" i="15"/>
  <c r="R26" i="15"/>
  <c r="S26" i="15"/>
  <c r="V26" i="15"/>
  <c r="W26" i="15"/>
  <c r="M14" i="16"/>
  <c r="R22" i="16"/>
  <c r="S22" i="16" s="1"/>
  <c r="V22" i="16"/>
  <c r="W22" i="16"/>
  <c r="R23" i="16"/>
  <c r="S23" i="16" s="1"/>
  <c r="V23" i="16"/>
  <c r="W23" i="16"/>
  <c r="R24" i="16"/>
  <c r="S24" i="16" s="1"/>
  <c r="V24" i="16"/>
  <c r="W24" i="16"/>
  <c r="R25" i="16"/>
  <c r="S25" i="16" s="1"/>
  <c r="V25" i="16"/>
  <c r="W25" i="16"/>
  <c r="R26" i="16"/>
  <c r="S26" i="16" s="1"/>
  <c r="V26" i="16"/>
  <c r="W26" i="16"/>
  <c r="R27" i="16"/>
  <c r="S27" i="16" s="1"/>
  <c r="V27" i="16"/>
  <c r="W27" i="16"/>
  <c r="R28" i="16"/>
  <c r="S28" i="16" s="1"/>
  <c r="V28" i="16"/>
  <c r="W28" i="16"/>
  <c r="R29" i="16"/>
  <c r="S29" i="16" s="1"/>
  <c r="V29" i="16"/>
  <c r="W29" i="16"/>
  <c r="R30" i="16"/>
  <c r="S30" i="16" s="1"/>
  <c r="V30" i="16"/>
  <c r="W30" i="16"/>
  <c r="R31" i="16"/>
  <c r="S31" i="16" s="1"/>
  <c r="V31" i="16"/>
  <c r="W31" i="16"/>
  <c r="R32" i="16"/>
  <c r="S32" i="16" s="1"/>
  <c r="V32" i="16"/>
  <c r="W32" i="16"/>
  <c r="M14" i="17"/>
  <c r="R22" i="17"/>
  <c r="S22" i="17" s="1"/>
  <c r="V22" i="17"/>
  <c r="W22" i="17"/>
  <c r="R23" i="17"/>
  <c r="S23" i="17" s="1"/>
  <c r="V23" i="17"/>
  <c r="W23" i="17"/>
  <c r="R24" i="17"/>
  <c r="S24" i="17" s="1"/>
  <c r="V24" i="17"/>
  <c r="W24" i="17"/>
  <c r="R25" i="17"/>
  <c r="S25" i="17" s="1"/>
  <c r="V25" i="17"/>
  <c r="W25" i="17"/>
  <c r="R26" i="17"/>
  <c r="S26" i="17" s="1"/>
  <c r="V26" i="17"/>
  <c r="W26" i="17"/>
  <c r="R27" i="17"/>
  <c r="S27" i="17" s="1"/>
  <c r="V27" i="17"/>
  <c r="W27" i="17"/>
  <c r="R28" i="17"/>
  <c r="S28" i="17" s="1"/>
  <c r="V28" i="17"/>
  <c r="W28" i="17"/>
  <c r="R29" i="17"/>
  <c r="S29" i="17" s="1"/>
  <c r="V29" i="17"/>
  <c r="W29" i="17"/>
  <c r="R30" i="17"/>
  <c r="S30" i="17" s="1"/>
  <c r="V30" i="17"/>
  <c r="W30" i="17"/>
  <c r="R31" i="17"/>
  <c r="S31" i="17" s="1"/>
  <c r="V31" i="17"/>
  <c r="W31" i="17"/>
  <c r="R32" i="17"/>
  <c r="S32" i="17" s="1"/>
  <c r="V32" i="17"/>
  <c r="W32" i="17"/>
  <c r="R33" i="17"/>
  <c r="S33" i="17" s="1"/>
  <c r="V33" i="17"/>
  <c r="W33" i="17"/>
  <c r="R34" i="17"/>
  <c r="S34" i="17" s="1"/>
  <c r="V34" i="17"/>
  <c r="W34" i="17"/>
  <c r="R35" i="17"/>
  <c r="S35" i="17" s="1"/>
  <c r="V35" i="17"/>
  <c r="W35" i="17"/>
  <c r="M14" i="18"/>
  <c r="R22" i="18"/>
  <c r="S22" i="18" s="1"/>
  <c r="V22" i="18"/>
  <c r="W22" i="18" s="1"/>
  <c r="R23" i="18"/>
  <c r="S23" i="18" s="1"/>
  <c r="V23" i="18"/>
  <c r="W23" i="18" s="1"/>
  <c r="R24" i="18"/>
  <c r="S24" i="18" s="1"/>
  <c r="V24" i="18"/>
  <c r="W24" i="18" s="1"/>
  <c r="R25" i="18"/>
  <c r="S25" i="18" s="1"/>
  <c r="V25" i="18"/>
  <c r="W25" i="18" s="1"/>
  <c r="R26" i="18"/>
  <c r="S26" i="18" s="1"/>
  <c r="V26" i="18"/>
  <c r="W26" i="18" s="1"/>
  <c r="R27" i="18"/>
  <c r="S27" i="18" s="1"/>
  <c r="V27" i="18"/>
  <c r="W27" i="18" s="1"/>
  <c r="R28" i="18"/>
  <c r="S28" i="18" s="1"/>
  <c r="V28" i="18"/>
  <c r="W28" i="18" s="1"/>
  <c r="R29" i="18"/>
  <c r="S29" i="18" s="1"/>
  <c r="V29" i="18"/>
  <c r="W29" i="18" s="1"/>
  <c r="R30" i="18"/>
  <c r="S30" i="18" s="1"/>
  <c r="V30" i="18"/>
  <c r="W30" i="18" s="1"/>
  <c r="R31" i="18"/>
  <c r="S31" i="18" s="1"/>
  <c r="V31" i="18"/>
  <c r="W31" i="18" s="1"/>
  <c r="R32" i="18"/>
  <c r="S32" i="18" s="1"/>
  <c r="V32" i="18"/>
  <c r="W32" i="18" s="1"/>
  <c r="R33" i="18"/>
  <c r="S33" i="18" s="1"/>
  <c r="V33" i="18"/>
  <c r="W33" i="18" s="1"/>
  <c r="R34" i="18"/>
  <c r="S34" i="18" s="1"/>
  <c r="V34" i="18"/>
  <c r="W34" i="18" s="1"/>
  <c r="M14" i="19"/>
  <c r="R22" i="19"/>
  <c r="S22" i="19" s="1"/>
  <c r="V22" i="19"/>
  <c r="W22" i="19" s="1"/>
  <c r="R23" i="19"/>
  <c r="S23" i="19" s="1"/>
  <c r="V23" i="19"/>
  <c r="W23" i="19" s="1"/>
  <c r="R24" i="19"/>
  <c r="S24" i="19" s="1"/>
  <c r="V24" i="19"/>
  <c r="W24" i="19" s="1"/>
  <c r="R25" i="19"/>
  <c r="S25" i="19" s="1"/>
  <c r="V25" i="19"/>
  <c r="W25" i="19" s="1"/>
  <c r="R26" i="19"/>
  <c r="S26" i="19" s="1"/>
  <c r="V26" i="19"/>
  <c r="W26" i="19" s="1"/>
  <c r="R27" i="19"/>
  <c r="S27" i="19" s="1"/>
  <c r="V27" i="19"/>
  <c r="W27" i="19" s="1"/>
  <c r="R28" i="19"/>
  <c r="S28" i="19" s="1"/>
  <c r="V28" i="19"/>
  <c r="W28" i="19"/>
  <c r="R29" i="19"/>
  <c r="S29" i="19" s="1"/>
  <c r="V29" i="19"/>
  <c r="W29" i="19"/>
  <c r="R30" i="19"/>
  <c r="S30" i="19" s="1"/>
  <c r="V30" i="19"/>
  <c r="W30" i="19" s="1"/>
  <c r="R31" i="19"/>
  <c r="S31" i="19" s="1"/>
  <c r="V31" i="19"/>
  <c r="W31" i="19" s="1"/>
  <c r="R32" i="19"/>
  <c r="S32" i="19" s="1"/>
  <c r="V32" i="19"/>
  <c r="W32" i="19" s="1"/>
  <c r="R33" i="19"/>
  <c r="S33" i="19" s="1"/>
  <c r="V33" i="19"/>
  <c r="W33" i="19" s="1"/>
  <c r="R34" i="19"/>
  <c r="S34" i="19" s="1"/>
  <c r="V34" i="19"/>
  <c r="W34" i="19" s="1"/>
  <c r="R35" i="19"/>
  <c r="S35" i="19" s="1"/>
  <c r="V35" i="19"/>
  <c r="W35" i="19" s="1"/>
  <c r="M14" i="20"/>
  <c r="V21" i="19" l="1"/>
  <c r="W21" i="19" s="1"/>
  <c r="V20" i="19"/>
  <c r="W20" i="19" s="1"/>
  <c r="V19" i="19"/>
  <c r="W19" i="19" s="1"/>
  <c r="V18" i="19"/>
  <c r="W18" i="19" s="1"/>
  <c r="V17" i="19"/>
  <c r="V16" i="19"/>
  <c r="W16" i="19" s="1"/>
  <c r="V21" i="18"/>
  <c r="W21" i="18" s="1"/>
  <c r="V20" i="18"/>
  <c r="W20" i="18" s="1"/>
  <c r="V19" i="18"/>
  <c r="W19" i="18" s="1"/>
  <c r="V18" i="18"/>
  <c r="W18" i="18" s="1"/>
  <c r="V17" i="18"/>
  <c r="W17" i="18" s="1"/>
  <c r="V16" i="18"/>
  <c r="W16" i="18" s="1"/>
  <c r="V21" i="17"/>
  <c r="W21" i="17" s="1"/>
  <c r="V20" i="17"/>
  <c r="W20" i="17" s="1"/>
  <c r="V19" i="17"/>
  <c r="W19" i="17" s="1"/>
  <c r="V18" i="17"/>
  <c r="W18" i="17" s="1"/>
  <c r="V17" i="17"/>
  <c r="V16" i="17"/>
  <c r="W16" i="17" s="1"/>
  <c r="V21" i="16"/>
  <c r="W21" i="16" s="1"/>
  <c r="V20" i="16"/>
  <c r="W20" i="16" s="1"/>
  <c r="V19" i="16"/>
  <c r="W19" i="16" s="1"/>
  <c r="V18" i="16"/>
  <c r="W18" i="16" s="1"/>
  <c r="V17" i="16"/>
  <c r="W17" i="16" s="1"/>
  <c r="V16" i="16"/>
  <c r="V21" i="15"/>
  <c r="W21" i="15" s="1"/>
  <c r="V20" i="15"/>
  <c r="W20" i="15" s="1"/>
  <c r="V19" i="15"/>
  <c r="W19" i="15" s="1"/>
  <c r="V18" i="15"/>
  <c r="W18" i="15" s="1"/>
  <c r="V17" i="15"/>
  <c r="V16" i="15"/>
  <c r="W16" i="15" s="1"/>
  <c r="V21" i="14"/>
  <c r="W21" i="14" s="1"/>
  <c r="V20" i="14"/>
  <c r="W20" i="14" s="1"/>
  <c r="V19" i="14"/>
  <c r="W19" i="14" s="1"/>
  <c r="V18" i="14"/>
  <c r="W18" i="14" s="1"/>
  <c r="V17" i="14"/>
  <c r="W17" i="14" s="1"/>
  <c r="V16" i="14"/>
  <c r="W16" i="14" s="1"/>
  <c r="V21" i="13"/>
  <c r="W21" i="13" s="1"/>
  <c r="V20" i="13"/>
  <c r="W20" i="13" s="1"/>
  <c r="V19" i="13"/>
  <c r="W19" i="13" s="1"/>
  <c r="V18" i="13"/>
  <c r="W18" i="13" s="1"/>
  <c r="V17" i="13"/>
  <c r="V16" i="13"/>
  <c r="W16" i="13" s="1"/>
  <c r="V21" i="12"/>
  <c r="W21" i="12" s="1"/>
  <c r="V20" i="12"/>
  <c r="W20" i="12" s="1"/>
  <c r="V19" i="12"/>
  <c r="W19" i="12" s="1"/>
  <c r="V18" i="12"/>
  <c r="W18" i="12" s="1"/>
  <c r="V17" i="12"/>
  <c r="W17" i="12" s="1"/>
  <c r="V16" i="12"/>
  <c r="V21" i="11"/>
  <c r="W21" i="11" s="1"/>
  <c r="V20" i="11"/>
  <c r="W20" i="11" s="1"/>
  <c r="V19" i="11"/>
  <c r="W19" i="11" s="1"/>
  <c r="V18" i="11"/>
  <c r="W18" i="11" s="1"/>
  <c r="V17" i="11"/>
  <c r="V16" i="11"/>
  <c r="W16" i="11" s="1"/>
  <c r="V21" i="10"/>
  <c r="W21" i="10" s="1"/>
  <c r="V20" i="10"/>
  <c r="W20" i="10" s="1"/>
  <c r="V19" i="10"/>
  <c r="W19" i="10" s="1"/>
  <c r="V18" i="10"/>
  <c r="W18" i="10" s="1"/>
  <c r="V17" i="10"/>
  <c r="W17" i="10" s="1"/>
  <c r="V16" i="10"/>
  <c r="V21" i="9"/>
  <c r="W21" i="9" s="1"/>
  <c r="V20" i="9"/>
  <c r="W20" i="9" s="1"/>
  <c r="V19" i="9"/>
  <c r="W19" i="9" s="1"/>
  <c r="V18" i="9"/>
  <c r="W18" i="9" s="1"/>
  <c r="V17" i="9"/>
  <c r="W17" i="9" s="1"/>
  <c r="L5" i="9" s="1"/>
  <c r="V16" i="9"/>
  <c r="W16" i="9" s="1"/>
  <c r="V21" i="8"/>
  <c r="W21" i="8" s="1"/>
  <c r="V20" i="8"/>
  <c r="W20" i="8" s="1"/>
  <c r="V19" i="8"/>
  <c r="W19" i="8" s="1"/>
  <c r="V18" i="8"/>
  <c r="W18" i="8" s="1"/>
  <c r="V17" i="8"/>
  <c r="W17" i="8" s="1"/>
  <c r="V16" i="8"/>
  <c r="W16" i="8" s="1"/>
  <c r="L5" i="8" s="1"/>
  <c r="V21" i="5"/>
  <c r="W21" i="5" s="1"/>
  <c r="V20" i="5"/>
  <c r="W20" i="5" s="1"/>
  <c r="V19" i="5"/>
  <c r="W19" i="5" s="1"/>
  <c r="V18" i="5"/>
  <c r="W18" i="5" s="1"/>
  <c r="V17" i="5"/>
  <c r="W17" i="5" s="1"/>
  <c r="V16" i="5"/>
  <c r="W16" i="5" s="1"/>
  <c r="V21" i="20"/>
  <c r="W21" i="20" s="1"/>
  <c r="V20" i="20"/>
  <c r="W20" i="20" s="1"/>
  <c r="V19" i="20"/>
  <c r="W19" i="20" s="1"/>
  <c r="V18" i="20"/>
  <c r="W18" i="20" s="1"/>
  <c r="V17" i="20"/>
  <c r="W17" i="20" s="1"/>
  <c r="V16" i="20"/>
  <c r="W16" i="20" s="1"/>
  <c r="L5" i="20" s="1"/>
  <c r="S16" i="18"/>
  <c r="S16" i="17"/>
  <c r="S16" i="16"/>
  <c r="S16" i="15"/>
  <c r="S16" i="14"/>
  <c r="S16" i="13"/>
  <c r="S16" i="12"/>
  <c r="S16" i="11"/>
  <c r="S16" i="10"/>
  <c r="S16" i="9"/>
  <c r="S16" i="8"/>
  <c r="R17" i="19"/>
  <c r="R17" i="18"/>
  <c r="R17" i="17"/>
  <c r="R17" i="16"/>
  <c r="S17" i="16" s="1"/>
  <c r="R17" i="15"/>
  <c r="R17" i="14"/>
  <c r="R17" i="13"/>
  <c r="R17" i="12"/>
  <c r="S17" i="12" s="1"/>
  <c r="R17" i="11"/>
  <c r="R17" i="10"/>
  <c r="R17" i="9"/>
  <c r="R17" i="8"/>
  <c r="R17" i="5"/>
  <c r="S17" i="5" s="1"/>
  <c r="R17" i="20"/>
  <c r="S17" i="20" s="1"/>
  <c r="R21" i="19"/>
  <c r="S21" i="19" s="1"/>
  <c r="R20" i="19"/>
  <c r="S20" i="19" s="1"/>
  <c r="R19" i="19"/>
  <c r="S19" i="19" s="1"/>
  <c r="R18" i="19"/>
  <c r="S18" i="19" s="1"/>
  <c r="R16" i="19"/>
  <c r="S16" i="19" s="1"/>
  <c r="R21" i="18"/>
  <c r="S21" i="18" s="1"/>
  <c r="R20" i="18"/>
  <c r="S20" i="18" s="1"/>
  <c r="R19" i="18"/>
  <c r="S19" i="18" s="1"/>
  <c r="R18" i="18"/>
  <c r="S18" i="18" s="1"/>
  <c r="S17" i="18"/>
  <c r="R16" i="18"/>
  <c r="R21" i="17"/>
  <c r="S21" i="17" s="1"/>
  <c r="R20" i="17"/>
  <c r="S20" i="17" s="1"/>
  <c r="R19" i="17"/>
  <c r="S19" i="17" s="1"/>
  <c r="R18" i="17"/>
  <c r="S18" i="17" s="1"/>
  <c r="R16" i="17"/>
  <c r="R21" i="16"/>
  <c r="S21" i="16" s="1"/>
  <c r="R20" i="16"/>
  <c r="S20" i="16" s="1"/>
  <c r="R19" i="16"/>
  <c r="S19" i="16" s="1"/>
  <c r="R18" i="16"/>
  <c r="S18" i="16" s="1"/>
  <c r="R16" i="16"/>
  <c r="R21" i="15"/>
  <c r="S21" i="15" s="1"/>
  <c r="R20" i="15"/>
  <c r="S20" i="15" s="1"/>
  <c r="R19" i="15"/>
  <c r="S19" i="15" s="1"/>
  <c r="R18" i="15"/>
  <c r="S18" i="15" s="1"/>
  <c r="R16" i="15"/>
  <c r="R21" i="14"/>
  <c r="S21" i="14" s="1"/>
  <c r="R20" i="14"/>
  <c r="S20" i="14" s="1"/>
  <c r="R19" i="14"/>
  <c r="S19" i="14" s="1"/>
  <c r="R18" i="14"/>
  <c r="S18" i="14" s="1"/>
  <c r="S17" i="14"/>
  <c r="R16" i="14"/>
  <c r="R21" i="13"/>
  <c r="S21" i="13" s="1"/>
  <c r="R20" i="13"/>
  <c r="S20" i="13" s="1"/>
  <c r="R19" i="13"/>
  <c r="S19" i="13" s="1"/>
  <c r="R18" i="13"/>
  <c r="S18" i="13" s="1"/>
  <c r="S17" i="13"/>
  <c r="R16" i="13"/>
  <c r="R21" i="12"/>
  <c r="S21" i="12" s="1"/>
  <c r="R20" i="12"/>
  <c r="S20" i="12" s="1"/>
  <c r="R19" i="12"/>
  <c r="S19" i="12" s="1"/>
  <c r="R18" i="12"/>
  <c r="S18" i="12" s="1"/>
  <c r="R16" i="12"/>
  <c r="R21" i="11"/>
  <c r="S21" i="11" s="1"/>
  <c r="R20" i="11"/>
  <c r="S20" i="11" s="1"/>
  <c r="R19" i="11"/>
  <c r="S19" i="11" s="1"/>
  <c r="R18" i="11"/>
  <c r="S18" i="11" s="1"/>
  <c r="R16" i="11"/>
  <c r="S21" i="10"/>
  <c r="R21" i="10"/>
  <c r="R20" i="10"/>
  <c r="S20" i="10" s="1"/>
  <c r="S19" i="10"/>
  <c r="R19" i="10"/>
  <c r="R18" i="10"/>
  <c r="S18" i="10" s="1"/>
  <c r="S17" i="10"/>
  <c r="R16" i="10"/>
  <c r="R21" i="9"/>
  <c r="S21" i="9" s="1"/>
  <c r="R20" i="9"/>
  <c r="S20" i="9" s="1"/>
  <c r="R19" i="9"/>
  <c r="S19" i="9" s="1"/>
  <c r="R18" i="9"/>
  <c r="S18" i="9" s="1"/>
  <c r="S17" i="9"/>
  <c r="R16" i="9"/>
  <c r="R21" i="8"/>
  <c r="S21" i="8" s="1"/>
  <c r="R20" i="8"/>
  <c r="S20" i="8" s="1"/>
  <c r="R19" i="8"/>
  <c r="S19" i="8" s="1"/>
  <c r="R18" i="8"/>
  <c r="S18" i="8" s="1"/>
  <c r="S17" i="8"/>
  <c r="R16" i="8"/>
  <c r="R21" i="5"/>
  <c r="S21" i="5" s="1"/>
  <c r="R20" i="5"/>
  <c r="S20" i="5" s="1"/>
  <c r="R19" i="5"/>
  <c r="S19" i="5" s="1"/>
  <c r="R18" i="5"/>
  <c r="S18" i="5" s="1"/>
  <c r="R16" i="5"/>
  <c r="S16" i="5" s="1"/>
  <c r="R21" i="20"/>
  <c r="S21" i="20" s="1"/>
  <c r="R20" i="20"/>
  <c r="S20" i="20" s="1"/>
  <c r="R19" i="20"/>
  <c r="S19" i="20" s="1"/>
  <c r="R18" i="20"/>
  <c r="S18" i="20" s="1"/>
  <c r="R16" i="20"/>
  <c r="S16" i="20" s="1"/>
  <c r="H10" i="19"/>
  <c r="I10" i="19" s="1"/>
  <c r="I9" i="19"/>
  <c r="H9" i="19"/>
  <c r="J8" i="19"/>
  <c r="H8" i="19"/>
  <c r="I8" i="19" s="1"/>
  <c r="H7" i="19"/>
  <c r="I7" i="19" s="1"/>
  <c r="H6" i="19"/>
  <c r="I6" i="19" s="1"/>
  <c r="J5" i="19"/>
  <c r="G5" i="19" s="1"/>
  <c r="J4" i="19"/>
  <c r="G4" i="19" s="1"/>
  <c r="L3" i="19"/>
  <c r="K3" i="19"/>
  <c r="J3" i="19"/>
  <c r="C2" i="19"/>
  <c r="B2" i="19"/>
  <c r="B2" i="18"/>
  <c r="I10" i="18"/>
  <c r="H10" i="18"/>
  <c r="I9" i="18"/>
  <c r="H9" i="18"/>
  <c r="J8" i="18"/>
  <c r="I8" i="18"/>
  <c r="H8" i="18"/>
  <c r="H7" i="18"/>
  <c r="I7" i="18" s="1"/>
  <c r="I6" i="18"/>
  <c r="H6" i="18"/>
  <c r="J5" i="18"/>
  <c r="G5" i="18" s="1"/>
  <c r="J4" i="18"/>
  <c r="G4" i="18" s="1"/>
  <c r="L3" i="18"/>
  <c r="K3" i="18"/>
  <c r="J3" i="18"/>
  <c r="C2" i="18"/>
  <c r="B2" i="17"/>
  <c r="I10" i="17"/>
  <c r="H10" i="17"/>
  <c r="H9" i="17"/>
  <c r="I9" i="17" s="1"/>
  <c r="I8" i="17"/>
  <c r="H8" i="17"/>
  <c r="H7" i="17"/>
  <c r="I7" i="17" s="1"/>
  <c r="I6" i="17"/>
  <c r="H6" i="17"/>
  <c r="J5" i="17"/>
  <c r="G5" i="17" s="1"/>
  <c r="J4" i="17"/>
  <c r="L3" i="17"/>
  <c r="K3" i="17"/>
  <c r="J3" i="17"/>
  <c r="C2" i="17"/>
  <c r="J8" i="16"/>
  <c r="I10" i="16"/>
  <c r="H10" i="16"/>
  <c r="H9" i="16"/>
  <c r="I9" i="16" s="1"/>
  <c r="H8" i="16"/>
  <c r="I8" i="16" s="1"/>
  <c r="I7" i="16"/>
  <c r="H7" i="16"/>
  <c r="H6" i="16"/>
  <c r="I6" i="16" s="1"/>
  <c r="J5" i="16"/>
  <c r="G5" i="16" s="1"/>
  <c r="J4" i="16"/>
  <c r="G4" i="16" s="1"/>
  <c r="L3" i="16"/>
  <c r="K3" i="16"/>
  <c r="J3" i="16"/>
  <c r="C2" i="16"/>
  <c r="B2" i="16"/>
  <c r="H10" i="15"/>
  <c r="I10" i="15" s="1"/>
  <c r="I9" i="15"/>
  <c r="H9" i="15"/>
  <c r="J8" i="15"/>
  <c r="H8" i="15"/>
  <c r="I8" i="15" s="1"/>
  <c r="I7" i="15"/>
  <c r="H7" i="15"/>
  <c r="H6" i="15"/>
  <c r="I6" i="15" s="1"/>
  <c r="J5" i="15"/>
  <c r="G5" i="15" s="1"/>
  <c r="J4" i="15"/>
  <c r="G4" i="15" s="1"/>
  <c r="L3" i="15"/>
  <c r="K3" i="15"/>
  <c r="J3" i="15"/>
  <c r="C2" i="15"/>
  <c r="B2" i="15"/>
  <c r="B2" i="14"/>
  <c r="H10" i="14"/>
  <c r="I10" i="14" s="1"/>
  <c r="I9" i="14"/>
  <c r="H9" i="14"/>
  <c r="J8" i="14"/>
  <c r="I8" i="14"/>
  <c r="H8" i="14"/>
  <c r="H7" i="14"/>
  <c r="I7" i="14" s="1"/>
  <c r="I6" i="14"/>
  <c r="H6" i="14"/>
  <c r="J5" i="14"/>
  <c r="G5" i="14"/>
  <c r="J4" i="14"/>
  <c r="G4" i="14" s="1"/>
  <c r="L3" i="14"/>
  <c r="K3" i="14"/>
  <c r="J3" i="14"/>
  <c r="C2" i="14"/>
  <c r="B2" i="13"/>
  <c r="I10" i="13"/>
  <c r="H10" i="13"/>
  <c r="H9" i="13"/>
  <c r="I9" i="13" s="1"/>
  <c r="I8" i="13"/>
  <c r="H8" i="13"/>
  <c r="H7" i="13"/>
  <c r="I7" i="13" s="1"/>
  <c r="I6" i="13"/>
  <c r="H6" i="13"/>
  <c r="J5" i="13"/>
  <c r="G5" i="13" s="1"/>
  <c r="J4" i="13"/>
  <c r="L3" i="13"/>
  <c r="K3" i="13"/>
  <c r="J3" i="13"/>
  <c r="C2" i="13"/>
  <c r="J8" i="12"/>
  <c r="I10" i="12"/>
  <c r="H10" i="12"/>
  <c r="H9" i="12"/>
  <c r="I9" i="12" s="1"/>
  <c r="H8" i="12"/>
  <c r="I8" i="12" s="1"/>
  <c r="I7" i="12"/>
  <c r="H7" i="12"/>
  <c r="H6" i="12"/>
  <c r="I6" i="12" s="1"/>
  <c r="J5" i="12"/>
  <c r="G5" i="12" s="1"/>
  <c r="J4" i="12"/>
  <c r="G4" i="12" s="1"/>
  <c r="L3" i="12"/>
  <c r="K3" i="12"/>
  <c r="J3" i="12"/>
  <c r="C2" i="12"/>
  <c r="B2" i="12"/>
  <c r="H10" i="11"/>
  <c r="I10" i="11" s="1"/>
  <c r="I9" i="11"/>
  <c r="H9" i="11"/>
  <c r="J8" i="11"/>
  <c r="K8" i="11" s="1"/>
  <c r="H8" i="11"/>
  <c r="I8" i="11" s="1"/>
  <c r="I7" i="11"/>
  <c r="H7" i="11"/>
  <c r="H6" i="11"/>
  <c r="I6" i="11" s="1"/>
  <c r="J5" i="11"/>
  <c r="G5" i="11" s="1"/>
  <c r="J4" i="11"/>
  <c r="G4" i="11" s="1"/>
  <c r="L3" i="11"/>
  <c r="K3" i="11"/>
  <c r="J3" i="11"/>
  <c r="C2" i="11"/>
  <c r="B2" i="11"/>
  <c r="B2" i="10"/>
  <c r="H10" i="10"/>
  <c r="I10" i="10" s="1"/>
  <c r="I9" i="10"/>
  <c r="H9" i="10"/>
  <c r="J8" i="10"/>
  <c r="I8" i="10"/>
  <c r="H8" i="10"/>
  <c r="H7" i="10"/>
  <c r="I7" i="10" s="1"/>
  <c r="I6" i="10"/>
  <c r="H6" i="10"/>
  <c r="J5" i="10"/>
  <c r="G5" i="10" s="1"/>
  <c r="K4" i="10"/>
  <c r="H4" i="10" s="1"/>
  <c r="J4" i="10"/>
  <c r="G4" i="10" s="1"/>
  <c r="L3" i="10"/>
  <c r="K3" i="10"/>
  <c r="J3" i="10"/>
  <c r="C2" i="10"/>
  <c r="B2" i="9"/>
  <c r="I10" i="9"/>
  <c r="H10" i="9"/>
  <c r="H9" i="9"/>
  <c r="I9" i="9" s="1"/>
  <c r="I8" i="9"/>
  <c r="H8" i="9"/>
  <c r="H7" i="9"/>
  <c r="I7" i="9" s="1"/>
  <c r="I6" i="9"/>
  <c r="H6" i="9"/>
  <c r="J5" i="9"/>
  <c r="G5" i="9" s="1"/>
  <c r="J4" i="9"/>
  <c r="L3" i="9"/>
  <c r="K3" i="9"/>
  <c r="J3" i="9"/>
  <c r="C2" i="9"/>
  <c r="I10" i="8"/>
  <c r="H10" i="8"/>
  <c r="H9" i="8"/>
  <c r="I9" i="8" s="1"/>
  <c r="J8" i="8"/>
  <c r="H8" i="8"/>
  <c r="I8" i="8" s="1"/>
  <c r="I7" i="8"/>
  <c r="H7" i="8"/>
  <c r="H6" i="8"/>
  <c r="I6" i="8" s="1"/>
  <c r="J5" i="8"/>
  <c r="G5" i="8" s="1"/>
  <c r="K4" i="8"/>
  <c r="H4" i="8" s="1"/>
  <c r="J4" i="8"/>
  <c r="G4" i="8" s="1"/>
  <c r="L3" i="8"/>
  <c r="K3" i="8"/>
  <c r="J3" i="8"/>
  <c r="C2" i="8"/>
  <c r="B2" i="8"/>
  <c r="H10" i="5"/>
  <c r="I10" i="5" s="1"/>
  <c r="H9" i="5"/>
  <c r="I9" i="5" s="1"/>
  <c r="J8" i="5"/>
  <c r="H8" i="5"/>
  <c r="I8" i="5" s="1"/>
  <c r="H7" i="5"/>
  <c r="I7" i="5" s="1"/>
  <c r="H6" i="5"/>
  <c r="I6" i="5" s="1"/>
  <c r="J5" i="5"/>
  <c r="G5" i="5" s="1"/>
  <c r="J4" i="5"/>
  <c r="G4" i="5" s="1"/>
  <c r="L3" i="5"/>
  <c r="K3" i="5"/>
  <c r="J3" i="5"/>
  <c r="C2" i="5"/>
  <c r="B2" i="5"/>
  <c r="B2" i="20"/>
  <c r="H10" i="20"/>
  <c r="I10" i="20" s="1"/>
  <c r="H9" i="20"/>
  <c r="I9" i="20" s="1"/>
  <c r="J8" i="20"/>
  <c r="H8" i="20"/>
  <c r="I8" i="20" s="1"/>
  <c r="H7" i="20"/>
  <c r="I7" i="20" s="1"/>
  <c r="H6" i="20"/>
  <c r="I6" i="20" s="1"/>
  <c r="J5" i="20"/>
  <c r="G5" i="20" s="1"/>
  <c r="J4" i="20"/>
  <c r="G4" i="20" s="1"/>
  <c r="L3" i="20"/>
  <c r="K3" i="20"/>
  <c r="J3" i="20"/>
  <c r="C2" i="20"/>
  <c r="M5" i="5" l="1"/>
  <c r="M5" i="19"/>
  <c r="M5" i="20"/>
  <c r="K8" i="5"/>
  <c r="L8" i="5" s="1"/>
  <c r="K8" i="8"/>
  <c r="L8" i="8" s="1"/>
  <c r="L8" i="11"/>
  <c r="K8" i="15"/>
  <c r="L8" i="15" s="1"/>
  <c r="K5" i="16"/>
  <c r="H5" i="16" s="1"/>
  <c r="I5" i="16" s="1"/>
  <c r="W16" i="16"/>
  <c r="L5" i="16" s="1"/>
  <c r="K5" i="17"/>
  <c r="H5" i="17" s="1"/>
  <c r="I5" i="17" s="1"/>
  <c r="W17" i="17"/>
  <c r="L5" i="17" s="1"/>
  <c r="K5" i="5"/>
  <c r="H5" i="5" s="1"/>
  <c r="I5" i="5" s="1"/>
  <c r="L5" i="15"/>
  <c r="K5" i="14"/>
  <c r="H5" i="14" s="1"/>
  <c r="I5" i="14" s="1"/>
  <c r="K5" i="10"/>
  <c r="H5" i="10" s="1"/>
  <c r="I5" i="10" s="1"/>
  <c r="W16" i="10"/>
  <c r="L5" i="10" s="1"/>
  <c r="K5" i="11"/>
  <c r="H5" i="11" s="1"/>
  <c r="I5" i="11" s="1"/>
  <c r="W17" i="11"/>
  <c r="L5" i="11" s="1"/>
  <c r="L5" i="14"/>
  <c r="K5" i="15"/>
  <c r="H5" i="15" s="1"/>
  <c r="I5" i="15" s="1"/>
  <c r="W17" i="15"/>
  <c r="L5" i="18"/>
  <c r="W17" i="19"/>
  <c r="L5" i="19" s="1"/>
  <c r="K5" i="19"/>
  <c r="H5" i="19" s="1"/>
  <c r="I5" i="19" s="1"/>
  <c r="K5" i="12"/>
  <c r="H5" i="12" s="1"/>
  <c r="I5" i="12" s="1"/>
  <c r="W16" i="12"/>
  <c r="L5" i="12" s="1"/>
  <c r="K5" i="13"/>
  <c r="H5" i="13" s="1"/>
  <c r="I5" i="13" s="1"/>
  <c r="W17" i="13"/>
  <c r="L5" i="13" s="1"/>
  <c r="K5" i="20"/>
  <c r="H5" i="20" s="1"/>
  <c r="I5" i="20" s="1"/>
  <c r="K5" i="9"/>
  <c r="H5" i="9" s="1"/>
  <c r="K5" i="18"/>
  <c r="H5" i="18" s="1"/>
  <c r="I5" i="18" s="1"/>
  <c r="L5" i="5"/>
  <c r="K5" i="8"/>
  <c r="H5" i="8" s="1"/>
  <c r="I5" i="8" s="1"/>
  <c r="L4" i="12"/>
  <c r="L4" i="8"/>
  <c r="L4" i="16"/>
  <c r="K4" i="16"/>
  <c r="H4" i="16" s="1"/>
  <c r="I4" i="16" s="1"/>
  <c r="K4" i="17"/>
  <c r="H4" i="17" s="1"/>
  <c r="S17" i="17"/>
  <c r="K4" i="5"/>
  <c r="H4" i="5" s="1"/>
  <c r="I4" i="5" s="1"/>
  <c r="K4" i="12"/>
  <c r="H4" i="12" s="1"/>
  <c r="I4" i="12" s="1"/>
  <c r="K4" i="14"/>
  <c r="H4" i="14" s="1"/>
  <c r="I4" i="14" s="1"/>
  <c r="L4" i="5"/>
  <c r="K4" i="9"/>
  <c r="H4" i="9" s="1"/>
  <c r="L4" i="20"/>
  <c r="K4" i="20"/>
  <c r="H4" i="20" s="1"/>
  <c r="I4" i="20" s="1"/>
  <c r="L4" i="10"/>
  <c r="S17" i="11"/>
  <c r="L4" i="11" s="1"/>
  <c r="K4" i="11"/>
  <c r="H4" i="11" s="1"/>
  <c r="I4" i="11" s="1"/>
  <c r="L4" i="14"/>
  <c r="K4" i="15"/>
  <c r="H4" i="15" s="1"/>
  <c r="I4" i="15" s="1"/>
  <c r="S17" i="15"/>
  <c r="L4" i="15" s="1"/>
  <c r="K4" i="18"/>
  <c r="H4" i="18" s="1"/>
  <c r="I4" i="18" s="1"/>
  <c r="L4" i="18"/>
  <c r="S17" i="19"/>
  <c r="L4" i="19" s="1"/>
  <c r="K4" i="19"/>
  <c r="H4" i="19" s="1"/>
  <c r="I4" i="19" s="1"/>
  <c r="K4" i="13"/>
  <c r="H4" i="13" s="1"/>
  <c r="L4" i="9"/>
  <c r="L4" i="13"/>
  <c r="L4" i="17"/>
  <c r="I4" i="10"/>
  <c r="I4" i="8"/>
  <c r="L8" i="16"/>
  <c r="K8" i="16"/>
  <c r="I5" i="9"/>
  <c r="K8" i="12"/>
  <c r="L8" i="12" s="1"/>
  <c r="G4" i="9"/>
  <c r="G4" i="13"/>
  <c r="G4" i="17"/>
  <c r="K8" i="19"/>
  <c r="L8" i="19" s="1"/>
  <c r="K8" i="20"/>
  <c r="L8" i="20" s="1"/>
  <c r="J8" i="9"/>
  <c r="K8" i="10"/>
  <c r="L8" i="10" s="1"/>
  <c r="J8" i="13"/>
  <c r="K8" i="14"/>
  <c r="L8" i="14" s="1"/>
  <c r="J8" i="17"/>
  <c r="K8" i="18"/>
  <c r="L8" i="18" s="1"/>
  <c r="I4" i="9" l="1"/>
  <c r="I4" i="13"/>
  <c r="I4" i="17"/>
  <c r="K8" i="17"/>
  <c r="L8" i="17" s="1"/>
  <c r="K8" i="9"/>
  <c r="L8" i="9" s="1"/>
  <c r="K8" i="13"/>
  <c r="L8" i="13" s="1"/>
  <c r="D1" i="6" l="1"/>
</calcChain>
</file>

<file path=xl/sharedStrings.xml><?xml version="1.0" encoding="utf-8"?>
<sst xmlns="http://schemas.openxmlformats.org/spreadsheetml/2006/main" count="3260" uniqueCount="1219">
  <si>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</si>
  <si>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</si>
  <si>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</si>
  <si>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</si>
  <si>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</si>
  <si>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</si>
  <si>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</si>
  <si>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</si>
  <si>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</si>
  <si>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</si>
  <si>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</si>
  <si>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</si>
  <si>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</si>
  <si>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</si>
  <si>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PODLASKIE</t>
  </si>
  <si>
    <t>HAJNOWSKI</t>
  </si>
  <si>
    <t>1A</t>
  </si>
  <si>
    <t/>
  </si>
  <si>
    <t>ŁOMŻYŃSKI</t>
  </si>
  <si>
    <t>4317878</t>
  </si>
  <si>
    <t>17744,77424</t>
  </si>
  <si>
    <t>BIELSKI</t>
  </si>
  <si>
    <t>BIELSK PODLASKI</t>
  </si>
  <si>
    <t>0023248</t>
  </si>
  <si>
    <t>AUGUSTOWO</t>
  </si>
  <si>
    <t>99999</t>
  </si>
  <si>
    <t>1213959</t>
  </si>
  <si>
    <t>15421</t>
  </si>
  <si>
    <t>BOĆKI</t>
  </si>
  <si>
    <t>0024029</t>
  </si>
  <si>
    <t>ANDRYJANKI</t>
  </si>
  <si>
    <t>4826229</t>
  </si>
  <si>
    <t>73764,73766</t>
  </si>
  <si>
    <t>0024035</t>
  </si>
  <si>
    <t>04331</t>
  </si>
  <si>
    <t>UL. DUBIEŃSKA</t>
  </si>
  <si>
    <t>2044691</t>
  </si>
  <si>
    <t>83298</t>
  </si>
  <si>
    <t>BRAŃSK</t>
  </si>
  <si>
    <t>0024510</t>
  </si>
  <si>
    <t>CHOJEWO</t>
  </si>
  <si>
    <t>4062950</t>
  </si>
  <si>
    <t>69766</t>
  </si>
  <si>
    <t>0024549</t>
  </si>
  <si>
    <t>DOMANOWO</t>
  </si>
  <si>
    <t>19A</t>
  </si>
  <si>
    <t>3999613</t>
  </si>
  <si>
    <t>69222</t>
  </si>
  <si>
    <t>0024584</t>
  </si>
  <si>
    <t>GLINNIK</t>
  </si>
  <si>
    <t>40C</t>
  </si>
  <si>
    <t>9029537</t>
  </si>
  <si>
    <t>69767</t>
  </si>
  <si>
    <t>0024590</t>
  </si>
  <si>
    <t>HOLONKI</t>
  </si>
  <si>
    <t>7693599</t>
  </si>
  <si>
    <t>83303</t>
  </si>
  <si>
    <t>0024986</t>
  </si>
  <si>
    <t>ŚWIRYDY</t>
  </si>
  <si>
    <t>8265572</t>
  </si>
  <si>
    <t>121851</t>
  </si>
  <si>
    <t>BIAŁOSTOCKI</t>
  </si>
  <si>
    <t>CHOROSZCZ</t>
  </si>
  <si>
    <t>0025135</t>
  </si>
  <si>
    <t>KLEPACZE</t>
  </si>
  <si>
    <t>16033</t>
  </si>
  <si>
    <t>UL. PIASKOWA</t>
  </si>
  <si>
    <t>3935665</t>
  </si>
  <si>
    <t>52686</t>
  </si>
  <si>
    <t>0025187</t>
  </si>
  <si>
    <t>KRUSZEWO</t>
  </si>
  <si>
    <t>8777229</t>
  </si>
  <si>
    <t>91161</t>
  </si>
  <si>
    <t>0025253</t>
  </si>
  <si>
    <t>ROGOWO</t>
  </si>
  <si>
    <t>2209801</t>
  </si>
  <si>
    <t>24069</t>
  </si>
  <si>
    <t>0025342</t>
  </si>
  <si>
    <t>ZŁOTORIA</t>
  </si>
  <si>
    <t>159A</t>
  </si>
  <si>
    <t>21970</t>
  </si>
  <si>
    <t>UL. SZKOLNA</t>
  </si>
  <si>
    <t>4062631</t>
  </si>
  <si>
    <t>111956,112135</t>
  </si>
  <si>
    <t>CZEREMCHA</t>
  </si>
  <si>
    <t>0025810</t>
  </si>
  <si>
    <t>7375104</t>
  </si>
  <si>
    <t>57599,57609</t>
  </si>
  <si>
    <t>CZYŻE</t>
  </si>
  <si>
    <t>0025951</t>
  </si>
  <si>
    <t>2463922</t>
  </si>
  <si>
    <t>41796</t>
  </si>
  <si>
    <t>SOKÓLSKI</t>
  </si>
  <si>
    <t>DĄBROWA BIAŁOSTOCKA</t>
  </si>
  <si>
    <t>0026420</t>
  </si>
  <si>
    <t>BAGNY</t>
  </si>
  <si>
    <t>17A</t>
  </si>
  <si>
    <t>7310203</t>
  </si>
  <si>
    <t>31556</t>
  </si>
  <si>
    <t>0026637</t>
  </si>
  <si>
    <t>NIEROŚNO</t>
  </si>
  <si>
    <t>4212487</t>
  </si>
  <si>
    <t>46859</t>
  </si>
  <si>
    <t>0026643</t>
  </si>
  <si>
    <t>KAMIENNA NOWA</t>
  </si>
  <si>
    <t>5462350</t>
  </si>
  <si>
    <t>46865</t>
  </si>
  <si>
    <t>0026761</t>
  </si>
  <si>
    <t>RESZKOWCE</t>
  </si>
  <si>
    <t>7055182</t>
  </si>
  <si>
    <t>41793</t>
  </si>
  <si>
    <t>0026896</t>
  </si>
  <si>
    <t>SUCHODOLINA</t>
  </si>
  <si>
    <t>3360509</t>
  </si>
  <si>
    <t>31555</t>
  </si>
  <si>
    <t>0026979</t>
  </si>
  <si>
    <t>ZWIERZYNIEC WIELKI</t>
  </si>
  <si>
    <t>8076042</t>
  </si>
  <si>
    <t>51814</t>
  </si>
  <si>
    <t>DOBRZYNIEWO DUŻE</t>
  </si>
  <si>
    <t>0027039</t>
  </si>
  <si>
    <t>CHRABOŁY</t>
  </si>
  <si>
    <t>3298015</t>
  </si>
  <si>
    <t>87750,87751</t>
  </si>
  <si>
    <t>0027097</t>
  </si>
  <si>
    <t>01184</t>
  </si>
  <si>
    <t>UL. BIAŁOSTOCKA</t>
  </si>
  <si>
    <t>2433288</t>
  </si>
  <si>
    <t>87526</t>
  </si>
  <si>
    <t>0027246</t>
  </si>
  <si>
    <t>NOWE ALEKSANDROWO</t>
  </si>
  <si>
    <t>16900</t>
  </si>
  <si>
    <t>UL. POGODNA</t>
  </si>
  <si>
    <t>6866531</t>
  </si>
  <si>
    <t>51816</t>
  </si>
  <si>
    <t>0027269</t>
  </si>
  <si>
    <t>OBRUBNIKI</t>
  </si>
  <si>
    <t>SIEMIATYCKI</t>
  </si>
  <si>
    <t>DROHICZYN</t>
  </si>
  <si>
    <t>7247405</t>
  </si>
  <si>
    <t>118784</t>
  </si>
  <si>
    <t>0027660</t>
  </si>
  <si>
    <t>OSTROŻANY</t>
  </si>
  <si>
    <t>6228639</t>
  </si>
  <si>
    <t>124763,83547,83550,83553</t>
  </si>
  <si>
    <t>2387474</t>
  </si>
  <si>
    <t>18871,18872</t>
  </si>
  <si>
    <t>DUBICZE CERKIEWNE</t>
  </si>
  <si>
    <t>0027915</t>
  </si>
  <si>
    <t>15710</t>
  </si>
  <si>
    <t>UL. PARKOWA</t>
  </si>
  <si>
    <t>8735205</t>
  </si>
  <si>
    <t>34733,34956</t>
  </si>
  <si>
    <t>DZIADKOWICE</t>
  </si>
  <si>
    <t>0028234</t>
  </si>
  <si>
    <t>3999825</t>
  </si>
  <si>
    <t>9557,9624</t>
  </si>
  <si>
    <t>GRODZISK</t>
  </si>
  <si>
    <t>0028553</t>
  </si>
  <si>
    <t>11926</t>
  </si>
  <si>
    <t>UL. 1 MAJA</t>
  </si>
  <si>
    <t>HAJNÓWKA</t>
  </si>
  <si>
    <t>2066592</t>
  </si>
  <si>
    <t>20536</t>
  </si>
  <si>
    <t>JANÓW</t>
  </si>
  <si>
    <t>0030283</t>
  </si>
  <si>
    <t>BIAŁOUSY</t>
  </si>
  <si>
    <t>4127007</t>
  </si>
  <si>
    <t>52442,52446</t>
  </si>
  <si>
    <t>0030350</t>
  </si>
  <si>
    <t>1249783</t>
  </si>
  <si>
    <t>105553,105554</t>
  </si>
  <si>
    <t>5908423</t>
  </si>
  <si>
    <t>86637,88157</t>
  </si>
  <si>
    <t>MONIECKI</t>
  </si>
  <si>
    <t>JASIONÓWKA</t>
  </si>
  <si>
    <t>0030797</t>
  </si>
  <si>
    <t>08682</t>
  </si>
  <si>
    <t>UL. KNYSZYŃSKA</t>
  </si>
  <si>
    <t>SUWALSKI</t>
  </si>
  <si>
    <t>5080804</t>
  </si>
  <si>
    <t>104913,104914</t>
  </si>
  <si>
    <t>JAŚWIŁY</t>
  </si>
  <si>
    <t>0031041</t>
  </si>
  <si>
    <t>5591136</t>
  </si>
  <si>
    <t>81432</t>
  </si>
  <si>
    <t>0031147</t>
  </si>
  <si>
    <t>DOLISTOWO STARE</t>
  </si>
  <si>
    <t>5527586</t>
  </si>
  <si>
    <t>31162,31163</t>
  </si>
  <si>
    <t>JUCHNOWIEC KOŚCIELNY</t>
  </si>
  <si>
    <t>0031377</t>
  </si>
  <si>
    <t>KLEOSIN</t>
  </si>
  <si>
    <t>25527</t>
  </si>
  <si>
    <t>UL. ZAMBROWSKA</t>
  </si>
  <si>
    <t>3424856</t>
  </si>
  <si>
    <t>31156</t>
  </si>
  <si>
    <t>0031420</t>
  </si>
  <si>
    <t>KSIĘŻYNO</t>
  </si>
  <si>
    <t>8902766</t>
  </si>
  <si>
    <t>58799,58802</t>
  </si>
  <si>
    <t>KLESZCZELE</t>
  </si>
  <si>
    <t>0031727</t>
  </si>
  <si>
    <t>15712</t>
  </si>
  <si>
    <t>PL. PARKOWY</t>
  </si>
  <si>
    <t>5271815</t>
  </si>
  <si>
    <t>18845,18847</t>
  </si>
  <si>
    <t>KNYSZYN</t>
  </si>
  <si>
    <t>0032046</t>
  </si>
  <si>
    <t>KALINÓWKA KOŚCIELNA</t>
  </si>
  <si>
    <t>7247524</t>
  </si>
  <si>
    <t>51852,58774</t>
  </si>
  <si>
    <t>KORYCIN</t>
  </si>
  <si>
    <t>0032253</t>
  </si>
  <si>
    <t>6165013</t>
  </si>
  <si>
    <t>109317,109322</t>
  </si>
  <si>
    <t>KRYNKI</t>
  </si>
  <si>
    <t>0032655</t>
  </si>
  <si>
    <t>38471</t>
  </si>
  <si>
    <t>UL. ALEJA SZKOLNA</t>
  </si>
  <si>
    <t>1233462</t>
  </si>
  <si>
    <t>124225</t>
  </si>
  <si>
    <t>KRYPNO</t>
  </si>
  <si>
    <t>0032951</t>
  </si>
  <si>
    <t>DŁUGOŁĘKA</t>
  </si>
  <si>
    <t>6737685</t>
  </si>
  <si>
    <t>22625,40896</t>
  </si>
  <si>
    <t>0033011</t>
  </si>
  <si>
    <t>KRYPNO KOŚCIELNE</t>
  </si>
  <si>
    <t>4571204</t>
  </si>
  <si>
    <t>113899,113901</t>
  </si>
  <si>
    <t>KUŹNICA</t>
  </si>
  <si>
    <t>0033293</t>
  </si>
  <si>
    <t>07029</t>
  </si>
  <si>
    <t>UL. JAGIELLOŃSKA</t>
  </si>
  <si>
    <t>ŁAPY</t>
  </si>
  <si>
    <t>3552960</t>
  </si>
  <si>
    <t>19269,19287</t>
  </si>
  <si>
    <t>0033873</t>
  </si>
  <si>
    <t>PŁONKA KOŚCIELNA</t>
  </si>
  <si>
    <t>4889094</t>
  </si>
  <si>
    <t>17196</t>
  </si>
  <si>
    <t>0034039</t>
  </si>
  <si>
    <t>ŁUPIANKA STARA</t>
  </si>
  <si>
    <t>2256608</t>
  </si>
  <si>
    <t>113877,113887</t>
  </si>
  <si>
    <t>MICHAŁOWO</t>
  </si>
  <si>
    <t>0034507</t>
  </si>
  <si>
    <t>19834</t>
  </si>
  <si>
    <t>UL. HENRYKA SIENKIEWICZA</t>
  </si>
  <si>
    <t>6801949</t>
  </si>
  <si>
    <t>124133,64559,64560,64567</t>
  </si>
  <si>
    <t>5271292</t>
  </si>
  <si>
    <t>81813,86702</t>
  </si>
  <si>
    <t>MIELNIK</t>
  </si>
  <si>
    <t>0034980</t>
  </si>
  <si>
    <t>02230</t>
  </si>
  <si>
    <t>UL. BRZESKA</t>
  </si>
  <si>
    <t>5081049</t>
  </si>
  <si>
    <t>23666,23668</t>
  </si>
  <si>
    <t>MILEJCZYCE</t>
  </si>
  <si>
    <t>0035330</t>
  </si>
  <si>
    <t>3553049</t>
  </si>
  <si>
    <t>16092</t>
  </si>
  <si>
    <t>MOŃKI</t>
  </si>
  <si>
    <t>0035429</t>
  </si>
  <si>
    <t>BOGUSZEWO</t>
  </si>
  <si>
    <t>1231008</t>
  </si>
  <si>
    <t>16147</t>
  </si>
  <si>
    <t>0035599</t>
  </si>
  <si>
    <t>KULESZE</t>
  </si>
  <si>
    <t>7183744</t>
  </si>
  <si>
    <t>56034,87234</t>
  </si>
  <si>
    <t>NAREW</t>
  </si>
  <si>
    <t>0036274</t>
  </si>
  <si>
    <t>12740</t>
  </si>
  <si>
    <t>UL. ADAMA MICKIEWICZA</t>
  </si>
  <si>
    <t>2157147</t>
  </si>
  <si>
    <t>47164,47650</t>
  </si>
  <si>
    <t>NURZEC-STACJA</t>
  </si>
  <si>
    <t>0037894</t>
  </si>
  <si>
    <t>3297931</t>
  </si>
  <si>
    <t>107731,107732</t>
  </si>
  <si>
    <t>ORLA</t>
  </si>
  <si>
    <t>0038267</t>
  </si>
  <si>
    <t>01279</t>
  </si>
  <si>
    <t>UL. BIELSKA</t>
  </si>
  <si>
    <t>4657131</t>
  </si>
  <si>
    <t>11925,9118</t>
  </si>
  <si>
    <t>POŚWIĘTNE</t>
  </si>
  <si>
    <t>0038758</t>
  </si>
  <si>
    <t>5271956</t>
  </si>
  <si>
    <t>69230</t>
  </si>
  <si>
    <t>0038913</t>
  </si>
  <si>
    <t>MIEŃ</t>
  </si>
  <si>
    <t>02046</t>
  </si>
  <si>
    <t>UL. BRATA ALBERTA</t>
  </si>
  <si>
    <t>RUDKA</t>
  </si>
  <si>
    <t>5271964</t>
  </si>
  <si>
    <t>83414,83415</t>
  </si>
  <si>
    <t>0038965</t>
  </si>
  <si>
    <t>15344</t>
  </si>
  <si>
    <t>UL. OSSOLIŃSKICH</t>
  </si>
  <si>
    <t>5654906</t>
  </si>
  <si>
    <t>16558,16559</t>
  </si>
  <si>
    <t>SIDRA</t>
  </si>
  <si>
    <t>1237730</t>
  </si>
  <si>
    <t>80986</t>
  </si>
  <si>
    <t>0039195</t>
  </si>
  <si>
    <t>NOWINKA</t>
  </si>
  <si>
    <t>1248647</t>
  </si>
  <si>
    <t>106105</t>
  </si>
  <si>
    <t>SIEMIATYCZE</t>
  </si>
  <si>
    <t>0039456</t>
  </si>
  <si>
    <t>BACIKI ŚREDNIE</t>
  </si>
  <si>
    <t>8203435</t>
  </si>
  <si>
    <t>129631,82823,82824,82825,82827</t>
  </si>
  <si>
    <t>0039500</t>
  </si>
  <si>
    <t>CZARTAJEW</t>
  </si>
  <si>
    <t>03839</t>
  </si>
  <si>
    <t>UL. DŁUGA</t>
  </si>
  <si>
    <t>6611483</t>
  </si>
  <si>
    <t>12744</t>
  </si>
  <si>
    <t>4571663</t>
  </si>
  <si>
    <t>12213</t>
  </si>
  <si>
    <t>0039841</t>
  </si>
  <si>
    <t>SZERSZENIE</t>
  </si>
  <si>
    <t>6036365</t>
  </si>
  <si>
    <t>13010</t>
  </si>
  <si>
    <t>0039858</t>
  </si>
  <si>
    <t>TOŁWIN</t>
  </si>
  <si>
    <t>1238891</t>
  </si>
  <si>
    <t>50432</t>
  </si>
  <si>
    <t>SOKÓŁKA</t>
  </si>
  <si>
    <t>0039976</t>
  </si>
  <si>
    <t>BOGUSZE</t>
  </si>
  <si>
    <t>5017511</t>
  </si>
  <si>
    <t>74824</t>
  </si>
  <si>
    <t>0040040</t>
  </si>
  <si>
    <t>GENIUSZE</t>
  </si>
  <si>
    <t>1883890</t>
  </si>
  <si>
    <t>15096,15147</t>
  </si>
  <si>
    <t>0040152</t>
  </si>
  <si>
    <t>JANOWSZCZYZNA</t>
  </si>
  <si>
    <t>4317418</t>
  </si>
  <si>
    <t>70323</t>
  </si>
  <si>
    <t>0040318</t>
  </si>
  <si>
    <t>LIPINA</t>
  </si>
  <si>
    <t>5528458</t>
  </si>
  <si>
    <t>74826</t>
  </si>
  <si>
    <t>0040353</t>
  </si>
  <si>
    <t>MALAWICZE DOLNE</t>
  </si>
  <si>
    <t>2153327</t>
  </si>
  <si>
    <t>74831</t>
  </si>
  <si>
    <t>0040577</t>
  </si>
  <si>
    <t>STARA KAMIONKA</t>
  </si>
  <si>
    <t>3872178</t>
  </si>
  <si>
    <t>75054</t>
  </si>
  <si>
    <t>0040608</t>
  </si>
  <si>
    <t>STARA ROZEDRANKA</t>
  </si>
  <si>
    <t>1239510</t>
  </si>
  <si>
    <t>64516</t>
  </si>
  <si>
    <t>SUCHOWOLA</t>
  </si>
  <si>
    <t>0040927</t>
  </si>
  <si>
    <t>CZERWONKA</t>
  </si>
  <si>
    <t>42A</t>
  </si>
  <si>
    <t>7183725</t>
  </si>
  <si>
    <t>30437</t>
  </si>
  <si>
    <t>0041140</t>
  </si>
  <si>
    <t>CHODORÓWKA NOWA</t>
  </si>
  <si>
    <t>6356164</t>
  </si>
  <si>
    <t>21072,21074,30426</t>
  </si>
  <si>
    <t>0041312</t>
  </si>
  <si>
    <t>00493</t>
  </si>
  <si>
    <t>UL. AUGUSTOWSKA</t>
  </si>
  <si>
    <t>5909682</t>
  </si>
  <si>
    <t>30441</t>
  </si>
  <si>
    <t>0041341</t>
  </si>
  <si>
    <t>WÓLKA</t>
  </si>
  <si>
    <t>SUPRAŚL</t>
  </si>
  <si>
    <t>2433781</t>
  </si>
  <si>
    <t>68718</t>
  </si>
  <si>
    <t>SZUDZIAŁOWO</t>
  </si>
  <si>
    <t>0041890</t>
  </si>
  <si>
    <t>BABIKI</t>
  </si>
  <si>
    <t>22A</t>
  </si>
  <si>
    <t>5398864</t>
  </si>
  <si>
    <t>68686,69438</t>
  </si>
  <si>
    <t>0042330</t>
  </si>
  <si>
    <t>8777088</t>
  </si>
  <si>
    <t>58978</t>
  </si>
  <si>
    <t>TUROŚŃ KOŚCIELNA</t>
  </si>
  <si>
    <t>0042814</t>
  </si>
  <si>
    <t>NIEWODNICA KOŚCIELNA</t>
  </si>
  <si>
    <t>09546</t>
  </si>
  <si>
    <t>UL. KOŚCIELNA</t>
  </si>
  <si>
    <t>5463140</t>
  </si>
  <si>
    <t>89799,91948</t>
  </si>
  <si>
    <t>TYKOCIN</t>
  </si>
  <si>
    <t>0043280</t>
  </si>
  <si>
    <t>RADULE</t>
  </si>
  <si>
    <t>7055794</t>
  </si>
  <si>
    <t>103391,103392,104405,104420,6250</t>
  </si>
  <si>
    <t>0043446</t>
  </si>
  <si>
    <t>08728</t>
  </si>
  <si>
    <t>UL. JANA KOCHANOWSKIEGO</t>
  </si>
  <si>
    <t>7120223</t>
  </si>
  <si>
    <t>90728</t>
  </si>
  <si>
    <t>WASILKÓW</t>
  </si>
  <si>
    <t>0043541</t>
  </si>
  <si>
    <t>JUROWCE</t>
  </si>
  <si>
    <t>23726</t>
  </si>
  <si>
    <t>UL. WASILKOWSKA</t>
  </si>
  <si>
    <t>1223149</t>
  </si>
  <si>
    <t>22857</t>
  </si>
  <si>
    <t>0043660</t>
  </si>
  <si>
    <t>SOCHONIE</t>
  </si>
  <si>
    <t>6356538</t>
  </si>
  <si>
    <t>5148</t>
  </si>
  <si>
    <t>0043676</t>
  </si>
  <si>
    <t>STUDZIANKI</t>
  </si>
  <si>
    <t>21586</t>
  </si>
  <si>
    <t>UL. SUPRAŚLSKA</t>
  </si>
  <si>
    <t>WYSZKI</t>
  </si>
  <si>
    <t>5462027</t>
  </si>
  <si>
    <t>107031</t>
  </si>
  <si>
    <t>0044285</t>
  </si>
  <si>
    <t>TOPCZEWO</t>
  </si>
  <si>
    <t>8394596</t>
  </si>
  <si>
    <t>30723</t>
  </si>
  <si>
    <t>ZABŁUDÓW</t>
  </si>
  <si>
    <t>0044463</t>
  </si>
  <si>
    <t>DOBRZYNIÓWKA</t>
  </si>
  <si>
    <t>6356587</t>
  </si>
  <si>
    <t>92141</t>
  </si>
  <si>
    <t>0044581</t>
  </si>
  <si>
    <t>BIAŁOSTOCZEK</t>
  </si>
  <si>
    <t>8330898</t>
  </si>
  <si>
    <t>30724</t>
  </si>
  <si>
    <t>0044813</t>
  </si>
  <si>
    <t>RAFAŁÓWKA</t>
  </si>
  <si>
    <t>WYSOKOMAZOWIECKI</t>
  </si>
  <si>
    <t>CIECHANOWIEC</t>
  </si>
  <si>
    <t>7310460</t>
  </si>
  <si>
    <t>68501</t>
  </si>
  <si>
    <t>0395725</t>
  </si>
  <si>
    <t>ŁEMPICE</t>
  </si>
  <si>
    <t>13A</t>
  </si>
  <si>
    <t>8904037</t>
  </si>
  <si>
    <t>69390</t>
  </si>
  <si>
    <t>0395850</t>
  </si>
  <si>
    <t>RADZISZEWO STARE</t>
  </si>
  <si>
    <t>2285834</t>
  </si>
  <si>
    <t>66726,66728,66730,66732</t>
  </si>
  <si>
    <t>CZYŻEW</t>
  </si>
  <si>
    <t>0395984</t>
  </si>
  <si>
    <t>14203</t>
  </si>
  <si>
    <t>UL. NIEPODLEGŁOŚCI</t>
  </si>
  <si>
    <t>2099441</t>
  </si>
  <si>
    <t>56637,9023</t>
  </si>
  <si>
    <t>17011</t>
  </si>
  <si>
    <t>UL. POLNA</t>
  </si>
  <si>
    <t>2228929</t>
  </si>
  <si>
    <t>3902</t>
  </si>
  <si>
    <t>0396127</t>
  </si>
  <si>
    <t>DĄBROWA WIELKA</t>
  </si>
  <si>
    <t>7947316</t>
  </si>
  <si>
    <t>8699,8752</t>
  </si>
  <si>
    <t>0396357</t>
  </si>
  <si>
    <t>ROSOCHATE KOŚCIELNE</t>
  </si>
  <si>
    <t>12540</t>
  </si>
  <si>
    <t>UL. MAZOWIECKA</t>
  </si>
  <si>
    <t>5653427</t>
  </si>
  <si>
    <t>129257</t>
  </si>
  <si>
    <t>GONIĄDZ</t>
  </si>
  <si>
    <t>0396682</t>
  </si>
  <si>
    <t>DOWNARY</t>
  </si>
  <si>
    <t>3615792</t>
  </si>
  <si>
    <t>34872,35140</t>
  </si>
  <si>
    <t>KOLNEŃSKI</t>
  </si>
  <si>
    <t>GRABOWO</t>
  </si>
  <si>
    <t>0397010</t>
  </si>
  <si>
    <t>8840902</t>
  </si>
  <si>
    <t>34714</t>
  </si>
  <si>
    <t>0397285</t>
  </si>
  <si>
    <t>SURAŁY</t>
  </si>
  <si>
    <t>GRAJEWSKI</t>
  </si>
  <si>
    <t>GRAJEWO</t>
  </si>
  <si>
    <t>6737709</t>
  </si>
  <si>
    <t>29759</t>
  </si>
  <si>
    <t>JEDWABNE</t>
  </si>
  <si>
    <t>0398333</t>
  </si>
  <si>
    <t>NADBORY</t>
  </si>
  <si>
    <t>3999674</t>
  </si>
  <si>
    <t>92369,92414</t>
  </si>
  <si>
    <t>KLUKOWO</t>
  </si>
  <si>
    <t>0398586</t>
  </si>
  <si>
    <t>7246410</t>
  </si>
  <si>
    <t>92423</t>
  </si>
  <si>
    <t>0398623</t>
  </si>
  <si>
    <t>KUCZYN</t>
  </si>
  <si>
    <t>11139</t>
  </si>
  <si>
    <t>UL. LIPOWA</t>
  </si>
  <si>
    <t>4826084</t>
  </si>
  <si>
    <t>48626</t>
  </si>
  <si>
    <t>KOLNO</t>
  </si>
  <si>
    <t>0399350</t>
  </si>
  <si>
    <t>BORKOWO</t>
  </si>
  <si>
    <t>2073027</t>
  </si>
  <si>
    <t>49511</t>
  </si>
  <si>
    <t>0399887</t>
  </si>
  <si>
    <t>WYKOWO</t>
  </si>
  <si>
    <t>1236348</t>
  </si>
  <si>
    <t>49513</t>
  </si>
  <si>
    <t>0399953</t>
  </si>
  <si>
    <t>ZASKRODZIE</t>
  </si>
  <si>
    <t>ZAMBROWSKI</t>
  </si>
  <si>
    <t>ŁOMŻA</t>
  </si>
  <si>
    <t>6037185</t>
  </si>
  <si>
    <t>90332</t>
  </si>
  <si>
    <t>0400892</t>
  </si>
  <si>
    <t>NOWE KUPISKI</t>
  </si>
  <si>
    <t>6100963</t>
  </si>
  <si>
    <t>90342</t>
  </si>
  <si>
    <t>0400975</t>
  </si>
  <si>
    <t>PODGÓRZE</t>
  </si>
  <si>
    <t>11659</t>
  </si>
  <si>
    <t>UL. ŁOMŻYŃSKA</t>
  </si>
  <si>
    <t>5846308</t>
  </si>
  <si>
    <t>34341</t>
  </si>
  <si>
    <t>MAŁY PŁOCK</t>
  </si>
  <si>
    <t>0401207</t>
  </si>
  <si>
    <t>CHLUDNIE</t>
  </si>
  <si>
    <t>1237001</t>
  </si>
  <si>
    <t>34339</t>
  </si>
  <si>
    <t>0401443</t>
  </si>
  <si>
    <t>ROGIENICE WIELKIE</t>
  </si>
  <si>
    <t>5782395</t>
  </si>
  <si>
    <t>25304</t>
  </si>
  <si>
    <t>MIASTKOWO</t>
  </si>
  <si>
    <t>0401785</t>
  </si>
  <si>
    <t>7375084</t>
  </si>
  <si>
    <t>26242</t>
  </si>
  <si>
    <t>RYDZEWO</t>
  </si>
  <si>
    <t>PIĄTNICA</t>
  </si>
  <si>
    <t>5271385</t>
  </si>
  <si>
    <t>47765</t>
  </si>
  <si>
    <t>0403910</t>
  </si>
  <si>
    <t>OLSZYNY</t>
  </si>
  <si>
    <t>24412</t>
  </si>
  <si>
    <t>UL. WIŚNIOWA</t>
  </si>
  <si>
    <t>2000305</t>
  </si>
  <si>
    <t>47759,47767</t>
  </si>
  <si>
    <t>0403962</t>
  </si>
  <si>
    <t>PIĄTNICA PODUCHOWNA</t>
  </si>
  <si>
    <t>4952308</t>
  </si>
  <si>
    <t>47762</t>
  </si>
  <si>
    <t>0403991</t>
  </si>
  <si>
    <t>RAKOWO-BOGINIE</t>
  </si>
  <si>
    <t>8520844</t>
  </si>
  <si>
    <t>56072,56718</t>
  </si>
  <si>
    <t>PRZYTUŁY</t>
  </si>
  <si>
    <t>0404230</t>
  </si>
  <si>
    <t>1225124</t>
  </si>
  <si>
    <t>34628</t>
  </si>
  <si>
    <t>0404306</t>
  </si>
  <si>
    <t>WAGI</t>
  </si>
  <si>
    <t>7757317</t>
  </si>
  <si>
    <t>11216</t>
  </si>
  <si>
    <t>RADZIŁÓW</t>
  </si>
  <si>
    <t>0404476</t>
  </si>
  <si>
    <t>KLIMASZEWNICA</t>
  </si>
  <si>
    <t>1858567</t>
  </si>
  <si>
    <t>11193</t>
  </si>
  <si>
    <t>0404536</t>
  </si>
  <si>
    <t>KRAMARZEWO</t>
  </si>
  <si>
    <t>5399692</t>
  </si>
  <si>
    <t>11171,11206</t>
  </si>
  <si>
    <t>0404625</t>
  </si>
  <si>
    <t>20683</t>
  </si>
  <si>
    <t>UL. SPORTOWA</t>
  </si>
  <si>
    <t>1219247</t>
  </si>
  <si>
    <t>11162</t>
  </si>
  <si>
    <t>0404660</t>
  </si>
  <si>
    <t>SŁUCZ</t>
  </si>
  <si>
    <t>RAJGRÓD</t>
  </si>
  <si>
    <t>7757519</t>
  </si>
  <si>
    <t>9290</t>
  </si>
  <si>
    <t>0404849</t>
  </si>
  <si>
    <t>KARCZEWO</t>
  </si>
  <si>
    <t>5207264</t>
  </si>
  <si>
    <t>6218</t>
  </si>
  <si>
    <t>0405033</t>
  </si>
  <si>
    <t>RUTKI</t>
  </si>
  <si>
    <t>11205</t>
  </si>
  <si>
    <t>UL. 11 LISTOPADA</t>
  </si>
  <si>
    <t>8076070</t>
  </si>
  <si>
    <t>87462</t>
  </si>
  <si>
    <t>SOKOŁY</t>
  </si>
  <si>
    <t>0405607</t>
  </si>
  <si>
    <t>BRUSZEWO</t>
  </si>
  <si>
    <t>4571610</t>
  </si>
  <si>
    <t>88698</t>
  </si>
  <si>
    <t>0405872</t>
  </si>
  <si>
    <t>KOWALEWSZCZYZNA</t>
  </si>
  <si>
    <t>5973577</t>
  </si>
  <si>
    <t>66743,66744,66746</t>
  </si>
  <si>
    <t>0405955</t>
  </si>
  <si>
    <t>KRZYŻEWO</t>
  </si>
  <si>
    <t>4698947</t>
  </si>
  <si>
    <t>120926,121204</t>
  </si>
  <si>
    <t>0406200</t>
  </si>
  <si>
    <t>1234127</t>
  </si>
  <si>
    <t>63477</t>
  </si>
  <si>
    <t>STAWISKI</t>
  </si>
  <si>
    <t>0406340</t>
  </si>
  <si>
    <t>BUDY STAWISKIE</t>
  </si>
  <si>
    <t>8203831</t>
  </si>
  <si>
    <t>63478</t>
  </si>
  <si>
    <t>0406446</t>
  </si>
  <si>
    <t>JURZEC SZLACHECKI</t>
  </si>
  <si>
    <t>SZCZUCZYN</t>
  </si>
  <si>
    <t>1220320</t>
  </si>
  <si>
    <t>54391</t>
  </si>
  <si>
    <t>0406950</t>
  </si>
  <si>
    <t>NIEDŹWIADNA</t>
  </si>
  <si>
    <t>SZEPIETOWO</t>
  </si>
  <si>
    <t>4635423</t>
  </si>
  <si>
    <t>83544,83758</t>
  </si>
  <si>
    <t>0407380</t>
  </si>
  <si>
    <t>SZUMOWO</t>
  </si>
  <si>
    <t>5845425</t>
  </si>
  <si>
    <t>90282</t>
  </si>
  <si>
    <t>0407919</t>
  </si>
  <si>
    <t>PAPROĆ DUŻA</t>
  </si>
  <si>
    <t>5590615</t>
  </si>
  <si>
    <t>22162</t>
  </si>
  <si>
    <t>0407931</t>
  </si>
  <si>
    <t>PĘCHRATKA POLSKA</t>
  </si>
  <si>
    <t>6738739</t>
  </si>
  <si>
    <t>22161</t>
  </si>
  <si>
    <t>0407983</t>
  </si>
  <si>
    <t>SREBRNA</t>
  </si>
  <si>
    <t>1256867</t>
  </si>
  <si>
    <t>23598,23605</t>
  </si>
  <si>
    <t>0408037</t>
  </si>
  <si>
    <t>2338129</t>
  </si>
  <si>
    <t>62338</t>
  </si>
  <si>
    <t>ŚNIADOWO</t>
  </si>
  <si>
    <t>0408570</t>
  </si>
  <si>
    <t>SZCZEPANKOWO</t>
  </si>
  <si>
    <t>6101145</t>
  </si>
  <si>
    <t>47757,62298</t>
  </si>
  <si>
    <t>0408600</t>
  </si>
  <si>
    <t>5337031</t>
  </si>
  <si>
    <t>86665</t>
  </si>
  <si>
    <t>TRZCIANNE</t>
  </si>
  <si>
    <t>0408942</t>
  </si>
  <si>
    <t>LASKOWIEC</t>
  </si>
  <si>
    <t>7374273</t>
  </si>
  <si>
    <t>86667</t>
  </si>
  <si>
    <t>0409031</t>
  </si>
  <si>
    <t>STARE BAJKI</t>
  </si>
  <si>
    <t>5081074</t>
  </si>
  <si>
    <t>42791,42792</t>
  </si>
  <si>
    <t>0409060</t>
  </si>
  <si>
    <t>11937</t>
  </si>
  <si>
    <t>UL. 3 MAJA</t>
  </si>
  <si>
    <t>8075979</t>
  </si>
  <si>
    <t>90628</t>
  </si>
  <si>
    <t>TUROŚL</t>
  </si>
  <si>
    <t>0409278</t>
  </si>
  <si>
    <t>KSEBKI</t>
  </si>
  <si>
    <t>5080826</t>
  </si>
  <si>
    <t>80370</t>
  </si>
  <si>
    <t>0409284</t>
  </si>
  <si>
    <t>LEMAN</t>
  </si>
  <si>
    <t>6356591</t>
  </si>
  <si>
    <t>90627</t>
  </si>
  <si>
    <t>0409315</t>
  </si>
  <si>
    <t>ŁACHA</t>
  </si>
  <si>
    <t>7182774</t>
  </si>
  <si>
    <t>90626</t>
  </si>
  <si>
    <t>0409396</t>
  </si>
  <si>
    <t>PTAKI</t>
  </si>
  <si>
    <t>3298121</t>
  </si>
  <si>
    <t>80369</t>
  </si>
  <si>
    <t>0409440</t>
  </si>
  <si>
    <t>07123</t>
  </si>
  <si>
    <t>UL. JANA PAWŁA II</t>
  </si>
  <si>
    <t>5016498</t>
  </si>
  <si>
    <t>6975</t>
  </si>
  <si>
    <t>WĄSOSZ</t>
  </si>
  <si>
    <t>0409574</t>
  </si>
  <si>
    <t>ŁAWSK</t>
  </si>
  <si>
    <t>6483111</t>
  </si>
  <si>
    <t>6691</t>
  </si>
  <si>
    <t>0409628</t>
  </si>
  <si>
    <t>NIECIKI</t>
  </si>
  <si>
    <t>4000546</t>
  </si>
  <si>
    <t>6973</t>
  </si>
  <si>
    <t>0409634</t>
  </si>
  <si>
    <t>SULEWO-KOWNATY</t>
  </si>
  <si>
    <t>8586673</t>
  </si>
  <si>
    <t>40677</t>
  </si>
  <si>
    <t>WIZNA</t>
  </si>
  <si>
    <t>0409930</t>
  </si>
  <si>
    <t>1227506</t>
  </si>
  <si>
    <t>40675,7930</t>
  </si>
  <si>
    <t>0410034</t>
  </si>
  <si>
    <t>STARE BOŻEJEWO</t>
  </si>
  <si>
    <t>5017724</t>
  </si>
  <si>
    <t>41312,44631</t>
  </si>
  <si>
    <t>0410086</t>
  </si>
  <si>
    <t>18387</t>
  </si>
  <si>
    <t>PL. KPT. WŁADYSŁAWA RAGINISA</t>
  </si>
  <si>
    <t>WYSOKIE MAZOWIECKIE</t>
  </si>
  <si>
    <t>6675047</t>
  </si>
  <si>
    <t>106840,106844</t>
  </si>
  <si>
    <t>0410318</t>
  </si>
  <si>
    <t>JABŁONKA KOŚCIELNA</t>
  </si>
  <si>
    <t>ZAMBRÓW</t>
  </si>
  <si>
    <t>1888169</t>
  </si>
  <si>
    <t>34428</t>
  </si>
  <si>
    <t>0411246</t>
  </si>
  <si>
    <t>STARE ZAKRZEWO</t>
  </si>
  <si>
    <t>7311415</t>
  </si>
  <si>
    <t>31494</t>
  </si>
  <si>
    <t>0411370</t>
  </si>
  <si>
    <t>WIŚNIEWO</t>
  </si>
  <si>
    <t>3742178</t>
  </si>
  <si>
    <t>111561</t>
  </si>
  <si>
    <t>ZAWADY</t>
  </si>
  <si>
    <t>0411973</t>
  </si>
  <si>
    <t>KONOPKI-POKRZYWNICA</t>
  </si>
  <si>
    <t>8265615</t>
  </si>
  <si>
    <t>111656,111851</t>
  </si>
  <si>
    <t>0412151</t>
  </si>
  <si>
    <t>09572</t>
  </si>
  <si>
    <t>UL. KOŚCIUSZKI</t>
  </si>
  <si>
    <t>8649136</t>
  </si>
  <si>
    <t>60861</t>
  </si>
  <si>
    <t>ZBÓJNA</t>
  </si>
  <si>
    <t>0412228</t>
  </si>
  <si>
    <t>DOBRY LAS</t>
  </si>
  <si>
    <t>6227246</t>
  </si>
  <si>
    <t>60090</t>
  </si>
  <si>
    <t>0412375</t>
  </si>
  <si>
    <t>KUZIE</t>
  </si>
  <si>
    <t>2407697</t>
  </si>
  <si>
    <t>51247,57323</t>
  </si>
  <si>
    <t>0412659</t>
  </si>
  <si>
    <t>1212194</t>
  </si>
  <si>
    <t>25160,25191</t>
  </si>
  <si>
    <t>AUGUSTOWSKI</t>
  </si>
  <si>
    <t>AUGUSTÓW</t>
  </si>
  <si>
    <t>0752792</t>
  </si>
  <si>
    <t>BIAŁOBRZEGI</t>
  </si>
  <si>
    <t>7502042</t>
  </si>
  <si>
    <t>17083</t>
  </si>
  <si>
    <t>0752898</t>
  </si>
  <si>
    <t>JABŁOŃSKIE</t>
  </si>
  <si>
    <t>3742384</t>
  </si>
  <si>
    <t>17130</t>
  </si>
  <si>
    <t>0752906</t>
  </si>
  <si>
    <t>JANÓWKA</t>
  </si>
  <si>
    <t>5654895</t>
  </si>
  <si>
    <t>17275</t>
  </si>
  <si>
    <t>3296958</t>
  </si>
  <si>
    <t>17056</t>
  </si>
  <si>
    <t>0752929</t>
  </si>
  <si>
    <t>KOLNICA</t>
  </si>
  <si>
    <t>8012480</t>
  </si>
  <si>
    <t>17194</t>
  </si>
  <si>
    <t>0753018</t>
  </si>
  <si>
    <t>NETTA PIERWSZA</t>
  </si>
  <si>
    <t>1210056</t>
  </si>
  <si>
    <t>17222</t>
  </si>
  <si>
    <t>0753024</t>
  </si>
  <si>
    <t>RUTKI NOWE</t>
  </si>
  <si>
    <t>2094157</t>
  </si>
  <si>
    <t>17004</t>
  </si>
  <si>
    <t>0753194</t>
  </si>
  <si>
    <t>ŻARNOWO DRUGIE</t>
  </si>
  <si>
    <t>18154343</t>
  </si>
  <si>
    <t>106299,106306</t>
  </si>
  <si>
    <t>BAKAŁARZEWO</t>
  </si>
  <si>
    <t>0753231</t>
  </si>
  <si>
    <t>26345</t>
  </si>
  <si>
    <t>UL. KRÓLA ZYGMUNTA STAREGO</t>
  </si>
  <si>
    <t>4508304</t>
  </si>
  <si>
    <t>106284,106290</t>
  </si>
  <si>
    <t>BARGŁÓW KOŚCIELNY</t>
  </si>
  <si>
    <t>0754207</t>
  </si>
  <si>
    <t>5172199</t>
  </si>
  <si>
    <t>86601</t>
  </si>
  <si>
    <t>0754360</t>
  </si>
  <si>
    <t>KROSZEWO</t>
  </si>
  <si>
    <t>4062477</t>
  </si>
  <si>
    <t>86840</t>
  </si>
  <si>
    <t>0754408</t>
  </si>
  <si>
    <t>ŁABĘTNIK</t>
  </si>
  <si>
    <t>2062658</t>
  </si>
  <si>
    <t>86685</t>
  </si>
  <si>
    <t>0754621</t>
  </si>
  <si>
    <t>TAJNO STARE</t>
  </si>
  <si>
    <t>6123176</t>
  </si>
  <si>
    <t>68313,68666</t>
  </si>
  <si>
    <t>FILIPÓW</t>
  </si>
  <si>
    <t>0757074</t>
  </si>
  <si>
    <t>09186</t>
  </si>
  <si>
    <t>UL. MARII KONOPNICKIEJ</t>
  </si>
  <si>
    <t>6127526</t>
  </si>
  <si>
    <t>9497</t>
  </si>
  <si>
    <t>SEJNEŃSKI</t>
  </si>
  <si>
    <t>GIBY</t>
  </si>
  <si>
    <t>0757476</t>
  </si>
  <si>
    <t>6291840</t>
  </si>
  <si>
    <t>9552</t>
  </si>
  <si>
    <t>0757565</t>
  </si>
  <si>
    <t>KAROLIN</t>
  </si>
  <si>
    <t>6800595</t>
  </si>
  <si>
    <t>63304,64949</t>
  </si>
  <si>
    <t>JELENIEWO</t>
  </si>
  <si>
    <t>0759280</t>
  </si>
  <si>
    <t>21614</t>
  </si>
  <si>
    <t>UL. SUWALSKA</t>
  </si>
  <si>
    <t>3551865</t>
  </si>
  <si>
    <t>66423</t>
  </si>
  <si>
    <t>0759363</t>
  </si>
  <si>
    <t>PRUDZISZKI</t>
  </si>
  <si>
    <t>8713035</t>
  </si>
  <si>
    <t>5206,5242</t>
  </si>
  <si>
    <t>KRASNOPOL</t>
  </si>
  <si>
    <t>0760886</t>
  </si>
  <si>
    <t>24628</t>
  </si>
  <si>
    <t>UL. WOJSKA POLSKIEGO</t>
  </si>
  <si>
    <t>LIPSK</t>
  </si>
  <si>
    <t>2189876</t>
  </si>
  <si>
    <t>22393</t>
  </si>
  <si>
    <t>0761905</t>
  </si>
  <si>
    <t>RYGAŁÓWKA</t>
  </si>
  <si>
    <t>7756228</t>
  </si>
  <si>
    <t>13655</t>
  </si>
  <si>
    <t>0762968</t>
  </si>
  <si>
    <t>MONKINIE</t>
  </si>
  <si>
    <t>8228972</t>
  </si>
  <si>
    <t>84329</t>
  </si>
  <si>
    <t>0763005</t>
  </si>
  <si>
    <t>4889067</t>
  </si>
  <si>
    <t>84250</t>
  </si>
  <si>
    <t>0763011</t>
  </si>
  <si>
    <t>OLSZANKA</t>
  </si>
  <si>
    <t>2262131</t>
  </si>
  <si>
    <t>115037</t>
  </si>
  <si>
    <t>PŁASKA</t>
  </si>
  <si>
    <t>0764795</t>
  </si>
  <si>
    <t>GRUSZKI</t>
  </si>
  <si>
    <t>8967398</t>
  </si>
  <si>
    <t>110567,114881</t>
  </si>
  <si>
    <t>0764890</t>
  </si>
  <si>
    <t>3678533</t>
  </si>
  <si>
    <t>69080</t>
  </si>
  <si>
    <t>PRZEROŚL</t>
  </si>
  <si>
    <t>0765903</t>
  </si>
  <si>
    <t>NOWA PAWŁÓWKA</t>
  </si>
  <si>
    <t>6801779</t>
  </si>
  <si>
    <t>69819,69821,73496</t>
  </si>
  <si>
    <t>0765961</t>
  </si>
  <si>
    <t>04442</t>
  </si>
  <si>
    <t>UL. DWORNA</t>
  </si>
  <si>
    <t>6801805</t>
  </si>
  <si>
    <t>105197,13779,61633,61920</t>
  </si>
  <si>
    <t>PUŃSK</t>
  </si>
  <si>
    <t>0766251</t>
  </si>
  <si>
    <t>12249</t>
  </si>
  <si>
    <t>UL. 11 MARCA</t>
  </si>
  <si>
    <t>2254406</t>
  </si>
  <si>
    <t>90293</t>
  </si>
  <si>
    <t>0766370</t>
  </si>
  <si>
    <t>WIDUGIERY</t>
  </si>
  <si>
    <t>RACZKI</t>
  </si>
  <si>
    <t>5718633</t>
  </si>
  <si>
    <t>83510,91637</t>
  </si>
  <si>
    <t>0766558</t>
  </si>
  <si>
    <t>KURIANKI PIERWSZE</t>
  </si>
  <si>
    <t>2398126</t>
  </si>
  <si>
    <t>64984,64987,64989</t>
  </si>
  <si>
    <t>0766713</t>
  </si>
  <si>
    <t>DOWSPUDA</t>
  </si>
  <si>
    <t>4443668</t>
  </si>
  <si>
    <t>7021</t>
  </si>
  <si>
    <t>0766765</t>
  </si>
  <si>
    <t>WRONOWO</t>
  </si>
  <si>
    <t>2133539</t>
  </si>
  <si>
    <t>52505,85318</t>
  </si>
  <si>
    <t>RUTKA-TARTAK</t>
  </si>
  <si>
    <t>0767470</t>
  </si>
  <si>
    <t>5845681</t>
  </si>
  <si>
    <t>17036</t>
  </si>
  <si>
    <t>SEJNY</t>
  </si>
  <si>
    <t>0768155</t>
  </si>
  <si>
    <t>KRASNOWO</t>
  </si>
  <si>
    <t>1229380</t>
  </si>
  <si>
    <t>17035</t>
  </si>
  <si>
    <t>0768250</t>
  </si>
  <si>
    <t>POĆKUNY</t>
  </si>
  <si>
    <t>3870587</t>
  </si>
  <si>
    <t>91529,91530</t>
  </si>
  <si>
    <t>SUWAŁKI</t>
  </si>
  <si>
    <t>0768913</t>
  </si>
  <si>
    <t>STARY FOLWARK</t>
  </si>
  <si>
    <t>2054718</t>
  </si>
  <si>
    <t>91068</t>
  </si>
  <si>
    <t>0769002</t>
  </si>
  <si>
    <t>NOWA WIEŚ</t>
  </si>
  <si>
    <t>40A</t>
  </si>
  <si>
    <t>6611220</t>
  </si>
  <si>
    <t>91069</t>
  </si>
  <si>
    <t>0769114</t>
  </si>
  <si>
    <t>PODDUBÓWEK</t>
  </si>
  <si>
    <t>8203120</t>
  </si>
  <si>
    <t>91531,91532</t>
  </si>
  <si>
    <t>0769137</t>
  </si>
  <si>
    <t>PRZEBRÓD</t>
  </si>
  <si>
    <t>4253409</t>
  </si>
  <si>
    <t>74203</t>
  </si>
  <si>
    <t>SZTABIN</t>
  </si>
  <si>
    <t>0769500</t>
  </si>
  <si>
    <t>JAMINY</t>
  </si>
  <si>
    <t>25A</t>
  </si>
  <si>
    <t>1203886</t>
  </si>
  <si>
    <t>61444</t>
  </si>
  <si>
    <t>0769663</t>
  </si>
  <si>
    <t>JAZIEWO</t>
  </si>
  <si>
    <t>1202284</t>
  </si>
  <si>
    <t>75728,75729</t>
  </si>
  <si>
    <t>0769798</t>
  </si>
  <si>
    <t>KRASNYBÓR</t>
  </si>
  <si>
    <t>4633841</t>
  </si>
  <si>
    <t>75697,75698</t>
  </si>
  <si>
    <t>0769960</t>
  </si>
  <si>
    <t>SZYPLISZKI</t>
  </si>
  <si>
    <t>2669897</t>
  </si>
  <si>
    <t>30896,30899</t>
  </si>
  <si>
    <t>0770206</t>
  </si>
  <si>
    <t>KALETNIK</t>
  </si>
  <si>
    <t>6801610</t>
  </si>
  <si>
    <t>28016,28017</t>
  </si>
  <si>
    <t>0770465</t>
  </si>
  <si>
    <t>SŁOBÓDKA</t>
  </si>
  <si>
    <t>2037823</t>
  </si>
  <si>
    <t>27969</t>
  </si>
  <si>
    <t>0770554</t>
  </si>
  <si>
    <t>ŻUBRYN</t>
  </si>
  <si>
    <t>6356731</t>
  </si>
  <si>
    <t>49082</t>
  </si>
  <si>
    <t>WIŻAJNY</t>
  </si>
  <si>
    <t>0772174</t>
  </si>
  <si>
    <t>19648</t>
  </si>
  <si>
    <t>UL. SEJNEŃSKA</t>
  </si>
  <si>
    <t>BIAŁYSTOK</t>
  </si>
  <si>
    <t>0922410</t>
  </si>
  <si>
    <t>00432</t>
  </si>
  <si>
    <t>UL. ARMII KRAJOWEJ</t>
  </si>
  <si>
    <t>02125</t>
  </si>
  <si>
    <t>UL. WŁADYSŁAWA BRONIEWSKIEGO</t>
  </si>
  <si>
    <t>8203598</t>
  </si>
  <si>
    <t>66136,66140</t>
  </si>
  <si>
    <t>15590</t>
  </si>
  <si>
    <t>UL. PAŁACOWA</t>
  </si>
  <si>
    <t>17027</t>
  </si>
  <si>
    <t>UL. POLOWA</t>
  </si>
  <si>
    <t>2299972</t>
  </si>
  <si>
    <t>91507</t>
  </si>
  <si>
    <t>18373</t>
  </si>
  <si>
    <t>UL. RADZYMIŃSKA</t>
  </si>
  <si>
    <t>22548</t>
  </si>
  <si>
    <t>UL. ŚWIĘTOJAŃSKA</t>
  </si>
  <si>
    <t>23682</t>
  </si>
  <si>
    <t>UL. WARSZAWSKA</t>
  </si>
  <si>
    <t>09582</t>
  </si>
  <si>
    <t>UL. TADEUSZA KOŚCIUSZKI</t>
  </si>
  <si>
    <t>5398962</t>
  </si>
  <si>
    <t>14371,14380,14383,14422</t>
  </si>
  <si>
    <t>0922745</t>
  </si>
  <si>
    <t>5973589</t>
  </si>
  <si>
    <t>52691</t>
  </si>
  <si>
    <t>0922811</t>
  </si>
  <si>
    <t>17340</t>
  </si>
  <si>
    <t>UL. POWSTANIA STYCZNIOWEGO</t>
  </si>
  <si>
    <t>5527575</t>
  </si>
  <si>
    <t>128656,128657,128677,24288,24289,25857</t>
  </si>
  <si>
    <t>0922998</t>
  </si>
  <si>
    <t>1221406</t>
  </si>
  <si>
    <t>85288</t>
  </si>
  <si>
    <t>0923035</t>
  </si>
  <si>
    <t>7693565</t>
  </si>
  <si>
    <t>29979</t>
  </si>
  <si>
    <t>04581</t>
  </si>
  <si>
    <t>UL. DZIAŁOWA</t>
  </si>
  <si>
    <t>7821045</t>
  </si>
  <si>
    <t>38735,41013</t>
  </si>
  <si>
    <t>4444820</t>
  </si>
  <si>
    <t>41012,41394,68608</t>
  </si>
  <si>
    <t>14492</t>
  </si>
  <si>
    <t>UL. NOWOWARSZAWSKA</t>
  </si>
  <si>
    <t>2390244</t>
  </si>
  <si>
    <t>121747,40216,40598</t>
  </si>
  <si>
    <t>24838</t>
  </si>
  <si>
    <t>UL. WALEREGO WRÓBLEWSKIEGO</t>
  </si>
  <si>
    <t>36029</t>
  </si>
  <si>
    <t>UL. MARSZAŁKA JÓZEFA PIŁSUDSKIEGO</t>
  </si>
  <si>
    <t>5399481</t>
  </si>
  <si>
    <t>119561,90065</t>
  </si>
  <si>
    <t>1233630</t>
  </si>
  <si>
    <t>15581,15582,15583</t>
  </si>
  <si>
    <t>0923213</t>
  </si>
  <si>
    <t>0923271</t>
  </si>
  <si>
    <t>3808728</t>
  </si>
  <si>
    <t>18830,18883</t>
  </si>
  <si>
    <t>10966</t>
  </si>
  <si>
    <t>UL. LETNIA</t>
  </si>
  <si>
    <t>4190264</t>
  </si>
  <si>
    <t>18721</t>
  </si>
  <si>
    <t>12489</t>
  </si>
  <si>
    <t>UL. JANA MATEJKI</t>
  </si>
  <si>
    <t>5336037</t>
  </si>
  <si>
    <t>17552</t>
  </si>
  <si>
    <t>5208286</t>
  </si>
  <si>
    <t>5836</t>
  </si>
  <si>
    <t>16191</t>
  </si>
  <si>
    <t>UL. PIĘKNA</t>
  </si>
  <si>
    <t>5081869</t>
  </si>
  <si>
    <t>2919,68682</t>
  </si>
  <si>
    <t>4190531</t>
  </si>
  <si>
    <t>58881,60851,64568</t>
  </si>
  <si>
    <t>19907</t>
  </si>
  <si>
    <t>UL. GEN. WŁADYSŁAWA SIKORSKIEGO</t>
  </si>
  <si>
    <t>0923348</t>
  </si>
  <si>
    <t>3935654</t>
  </si>
  <si>
    <t>12853</t>
  </si>
  <si>
    <t>30816</t>
  </si>
  <si>
    <t>UL. ALEJA NIEPODLEGŁOŚCI</t>
  </si>
  <si>
    <t>8011455</t>
  </si>
  <si>
    <t>69079,69084</t>
  </si>
  <si>
    <t>0923360</t>
  </si>
  <si>
    <t>00285</t>
  </si>
  <si>
    <t>UL. GEN. WŁADYSŁAWA ANDERSA</t>
  </si>
  <si>
    <t>6865421</t>
  </si>
  <si>
    <t>128552,82821,82822,82828,82829,83541</t>
  </si>
  <si>
    <t>8584560</t>
  </si>
  <si>
    <t>55414</t>
  </si>
  <si>
    <t>10772</t>
  </si>
  <si>
    <t>UL. LEGIONÓW PIŁSUDSKIEGO</t>
  </si>
  <si>
    <t>1230147</t>
  </si>
  <si>
    <t>55408</t>
  </si>
  <si>
    <t>14834</t>
  </si>
  <si>
    <t>UL. OGRODOWA</t>
  </si>
  <si>
    <t>6801755</t>
  </si>
  <si>
    <t>109723</t>
  </si>
  <si>
    <t>8521935</t>
  </si>
  <si>
    <t>55412</t>
  </si>
  <si>
    <t>3934932</t>
  </si>
  <si>
    <t>75623</t>
  </si>
  <si>
    <t>0923472</t>
  </si>
  <si>
    <t>09580</t>
  </si>
  <si>
    <t>PL. TADEUSZA KOŚCIUSZKI</t>
  </si>
  <si>
    <t>8012160</t>
  </si>
  <si>
    <t>30610,30691</t>
  </si>
  <si>
    <t>16264</t>
  </si>
  <si>
    <t>UL. JÓZEFA PIŁSUDSKIEGO</t>
  </si>
  <si>
    <t>8522115</t>
  </si>
  <si>
    <t>105018,105019</t>
  </si>
  <si>
    <t>SURAŻ</t>
  </si>
  <si>
    <t>0923510</t>
  </si>
  <si>
    <t>4443642</t>
  </si>
  <si>
    <t>130333</t>
  </si>
  <si>
    <t>0923526</t>
  </si>
  <si>
    <t>5907921</t>
  </si>
  <si>
    <t>128663,128692</t>
  </si>
  <si>
    <t>2494629</t>
  </si>
  <si>
    <t>73510</t>
  </si>
  <si>
    <t>0923578</t>
  </si>
  <si>
    <t>8840893</t>
  </si>
  <si>
    <t>30722</t>
  </si>
  <si>
    <t>6929090</t>
  </si>
  <si>
    <t>68294,73873</t>
  </si>
  <si>
    <t>0957324</t>
  </si>
  <si>
    <t>5845083</t>
  </si>
  <si>
    <t>66709,66711,66714,66716,66725</t>
  </si>
  <si>
    <t>4317920</t>
  </si>
  <si>
    <t>111848,47140,47783</t>
  </si>
  <si>
    <t>0957360</t>
  </si>
  <si>
    <t>09213</t>
  </si>
  <si>
    <t>UL. KONSTYTUCJI 3 MAJA</t>
  </si>
  <si>
    <t>6928409</t>
  </si>
  <si>
    <t>103415,103671,103939,124082</t>
  </si>
  <si>
    <t>11202</t>
  </si>
  <si>
    <t>PL. 11 LISTOPADA</t>
  </si>
  <si>
    <t>0957376</t>
  </si>
  <si>
    <t>4953504</t>
  </si>
  <si>
    <t>103542,43337</t>
  </si>
  <si>
    <t>48314</t>
  </si>
  <si>
    <t>UL. DR TADEUSZA NOWICKIEGO</t>
  </si>
  <si>
    <t>7884685</t>
  </si>
  <si>
    <t>38920,38921,38922,39716</t>
  </si>
  <si>
    <t>0957382</t>
  </si>
  <si>
    <t>12734</t>
  </si>
  <si>
    <t>UL. MICKIEWICZA</t>
  </si>
  <si>
    <t>3361335</t>
  </si>
  <si>
    <t>29760</t>
  </si>
  <si>
    <t>4063494</t>
  </si>
  <si>
    <t>57829</t>
  </si>
  <si>
    <t>0957548</t>
  </si>
  <si>
    <t>6483833</t>
  </si>
  <si>
    <t>57827</t>
  </si>
  <si>
    <t>0957560</t>
  </si>
  <si>
    <t>3616831</t>
  </si>
  <si>
    <t>80683,8705,8706</t>
  </si>
  <si>
    <t>21858</t>
  </si>
  <si>
    <t>UL. SZCZUKI</t>
  </si>
  <si>
    <t>8330979</t>
  </si>
  <si>
    <t>66704</t>
  </si>
  <si>
    <t>0957620</t>
  </si>
  <si>
    <t>00009</t>
  </si>
  <si>
    <t>UL. 1000-LECIA</t>
  </si>
  <si>
    <t>7247424</t>
  </si>
  <si>
    <t>66765</t>
  </si>
  <si>
    <t>2393380</t>
  </si>
  <si>
    <t>6842</t>
  </si>
  <si>
    <t>3743484</t>
  </si>
  <si>
    <t>6843</t>
  </si>
  <si>
    <t>11383</t>
  </si>
  <si>
    <t>UL. LUDOWA</t>
  </si>
  <si>
    <t>0977918</t>
  </si>
  <si>
    <t>2227506</t>
  </si>
  <si>
    <t>81198,81202</t>
  </si>
  <si>
    <t>11102</t>
  </si>
  <si>
    <t>UL. 22 LIPCA</t>
  </si>
  <si>
    <t>18B</t>
  </si>
  <si>
    <t>4126838</t>
  </si>
  <si>
    <t>66162</t>
  </si>
  <si>
    <t>5272042</t>
  </si>
  <si>
    <t>66354</t>
  </si>
  <si>
    <t>5654997</t>
  </si>
  <si>
    <t>31160,31161</t>
  </si>
  <si>
    <t>0989360</t>
  </si>
  <si>
    <t>JUCHNOWIEC GÓRNY</t>
  </si>
  <si>
    <t>8585567</t>
  </si>
  <si>
    <t>17344</t>
  </si>
  <si>
    <t>0990698</t>
  </si>
  <si>
    <t>UHOWO</t>
  </si>
  <si>
    <t>1236585</t>
  </si>
  <si>
    <t>57830</t>
  </si>
  <si>
    <t>0990907</t>
  </si>
  <si>
    <t>PORYTE</t>
  </si>
  <si>
    <t>5974509</t>
  </si>
  <si>
    <t>6974</t>
  </si>
  <si>
    <t>0991137</t>
  </si>
  <si>
    <t>POPC</t>
  </si>
  <si>
    <t>LP.</t>
  </si>
  <si>
    <t>Numer Części</t>
  </si>
  <si>
    <t>POPC/NIE POPC</t>
  </si>
  <si>
    <t>liczba lokalizacji</t>
  </si>
  <si>
    <t>Województwo</t>
  </si>
  <si>
    <t>Powiat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</si>
  <si>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</si>
  <si>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</si>
  <si>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</si>
  <si>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</si>
  <si>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</si>
  <si>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</si>
  <si>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</si>
  <si>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</si>
  <si>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</si>
  <si>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>10P</t>
  </si>
  <si>
    <t>11P</t>
  </si>
  <si>
    <t>12P</t>
  </si>
  <si>
    <t>13P</t>
  </si>
  <si>
    <t>14P</t>
  </si>
  <si>
    <t>licznik</t>
  </si>
  <si>
    <t>BIAŁYSTOK+BIAŁOSTOCKI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</si>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</sst>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165" fontId="4" fillId="0" borderId="16" xfId="0" applyNumberFormat="1" applyFont="1" applyBorder="1" applyAlignment="1">
      <alignment wrapText="1"/>
    </xf>
    <xf numFmtId="0" fontId="4" fillId="0" borderId="17" xfId="0" applyFont="1" applyBorder="1"/>
    <xf numFmtId="0" fontId="4" fillId="0" borderId="7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2" fontId="4" fillId="0" borderId="9" xfId="0" applyNumberFormat="1" applyFont="1" applyBorder="1"/>
    <xf numFmtId="2" fontId="4" fillId="0" borderId="0" xfId="0" applyNumberFormat="1" applyFont="1"/>
    <xf numFmtId="2" fontId="4" fillId="0" borderId="8" xfId="0" applyNumberFormat="1" applyFont="1" applyBorder="1"/>
    <xf numFmtId="165" fontId="5" fillId="4" borderId="17" xfId="0" applyNumberFormat="1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center"/>
      <protection locked="0"/>
    </xf>
    <xf numFmtId="2" fontId="4" fillId="5" borderId="9" xfId="0" applyNumberFormat="1" applyFont="1" applyFill="1" applyBorder="1" applyProtection="1">
      <protection locked="0"/>
    </xf>
    <xf numFmtId="2" fontId="5" fillId="4" borderId="17" xfId="0" applyNumberFormat="1" applyFont="1" applyFill="1" applyBorder="1"/>
    <xf numFmtId="165" fontId="4" fillId="0" borderId="17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2" fontId="4" fillId="5" borderId="19" xfId="0" applyNumberFormat="1" applyFont="1" applyFill="1" applyBorder="1" applyProtection="1">
      <protection locked="0"/>
    </xf>
    <xf numFmtId="2" fontId="4" fillId="0" borderId="20" xfId="0" applyNumberFormat="1" applyFont="1" applyBorder="1"/>
    <xf numFmtId="0" fontId="5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Continuous" vertical="center"/>
    </xf>
    <xf numFmtId="0" fontId="0" fillId="2" borderId="1" xfId="0" applyFill="1" applyBorder="1"/>
    <xf numFmtId="0" fontId="0" fillId="2" borderId="6" xfId="0" applyFill="1" applyBorder="1"/>
    <xf numFmtId="0" fontId="4" fillId="0" borderId="1" xfId="0" applyFont="1" applyBorder="1" applyAlignment="1">
      <alignment horizontal="center" vertical="center" wrapText="1"/>
    </xf>
    <xf numFmtId="0" fontId="0" fillId="6" borderId="0" xfId="0" applyFill="1" applyProtection="1">
      <protection locked="0"/>
    </xf>
    <xf numFmtId="2" fontId="0" fillId="0" borderId="0" xfId="0" applyNumberFormat="1"/>
    <xf numFmtId="14" fontId="0" fillId="6" borderId="0" xfId="0" applyNumberFormat="1" applyFill="1" applyProtection="1">
      <protection locked="0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5" fontId="4" fillId="0" borderId="16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5" fontId="5" fillId="0" borderId="9" xfId="0" applyNumberFormat="1" applyFont="1" applyBorder="1" applyAlignment="1">
      <alignment horizontal="left" wrapText="1"/>
    </xf>
    <xf numFmtId="165" fontId="5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5" fontId="4" fillId="0" borderId="1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3">
    <cellStyle name="Excel Built-in Normal" xfId="1" xr:uid="{3B720D75-080F-484A-9F5C-9F9BE38FF2D4}"/>
    <cellStyle name="Normalny" xfId="0" builtinId="0"/>
    <cellStyle name="Normalny 2" xfId="2" xr:uid="{448926B5-61E2-4829-87B7-59660A106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5747-79CA-484A-ABB7-1969DCFA91FC}">
  <dimension ref="A1:F16"/>
  <sheetViews>
    <sheetView workbookViewId="0">
      <selection activeCell="E23" sqref="E23"/>
    </sheetView>
  </sheetViews>
  <sheetFormatPr defaultRowHeight="15" x14ac:dyDescent="0.25"/>
  <cols>
    <col min="2" max="2" width="12.85546875" bestFit="1" customWidth="1"/>
    <col min="3" max="3" width="7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SUBTOTAL(9,D3:D101)</f>
        <v>256</v>
      </c>
    </row>
    <row r="2" spans="1:6" x14ac:dyDescent="0.25">
      <c r="A2" t="s">
        <v>1161</v>
      </c>
      <c r="B2" t="s">
        <v>1162</v>
      </c>
      <c r="C2" t="s">
        <v>1163</v>
      </c>
      <c r="D2" t="s">
        <v>1164</v>
      </c>
      <c r="E2" t="s">
        <v>1165</v>
      </c>
      <c r="F2" t="s">
        <v>1166</v>
      </c>
    </row>
    <row r="3" spans="1:6" x14ac:dyDescent="0.25">
      <c r="A3">
        <v>1</v>
      </c>
      <c r="B3" t="s">
        <v>1167</v>
      </c>
      <c r="C3" t="s">
        <v>1160</v>
      </c>
      <c r="D3">
        <v>22</v>
      </c>
      <c r="E3" t="s">
        <v>14</v>
      </c>
      <c r="F3" t="s">
        <v>754</v>
      </c>
    </row>
    <row r="4" spans="1:6" x14ac:dyDescent="0.25">
      <c r="A4">
        <v>2</v>
      </c>
      <c r="B4" t="s">
        <v>1168</v>
      </c>
      <c r="C4" t="s">
        <v>1160</v>
      </c>
      <c r="D4">
        <v>13</v>
      </c>
      <c r="E4" t="s">
        <v>14</v>
      </c>
      <c r="F4" t="s">
        <v>486</v>
      </c>
    </row>
    <row r="5" spans="1:6" x14ac:dyDescent="0.25">
      <c r="A5">
        <v>3</v>
      </c>
      <c r="B5" t="s">
        <v>1169</v>
      </c>
      <c r="C5" t="s">
        <v>1160</v>
      </c>
      <c r="D5">
        <v>16</v>
      </c>
      <c r="E5" t="s">
        <v>14</v>
      </c>
      <c r="F5" t="s">
        <v>174</v>
      </c>
    </row>
    <row r="6" spans="1:6" x14ac:dyDescent="0.25">
      <c r="A6">
        <v>4</v>
      </c>
      <c r="B6" t="s">
        <v>1170</v>
      </c>
      <c r="C6" t="s">
        <v>1160</v>
      </c>
      <c r="D6">
        <v>10</v>
      </c>
      <c r="E6" t="s">
        <v>14</v>
      </c>
      <c r="F6" t="s">
        <v>814</v>
      </c>
    </row>
    <row r="7" spans="1:6" x14ac:dyDescent="0.25">
      <c r="A7">
        <v>5</v>
      </c>
      <c r="B7" t="s">
        <v>1171</v>
      </c>
      <c r="C7" t="s">
        <v>1160</v>
      </c>
      <c r="D7">
        <v>18</v>
      </c>
      <c r="E7" t="s">
        <v>14</v>
      </c>
      <c r="F7" t="s">
        <v>179</v>
      </c>
    </row>
    <row r="8" spans="1:6" x14ac:dyDescent="0.25">
      <c r="A8">
        <v>6</v>
      </c>
      <c r="B8" t="s">
        <v>1172</v>
      </c>
      <c r="C8" t="s">
        <v>1160</v>
      </c>
      <c r="D8">
        <v>44</v>
      </c>
      <c r="E8" t="s">
        <v>14</v>
      </c>
      <c r="F8" t="s">
        <v>1182</v>
      </c>
    </row>
    <row r="9" spans="1:6" x14ac:dyDescent="0.25">
      <c r="A9">
        <v>7</v>
      </c>
      <c r="B9" t="s">
        <v>1173</v>
      </c>
      <c r="C9" t="s">
        <v>1160</v>
      </c>
      <c r="D9">
        <v>26</v>
      </c>
      <c r="E9" t="s">
        <v>14</v>
      </c>
      <c r="F9" t="s">
        <v>92</v>
      </c>
    </row>
    <row r="10" spans="1:6" x14ac:dyDescent="0.25">
      <c r="A10">
        <v>8</v>
      </c>
      <c r="B10" t="s">
        <v>1174</v>
      </c>
      <c r="C10" t="s">
        <v>1160</v>
      </c>
      <c r="D10">
        <v>14</v>
      </c>
      <c r="E10" t="s">
        <v>14</v>
      </c>
      <c r="F10" t="s">
        <v>21</v>
      </c>
    </row>
    <row r="11" spans="1:6" x14ac:dyDescent="0.25">
      <c r="A11">
        <v>9</v>
      </c>
      <c r="B11" t="s">
        <v>1175</v>
      </c>
      <c r="C11" t="s">
        <v>1160</v>
      </c>
      <c r="D11">
        <v>11</v>
      </c>
      <c r="E11" t="s">
        <v>14</v>
      </c>
      <c r="F11" t="s">
        <v>15</v>
      </c>
    </row>
    <row r="12" spans="1:6" x14ac:dyDescent="0.25">
      <c r="A12">
        <v>10</v>
      </c>
      <c r="B12" t="s">
        <v>1176</v>
      </c>
      <c r="C12" t="s">
        <v>1160</v>
      </c>
      <c r="D12">
        <v>17</v>
      </c>
      <c r="E12" t="s">
        <v>14</v>
      </c>
      <c r="F12" t="s">
        <v>479</v>
      </c>
    </row>
    <row r="13" spans="1:6" x14ac:dyDescent="0.25">
      <c r="A13">
        <v>11</v>
      </c>
      <c r="B13" t="s">
        <v>1177</v>
      </c>
      <c r="C13" t="s">
        <v>1160</v>
      </c>
      <c r="D13">
        <v>20</v>
      </c>
      <c r="E13" t="s">
        <v>14</v>
      </c>
      <c r="F13" t="s">
        <v>18</v>
      </c>
    </row>
    <row r="14" spans="1:6" x14ac:dyDescent="0.25">
      <c r="A14">
        <v>12</v>
      </c>
      <c r="B14" t="s">
        <v>1178</v>
      </c>
      <c r="C14" t="s">
        <v>1160</v>
      </c>
      <c r="D14">
        <v>19</v>
      </c>
      <c r="E14" t="s">
        <v>14</v>
      </c>
      <c r="F14" t="s">
        <v>137</v>
      </c>
    </row>
    <row r="15" spans="1:6" x14ac:dyDescent="0.25">
      <c r="A15">
        <v>13</v>
      </c>
      <c r="B15" t="s">
        <v>1179</v>
      </c>
      <c r="C15" t="s">
        <v>1160</v>
      </c>
      <c r="D15">
        <v>20</v>
      </c>
      <c r="E15" t="s">
        <v>14</v>
      </c>
      <c r="F15" t="s">
        <v>441</v>
      </c>
    </row>
    <row r="16" spans="1:6" x14ac:dyDescent="0.25">
      <c r="A16">
        <v>14</v>
      </c>
      <c r="B16" t="s">
        <v>1180</v>
      </c>
      <c r="C16" t="s">
        <v>1160</v>
      </c>
      <c r="D16">
        <v>6</v>
      </c>
      <c r="E16" t="s">
        <v>14</v>
      </c>
      <c r="F16" t="s">
        <v>516</v>
      </c>
    </row>
  </sheetData>
  <autoFilter ref="A2:F101" xr:uid="{053618DD-CDC4-43A8-AA68-23507D1B494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59181-7AAB-4CA2-B7F1-C891EF8A974C}">
  <dimension ref="A1:W59"/>
  <sheetViews>
    <sheetView topLeftCell="A7" workbookViewId="0">
      <selection activeCell="F27" sqref="F27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1172</v>
      </c>
      <c r="B2" s="8">
        <f>M14</f>
        <v>44</v>
      </c>
      <c r="C2" s="8" t="str">
        <f>E16</f>
        <v>BIAŁOSTOCKI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SUM(N16:N59)</f>
        <v>44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4774416</v>
      </c>
      <c r="B16" s="4" t="s">
        <v>59</v>
      </c>
      <c r="C16" s="5" t="s">
        <v>60</v>
      </c>
      <c r="D16" s="6" t="s">
        <v>14</v>
      </c>
      <c r="E16" s="6" t="s">
        <v>61</v>
      </c>
      <c r="F16" s="6" t="s">
        <v>62</v>
      </c>
      <c r="G16" s="6" t="s">
        <v>63</v>
      </c>
      <c r="H16" s="6" t="s">
        <v>64</v>
      </c>
      <c r="I16" s="6" t="s">
        <v>65</v>
      </c>
      <c r="J16" s="6" t="s">
        <v>66</v>
      </c>
      <c r="K16" s="6">
        <v>7</v>
      </c>
      <c r="L16" s="6">
        <v>772723</v>
      </c>
      <c r="M16" s="6">
        <v>590933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4775350</v>
      </c>
      <c r="B17" s="4" t="s">
        <v>67</v>
      </c>
      <c r="C17" s="5" t="s">
        <v>68</v>
      </c>
      <c r="D17" s="6" t="s">
        <v>14</v>
      </c>
      <c r="E17" s="6" t="s">
        <v>61</v>
      </c>
      <c r="F17" s="6" t="s">
        <v>62</v>
      </c>
      <c r="G17" s="6" t="s">
        <v>69</v>
      </c>
      <c r="H17" s="6" t="s">
        <v>70</v>
      </c>
      <c r="I17" s="6" t="s">
        <v>25</v>
      </c>
      <c r="J17" s="6" t="s">
        <v>17</v>
      </c>
      <c r="K17" s="6">
        <v>62</v>
      </c>
      <c r="L17" s="6">
        <v>756957</v>
      </c>
      <c r="M17" s="6">
        <v>589470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4776351</v>
      </c>
      <c r="B18" s="4" t="s">
        <v>71</v>
      </c>
      <c r="C18" s="5" t="s">
        <v>72</v>
      </c>
      <c r="D18" s="6" t="s">
        <v>14</v>
      </c>
      <c r="E18" s="6" t="s">
        <v>61</v>
      </c>
      <c r="F18" s="6" t="s">
        <v>62</v>
      </c>
      <c r="G18" s="6" t="s">
        <v>73</v>
      </c>
      <c r="H18" s="6" t="s">
        <v>74</v>
      </c>
      <c r="I18" s="6" t="s">
        <v>25</v>
      </c>
      <c r="J18" s="6" t="s">
        <v>17</v>
      </c>
      <c r="K18" s="6">
        <v>64</v>
      </c>
      <c r="L18" s="6">
        <v>760816</v>
      </c>
      <c r="M18" s="6">
        <v>592378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4776928</v>
      </c>
      <c r="B19" s="4" t="s">
        <v>75</v>
      </c>
      <c r="C19" s="5" t="s">
        <v>76</v>
      </c>
      <c r="D19" s="6" t="s">
        <v>14</v>
      </c>
      <c r="E19" s="6" t="s">
        <v>61</v>
      </c>
      <c r="F19" s="6" t="s">
        <v>62</v>
      </c>
      <c r="G19" s="6" t="s">
        <v>77</v>
      </c>
      <c r="H19" s="6" t="s">
        <v>78</v>
      </c>
      <c r="I19" s="6" t="s">
        <v>25</v>
      </c>
      <c r="J19" s="6" t="s">
        <v>17</v>
      </c>
      <c r="K19" s="6" t="s">
        <v>79</v>
      </c>
      <c r="L19" s="6">
        <v>763490</v>
      </c>
      <c r="M19" s="6">
        <v>596588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4779747</v>
      </c>
      <c r="B20" s="4" t="s">
        <v>117</v>
      </c>
      <c r="C20" s="5" t="s">
        <v>118</v>
      </c>
      <c r="D20" s="6" t="s">
        <v>14</v>
      </c>
      <c r="E20" s="6" t="s">
        <v>61</v>
      </c>
      <c r="F20" s="6" t="s">
        <v>119</v>
      </c>
      <c r="G20" s="6" t="s">
        <v>120</v>
      </c>
      <c r="H20" s="6" t="s">
        <v>121</v>
      </c>
      <c r="I20" s="6" t="s">
        <v>25</v>
      </c>
      <c r="J20" s="6" t="s">
        <v>17</v>
      </c>
      <c r="K20" s="6">
        <v>41</v>
      </c>
      <c r="L20" s="6">
        <v>765704</v>
      </c>
      <c r="M20" s="6">
        <v>608263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4780257</v>
      </c>
      <c r="B21" s="4" t="s">
        <v>122</v>
      </c>
      <c r="C21" s="5" t="s">
        <v>123</v>
      </c>
      <c r="D21" s="6" t="s">
        <v>14</v>
      </c>
      <c r="E21" s="6" t="s">
        <v>61</v>
      </c>
      <c r="F21" s="6" t="s">
        <v>119</v>
      </c>
      <c r="G21" s="6" t="s">
        <v>124</v>
      </c>
      <c r="H21" s="6" t="s">
        <v>119</v>
      </c>
      <c r="I21" s="6" t="s">
        <v>80</v>
      </c>
      <c r="J21" s="6" t="s">
        <v>81</v>
      </c>
      <c r="K21" s="6">
        <v>14</v>
      </c>
      <c r="L21" s="6">
        <v>767997</v>
      </c>
      <c r="M21" s="6">
        <v>601437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4781915</v>
      </c>
      <c r="B22" s="4" t="s">
        <v>127</v>
      </c>
      <c r="C22" s="5" t="s">
        <v>128</v>
      </c>
      <c r="D22" s="6" t="s">
        <v>14</v>
      </c>
      <c r="E22" s="6" t="s">
        <v>61</v>
      </c>
      <c r="F22" s="6" t="s">
        <v>119</v>
      </c>
      <c r="G22" s="6" t="s">
        <v>129</v>
      </c>
      <c r="H22" s="6" t="s">
        <v>130</v>
      </c>
      <c r="I22" s="6" t="s">
        <v>131</v>
      </c>
      <c r="J22" s="6" t="s">
        <v>132</v>
      </c>
      <c r="K22" s="6">
        <v>107</v>
      </c>
      <c r="L22" s="6">
        <v>771547</v>
      </c>
      <c r="M22" s="6">
        <v>599785</v>
      </c>
      <c r="N22" s="6">
        <v>1</v>
      </c>
      <c r="O22" s="38"/>
      <c r="P22" s="38"/>
      <c r="Q22" s="38"/>
      <c r="R22">
        <f t="shared" ref="R22:R59" si="5">ROUND(Q22*0.23,2)</f>
        <v>0</v>
      </c>
      <c r="S22" s="39">
        <f t="shared" ref="S22:S59" si="6">ROUND(SUM(Q22:R22),2)</f>
        <v>0</v>
      </c>
      <c r="T22" s="38"/>
      <c r="U22" s="38"/>
      <c r="V22">
        <f t="shared" ref="V22:V59" si="7">ROUND(U22*0.23,2)</f>
        <v>0</v>
      </c>
      <c r="W22" s="39">
        <f t="shared" ref="W22:W59" si="8">ROUND(SUM(U22:V22),2)</f>
        <v>0</v>
      </c>
    </row>
    <row r="23" spans="1:23" x14ac:dyDescent="0.25">
      <c r="A23" s="4">
        <v>4782005</v>
      </c>
      <c r="B23" s="4" t="s">
        <v>133</v>
      </c>
      <c r="C23" s="5" t="s">
        <v>134</v>
      </c>
      <c r="D23" s="6" t="s">
        <v>14</v>
      </c>
      <c r="E23" s="6" t="s">
        <v>61</v>
      </c>
      <c r="F23" s="6" t="s">
        <v>119</v>
      </c>
      <c r="G23" s="6" t="s">
        <v>135</v>
      </c>
      <c r="H23" s="6" t="s">
        <v>136</v>
      </c>
      <c r="I23" s="6" t="s">
        <v>25</v>
      </c>
      <c r="J23" s="6" t="s">
        <v>17</v>
      </c>
      <c r="K23" s="6">
        <v>33</v>
      </c>
      <c r="L23" s="6">
        <v>768165</v>
      </c>
      <c r="M23" s="6">
        <v>604293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4787679</v>
      </c>
      <c r="B24" s="4" t="s">
        <v>188</v>
      </c>
      <c r="C24" s="5" t="s">
        <v>189</v>
      </c>
      <c r="D24" s="6" t="s">
        <v>14</v>
      </c>
      <c r="E24" s="6" t="s">
        <v>61</v>
      </c>
      <c r="F24" s="6" t="s">
        <v>190</v>
      </c>
      <c r="G24" s="6" t="s">
        <v>191</v>
      </c>
      <c r="H24" s="6" t="s">
        <v>192</v>
      </c>
      <c r="I24" s="6" t="s">
        <v>193</v>
      </c>
      <c r="J24" s="6" t="s">
        <v>194</v>
      </c>
      <c r="K24" s="6">
        <v>20</v>
      </c>
      <c r="L24" s="6">
        <v>775989</v>
      </c>
      <c r="M24" s="6">
        <v>589196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4788341</v>
      </c>
      <c r="B25" s="4" t="s">
        <v>195</v>
      </c>
      <c r="C25" s="5" t="s">
        <v>196</v>
      </c>
      <c r="D25" s="6" t="s">
        <v>14</v>
      </c>
      <c r="E25" s="6" t="s">
        <v>61</v>
      </c>
      <c r="F25" s="6" t="s">
        <v>190</v>
      </c>
      <c r="G25" s="6" t="s">
        <v>197</v>
      </c>
      <c r="H25" s="6" t="s">
        <v>198</v>
      </c>
      <c r="I25" s="6" t="s">
        <v>80</v>
      </c>
      <c r="J25" s="6" t="s">
        <v>81</v>
      </c>
      <c r="K25" s="6">
        <v>7</v>
      </c>
      <c r="L25" s="6">
        <v>774621</v>
      </c>
      <c r="M25" s="6">
        <v>587348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4794424</v>
      </c>
      <c r="B26" s="4" t="s">
        <v>236</v>
      </c>
      <c r="C26" s="5" t="s">
        <v>237</v>
      </c>
      <c r="D26" s="6" t="s">
        <v>14</v>
      </c>
      <c r="E26" s="6" t="s">
        <v>61</v>
      </c>
      <c r="F26" s="6" t="s">
        <v>235</v>
      </c>
      <c r="G26" s="6" t="s">
        <v>238</v>
      </c>
      <c r="H26" s="6" t="s">
        <v>239</v>
      </c>
      <c r="I26" s="6" t="s">
        <v>25</v>
      </c>
      <c r="J26" s="6" t="s">
        <v>17</v>
      </c>
      <c r="K26" s="6">
        <v>82</v>
      </c>
      <c r="L26" s="6">
        <v>756728</v>
      </c>
      <c r="M26" s="6">
        <v>577473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4794902</v>
      </c>
      <c r="B27" s="4" t="s">
        <v>240</v>
      </c>
      <c r="C27" s="5" t="s">
        <v>241</v>
      </c>
      <c r="D27" s="6" t="s">
        <v>14</v>
      </c>
      <c r="E27" s="6" t="s">
        <v>61</v>
      </c>
      <c r="F27" s="6" t="s">
        <v>235</v>
      </c>
      <c r="G27" s="6" t="s">
        <v>242</v>
      </c>
      <c r="H27" s="6" t="s">
        <v>243</v>
      </c>
      <c r="I27" s="6" t="s">
        <v>25</v>
      </c>
      <c r="J27" s="6" t="s">
        <v>17</v>
      </c>
      <c r="K27" s="6">
        <v>1</v>
      </c>
      <c r="L27" s="6">
        <v>757451</v>
      </c>
      <c r="M27" s="6">
        <v>581865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4796440</v>
      </c>
      <c r="B28" s="4" t="s">
        <v>244</v>
      </c>
      <c r="C28" s="5" t="s">
        <v>245</v>
      </c>
      <c r="D28" s="6" t="s">
        <v>14</v>
      </c>
      <c r="E28" s="6" t="s">
        <v>61</v>
      </c>
      <c r="F28" s="6" t="s">
        <v>246</v>
      </c>
      <c r="G28" s="6" t="s">
        <v>247</v>
      </c>
      <c r="H28" s="6" t="s">
        <v>246</v>
      </c>
      <c r="I28" s="6" t="s">
        <v>248</v>
      </c>
      <c r="J28" s="6" t="s">
        <v>249</v>
      </c>
      <c r="K28" s="6">
        <v>21</v>
      </c>
      <c r="L28" s="6">
        <v>809160</v>
      </c>
      <c r="M28" s="6">
        <v>584221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4796443</v>
      </c>
      <c r="B29" s="4" t="s">
        <v>250</v>
      </c>
      <c r="C29" s="5" t="s">
        <v>251</v>
      </c>
      <c r="D29" s="6" t="s">
        <v>14</v>
      </c>
      <c r="E29" s="6" t="s">
        <v>61</v>
      </c>
      <c r="F29" s="6" t="s">
        <v>246</v>
      </c>
      <c r="G29" s="6" t="s">
        <v>247</v>
      </c>
      <c r="H29" s="6" t="s">
        <v>246</v>
      </c>
      <c r="I29" s="6" t="s">
        <v>248</v>
      </c>
      <c r="J29" s="6" t="s">
        <v>249</v>
      </c>
      <c r="K29" s="6">
        <v>5</v>
      </c>
      <c r="L29" s="6">
        <v>808745</v>
      </c>
      <c r="M29" s="6">
        <v>584490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4799550</v>
      </c>
      <c r="B30" s="4" t="s">
        <v>287</v>
      </c>
      <c r="C30" s="5" t="s">
        <v>288</v>
      </c>
      <c r="D30" s="6" t="s">
        <v>14</v>
      </c>
      <c r="E30" s="6" t="s">
        <v>61</v>
      </c>
      <c r="F30" s="6" t="s">
        <v>289</v>
      </c>
      <c r="G30" s="6" t="s">
        <v>290</v>
      </c>
      <c r="H30" s="6" t="s">
        <v>289</v>
      </c>
      <c r="I30" s="6" t="s">
        <v>25</v>
      </c>
      <c r="J30" s="6" t="s">
        <v>17</v>
      </c>
      <c r="K30" s="6">
        <v>10</v>
      </c>
      <c r="L30" s="6">
        <v>757607</v>
      </c>
      <c r="M30" s="6">
        <v>568680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4808372</v>
      </c>
      <c r="B31" s="4" t="s">
        <v>389</v>
      </c>
      <c r="C31" s="5" t="s">
        <v>390</v>
      </c>
      <c r="D31" s="6" t="s">
        <v>14</v>
      </c>
      <c r="E31" s="6" t="s">
        <v>61</v>
      </c>
      <c r="F31" s="6" t="s">
        <v>391</v>
      </c>
      <c r="G31" s="6" t="s">
        <v>392</v>
      </c>
      <c r="H31" s="6" t="s">
        <v>393</v>
      </c>
      <c r="I31" s="6" t="s">
        <v>394</v>
      </c>
      <c r="J31" s="6" t="s">
        <v>395</v>
      </c>
      <c r="K31" s="6">
        <v>10</v>
      </c>
      <c r="L31" s="6">
        <v>771014</v>
      </c>
      <c r="M31" s="6">
        <v>588011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4810563</v>
      </c>
      <c r="B32" s="4" t="s">
        <v>396</v>
      </c>
      <c r="C32" s="5" t="s">
        <v>397</v>
      </c>
      <c r="D32" s="6" t="s">
        <v>14</v>
      </c>
      <c r="E32" s="6" t="s">
        <v>61</v>
      </c>
      <c r="F32" s="6" t="s">
        <v>398</v>
      </c>
      <c r="G32" s="6" t="s">
        <v>399</v>
      </c>
      <c r="H32" s="6" t="s">
        <v>400</v>
      </c>
      <c r="I32" s="6" t="s">
        <v>25</v>
      </c>
      <c r="J32" s="6" t="s">
        <v>17</v>
      </c>
      <c r="K32" s="6">
        <v>88</v>
      </c>
      <c r="L32" s="6">
        <v>754319</v>
      </c>
      <c r="M32" s="6">
        <v>593300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4809798</v>
      </c>
      <c r="B33" s="4" t="s">
        <v>401</v>
      </c>
      <c r="C33" s="5" t="s">
        <v>402</v>
      </c>
      <c r="D33" s="6" t="s">
        <v>14</v>
      </c>
      <c r="E33" s="6" t="s">
        <v>61</v>
      </c>
      <c r="F33" s="6" t="s">
        <v>398</v>
      </c>
      <c r="G33" s="6" t="s">
        <v>403</v>
      </c>
      <c r="H33" s="6" t="s">
        <v>398</v>
      </c>
      <c r="I33" s="6" t="s">
        <v>404</v>
      </c>
      <c r="J33" s="6" t="s">
        <v>405</v>
      </c>
      <c r="K33" s="6">
        <v>1</v>
      </c>
      <c r="L33" s="6">
        <v>752287</v>
      </c>
      <c r="M33" s="6">
        <v>600050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4813854</v>
      </c>
      <c r="B34" s="4" t="s">
        <v>406</v>
      </c>
      <c r="C34" s="5" t="s">
        <v>407</v>
      </c>
      <c r="D34" s="6" t="s">
        <v>14</v>
      </c>
      <c r="E34" s="6" t="s">
        <v>61</v>
      </c>
      <c r="F34" s="6" t="s">
        <v>408</v>
      </c>
      <c r="G34" s="6" t="s">
        <v>409</v>
      </c>
      <c r="H34" s="6" t="s">
        <v>410</v>
      </c>
      <c r="I34" s="6" t="s">
        <v>411</v>
      </c>
      <c r="J34" s="6" t="s">
        <v>412</v>
      </c>
      <c r="K34" s="6">
        <v>2</v>
      </c>
      <c r="L34" s="6">
        <v>777543</v>
      </c>
      <c r="M34" s="6">
        <v>600586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  <row r="35" spans="1:23" x14ac:dyDescent="0.25">
      <c r="A35" s="4">
        <v>4814844</v>
      </c>
      <c r="B35" s="4" t="s">
        <v>413</v>
      </c>
      <c r="C35" s="5" t="s">
        <v>414</v>
      </c>
      <c r="D35" s="6" t="s">
        <v>14</v>
      </c>
      <c r="E35" s="6" t="s">
        <v>61</v>
      </c>
      <c r="F35" s="6" t="s">
        <v>408</v>
      </c>
      <c r="G35" s="6" t="s">
        <v>415</v>
      </c>
      <c r="H35" s="6" t="s">
        <v>416</v>
      </c>
      <c r="I35" s="6" t="s">
        <v>394</v>
      </c>
      <c r="J35" s="6" t="s">
        <v>395</v>
      </c>
      <c r="K35" s="6">
        <v>1</v>
      </c>
      <c r="L35" s="6">
        <v>778398</v>
      </c>
      <c r="M35" s="6">
        <v>602354</v>
      </c>
      <c r="N35" s="6">
        <v>1</v>
      </c>
      <c r="O35" s="38"/>
      <c r="P35" s="38"/>
      <c r="Q35" s="38"/>
      <c r="R35">
        <f t="shared" si="5"/>
        <v>0</v>
      </c>
      <c r="S35" s="39">
        <f t="shared" si="6"/>
        <v>0</v>
      </c>
      <c r="T35" s="38"/>
      <c r="U35" s="38"/>
      <c r="V35">
        <f t="shared" si="7"/>
        <v>0</v>
      </c>
      <c r="W35" s="39">
        <f t="shared" si="8"/>
        <v>0</v>
      </c>
    </row>
    <row r="36" spans="1:23" x14ac:dyDescent="0.25">
      <c r="A36" s="4">
        <v>4815558</v>
      </c>
      <c r="B36" s="4" t="s">
        <v>417</v>
      </c>
      <c r="C36" s="5" t="s">
        <v>418</v>
      </c>
      <c r="D36" s="6" t="s">
        <v>14</v>
      </c>
      <c r="E36" s="6" t="s">
        <v>61</v>
      </c>
      <c r="F36" s="6" t="s">
        <v>408</v>
      </c>
      <c r="G36" s="6" t="s">
        <v>419</v>
      </c>
      <c r="H36" s="6" t="s">
        <v>420</v>
      </c>
      <c r="I36" s="6" t="s">
        <v>421</v>
      </c>
      <c r="J36" s="6" t="s">
        <v>422</v>
      </c>
      <c r="K36" s="6">
        <v>2</v>
      </c>
      <c r="L36" s="6">
        <v>785646</v>
      </c>
      <c r="M36" s="6">
        <v>605351</v>
      </c>
      <c r="N36" s="6">
        <v>1</v>
      </c>
      <c r="O36" s="38"/>
      <c r="P36" s="38"/>
      <c r="Q36" s="38"/>
      <c r="R36">
        <f t="shared" si="5"/>
        <v>0</v>
      </c>
      <c r="S36" s="39">
        <f t="shared" si="6"/>
        <v>0</v>
      </c>
      <c r="T36" s="38"/>
      <c r="U36" s="38"/>
      <c r="V36">
        <f t="shared" si="7"/>
        <v>0</v>
      </c>
      <c r="W36" s="39">
        <f t="shared" si="8"/>
        <v>0</v>
      </c>
    </row>
    <row r="37" spans="1:23" x14ac:dyDescent="0.25">
      <c r="A37" s="4">
        <v>4816853</v>
      </c>
      <c r="B37" s="4" t="s">
        <v>428</v>
      </c>
      <c r="C37" s="5" t="s">
        <v>429</v>
      </c>
      <c r="D37" s="6" t="s">
        <v>14</v>
      </c>
      <c r="E37" s="6" t="s">
        <v>61</v>
      </c>
      <c r="F37" s="6" t="s">
        <v>430</v>
      </c>
      <c r="G37" s="6" t="s">
        <v>431</v>
      </c>
      <c r="H37" s="6" t="s">
        <v>432</v>
      </c>
      <c r="I37" s="6" t="s">
        <v>25</v>
      </c>
      <c r="J37" s="6" t="s">
        <v>17</v>
      </c>
      <c r="K37" s="6">
        <v>40</v>
      </c>
      <c r="L37" s="6">
        <v>792757</v>
      </c>
      <c r="M37" s="6">
        <v>584347</v>
      </c>
      <c r="N37" s="6">
        <v>1</v>
      </c>
      <c r="O37" s="38"/>
      <c r="P37" s="38"/>
      <c r="Q37" s="38"/>
      <c r="R37">
        <f t="shared" si="5"/>
        <v>0</v>
      </c>
      <c r="S37" s="39">
        <f t="shared" si="6"/>
        <v>0</v>
      </c>
      <c r="T37" s="38"/>
      <c r="U37" s="38"/>
      <c r="V37">
        <f t="shared" si="7"/>
        <v>0</v>
      </c>
      <c r="W37" s="39">
        <f t="shared" si="8"/>
        <v>0</v>
      </c>
    </row>
    <row r="38" spans="1:23" x14ac:dyDescent="0.25">
      <c r="A38" s="4">
        <v>4817321</v>
      </c>
      <c r="B38" s="4" t="s">
        <v>433</v>
      </c>
      <c r="C38" s="5" t="s">
        <v>434</v>
      </c>
      <c r="D38" s="6" t="s">
        <v>14</v>
      </c>
      <c r="E38" s="6" t="s">
        <v>61</v>
      </c>
      <c r="F38" s="6" t="s">
        <v>430</v>
      </c>
      <c r="G38" s="6" t="s">
        <v>435</v>
      </c>
      <c r="H38" s="6" t="s">
        <v>436</v>
      </c>
      <c r="I38" s="6" t="s">
        <v>25</v>
      </c>
      <c r="J38" s="6" t="s">
        <v>17</v>
      </c>
      <c r="K38" s="6">
        <v>8</v>
      </c>
      <c r="L38" s="6">
        <v>784841</v>
      </c>
      <c r="M38" s="6">
        <v>587226</v>
      </c>
      <c r="N38" s="6">
        <v>1</v>
      </c>
      <c r="O38" s="38"/>
      <c r="P38" s="38"/>
      <c r="Q38" s="38"/>
      <c r="R38">
        <f t="shared" si="5"/>
        <v>0</v>
      </c>
      <c r="S38" s="39">
        <f t="shared" si="6"/>
        <v>0</v>
      </c>
      <c r="T38" s="38"/>
      <c r="U38" s="38"/>
      <c r="V38">
        <f t="shared" si="7"/>
        <v>0</v>
      </c>
      <c r="W38" s="39">
        <f t="shared" si="8"/>
        <v>0</v>
      </c>
    </row>
    <row r="39" spans="1:23" x14ac:dyDescent="0.25">
      <c r="A39" s="4">
        <v>4818900</v>
      </c>
      <c r="B39" s="4" t="s">
        <v>437</v>
      </c>
      <c r="C39" s="5" t="s">
        <v>438</v>
      </c>
      <c r="D39" s="6" t="s">
        <v>14</v>
      </c>
      <c r="E39" s="6" t="s">
        <v>61</v>
      </c>
      <c r="F39" s="6" t="s">
        <v>430</v>
      </c>
      <c r="G39" s="6" t="s">
        <v>439</v>
      </c>
      <c r="H39" s="6" t="s">
        <v>440</v>
      </c>
      <c r="I39" s="6" t="s">
        <v>25</v>
      </c>
      <c r="J39" s="6" t="s">
        <v>17</v>
      </c>
      <c r="K39" s="6">
        <v>64</v>
      </c>
      <c r="L39" s="6">
        <v>790651</v>
      </c>
      <c r="M39" s="6">
        <v>585538</v>
      </c>
      <c r="N39" s="6">
        <v>1</v>
      </c>
      <c r="O39" s="38"/>
      <c r="P39" s="38"/>
      <c r="Q39" s="38"/>
      <c r="R39">
        <f t="shared" si="5"/>
        <v>0</v>
      </c>
      <c r="S39" s="39">
        <f t="shared" si="6"/>
        <v>0</v>
      </c>
      <c r="T39" s="38"/>
      <c r="U39" s="38"/>
      <c r="V39">
        <f t="shared" si="7"/>
        <v>0</v>
      </c>
      <c r="W39" s="39">
        <f t="shared" si="8"/>
        <v>0</v>
      </c>
    </row>
    <row r="40" spans="1:23" x14ac:dyDescent="0.25">
      <c r="A40" s="4">
        <v>4819939</v>
      </c>
      <c r="B40" s="4" t="s">
        <v>730</v>
      </c>
      <c r="C40" s="5" t="s">
        <v>731</v>
      </c>
      <c r="D40" s="6" t="s">
        <v>14</v>
      </c>
      <c r="E40" s="6" t="s">
        <v>61</v>
      </c>
      <c r="F40" s="6" t="s">
        <v>732</v>
      </c>
      <c r="G40" s="6" t="s">
        <v>733</v>
      </c>
      <c r="H40" s="6" t="s">
        <v>734</v>
      </c>
      <c r="I40" s="6" t="s">
        <v>25</v>
      </c>
      <c r="J40" s="6" t="s">
        <v>17</v>
      </c>
      <c r="K40" s="7">
        <v>12</v>
      </c>
      <c r="L40" s="6">
        <v>740654</v>
      </c>
      <c r="M40" s="6">
        <v>593523</v>
      </c>
      <c r="N40" s="6">
        <v>1</v>
      </c>
      <c r="O40" s="38"/>
      <c r="P40" s="38"/>
      <c r="Q40" s="38"/>
      <c r="R40">
        <f t="shared" si="5"/>
        <v>0</v>
      </c>
      <c r="S40" s="39">
        <f t="shared" si="6"/>
        <v>0</v>
      </c>
      <c r="T40" s="38"/>
      <c r="U40" s="38"/>
      <c r="V40">
        <f t="shared" si="7"/>
        <v>0</v>
      </c>
      <c r="W40" s="39">
        <f t="shared" si="8"/>
        <v>0</v>
      </c>
    </row>
    <row r="41" spans="1:23" x14ac:dyDescent="0.25">
      <c r="A41" s="4">
        <v>4820457</v>
      </c>
      <c r="B41" s="4" t="s">
        <v>735</v>
      </c>
      <c r="C41" s="5" t="s">
        <v>736</v>
      </c>
      <c r="D41" s="6" t="s">
        <v>14</v>
      </c>
      <c r="E41" s="6" t="s">
        <v>61</v>
      </c>
      <c r="F41" s="6" t="s">
        <v>732</v>
      </c>
      <c r="G41" s="6" t="s">
        <v>737</v>
      </c>
      <c r="H41" s="6" t="s">
        <v>732</v>
      </c>
      <c r="I41" s="6" t="s">
        <v>738</v>
      </c>
      <c r="J41" s="6" t="s">
        <v>739</v>
      </c>
      <c r="K41" s="7">
        <v>2</v>
      </c>
      <c r="L41" s="6">
        <v>745144</v>
      </c>
      <c r="M41" s="6">
        <v>594172</v>
      </c>
      <c r="N41" s="6">
        <v>1</v>
      </c>
      <c r="O41" s="38"/>
      <c r="P41" s="38"/>
      <c r="Q41" s="38"/>
      <c r="R41">
        <f t="shared" si="5"/>
        <v>0</v>
      </c>
      <c r="S41" s="39">
        <f t="shared" si="6"/>
        <v>0</v>
      </c>
      <c r="T41" s="38"/>
      <c r="U41" s="38"/>
      <c r="V41">
        <f t="shared" si="7"/>
        <v>0</v>
      </c>
      <c r="W41" s="39">
        <f t="shared" si="8"/>
        <v>0</v>
      </c>
    </row>
    <row r="42" spans="1:23" x14ac:dyDescent="0.25">
      <c r="A42" s="4">
        <v>5010357</v>
      </c>
      <c r="B42" s="4" t="s">
        <v>967</v>
      </c>
      <c r="C42" s="5" t="s">
        <v>968</v>
      </c>
      <c r="D42" s="6" t="s">
        <v>14</v>
      </c>
      <c r="E42" s="6" t="s">
        <v>961</v>
      </c>
      <c r="F42" s="6" t="s">
        <v>961</v>
      </c>
      <c r="G42" s="6" t="s">
        <v>962</v>
      </c>
      <c r="H42" s="6" t="s">
        <v>961</v>
      </c>
      <c r="I42" s="6" t="s">
        <v>965</v>
      </c>
      <c r="J42" s="6" t="s">
        <v>966</v>
      </c>
      <c r="K42" s="7">
        <v>14</v>
      </c>
      <c r="L42" s="6">
        <v>775937</v>
      </c>
      <c r="M42" s="6">
        <v>593962</v>
      </c>
      <c r="N42" s="6">
        <v>1</v>
      </c>
      <c r="O42" s="38"/>
      <c r="P42" s="38"/>
      <c r="Q42" s="38"/>
      <c r="R42">
        <f t="shared" si="5"/>
        <v>0</v>
      </c>
      <c r="S42" s="39">
        <f t="shared" si="6"/>
        <v>0</v>
      </c>
      <c r="T42" s="38"/>
      <c r="U42" s="38"/>
      <c r="V42">
        <f t="shared" si="7"/>
        <v>0</v>
      </c>
      <c r="W42" s="39">
        <f t="shared" si="8"/>
        <v>0</v>
      </c>
    </row>
    <row r="43" spans="1:23" x14ac:dyDescent="0.25">
      <c r="A43" s="4">
        <v>5011615</v>
      </c>
      <c r="B43" s="4" t="s">
        <v>973</v>
      </c>
      <c r="C43" s="5" t="s">
        <v>974</v>
      </c>
      <c r="D43" s="6" t="s">
        <v>14</v>
      </c>
      <c r="E43" s="6" t="s">
        <v>961</v>
      </c>
      <c r="F43" s="6" t="s">
        <v>961</v>
      </c>
      <c r="G43" s="6" t="s">
        <v>962</v>
      </c>
      <c r="H43" s="6" t="s">
        <v>961</v>
      </c>
      <c r="I43" s="6" t="s">
        <v>975</v>
      </c>
      <c r="J43" s="6" t="s">
        <v>976</v>
      </c>
      <c r="K43" s="7">
        <v>11</v>
      </c>
      <c r="L43" s="6">
        <v>777421</v>
      </c>
      <c r="M43" s="6">
        <v>594540</v>
      </c>
      <c r="N43" s="6">
        <v>1</v>
      </c>
      <c r="O43" s="38"/>
      <c r="P43" s="38"/>
      <c r="Q43" s="38"/>
      <c r="R43">
        <f t="shared" si="5"/>
        <v>0</v>
      </c>
      <c r="S43" s="39">
        <f t="shared" si="6"/>
        <v>0</v>
      </c>
      <c r="T43" s="38"/>
      <c r="U43" s="38"/>
      <c r="V43">
        <f t="shared" si="7"/>
        <v>0</v>
      </c>
      <c r="W43" s="39">
        <f t="shared" si="8"/>
        <v>0</v>
      </c>
    </row>
    <row r="44" spans="1:23" x14ac:dyDescent="0.25">
      <c r="A44" s="4">
        <v>4773301</v>
      </c>
      <c r="B44" s="4" t="s">
        <v>986</v>
      </c>
      <c r="C44" s="5" t="s">
        <v>987</v>
      </c>
      <c r="D44" s="6" t="s">
        <v>14</v>
      </c>
      <c r="E44" s="6" t="s">
        <v>61</v>
      </c>
      <c r="F44" s="6" t="s">
        <v>62</v>
      </c>
      <c r="G44" s="6" t="s">
        <v>988</v>
      </c>
      <c r="H44" s="6" t="s">
        <v>62</v>
      </c>
      <c r="I44" s="6" t="s">
        <v>989</v>
      </c>
      <c r="J44" s="6" t="s">
        <v>990</v>
      </c>
      <c r="K44" s="7">
        <v>1</v>
      </c>
      <c r="L44" s="6">
        <v>766783</v>
      </c>
      <c r="M44" s="6">
        <v>594124</v>
      </c>
      <c r="N44" s="6">
        <v>1</v>
      </c>
      <c r="O44" s="38"/>
      <c r="P44" s="38"/>
      <c r="Q44" s="38"/>
      <c r="R44">
        <f t="shared" si="5"/>
        <v>0</v>
      </c>
      <c r="S44" s="39">
        <f t="shared" si="6"/>
        <v>0</v>
      </c>
      <c r="T44" s="38"/>
      <c r="U44" s="38"/>
      <c r="V44">
        <f t="shared" si="7"/>
        <v>0</v>
      </c>
      <c r="W44" s="39">
        <f t="shared" si="8"/>
        <v>0</v>
      </c>
    </row>
    <row r="45" spans="1:23" x14ac:dyDescent="0.25">
      <c r="A45" s="4">
        <v>4791932</v>
      </c>
      <c r="B45" s="4" t="s">
        <v>1019</v>
      </c>
      <c r="C45" s="5" t="s">
        <v>1020</v>
      </c>
      <c r="D45" s="6" t="s">
        <v>14</v>
      </c>
      <c r="E45" s="6" t="s">
        <v>61</v>
      </c>
      <c r="F45" s="6" t="s">
        <v>235</v>
      </c>
      <c r="G45" s="6" t="s">
        <v>1018</v>
      </c>
      <c r="H45" s="6" t="s">
        <v>235</v>
      </c>
      <c r="I45" s="6" t="s">
        <v>1021</v>
      </c>
      <c r="J45" s="6" t="s">
        <v>1022</v>
      </c>
      <c r="K45" s="7">
        <v>1</v>
      </c>
      <c r="L45" s="6">
        <v>757890</v>
      </c>
      <c r="M45" s="6">
        <v>574766</v>
      </c>
      <c r="N45" s="6">
        <v>1</v>
      </c>
      <c r="O45" s="38"/>
      <c r="P45" s="38"/>
      <c r="Q45" s="38"/>
      <c r="R45">
        <f t="shared" si="5"/>
        <v>0</v>
      </c>
      <c r="S45" s="39">
        <f t="shared" si="6"/>
        <v>0</v>
      </c>
      <c r="T45" s="38"/>
      <c r="U45" s="38"/>
      <c r="V45">
        <f t="shared" si="7"/>
        <v>0</v>
      </c>
      <c r="W45" s="39">
        <f t="shared" si="8"/>
        <v>0</v>
      </c>
    </row>
    <row r="46" spans="1:23" x14ac:dyDescent="0.25">
      <c r="A46" s="4">
        <v>4791524</v>
      </c>
      <c r="B46" s="4" t="s">
        <v>1023</v>
      </c>
      <c r="C46" s="5" t="s">
        <v>1024</v>
      </c>
      <c r="D46" s="6" t="s">
        <v>14</v>
      </c>
      <c r="E46" s="6" t="s">
        <v>61</v>
      </c>
      <c r="F46" s="6" t="s">
        <v>235</v>
      </c>
      <c r="G46" s="6" t="s">
        <v>1018</v>
      </c>
      <c r="H46" s="6" t="s">
        <v>235</v>
      </c>
      <c r="I46" s="6" t="s">
        <v>1025</v>
      </c>
      <c r="J46" s="6" t="s">
        <v>1026</v>
      </c>
      <c r="K46" s="7">
        <v>10</v>
      </c>
      <c r="L46" s="6">
        <v>759745</v>
      </c>
      <c r="M46" s="6">
        <v>576376</v>
      </c>
      <c r="N46" s="6">
        <v>1</v>
      </c>
      <c r="O46" s="38"/>
      <c r="P46" s="38"/>
      <c r="Q46" s="38"/>
      <c r="R46">
        <f t="shared" si="5"/>
        <v>0</v>
      </c>
      <c r="S46" s="39">
        <f t="shared" si="6"/>
        <v>0</v>
      </c>
      <c r="T46" s="38"/>
      <c r="U46" s="38"/>
      <c r="V46">
        <f t="shared" si="7"/>
        <v>0</v>
      </c>
      <c r="W46" s="39">
        <f t="shared" si="8"/>
        <v>0</v>
      </c>
    </row>
    <row r="47" spans="1:23" x14ac:dyDescent="0.25">
      <c r="A47" s="4">
        <v>4793000</v>
      </c>
      <c r="B47" s="4" t="s">
        <v>1027</v>
      </c>
      <c r="C47" s="5" t="s">
        <v>1028</v>
      </c>
      <c r="D47" s="6" t="s">
        <v>14</v>
      </c>
      <c r="E47" s="6" t="s">
        <v>61</v>
      </c>
      <c r="F47" s="6" t="s">
        <v>235</v>
      </c>
      <c r="G47" s="6" t="s">
        <v>1018</v>
      </c>
      <c r="H47" s="6" t="s">
        <v>235</v>
      </c>
      <c r="I47" s="6" t="s">
        <v>1025</v>
      </c>
      <c r="J47" s="6" t="s">
        <v>1026</v>
      </c>
      <c r="K47" s="7">
        <v>19</v>
      </c>
      <c r="L47" s="6">
        <v>759878</v>
      </c>
      <c r="M47" s="6">
        <v>576201</v>
      </c>
      <c r="N47" s="6">
        <v>1</v>
      </c>
      <c r="O47" s="38"/>
      <c r="P47" s="38"/>
      <c r="Q47" s="38"/>
      <c r="R47">
        <f t="shared" si="5"/>
        <v>0</v>
      </c>
      <c r="S47" s="39">
        <f t="shared" si="6"/>
        <v>0</v>
      </c>
      <c r="T47" s="38"/>
      <c r="U47" s="38"/>
      <c r="V47">
        <f t="shared" si="7"/>
        <v>0</v>
      </c>
      <c r="W47" s="39">
        <f t="shared" si="8"/>
        <v>0</v>
      </c>
    </row>
    <row r="48" spans="1:23" x14ac:dyDescent="0.25">
      <c r="A48" s="4">
        <v>4793068</v>
      </c>
      <c r="B48" s="4" t="s">
        <v>1029</v>
      </c>
      <c r="C48" s="5" t="s">
        <v>1030</v>
      </c>
      <c r="D48" s="6" t="s">
        <v>14</v>
      </c>
      <c r="E48" s="6" t="s">
        <v>61</v>
      </c>
      <c r="F48" s="6" t="s">
        <v>235</v>
      </c>
      <c r="G48" s="6" t="s">
        <v>1018</v>
      </c>
      <c r="H48" s="6" t="s">
        <v>235</v>
      </c>
      <c r="I48" s="6" t="s">
        <v>1031</v>
      </c>
      <c r="J48" s="6" t="s">
        <v>1032</v>
      </c>
      <c r="K48" s="7">
        <v>17</v>
      </c>
      <c r="L48" s="6">
        <v>761327</v>
      </c>
      <c r="M48" s="6">
        <v>576552</v>
      </c>
      <c r="N48" s="6">
        <v>1</v>
      </c>
      <c r="O48" s="38"/>
      <c r="P48" s="38"/>
      <c r="Q48" s="38"/>
      <c r="R48">
        <f t="shared" si="5"/>
        <v>0</v>
      </c>
      <c r="S48" s="39">
        <f t="shared" si="6"/>
        <v>0</v>
      </c>
      <c r="T48" s="38"/>
      <c r="U48" s="38"/>
      <c r="V48">
        <f t="shared" si="7"/>
        <v>0</v>
      </c>
      <c r="W48" s="39">
        <f t="shared" si="8"/>
        <v>0</v>
      </c>
    </row>
    <row r="49" spans="1:23" x14ac:dyDescent="0.25">
      <c r="A49" s="4">
        <v>4791890</v>
      </c>
      <c r="B49" s="4" t="s">
        <v>1033</v>
      </c>
      <c r="C49" s="5" t="s">
        <v>1034</v>
      </c>
      <c r="D49" s="6" t="s">
        <v>14</v>
      </c>
      <c r="E49" s="6" t="s">
        <v>61</v>
      </c>
      <c r="F49" s="6" t="s">
        <v>235</v>
      </c>
      <c r="G49" s="6" t="s">
        <v>1018</v>
      </c>
      <c r="H49" s="6" t="s">
        <v>235</v>
      </c>
      <c r="I49" s="6" t="s">
        <v>460</v>
      </c>
      <c r="J49" s="6" t="s">
        <v>461</v>
      </c>
      <c r="K49" s="7">
        <v>9</v>
      </c>
      <c r="L49" s="6">
        <v>760440</v>
      </c>
      <c r="M49" s="6">
        <v>576949</v>
      </c>
      <c r="N49" s="6">
        <v>1</v>
      </c>
      <c r="O49" s="38"/>
      <c r="P49" s="38"/>
      <c r="Q49" s="38"/>
      <c r="R49">
        <f t="shared" si="5"/>
        <v>0</v>
      </c>
      <c r="S49" s="39">
        <f t="shared" si="6"/>
        <v>0</v>
      </c>
      <c r="T49" s="38"/>
      <c r="U49" s="38"/>
      <c r="V49">
        <f t="shared" si="7"/>
        <v>0</v>
      </c>
      <c r="W49" s="39">
        <f t="shared" si="8"/>
        <v>0</v>
      </c>
    </row>
    <row r="50" spans="1:23" x14ac:dyDescent="0.25">
      <c r="A50" s="4">
        <v>4793154</v>
      </c>
      <c r="B50" s="4" t="s">
        <v>1035</v>
      </c>
      <c r="C50" s="5" t="s">
        <v>1036</v>
      </c>
      <c r="D50" s="6" t="s">
        <v>14</v>
      </c>
      <c r="E50" s="6" t="s">
        <v>61</v>
      </c>
      <c r="F50" s="6" t="s">
        <v>235</v>
      </c>
      <c r="G50" s="6" t="s">
        <v>1018</v>
      </c>
      <c r="H50" s="6" t="s">
        <v>235</v>
      </c>
      <c r="I50" s="6" t="s">
        <v>1037</v>
      </c>
      <c r="J50" s="6" t="s">
        <v>1038</v>
      </c>
      <c r="K50" s="7">
        <v>68</v>
      </c>
      <c r="L50" s="6">
        <v>760317</v>
      </c>
      <c r="M50" s="6">
        <v>576354</v>
      </c>
      <c r="N50" s="6">
        <v>1</v>
      </c>
      <c r="O50" s="38"/>
      <c r="P50" s="38"/>
      <c r="Q50" s="38"/>
      <c r="R50">
        <f t="shared" si="5"/>
        <v>0</v>
      </c>
      <c r="S50" s="39">
        <f t="shared" si="6"/>
        <v>0</v>
      </c>
      <c r="T50" s="38"/>
      <c r="U50" s="38"/>
      <c r="V50">
        <f t="shared" si="7"/>
        <v>0</v>
      </c>
      <c r="W50" s="39">
        <f t="shared" si="8"/>
        <v>0</v>
      </c>
    </row>
    <row r="51" spans="1:23" x14ac:dyDescent="0.25">
      <c r="A51" s="4">
        <v>4800830</v>
      </c>
      <c r="B51" s="4" t="s">
        <v>1063</v>
      </c>
      <c r="C51" s="5" t="s">
        <v>1064</v>
      </c>
      <c r="D51" s="6" t="s">
        <v>14</v>
      </c>
      <c r="E51" s="6" t="s">
        <v>61</v>
      </c>
      <c r="F51" s="6" t="s">
        <v>379</v>
      </c>
      <c r="G51" s="6" t="s">
        <v>1065</v>
      </c>
      <c r="H51" s="6" t="s">
        <v>379</v>
      </c>
      <c r="I51" s="6" t="s">
        <v>1066</v>
      </c>
      <c r="J51" s="6" t="s">
        <v>1067</v>
      </c>
      <c r="K51" s="7">
        <v>1</v>
      </c>
      <c r="L51" s="6">
        <v>789933</v>
      </c>
      <c r="M51" s="6">
        <v>602377</v>
      </c>
      <c r="N51" s="6">
        <v>1</v>
      </c>
      <c r="O51" s="38"/>
      <c r="P51" s="38"/>
      <c r="Q51" s="38"/>
      <c r="R51">
        <f t="shared" si="5"/>
        <v>0</v>
      </c>
      <c r="S51" s="39">
        <f t="shared" si="6"/>
        <v>0</v>
      </c>
      <c r="T51" s="38"/>
      <c r="U51" s="38"/>
      <c r="V51">
        <f t="shared" si="7"/>
        <v>0</v>
      </c>
      <c r="W51" s="39">
        <f t="shared" si="8"/>
        <v>0</v>
      </c>
    </row>
    <row r="52" spans="1:23" x14ac:dyDescent="0.25">
      <c r="A52" s="4">
        <v>4800684</v>
      </c>
      <c r="B52" s="4" t="s">
        <v>1068</v>
      </c>
      <c r="C52" s="5" t="s">
        <v>1069</v>
      </c>
      <c r="D52" s="6" t="s">
        <v>14</v>
      </c>
      <c r="E52" s="6" t="s">
        <v>61</v>
      </c>
      <c r="F52" s="6" t="s">
        <v>379</v>
      </c>
      <c r="G52" s="6" t="s">
        <v>1065</v>
      </c>
      <c r="H52" s="6" t="s">
        <v>379</v>
      </c>
      <c r="I52" s="6" t="s">
        <v>1070</v>
      </c>
      <c r="J52" s="6" t="s">
        <v>1071</v>
      </c>
      <c r="K52" s="7">
        <v>1</v>
      </c>
      <c r="L52" s="6">
        <v>789662</v>
      </c>
      <c r="M52" s="6">
        <v>601887</v>
      </c>
      <c r="N52" s="6">
        <v>1</v>
      </c>
      <c r="O52" s="38"/>
      <c r="P52" s="38"/>
      <c r="Q52" s="38"/>
      <c r="R52">
        <f t="shared" si="5"/>
        <v>0</v>
      </c>
      <c r="S52" s="39">
        <f t="shared" si="6"/>
        <v>0</v>
      </c>
      <c r="T52" s="38"/>
      <c r="U52" s="38"/>
      <c r="V52">
        <f t="shared" si="7"/>
        <v>0</v>
      </c>
      <c r="W52" s="39">
        <f t="shared" si="8"/>
        <v>0</v>
      </c>
    </row>
    <row r="53" spans="1:23" x14ac:dyDescent="0.25">
      <c r="A53" s="4">
        <v>4806221</v>
      </c>
      <c r="B53" s="4" t="s">
        <v>1072</v>
      </c>
      <c r="C53" s="5" t="s">
        <v>1073</v>
      </c>
      <c r="D53" s="6" t="s">
        <v>14</v>
      </c>
      <c r="E53" s="6" t="s">
        <v>61</v>
      </c>
      <c r="F53" s="6" t="s">
        <v>1074</v>
      </c>
      <c r="G53" s="6" t="s">
        <v>1075</v>
      </c>
      <c r="H53" s="6" t="s">
        <v>1074</v>
      </c>
      <c r="I53" s="6" t="s">
        <v>80</v>
      </c>
      <c r="J53" s="6" t="s">
        <v>81</v>
      </c>
      <c r="K53" s="7">
        <v>1</v>
      </c>
      <c r="L53" s="6">
        <v>765995</v>
      </c>
      <c r="M53" s="6">
        <v>572413</v>
      </c>
      <c r="N53" s="6">
        <v>1</v>
      </c>
      <c r="O53" s="38"/>
      <c r="P53" s="38"/>
      <c r="Q53" s="38"/>
      <c r="R53">
        <f t="shared" si="5"/>
        <v>0</v>
      </c>
      <c r="S53" s="39">
        <f t="shared" si="6"/>
        <v>0</v>
      </c>
      <c r="T53" s="38"/>
      <c r="U53" s="38"/>
      <c r="V53">
        <f t="shared" si="7"/>
        <v>0</v>
      </c>
      <c r="W53" s="39">
        <f t="shared" si="8"/>
        <v>0</v>
      </c>
    </row>
    <row r="54" spans="1:23" x14ac:dyDescent="0.25">
      <c r="A54" s="4">
        <v>4813117</v>
      </c>
      <c r="B54" s="4" t="s">
        <v>1076</v>
      </c>
      <c r="C54" s="5" t="s">
        <v>1077</v>
      </c>
      <c r="D54" s="6" t="s">
        <v>14</v>
      </c>
      <c r="E54" s="6" t="s">
        <v>61</v>
      </c>
      <c r="F54" s="6" t="s">
        <v>408</v>
      </c>
      <c r="G54" s="6" t="s">
        <v>1078</v>
      </c>
      <c r="H54" s="6" t="s">
        <v>408</v>
      </c>
      <c r="I54" s="6" t="s">
        <v>125</v>
      </c>
      <c r="J54" s="6" t="s">
        <v>126</v>
      </c>
      <c r="K54" s="7" t="s">
        <v>16</v>
      </c>
      <c r="L54" s="6">
        <v>780708</v>
      </c>
      <c r="M54" s="6">
        <v>600816</v>
      </c>
      <c r="N54" s="6">
        <v>1</v>
      </c>
      <c r="O54" s="38"/>
      <c r="P54" s="38"/>
      <c r="Q54" s="38"/>
      <c r="R54">
        <f t="shared" si="5"/>
        <v>0</v>
      </c>
      <c r="S54" s="39">
        <f t="shared" si="6"/>
        <v>0</v>
      </c>
      <c r="T54" s="38"/>
      <c r="U54" s="38"/>
      <c r="V54">
        <f t="shared" si="7"/>
        <v>0</v>
      </c>
      <c r="W54" s="39">
        <f t="shared" si="8"/>
        <v>0</v>
      </c>
    </row>
    <row r="55" spans="1:23" x14ac:dyDescent="0.25">
      <c r="A55" s="4">
        <v>4812619</v>
      </c>
      <c r="B55" s="4" t="s">
        <v>1079</v>
      </c>
      <c r="C55" s="5" t="s">
        <v>1080</v>
      </c>
      <c r="D55" s="6" t="s">
        <v>14</v>
      </c>
      <c r="E55" s="6" t="s">
        <v>61</v>
      </c>
      <c r="F55" s="6" t="s">
        <v>408</v>
      </c>
      <c r="G55" s="6" t="s">
        <v>1078</v>
      </c>
      <c r="H55" s="6" t="s">
        <v>408</v>
      </c>
      <c r="I55" s="6" t="s">
        <v>421</v>
      </c>
      <c r="J55" s="6" t="s">
        <v>422</v>
      </c>
      <c r="K55" s="7">
        <v>21</v>
      </c>
      <c r="L55" s="6">
        <v>781392</v>
      </c>
      <c r="M55" s="6">
        <v>601549</v>
      </c>
      <c r="N55" s="6">
        <v>1</v>
      </c>
      <c r="O55" s="38"/>
      <c r="P55" s="38"/>
      <c r="Q55" s="38"/>
      <c r="R55">
        <f t="shared" si="5"/>
        <v>0</v>
      </c>
      <c r="S55" s="39">
        <f t="shared" si="6"/>
        <v>0</v>
      </c>
      <c r="T55" s="38"/>
      <c r="U55" s="38"/>
      <c r="V55">
        <f t="shared" si="7"/>
        <v>0</v>
      </c>
      <c r="W55" s="39">
        <f t="shared" si="8"/>
        <v>0</v>
      </c>
    </row>
    <row r="56" spans="1:23" x14ac:dyDescent="0.25">
      <c r="A56" s="4">
        <v>4816454</v>
      </c>
      <c r="B56" s="4" t="s">
        <v>1081</v>
      </c>
      <c r="C56" s="5" t="s">
        <v>1082</v>
      </c>
      <c r="D56" s="6" t="s">
        <v>14</v>
      </c>
      <c r="E56" s="6" t="s">
        <v>61</v>
      </c>
      <c r="F56" s="6" t="s">
        <v>430</v>
      </c>
      <c r="G56" s="6" t="s">
        <v>1083</v>
      </c>
      <c r="H56" s="6" t="s">
        <v>430</v>
      </c>
      <c r="I56" s="6" t="s">
        <v>275</v>
      </c>
      <c r="J56" s="6" t="s">
        <v>276</v>
      </c>
      <c r="K56" s="7">
        <v>20</v>
      </c>
      <c r="L56" s="6">
        <v>791335</v>
      </c>
      <c r="M56" s="6">
        <v>580535</v>
      </c>
      <c r="N56" s="6">
        <v>1</v>
      </c>
      <c r="O56" s="38"/>
      <c r="P56" s="38"/>
      <c r="Q56" s="38"/>
      <c r="R56">
        <f t="shared" si="5"/>
        <v>0</v>
      </c>
      <c r="S56" s="39">
        <f t="shared" si="6"/>
        <v>0</v>
      </c>
      <c r="T56" s="38"/>
      <c r="U56" s="38"/>
      <c r="V56">
        <f t="shared" si="7"/>
        <v>0</v>
      </c>
      <c r="W56" s="39">
        <f t="shared" si="8"/>
        <v>0</v>
      </c>
    </row>
    <row r="57" spans="1:23" x14ac:dyDescent="0.25">
      <c r="A57" s="4">
        <v>4816455</v>
      </c>
      <c r="B57" s="4" t="s">
        <v>1084</v>
      </c>
      <c r="C57" s="5" t="s">
        <v>1085</v>
      </c>
      <c r="D57" s="6" t="s">
        <v>14</v>
      </c>
      <c r="E57" s="6" t="s">
        <v>61</v>
      </c>
      <c r="F57" s="6" t="s">
        <v>430</v>
      </c>
      <c r="G57" s="6" t="s">
        <v>1083</v>
      </c>
      <c r="H57" s="6" t="s">
        <v>430</v>
      </c>
      <c r="I57" s="6" t="s">
        <v>275</v>
      </c>
      <c r="J57" s="6" t="s">
        <v>276</v>
      </c>
      <c r="K57" s="7">
        <v>22</v>
      </c>
      <c r="L57" s="6">
        <v>791387</v>
      </c>
      <c r="M57" s="6">
        <v>580460</v>
      </c>
      <c r="N57" s="6">
        <v>1</v>
      </c>
      <c r="O57" s="38"/>
      <c r="P57" s="38"/>
      <c r="Q57" s="38"/>
      <c r="R57">
        <f t="shared" si="5"/>
        <v>0</v>
      </c>
      <c r="S57" s="39">
        <f t="shared" si="6"/>
        <v>0</v>
      </c>
      <c r="T57" s="38"/>
      <c r="U57" s="38"/>
      <c r="V57">
        <f t="shared" si="7"/>
        <v>0</v>
      </c>
      <c r="W57" s="39">
        <f t="shared" si="8"/>
        <v>0</v>
      </c>
    </row>
    <row r="58" spans="1:23" x14ac:dyDescent="0.25">
      <c r="A58" s="4">
        <v>4790253</v>
      </c>
      <c r="B58" s="4" t="s">
        <v>1145</v>
      </c>
      <c r="C58" s="5" t="s">
        <v>1146</v>
      </c>
      <c r="D58" s="6" t="s">
        <v>14</v>
      </c>
      <c r="E58" s="6" t="s">
        <v>61</v>
      </c>
      <c r="F58" s="6" t="s">
        <v>190</v>
      </c>
      <c r="G58" s="6" t="s">
        <v>1147</v>
      </c>
      <c r="H58" s="6" t="s">
        <v>1148</v>
      </c>
      <c r="I58" s="6" t="s">
        <v>80</v>
      </c>
      <c r="J58" s="6" t="s">
        <v>81</v>
      </c>
      <c r="K58" s="6">
        <v>5</v>
      </c>
      <c r="L58" s="6">
        <v>777228</v>
      </c>
      <c r="M58" s="6">
        <v>580283</v>
      </c>
      <c r="N58" s="6">
        <v>1</v>
      </c>
      <c r="O58" s="38"/>
      <c r="P58" s="38"/>
      <c r="Q58" s="38"/>
      <c r="R58">
        <f t="shared" si="5"/>
        <v>0</v>
      </c>
      <c r="S58" s="39">
        <f t="shared" si="6"/>
        <v>0</v>
      </c>
      <c r="T58" s="38"/>
      <c r="U58" s="38"/>
      <c r="V58">
        <f t="shared" si="7"/>
        <v>0</v>
      </c>
      <c r="W58" s="39">
        <f t="shared" si="8"/>
        <v>0</v>
      </c>
    </row>
    <row r="59" spans="1:23" x14ac:dyDescent="0.25">
      <c r="A59" s="4">
        <v>4795688</v>
      </c>
      <c r="B59" s="4" t="s">
        <v>1149</v>
      </c>
      <c r="C59" s="5" t="s">
        <v>1150</v>
      </c>
      <c r="D59" s="6" t="s">
        <v>14</v>
      </c>
      <c r="E59" s="6" t="s">
        <v>61</v>
      </c>
      <c r="F59" s="6" t="s">
        <v>235</v>
      </c>
      <c r="G59" s="6" t="s">
        <v>1151</v>
      </c>
      <c r="H59" s="6" t="s">
        <v>1152</v>
      </c>
      <c r="I59" s="6" t="s">
        <v>80</v>
      </c>
      <c r="J59" s="6" t="s">
        <v>81</v>
      </c>
      <c r="K59" s="6">
        <v>19</v>
      </c>
      <c r="L59" s="6">
        <v>762411</v>
      </c>
      <c r="M59" s="6">
        <v>578235</v>
      </c>
      <c r="N59" s="6">
        <v>1</v>
      </c>
      <c r="O59" s="38"/>
      <c r="P59" s="38"/>
      <c r="Q59" s="38"/>
      <c r="R59">
        <f t="shared" si="5"/>
        <v>0</v>
      </c>
      <c r="S59" s="39">
        <f t="shared" si="6"/>
        <v>0</v>
      </c>
      <c r="T59" s="38"/>
      <c r="U59" s="38"/>
      <c r="V59">
        <f t="shared" si="7"/>
        <v>0</v>
      </c>
      <c r="W59" s="39">
        <f t="shared" si="8"/>
        <v>0</v>
      </c>
    </row>
  </sheetData>
  <sheetProtection algorithmName="SHA-512" hashValue="fKkaoyJzjQuMncwcEszrlECYMiQTsIaCqAJQ8OH0kQPGSeGCAEtFMScz88JSEvyeOb0Dy5q1044O6C2yeziKrA==" saltValue="QTuZElZBZ5aTN9zTvh+N7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DEB0F-C069-4CFA-A087-6510976CF8BB}">
  <dimension ref="A1:W33"/>
  <sheetViews>
    <sheetView workbookViewId="0">
      <selection activeCell="G26" sqref="G26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1171</v>
      </c>
      <c r="B2" s="8">
        <f>M14</f>
        <v>18</v>
      </c>
      <c r="C2" s="8" t="str">
        <f>E16</f>
        <v>SUWALSKI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SUM(N16:N33)</f>
        <v>18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7714553</v>
      </c>
      <c r="B16" s="4" t="s">
        <v>784</v>
      </c>
      <c r="C16" s="5" t="s">
        <v>785</v>
      </c>
      <c r="D16" s="6" t="s">
        <v>14</v>
      </c>
      <c r="E16" s="6" t="s">
        <v>179</v>
      </c>
      <c r="F16" s="6" t="s">
        <v>786</v>
      </c>
      <c r="G16" s="6" t="s">
        <v>787</v>
      </c>
      <c r="H16" s="6" t="s">
        <v>786</v>
      </c>
      <c r="I16" s="6" t="s">
        <v>788</v>
      </c>
      <c r="J16" s="6" t="s">
        <v>789</v>
      </c>
      <c r="K16" s="7">
        <v>1</v>
      </c>
      <c r="L16" s="6">
        <v>739022</v>
      </c>
      <c r="M16" s="6">
        <v>698856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8696470</v>
      </c>
      <c r="B17" s="4" t="s">
        <v>806</v>
      </c>
      <c r="C17" s="5" t="s">
        <v>807</v>
      </c>
      <c r="D17" s="6" t="s">
        <v>14</v>
      </c>
      <c r="E17" s="6" t="s">
        <v>179</v>
      </c>
      <c r="F17" s="6" t="s">
        <v>808</v>
      </c>
      <c r="G17" s="6" t="s">
        <v>809</v>
      </c>
      <c r="H17" s="6" t="s">
        <v>808</v>
      </c>
      <c r="I17" s="6" t="s">
        <v>810</v>
      </c>
      <c r="J17" s="6" t="s">
        <v>811</v>
      </c>
      <c r="K17" s="7">
        <v>6</v>
      </c>
      <c r="L17" s="6">
        <v>736440</v>
      </c>
      <c r="M17" s="6">
        <v>707815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4953884</v>
      </c>
      <c r="B18" s="4" t="s">
        <v>821</v>
      </c>
      <c r="C18" s="5" t="s">
        <v>822</v>
      </c>
      <c r="D18" s="6" t="s">
        <v>14</v>
      </c>
      <c r="E18" s="6" t="s">
        <v>179</v>
      </c>
      <c r="F18" s="6" t="s">
        <v>823</v>
      </c>
      <c r="G18" s="6" t="s">
        <v>824</v>
      </c>
      <c r="H18" s="6" t="s">
        <v>823</v>
      </c>
      <c r="I18" s="6" t="s">
        <v>825</v>
      </c>
      <c r="J18" s="6" t="s">
        <v>826</v>
      </c>
      <c r="K18" s="7">
        <v>51</v>
      </c>
      <c r="L18" s="6">
        <v>755031</v>
      </c>
      <c r="M18" s="6">
        <v>711746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4954223</v>
      </c>
      <c r="B19" s="4" t="s">
        <v>827</v>
      </c>
      <c r="C19" s="5" t="s">
        <v>828</v>
      </c>
      <c r="D19" s="6" t="s">
        <v>14</v>
      </c>
      <c r="E19" s="6" t="s">
        <v>179</v>
      </c>
      <c r="F19" s="6" t="s">
        <v>823</v>
      </c>
      <c r="G19" s="6" t="s">
        <v>829</v>
      </c>
      <c r="H19" s="6" t="s">
        <v>830</v>
      </c>
      <c r="I19" s="6" t="s">
        <v>25</v>
      </c>
      <c r="J19" s="6" t="s">
        <v>17</v>
      </c>
      <c r="K19" s="7">
        <v>10</v>
      </c>
      <c r="L19" s="6">
        <v>756040</v>
      </c>
      <c r="M19" s="6">
        <v>708329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4955027</v>
      </c>
      <c r="B20" s="4" t="s">
        <v>861</v>
      </c>
      <c r="C20" s="5" t="s">
        <v>862</v>
      </c>
      <c r="D20" s="6" t="s">
        <v>14</v>
      </c>
      <c r="E20" s="6" t="s">
        <v>179</v>
      </c>
      <c r="F20" s="6" t="s">
        <v>863</v>
      </c>
      <c r="G20" s="6" t="s">
        <v>864</v>
      </c>
      <c r="H20" s="6" t="s">
        <v>865</v>
      </c>
      <c r="I20" s="6" t="s">
        <v>25</v>
      </c>
      <c r="J20" s="6" t="s">
        <v>17</v>
      </c>
      <c r="K20" s="7">
        <v>1</v>
      </c>
      <c r="L20" s="6">
        <v>746249</v>
      </c>
      <c r="M20" s="6">
        <v>711504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4955362</v>
      </c>
      <c r="B21" s="4" t="s">
        <v>866</v>
      </c>
      <c r="C21" s="5" t="s">
        <v>867</v>
      </c>
      <c r="D21" s="6" t="s">
        <v>14</v>
      </c>
      <c r="E21" s="6" t="s">
        <v>179</v>
      </c>
      <c r="F21" s="6" t="s">
        <v>863</v>
      </c>
      <c r="G21" s="6" t="s">
        <v>868</v>
      </c>
      <c r="H21" s="6" t="s">
        <v>863</v>
      </c>
      <c r="I21" s="6" t="s">
        <v>869</v>
      </c>
      <c r="J21" s="6" t="s">
        <v>870</v>
      </c>
      <c r="K21" s="7">
        <v>5</v>
      </c>
      <c r="L21" s="6">
        <v>738014</v>
      </c>
      <c r="M21" s="6">
        <v>715674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4955985</v>
      </c>
      <c r="B22" s="4" t="s">
        <v>882</v>
      </c>
      <c r="C22" s="5" t="s">
        <v>883</v>
      </c>
      <c r="D22" s="6" t="s">
        <v>14</v>
      </c>
      <c r="E22" s="6" t="s">
        <v>179</v>
      </c>
      <c r="F22" s="6" t="s">
        <v>881</v>
      </c>
      <c r="G22" s="6" t="s">
        <v>884</v>
      </c>
      <c r="H22" s="6" t="s">
        <v>885</v>
      </c>
      <c r="I22" s="6" t="s">
        <v>25</v>
      </c>
      <c r="J22" s="6" t="s">
        <v>17</v>
      </c>
      <c r="K22" s="7">
        <v>4</v>
      </c>
      <c r="L22" s="6">
        <v>752080</v>
      </c>
      <c r="M22" s="6">
        <v>686741</v>
      </c>
      <c r="N22" s="6">
        <v>1</v>
      </c>
      <c r="O22" s="38"/>
      <c r="P22" s="38"/>
      <c r="Q22" s="38"/>
      <c r="R22">
        <f t="shared" ref="R22:R33" si="5">ROUND(Q22*0.23,2)</f>
        <v>0</v>
      </c>
      <c r="S22" s="39">
        <f t="shared" ref="S22:S33" si="6">ROUND(SUM(Q22:R22),2)</f>
        <v>0</v>
      </c>
      <c r="T22" s="38"/>
      <c r="U22" s="38"/>
      <c r="V22">
        <f t="shared" ref="V22:V33" si="7">ROUND(U22*0.23,2)</f>
        <v>0</v>
      </c>
      <c r="W22" s="39">
        <f t="shared" ref="W22:W33" si="8">ROUND(SUM(U22:V22),2)</f>
        <v>0</v>
      </c>
    </row>
    <row r="23" spans="1:23" x14ac:dyDescent="0.25">
      <c r="A23" s="4">
        <v>9633195</v>
      </c>
      <c r="B23" s="4" t="s">
        <v>886</v>
      </c>
      <c r="C23" s="5" t="s">
        <v>887</v>
      </c>
      <c r="D23" s="6" t="s">
        <v>14</v>
      </c>
      <c r="E23" s="6" t="s">
        <v>179</v>
      </c>
      <c r="F23" s="6" t="s">
        <v>881</v>
      </c>
      <c r="G23" s="6" t="s">
        <v>888</v>
      </c>
      <c r="H23" s="6" t="s">
        <v>889</v>
      </c>
      <c r="I23" s="6" t="s">
        <v>25</v>
      </c>
      <c r="J23" s="6" t="s">
        <v>17</v>
      </c>
      <c r="K23" s="7">
        <v>10</v>
      </c>
      <c r="L23" s="6">
        <v>749688</v>
      </c>
      <c r="M23" s="6">
        <v>685558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4957034</v>
      </c>
      <c r="B24" s="4" t="s">
        <v>890</v>
      </c>
      <c r="C24" s="5" t="s">
        <v>891</v>
      </c>
      <c r="D24" s="6" t="s">
        <v>14</v>
      </c>
      <c r="E24" s="6" t="s">
        <v>179</v>
      </c>
      <c r="F24" s="6" t="s">
        <v>881</v>
      </c>
      <c r="G24" s="6" t="s">
        <v>892</v>
      </c>
      <c r="H24" s="6" t="s">
        <v>893</v>
      </c>
      <c r="I24" s="6" t="s">
        <v>25</v>
      </c>
      <c r="J24" s="6" t="s">
        <v>17</v>
      </c>
      <c r="K24" s="7">
        <v>20</v>
      </c>
      <c r="L24" s="6">
        <v>748814</v>
      </c>
      <c r="M24" s="6">
        <v>682465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4957719</v>
      </c>
      <c r="B25" s="4" t="s">
        <v>894</v>
      </c>
      <c r="C25" s="5" t="s">
        <v>895</v>
      </c>
      <c r="D25" s="6" t="s">
        <v>14</v>
      </c>
      <c r="E25" s="6" t="s">
        <v>179</v>
      </c>
      <c r="F25" s="6" t="s">
        <v>896</v>
      </c>
      <c r="G25" s="6" t="s">
        <v>897</v>
      </c>
      <c r="H25" s="6" t="s">
        <v>896</v>
      </c>
      <c r="I25" s="6" t="s">
        <v>80</v>
      </c>
      <c r="J25" s="6" t="s">
        <v>81</v>
      </c>
      <c r="K25" s="7">
        <v>12</v>
      </c>
      <c r="L25" s="6">
        <v>758175</v>
      </c>
      <c r="M25" s="6">
        <v>725341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4959072</v>
      </c>
      <c r="B26" s="4" t="s">
        <v>907</v>
      </c>
      <c r="C26" s="5" t="s">
        <v>908</v>
      </c>
      <c r="D26" s="6" t="s">
        <v>14</v>
      </c>
      <c r="E26" s="6" t="s">
        <v>179</v>
      </c>
      <c r="F26" s="6" t="s">
        <v>909</v>
      </c>
      <c r="G26" s="6" t="s">
        <v>910</v>
      </c>
      <c r="H26" s="6" t="s">
        <v>911</v>
      </c>
      <c r="I26" s="6" t="s">
        <v>25</v>
      </c>
      <c r="J26" s="6" t="s">
        <v>17</v>
      </c>
      <c r="K26" s="7">
        <v>49</v>
      </c>
      <c r="L26" s="6">
        <v>766535</v>
      </c>
      <c r="M26" s="6">
        <v>698198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4959694</v>
      </c>
      <c r="B27" s="4" t="s">
        <v>912</v>
      </c>
      <c r="C27" s="5" t="s">
        <v>913</v>
      </c>
      <c r="D27" s="6" t="s">
        <v>14</v>
      </c>
      <c r="E27" s="6" t="s">
        <v>179</v>
      </c>
      <c r="F27" s="6" t="s">
        <v>909</v>
      </c>
      <c r="G27" s="6" t="s">
        <v>914</v>
      </c>
      <c r="H27" s="6" t="s">
        <v>915</v>
      </c>
      <c r="I27" s="6" t="s">
        <v>25</v>
      </c>
      <c r="J27" s="6" t="s">
        <v>17</v>
      </c>
      <c r="K27" s="7" t="s">
        <v>916</v>
      </c>
      <c r="L27" s="6">
        <v>763134</v>
      </c>
      <c r="M27" s="6">
        <v>703021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4960677</v>
      </c>
      <c r="B28" s="4" t="s">
        <v>917</v>
      </c>
      <c r="C28" s="5" t="s">
        <v>918</v>
      </c>
      <c r="D28" s="6" t="s">
        <v>14</v>
      </c>
      <c r="E28" s="6" t="s">
        <v>179</v>
      </c>
      <c r="F28" s="6" t="s">
        <v>909</v>
      </c>
      <c r="G28" s="6" t="s">
        <v>919</v>
      </c>
      <c r="H28" s="6" t="s">
        <v>920</v>
      </c>
      <c r="I28" s="6" t="s">
        <v>25</v>
      </c>
      <c r="J28" s="6" t="s">
        <v>17</v>
      </c>
      <c r="K28" s="7">
        <v>17</v>
      </c>
      <c r="L28" s="6">
        <v>754243</v>
      </c>
      <c r="M28" s="6">
        <v>693838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4960752</v>
      </c>
      <c r="B29" s="4" t="s">
        <v>921</v>
      </c>
      <c r="C29" s="5" t="s">
        <v>922</v>
      </c>
      <c r="D29" s="6" t="s">
        <v>14</v>
      </c>
      <c r="E29" s="6" t="s">
        <v>179</v>
      </c>
      <c r="F29" s="6" t="s">
        <v>909</v>
      </c>
      <c r="G29" s="6" t="s">
        <v>923</v>
      </c>
      <c r="H29" s="6" t="s">
        <v>924</v>
      </c>
      <c r="I29" s="6" t="s">
        <v>25</v>
      </c>
      <c r="J29" s="6" t="s">
        <v>17</v>
      </c>
      <c r="K29" s="7">
        <v>15</v>
      </c>
      <c r="L29" s="6">
        <v>749241</v>
      </c>
      <c r="M29" s="6">
        <v>697597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7730148</v>
      </c>
      <c r="B30" s="4" t="s">
        <v>943</v>
      </c>
      <c r="C30" s="5" t="s">
        <v>944</v>
      </c>
      <c r="D30" s="6" t="s">
        <v>14</v>
      </c>
      <c r="E30" s="6" t="s">
        <v>179</v>
      </c>
      <c r="F30" s="6" t="s">
        <v>942</v>
      </c>
      <c r="G30" s="6" t="s">
        <v>945</v>
      </c>
      <c r="H30" s="6" t="s">
        <v>946</v>
      </c>
      <c r="I30" s="6" t="s">
        <v>25</v>
      </c>
      <c r="J30" s="6" t="s">
        <v>17</v>
      </c>
      <c r="K30" s="7">
        <v>46</v>
      </c>
      <c r="L30" s="6">
        <v>766335</v>
      </c>
      <c r="M30" s="6">
        <v>708935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4962294</v>
      </c>
      <c r="B31" s="4" t="s">
        <v>947</v>
      </c>
      <c r="C31" s="5" t="s">
        <v>948</v>
      </c>
      <c r="D31" s="6" t="s">
        <v>14</v>
      </c>
      <c r="E31" s="6" t="s">
        <v>179</v>
      </c>
      <c r="F31" s="6" t="s">
        <v>942</v>
      </c>
      <c r="G31" s="6" t="s">
        <v>949</v>
      </c>
      <c r="H31" s="6" t="s">
        <v>950</v>
      </c>
      <c r="I31" s="6" t="s">
        <v>25</v>
      </c>
      <c r="J31" s="6" t="s">
        <v>17</v>
      </c>
      <c r="K31" s="7">
        <v>9</v>
      </c>
      <c r="L31" s="6">
        <v>766080</v>
      </c>
      <c r="M31" s="6">
        <v>717417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4962549</v>
      </c>
      <c r="B32" s="4" t="s">
        <v>951</v>
      </c>
      <c r="C32" s="5" t="s">
        <v>952</v>
      </c>
      <c r="D32" s="6" t="s">
        <v>14</v>
      </c>
      <c r="E32" s="6" t="s">
        <v>179</v>
      </c>
      <c r="F32" s="6" t="s">
        <v>942</v>
      </c>
      <c r="G32" s="6" t="s">
        <v>953</v>
      </c>
      <c r="H32" s="6" t="s">
        <v>954</v>
      </c>
      <c r="I32" s="6" t="s">
        <v>25</v>
      </c>
      <c r="J32" s="6" t="s">
        <v>17</v>
      </c>
      <c r="K32" s="7">
        <v>17</v>
      </c>
      <c r="L32" s="6">
        <v>760265</v>
      </c>
      <c r="M32" s="6">
        <v>708078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4963190</v>
      </c>
      <c r="B33" s="4" t="s">
        <v>955</v>
      </c>
      <c r="C33" s="5" t="s">
        <v>956</v>
      </c>
      <c r="D33" s="6" t="s">
        <v>14</v>
      </c>
      <c r="E33" s="6" t="s">
        <v>179</v>
      </c>
      <c r="F33" s="6" t="s">
        <v>957</v>
      </c>
      <c r="G33" s="6" t="s">
        <v>958</v>
      </c>
      <c r="H33" s="6" t="s">
        <v>957</v>
      </c>
      <c r="I33" s="6" t="s">
        <v>959</v>
      </c>
      <c r="J33" s="6" t="s">
        <v>960</v>
      </c>
      <c r="K33" s="7">
        <v>43</v>
      </c>
      <c r="L33" s="6">
        <v>751314</v>
      </c>
      <c r="M33" s="6">
        <v>728571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</sheetData>
  <sheetProtection algorithmName="SHA-512" hashValue="K6Hhvn5/Wzb87daLB+nuikzVWvQ4fMzp3ogC73fbbanAGS3P2zqGDNM1QS+TGkkh2DSwq4//9BmdI5yyAvipzA==" saltValue="m7JBK+QpokKMjpQJlxkY9g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D315-DCB0-4236-ADC6-D8929E54C000}">
  <dimension ref="A1:W25"/>
  <sheetViews>
    <sheetView workbookViewId="0">
      <selection activeCell="E23" sqref="E23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1170</v>
      </c>
      <c r="B2" s="8">
        <f>M14</f>
        <v>10</v>
      </c>
      <c r="C2" s="8" t="str">
        <f>E16</f>
        <v>SEJNEŃSKI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SUM(N16:N25)</f>
        <v>10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9633197</v>
      </c>
      <c r="B16" s="4" t="s">
        <v>812</v>
      </c>
      <c r="C16" s="5" t="s">
        <v>813</v>
      </c>
      <c r="D16" s="6" t="s">
        <v>14</v>
      </c>
      <c r="E16" s="6" t="s">
        <v>814</v>
      </c>
      <c r="F16" s="6" t="s">
        <v>815</v>
      </c>
      <c r="G16" s="6" t="s">
        <v>816</v>
      </c>
      <c r="H16" s="6" t="s">
        <v>815</v>
      </c>
      <c r="I16" s="6" t="s">
        <v>25</v>
      </c>
      <c r="J16" s="6" t="s">
        <v>17</v>
      </c>
      <c r="K16" s="7">
        <v>75</v>
      </c>
      <c r="L16" s="6">
        <v>785015</v>
      </c>
      <c r="M16" s="6">
        <v>694901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4907281</v>
      </c>
      <c r="B17" s="4" t="s">
        <v>817</v>
      </c>
      <c r="C17" s="5" t="s">
        <v>818</v>
      </c>
      <c r="D17" s="6" t="s">
        <v>14</v>
      </c>
      <c r="E17" s="6" t="s">
        <v>814</v>
      </c>
      <c r="F17" s="6" t="s">
        <v>815</v>
      </c>
      <c r="G17" s="6" t="s">
        <v>819</v>
      </c>
      <c r="H17" s="6" t="s">
        <v>820</v>
      </c>
      <c r="I17" s="6" t="s">
        <v>25</v>
      </c>
      <c r="J17" s="6" t="s">
        <v>17</v>
      </c>
      <c r="K17" s="7">
        <v>32</v>
      </c>
      <c r="L17" s="6">
        <v>778541</v>
      </c>
      <c r="M17" s="6">
        <v>695262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4908563</v>
      </c>
      <c r="B18" s="4" t="s">
        <v>831</v>
      </c>
      <c r="C18" s="5" t="s">
        <v>832</v>
      </c>
      <c r="D18" s="6" t="s">
        <v>14</v>
      </c>
      <c r="E18" s="6" t="s">
        <v>814</v>
      </c>
      <c r="F18" s="6" t="s">
        <v>833</v>
      </c>
      <c r="G18" s="6" t="s">
        <v>834</v>
      </c>
      <c r="H18" s="6" t="s">
        <v>833</v>
      </c>
      <c r="I18" s="6" t="s">
        <v>835</v>
      </c>
      <c r="J18" s="6" t="s">
        <v>836</v>
      </c>
      <c r="K18" s="7">
        <v>63</v>
      </c>
      <c r="L18" s="6">
        <v>774535</v>
      </c>
      <c r="M18" s="6">
        <v>702487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4909971</v>
      </c>
      <c r="B19" s="4" t="s">
        <v>871</v>
      </c>
      <c r="C19" s="5" t="s">
        <v>872</v>
      </c>
      <c r="D19" s="6" t="s">
        <v>14</v>
      </c>
      <c r="E19" s="6" t="s">
        <v>814</v>
      </c>
      <c r="F19" s="6" t="s">
        <v>873</v>
      </c>
      <c r="G19" s="6" t="s">
        <v>874</v>
      </c>
      <c r="H19" s="6" t="s">
        <v>873</v>
      </c>
      <c r="I19" s="6" t="s">
        <v>875</v>
      </c>
      <c r="J19" s="6" t="s">
        <v>876</v>
      </c>
      <c r="K19" s="7">
        <v>16</v>
      </c>
      <c r="L19" s="6">
        <v>772247</v>
      </c>
      <c r="M19" s="6">
        <v>717480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4910301</v>
      </c>
      <c r="B20" s="4" t="s">
        <v>877</v>
      </c>
      <c r="C20" s="5" t="s">
        <v>878</v>
      </c>
      <c r="D20" s="6" t="s">
        <v>14</v>
      </c>
      <c r="E20" s="6" t="s">
        <v>814</v>
      </c>
      <c r="F20" s="6" t="s">
        <v>873</v>
      </c>
      <c r="G20" s="6" t="s">
        <v>879</v>
      </c>
      <c r="H20" s="6" t="s">
        <v>880</v>
      </c>
      <c r="I20" s="6" t="s">
        <v>25</v>
      </c>
      <c r="J20" s="6" t="s">
        <v>17</v>
      </c>
      <c r="K20" s="7">
        <v>19</v>
      </c>
      <c r="L20" s="6">
        <v>781222</v>
      </c>
      <c r="M20" s="6">
        <v>713129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4911227</v>
      </c>
      <c r="B21" s="4" t="s">
        <v>898</v>
      </c>
      <c r="C21" s="5" t="s">
        <v>899</v>
      </c>
      <c r="D21" s="6" t="s">
        <v>14</v>
      </c>
      <c r="E21" s="6" t="s">
        <v>814</v>
      </c>
      <c r="F21" s="6" t="s">
        <v>900</v>
      </c>
      <c r="G21" s="6" t="s">
        <v>901</v>
      </c>
      <c r="H21" s="6" t="s">
        <v>902</v>
      </c>
      <c r="I21" s="6" t="s">
        <v>25</v>
      </c>
      <c r="J21" s="6" t="s">
        <v>17</v>
      </c>
      <c r="K21" s="7">
        <v>17</v>
      </c>
      <c r="L21" s="6">
        <v>783800</v>
      </c>
      <c r="M21" s="6">
        <v>713915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4911446</v>
      </c>
      <c r="B22" s="4" t="s">
        <v>903</v>
      </c>
      <c r="C22" s="5" t="s">
        <v>904</v>
      </c>
      <c r="D22" s="6" t="s">
        <v>14</v>
      </c>
      <c r="E22" s="6" t="s">
        <v>814</v>
      </c>
      <c r="F22" s="6" t="s">
        <v>900</v>
      </c>
      <c r="G22" s="6" t="s">
        <v>905</v>
      </c>
      <c r="H22" s="6" t="s">
        <v>906</v>
      </c>
      <c r="I22" s="6" t="s">
        <v>25</v>
      </c>
      <c r="J22" s="6" t="s">
        <v>17</v>
      </c>
      <c r="K22" s="7">
        <v>7</v>
      </c>
      <c r="L22" s="6">
        <v>788190</v>
      </c>
      <c r="M22" s="6">
        <v>702510</v>
      </c>
      <c r="N22" s="6">
        <v>1</v>
      </c>
      <c r="O22" s="38"/>
      <c r="P22" s="38"/>
      <c r="Q22" s="38"/>
      <c r="R22">
        <f t="shared" ref="R22:R25" si="5">ROUND(Q22*0.23,2)</f>
        <v>0</v>
      </c>
      <c r="S22" s="39">
        <f t="shared" ref="S22:S25" si="6">ROUND(SUM(Q22:R22),2)</f>
        <v>0</v>
      </c>
      <c r="T22" s="38"/>
      <c r="U22" s="38"/>
      <c r="V22">
        <f t="shared" ref="V22:V25" si="7">ROUND(U22*0.23,2)</f>
        <v>0</v>
      </c>
      <c r="W22" s="39">
        <f t="shared" ref="W22:W25" si="8">ROUND(SUM(U22:V22),2)</f>
        <v>0</v>
      </c>
    </row>
    <row r="23" spans="1:23" x14ac:dyDescent="0.25">
      <c r="A23" s="4">
        <v>4906557</v>
      </c>
      <c r="B23" s="4" t="s">
        <v>1136</v>
      </c>
      <c r="C23" s="5" t="s">
        <v>1137</v>
      </c>
      <c r="D23" s="6" t="s">
        <v>14</v>
      </c>
      <c r="E23" s="6" t="s">
        <v>814</v>
      </c>
      <c r="F23" s="6" t="s">
        <v>900</v>
      </c>
      <c r="G23" s="6" t="s">
        <v>1135</v>
      </c>
      <c r="H23" s="6" t="s">
        <v>900</v>
      </c>
      <c r="I23" s="6" t="s">
        <v>1138</v>
      </c>
      <c r="J23" s="6" t="s">
        <v>1139</v>
      </c>
      <c r="K23" s="7" t="s">
        <v>1140</v>
      </c>
      <c r="L23" s="6">
        <v>784341</v>
      </c>
      <c r="M23" s="6">
        <v>702945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4906596</v>
      </c>
      <c r="B24" s="4" t="s">
        <v>1141</v>
      </c>
      <c r="C24" s="5" t="s">
        <v>1142</v>
      </c>
      <c r="D24" s="6" t="s">
        <v>14</v>
      </c>
      <c r="E24" s="6" t="s">
        <v>814</v>
      </c>
      <c r="F24" s="6" t="s">
        <v>900</v>
      </c>
      <c r="G24" s="6" t="s">
        <v>1135</v>
      </c>
      <c r="H24" s="6" t="s">
        <v>900</v>
      </c>
      <c r="I24" s="6" t="s">
        <v>275</v>
      </c>
      <c r="J24" s="6" t="s">
        <v>276</v>
      </c>
      <c r="K24" s="7">
        <v>36</v>
      </c>
      <c r="L24" s="6">
        <v>784141</v>
      </c>
      <c r="M24" s="6">
        <v>703175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4906633</v>
      </c>
      <c r="B25" s="4" t="s">
        <v>1143</v>
      </c>
      <c r="C25" s="5" t="s">
        <v>1144</v>
      </c>
      <c r="D25" s="6" t="s">
        <v>14</v>
      </c>
      <c r="E25" s="6" t="s">
        <v>814</v>
      </c>
      <c r="F25" s="6" t="s">
        <v>900</v>
      </c>
      <c r="G25" s="6" t="s">
        <v>1135</v>
      </c>
      <c r="H25" s="6" t="s">
        <v>900</v>
      </c>
      <c r="I25" s="6" t="s">
        <v>835</v>
      </c>
      <c r="J25" s="6" t="s">
        <v>836</v>
      </c>
      <c r="K25" s="7">
        <v>64</v>
      </c>
      <c r="L25" s="6">
        <v>783691</v>
      </c>
      <c r="M25" s="6">
        <v>702350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</sheetData>
  <sheetProtection algorithmName="SHA-512" hashValue="e0bSFtLB0ynF3oYdS805FR3bZ0+xIm10Ujyg3/ZBJzd5pwb3KFfCiAc2ACLKLKbUdoT7ENJhMf3CgS3wPqvD6g==" saltValue="+aPlr+m0iahFoG8rauild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71BC-E3D6-4824-8E9A-143CE822BC4E}">
  <dimension ref="A1:W31"/>
  <sheetViews>
    <sheetView workbookViewId="0">
      <selection activeCell="F25" sqref="F25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1169</v>
      </c>
      <c r="B2" s="8">
        <f>M14</f>
        <v>16</v>
      </c>
      <c r="C2" s="8" t="str">
        <f>E16</f>
        <v>MONIECKI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SUM(N16:N31)</f>
        <v>16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4896041</v>
      </c>
      <c r="B16" s="4" t="s">
        <v>172</v>
      </c>
      <c r="C16" s="5" t="s">
        <v>173</v>
      </c>
      <c r="D16" s="6" t="s">
        <v>14</v>
      </c>
      <c r="E16" s="6" t="s">
        <v>174</v>
      </c>
      <c r="F16" s="6" t="s">
        <v>175</v>
      </c>
      <c r="G16" s="6" t="s">
        <v>176</v>
      </c>
      <c r="H16" s="6" t="s">
        <v>175</v>
      </c>
      <c r="I16" s="6" t="s">
        <v>177</v>
      </c>
      <c r="J16" s="6" t="s">
        <v>178</v>
      </c>
      <c r="K16" s="6">
        <v>21</v>
      </c>
      <c r="L16" s="6">
        <v>768183</v>
      </c>
      <c r="M16" s="6">
        <v>621562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4897429</v>
      </c>
      <c r="B17" s="4" t="s">
        <v>180</v>
      </c>
      <c r="C17" s="5" t="s">
        <v>181</v>
      </c>
      <c r="D17" s="6" t="s">
        <v>14</v>
      </c>
      <c r="E17" s="6" t="s">
        <v>174</v>
      </c>
      <c r="F17" s="6" t="s">
        <v>182</v>
      </c>
      <c r="G17" s="6" t="s">
        <v>183</v>
      </c>
      <c r="H17" s="6" t="s">
        <v>182</v>
      </c>
      <c r="I17" s="6" t="s">
        <v>25</v>
      </c>
      <c r="J17" s="6" t="s">
        <v>17</v>
      </c>
      <c r="K17" s="6">
        <v>71</v>
      </c>
      <c r="L17" s="6">
        <v>761561</v>
      </c>
      <c r="M17" s="6">
        <v>630877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4898084</v>
      </c>
      <c r="B18" s="4" t="s">
        <v>184</v>
      </c>
      <c r="C18" s="5" t="s">
        <v>185</v>
      </c>
      <c r="D18" s="6" t="s">
        <v>14</v>
      </c>
      <c r="E18" s="6" t="s">
        <v>174</v>
      </c>
      <c r="F18" s="6" t="s">
        <v>182</v>
      </c>
      <c r="G18" s="6" t="s">
        <v>186</v>
      </c>
      <c r="H18" s="6" t="s">
        <v>187</v>
      </c>
      <c r="I18" s="6" t="s">
        <v>25</v>
      </c>
      <c r="J18" s="6" t="s">
        <v>17</v>
      </c>
      <c r="K18" s="6">
        <v>112</v>
      </c>
      <c r="L18" s="6">
        <v>758627</v>
      </c>
      <c r="M18" s="6">
        <v>638488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4899645</v>
      </c>
      <c r="B19" s="4" t="s">
        <v>205</v>
      </c>
      <c r="C19" s="5" t="s">
        <v>206</v>
      </c>
      <c r="D19" s="6" t="s">
        <v>14</v>
      </c>
      <c r="E19" s="6" t="s">
        <v>174</v>
      </c>
      <c r="F19" s="6" t="s">
        <v>207</v>
      </c>
      <c r="G19" s="6" t="s">
        <v>208</v>
      </c>
      <c r="H19" s="6" t="s">
        <v>209</v>
      </c>
      <c r="I19" s="6" t="s">
        <v>25</v>
      </c>
      <c r="J19" s="6" t="s">
        <v>17</v>
      </c>
      <c r="K19" s="6">
        <v>36</v>
      </c>
      <c r="L19" s="6">
        <v>761112</v>
      </c>
      <c r="M19" s="6">
        <v>620794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4900096</v>
      </c>
      <c r="B20" s="4" t="s">
        <v>220</v>
      </c>
      <c r="C20" s="5" t="s">
        <v>221</v>
      </c>
      <c r="D20" s="6" t="s">
        <v>14</v>
      </c>
      <c r="E20" s="6" t="s">
        <v>174</v>
      </c>
      <c r="F20" s="6" t="s">
        <v>222</v>
      </c>
      <c r="G20" s="6" t="s">
        <v>223</v>
      </c>
      <c r="H20" s="6" t="s">
        <v>224</v>
      </c>
      <c r="I20" s="6" t="s">
        <v>25</v>
      </c>
      <c r="J20" s="6" t="s">
        <v>17</v>
      </c>
      <c r="K20" s="6">
        <v>50</v>
      </c>
      <c r="L20" s="6">
        <v>754586</v>
      </c>
      <c r="M20" s="6">
        <v>608360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4900673</v>
      </c>
      <c r="B21" s="4" t="s">
        <v>225</v>
      </c>
      <c r="C21" s="5" t="s">
        <v>226</v>
      </c>
      <c r="D21" s="6" t="s">
        <v>14</v>
      </c>
      <c r="E21" s="6" t="s">
        <v>174</v>
      </c>
      <c r="F21" s="6" t="s">
        <v>222</v>
      </c>
      <c r="G21" s="6" t="s">
        <v>227</v>
      </c>
      <c r="H21" s="6" t="s">
        <v>228</v>
      </c>
      <c r="I21" s="6" t="s">
        <v>25</v>
      </c>
      <c r="J21" s="6" t="s">
        <v>17</v>
      </c>
      <c r="K21" s="6">
        <v>48</v>
      </c>
      <c r="L21" s="6">
        <v>758192</v>
      </c>
      <c r="M21" s="6">
        <v>608842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4902909</v>
      </c>
      <c r="B22" s="4" t="s">
        <v>262</v>
      </c>
      <c r="C22" s="5" t="s">
        <v>263</v>
      </c>
      <c r="D22" s="6" t="s">
        <v>14</v>
      </c>
      <c r="E22" s="6" t="s">
        <v>174</v>
      </c>
      <c r="F22" s="6" t="s">
        <v>264</v>
      </c>
      <c r="G22" s="6" t="s">
        <v>265</v>
      </c>
      <c r="H22" s="6" t="s">
        <v>266</v>
      </c>
      <c r="I22" s="6" t="s">
        <v>25</v>
      </c>
      <c r="J22" s="6" t="s">
        <v>17</v>
      </c>
      <c r="K22" s="6">
        <v>67</v>
      </c>
      <c r="L22" s="6">
        <v>751326</v>
      </c>
      <c r="M22" s="6">
        <v>614274</v>
      </c>
      <c r="N22" s="6">
        <v>1</v>
      </c>
      <c r="O22" s="38"/>
      <c r="P22" s="38"/>
      <c r="Q22" s="38"/>
      <c r="R22">
        <f t="shared" ref="R22:R31" si="5">ROUND(Q22*0.23,2)</f>
        <v>0</v>
      </c>
      <c r="S22" s="39">
        <f t="shared" ref="S22:S31" si="6">ROUND(SUM(Q22:R22),2)</f>
        <v>0</v>
      </c>
      <c r="T22" s="38"/>
      <c r="U22" s="38"/>
      <c r="V22">
        <f t="shared" ref="V22:V31" si="7">ROUND(U22*0.23,2)</f>
        <v>0</v>
      </c>
      <c r="W22" s="39">
        <f t="shared" ref="W22:W31" si="8">ROUND(SUM(U22:V22),2)</f>
        <v>0</v>
      </c>
    </row>
    <row r="23" spans="1:23" x14ac:dyDescent="0.25">
      <c r="A23" s="4">
        <v>4903602</v>
      </c>
      <c r="B23" s="4" t="s">
        <v>267</v>
      </c>
      <c r="C23" s="5" t="s">
        <v>268</v>
      </c>
      <c r="D23" s="6" t="s">
        <v>14</v>
      </c>
      <c r="E23" s="6" t="s">
        <v>174</v>
      </c>
      <c r="F23" s="6" t="s">
        <v>264</v>
      </c>
      <c r="G23" s="6" t="s">
        <v>269</v>
      </c>
      <c r="H23" s="6" t="s">
        <v>270</v>
      </c>
      <c r="I23" s="6" t="s">
        <v>25</v>
      </c>
      <c r="J23" s="6" t="s">
        <v>17</v>
      </c>
      <c r="K23" s="6">
        <v>144</v>
      </c>
      <c r="L23" s="6">
        <v>744008</v>
      </c>
      <c r="M23" s="6">
        <v>622146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4894926</v>
      </c>
      <c r="B24" s="4" t="s">
        <v>472</v>
      </c>
      <c r="C24" s="5" t="s">
        <v>473</v>
      </c>
      <c r="D24" s="6" t="s">
        <v>14</v>
      </c>
      <c r="E24" s="6" t="s">
        <v>174</v>
      </c>
      <c r="F24" s="6" t="s">
        <v>474</v>
      </c>
      <c r="G24" s="6" t="s">
        <v>475</v>
      </c>
      <c r="H24" s="6" t="s">
        <v>476</v>
      </c>
      <c r="I24" s="6" t="s">
        <v>25</v>
      </c>
      <c r="J24" s="6" t="s">
        <v>17</v>
      </c>
      <c r="K24" s="7">
        <v>52</v>
      </c>
      <c r="L24" s="6">
        <v>745335</v>
      </c>
      <c r="M24" s="6">
        <v>625764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4904776</v>
      </c>
      <c r="B25" s="4" t="s">
        <v>654</v>
      </c>
      <c r="C25" s="5" t="s">
        <v>655</v>
      </c>
      <c r="D25" s="6" t="s">
        <v>14</v>
      </c>
      <c r="E25" s="6" t="s">
        <v>174</v>
      </c>
      <c r="F25" s="6" t="s">
        <v>656</v>
      </c>
      <c r="G25" s="6" t="s">
        <v>657</v>
      </c>
      <c r="H25" s="6" t="s">
        <v>658</v>
      </c>
      <c r="I25" s="6" t="s">
        <v>25</v>
      </c>
      <c r="J25" s="6" t="s">
        <v>17</v>
      </c>
      <c r="K25" s="7">
        <v>46</v>
      </c>
      <c r="L25" s="6">
        <v>737208</v>
      </c>
      <c r="M25" s="6">
        <v>602239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4905172</v>
      </c>
      <c r="B26" s="4" t="s">
        <v>659</v>
      </c>
      <c r="C26" s="5" t="s">
        <v>660</v>
      </c>
      <c r="D26" s="6" t="s">
        <v>14</v>
      </c>
      <c r="E26" s="6" t="s">
        <v>174</v>
      </c>
      <c r="F26" s="6" t="s">
        <v>656</v>
      </c>
      <c r="G26" s="6" t="s">
        <v>661</v>
      </c>
      <c r="H26" s="6" t="s">
        <v>662</v>
      </c>
      <c r="I26" s="6" t="s">
        <v>25</v>
      </c>
      <c r="J26" s="6" t="s">
        <v>17</v>
      </c>
      <c r="K26" s="7">
        <v>51</v>
      </c>
      <c r="L26" s="6">
        <v>748695</v>
      </c>
      <c r="M26" s="6">
        <v>610668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4905454</v>
      </c>
      <c r="B27" s="4" t="s">
        <v>663</v>
      </c>
      <c r="C27" s="5" t="s">
        <v>664</v>
      </c>
      <c r="D27" s="6" t="s">
        <v>14</v>
      </c>
      <c r="E27" s="6" t="s">
        <v>174</v>
      </c>
      <c r="F27" s="6" t="s">
        <v>656</v>
      </c>
      <c r="G27" s="6" t="s">
        <v>665</v>
      </c>
      <c r="H27" s="6" t="s">
        <v>656</v>
      </c>
      <c r="I27" s="6" t="s">
        <v>666</v>
      </c>
      <c r="J27" s="6" t="s">
        <v>667</v>
      </c>
      <c r="K27" s="7">
        <v>9</v>
      </c>
      <c r="L27" s="6">
        <v>745123</v>
      </c>
      <c r="M27" s="6">
        <v>614770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4898628</v>
      </c>
      <c r="B28" s="4" t="s">
        <v>1015</v>
      </c>
      <c r="C28" s="5" t="s">
        <v>1016</v>
      </c>
      <c r="D28" s="6" t="s">
        <v>14</v>
      </c>
      <c r="E28" s="6" t="s">
        <v>174</v>
      </c>
      <c r="F28" s="6" t="s">
        <v>207</v>
      </c>
      <c r="G28" s="6" t="s">
        <v>1017</v>
      </c>
      <c r="H28" s="6" t="s">
        <v>207</v>
      </c>
      <c r="I28" s="6" t="s">
        <v>125</v>
      </c>
      <c r="J28" s="6" t="s">
        <v>126</v>
      </c>
      <c r="K28" s="7">
        <v>36</v>
      </c>
      <c r="L28" s="6">
        <v>761413</v>
      </c>
      <c r="M28" s="6">
        <v>612150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4902798</v>
      </c>
      <c r="B29" s="4" t="s">
        <v>1040</v>
      </c>
      <c r="C29" s="5" t="s">
        <v>1041</v>
      </c>
      <c r="D29" s="6" t="s">
        <v>14</v>
      </c>
      <c r="E29" s="6" t="s">
        <v>174</v>
      </c>
      <c r="F29" s="6" t="s">
        <v>264</v>
      </c>
      <c r="G29" s="6" t="s">
        <v>1039</v>
      </c>
      <c r="H29" s="6" t="s">
        <v>264</v>
      </c>
      <c r="I29" s="6" t="s">
        <v>1042</v>
      </c>
      <c r="J29" s="6" t="s">
        <v>1043</v>
      </c>
      <c r="K29" s="7">
        <v>16</v>
      </c>
      <c r="L29" s="6">
        <v>752816</v>
      </c>
      <c r="M29" s="6">
        <v>622416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4894630</v>
      </c>
      <c r="B30" s="4" t="s">
        <v>1091</v>
      </c>
      <c r="C30" s="5" t="s">
        <v>1092</v>
      </c>
      <c r="D30" s="6" t="s">
        <v>14</v>
      </c>
      <c r="E30" s="6" t="s">
        <v>174</v>
      </c>
      <c r="F30" s="6" t="s">
        <v>474</v>
      </c>
      <c r="G30" s="6" t="s">
        <v>1093</v>
      </c>
      <c r="H30" s="6" t="s">
        <v>474</v>
      </c>
      <c r="I30" s="6" t="s">
        <v>1094</v>
      </c>
      <c r="J30" s="6" t="s">
        <v>1095</v>
      </c>
      <c r="K30" s="7">
        <v>18</v>
      </c>
      <c r="L30" s="6">
        <v>747420</v>
      </c>
      <c r="M30" s="6">
        <v>631108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4894423</v>
      </c>
      <c r="B31" s="4" t="s">
        <v>1096</v>
      </c>
      <c r="C31" s="5" t="s">
        <v>1097</v>
      </c>
      <c r="D31" s="6" t="s">
        <v>14</v>
      </c>
      <c r="E31" s="6" t="s">
        <v>174</v>
      </c>
      <c r="F31" s="6" t="s">
        <v>474</v>
      </c>
      <c r="G31" s="6" t="s">
        <v>1093</v>
      </c>
      <c r="H31" s="6" t="s">
        <v>474</v>
      </c>
      <c r="I31" s="6" t="s">
        <v>1098</v>
      </c>
      <c r="J31" s="6" t="s">
        <v>1099</v>
      </c>
      <c r="K31" s="7">
        <v>37</v>
      </c>
      <c r="L31" s="6">
        <v>747787</v>
      </c>
      <c r="M31" s="6">
        <v>631580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</sheetData>
  <sheetProtection algorithmName="SHA-512" hashValue="GK0fPDSJNdJucGnrQoVFNHjCke5IcLjpNScsoTL1dvXh+rjjlVioniC4OirGC/B0Z4WX6+oxaZQUO493UR6Xeg==" saltValue="0LDZISB7jZILzTlTDLalPg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43BE-C709-4331-A99C-FC8E67432655}">
  <dimension ref="A1:W28"/>
  <sheetViews>
    <sheetView workbookViewId="0">
      <selection activeCell="F19" sqref="F19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1168</v>
      </c>
      <c r="B2" s="8">
        <f>M14</f>
        <v>13</v>
      </c>
      <c r="C2" s="8" t="str">
        <f>E16</f>
        <v>GRAJEWSKI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SUM(N16:N28)</f>
        <v>13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4845754</v>
      </c>
      <c r="B16" s="4" t="s">
        <v>567</v>
      </c>
      <c r="C16" s="5" t="s">
        <v>568</v>
      </c>
      <c r="D16" s="6" t="s">
        <v>14</v>
      </c>
      <c r="E16" s="6" t="s">
        <v>486</v>
      </c>
      <c r="F16" s="6" t="s">
        <v>569</v>
      </c>
      <c r="G16" s="6" t="s">
        <v>570</v>
      </c>
      <c r="H16" s="6" t="s">
        <v>571</v>
      </c>
      <c r="I16" s="6" t="s">
        <v>25</v>
      </c>
      <c r="J16" s="6" t="s">
        <v>17</v>
      </c>
      <c r="K16" s="7">
        <v>41</v>
      </c>
      <c r="L16" s="6">
        <v>731899</v>
      </c>
      <c r="M16" s="6">
        <v>628238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4845829</v>
      </c>
      <c r="B17" s="4" t="s">
        <v>572</v>
      </c>
      <c r="C17" s="5" t="s">
        <v>573</v>
      </c>
      <c r="D17" s="6" t="s">
        <v>14</v>
      </c>
      <c r="E17" s="6" t="s">
        <v>486</v>
      </c>
      <c r="F17" s="6" t="s">
        <v>569</v>
      </c>
      <c r="G17" s="6" t="s">
        <v>574</v>
      </c>
      <c r="H17" s="6" t="s">
        <v>575</v>
      </c>
      <c r="I17" s="6" t="s">
        <v>25</v>
      </c>
      <c r="J17" s="6" t="s">
        <v>17</v>
      </c>
      <c r="K17" s="7">
        <v>1</v>
      </c>
      <c r="L17" s="6">
        <v>727098</v>
      </c>
      <c r="M17" s="6">
        <v>626365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4846498</v>
      </c>
      <c r="B18" s="4" t="s">
        <v>576</v>
      </c>
      <c r="C18" s="5" t="s">
        <v>577</v>
      </c>
      <c r="D18" s="6" t="s">
        <v>14</v>
      </c>
      <c r="E18" s="6" t="s">
        <v>486</v>
      </c>
      <c r="F18" s="6" t="s">
        <v>569</v>
      </c>
      <c r="G18" s="6" t="s">
        <v>578</v>
      </c>
      <c r="H18" s="6" t="s">
        <v>569</v>
      </c>
      <c r="I18" s="6" t="s">
        <v>579</v>
      </c>
      <c r="J18" s="6" t="s">
        <v>580</v>
      </c>
      <c r="K18" s="7">
        <v>1</v>
      </c>
      <c r="L18" s="6">
        <v>727377</v>
      </c>
      <c r="M18" s="6">
        <v>621751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4846581</v>
      </c>
      <c r="B19" s="4" t="s">
        <v>581</v>
      </c>
      <c r="C19" s="5" t="s">
        <v>582</v>
      </c>
      <c r="D19" s="6" t="s">
        <v>14</v>
      </c>
      <c r="E19" s="6" t="s">
        <v>486</v>
      </c>
      <c r="F19" s="6" t="s">
        <v>569</v>
      </c>
      <c r="G19" s="6" t="s">
        <v>583</v>
      </c>
      <c r="H19" s="6" t="s">
        <v>584</v>
      </c>
      <c r="I19" s="6" t="s">
        <v>25</v>
      </c>
      <c r="J19" s="6" t="s">
        <v>17</v>
      </c>
      <c r="K19" s="7">
        <v>114</v>
      </c>
      <c r="L19" s="6">
        <v>721892</v>
      </c>
      <c r="M19" s="6">
        <v>623355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4847742</v>
      </c>
      <c r="B20" s="4" t="s">
        <v>586</v>
      </c>
      <c r="C20" s="5" t="s">
        <v>587</v>
      </c>
      <c r="D20" s="6" t="s">
        <v>14</v>
      </c>
      <c r="E20" s="6" t="s">
        <v>486</v>
      </c>
      <c r="F20" s="6" t="s">
        <v>585</v>
      </c>
      <c r="G20" s="6" t="s">
        <v>588</v>
      </c>
      <c r="H20" s="6" t="s">
        <v>589</v>
      </c>
      <c r="I20" s="6" t="s">
        <v>25</v>
      </c>
      <c r="J20" s="6" t="s">
        <v>17</v>
      </c>
      <c r="K20" s="7">
        <v>4</v>
      </c>
      <c r="L20" s="6">
        <v>751090</v>
      </c>
      <c r="M20" s="6">
        <v>652890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4848192</v>
      </c>
      <c r="B21" s="4" t="s">
        <v>590</v>
      </c>
      <c r="C21" s="5" t="s">
        <v>591</v>
      </c>
      <c r="D21" s="6" t="s">
        <v>14</v>
      </c>
      <c r="E21" s="6" t="s">
        <v>486</v>
      </c>
      <c r="F21" s="6" t="s">
        <v>585</v>
      </c>
      <c r="G21" s="6" t="s">
        <v>592</v>
      </c>
      <c r="H21" s="6" t="s">
        <v>543</v>
      </c>
      <c r="I21" s="6" t="s">
        <v>25</v>
      </c>
      <c r="J21" s="6" t="s">
        <v>17</v>
      </c>
      <c r="K21" s="7">
        <v>6</v>
      </c>
      <c r="L21" s="6">
        <v>733864</v>
      </c>
      <c r="M21" s="6">
        <v>654275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4849839</v>
      </c>
      <c r="B22" s="4" t="s">
        <v>622</v>
      </c>
      <c r="C22" s="5" t="s">
        <v>623</v>
      </c>
      <c r="D22" s="6" t="s">
        <v>14</v>
      </c>
      <c r="E22" s="6" t="s">
        <v>486</v>
      </c>
      <c r="F22" s="6" t="s">
        <v>621</v>
      </c>
      <c r="G22" s="6" t="s">
        <v>624</v>
      </c>
      <c r="H22" s="6" t="s">
        <v>625</v>
      </c>
      <c r="I22" s="6" t="s">
        <v>25</v>
      </c>
      <c r="J22" s="6" t="s">
        <v>17</v>
      </c>
      <c r="K22" s="7">
        <v>49</v>
      </c>
      <c r="L22" s="6">
        <v>711641</v>
      </c>
      <c r="M22" s="6">
        <v>635697</v>
      </c>
      <c r="N22" s="6">
        <v>1</v>
      </c>
      <c r="O22" s="38"/>
      <c r="P22" s="38"/>
      <c r="Q22" s="38"/>
      <c r="R22">
        <f t="shared" ref="R22:R28" si="5">ROUND(Q22*0.23,2)</f>
        <v>0</v>
      </c>
      <c r="S22" s="39">
        <f t="shared" ref="S22:S28" si="6">ROUND(SUM(Q22:R22),2)</f>
        <v>0</v>
      </c>
      <c r="T22" s="38"/>
      <c r="U22" s="38"/>
      <c r="V22">
        <f t="shared" ref="V22:V28" si="7">ROUND(U22*0.23,2)</f>
        <v>0</v>
      </c>
      <c r="W22" s="39">
        <f t="shared" ref="W22:W28" si="8">ROUND(SUM(U22:V22),2)</f>
        <v>0</v>
      </c>
    </row>
    <row r="23" spans="1:23" x14ac:dyDescent="0.25">
      <c r="A23" s="4">
        <v>4850298</v>
      </c>
      <c r="B23" s="4" t="s">
        <v>690</v>
      </c>
      <c r="C23" s="5" t="s">
        <v>691</v>
      </c>
      <c r="D23" s="6" t="s">
        <v>14</v>
      </c>
      <c r="E23" s="6" t="s">
        <v>486</v>
      </c>
      <c r="F23" s="6" t="s">
        <v>692</v>
      </c>
      <c r="G23" s="6" t="s">
        <v>693</v>
      </c>
      <c r="H23" s="6" t="s">
        <v>694</v>
      </c>
      <c r="I23" s="6" t="s">
        <v>25</v>
      </c>
      <c r="J23" s="6" t="s">
        <v>17</v>
      </c>
      <c r="K23" s="7">
        <v>107</v>
      </c>
      <c r="L23" s="6">
        <v>717995</v>
      </c>
      <c r="M23" s="6">
        <v>628769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4850503</v>
      </c>
      <c r="B24" s="4" t="s">
        <v>695</v>
      </c>
      <c r="C24" s="5" t="s">
        <v>696</v>
      </c>
      <c r="D24" s="6" t="s">
        <v>14</v>
      </c>
      <c r="E24" s="6" t="s">
        <v>486</v>
      </c>
      <c r="F24" s="6" t="s">
        <v>692</v>
      </c>
      <c r="G24" s="6" t="s">
        <v>697</v>
      </c>
      <c r="H24" s="6" t="s">
        <v>698</v>
      </c>
      <c r="I24" s="6" t="s">
        <v>25</v>
      </c>
      <c r="J24" s="6" t="s">
        <v>17</v>
      </c>
      <c r="K24" s="7">
        <v>41</v>
      </c>
      <c r="L24" s="6">
        <v>716799</v>
      </c>
      <c r="M24" s="6">
        <v>626396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4850521</v>
      </c>
      <c r="B25" s="4" t="s">
        <v>699</v>
      </c>
      <c r="C25" s="5" t="s">
        <v>700</v>
      </c>
      <c r="D25" s="6" t="s">
        <v>14</v>
      </c>
      <c r="E25" s="6" t="s">
        <v>486</v>
      </c>
      <c r="F25" s="6" t="s">
        <v>692</v>
      </c>
      <c r="G25" s="6" t="s">
        <v>701</v>
      </c>
      <c r="H25" s="6" t="s">
        <v>702</v>
      </c>
      <c r="I25" s="6" t="s">
        <v>25</v>
      </c>
      <c r="J25" s="6" t="s">
        <v>17</v>
      </c>
      <c r="K25" s="7">
        <v>18</v>
      </c>
      <c r="L25" s="6">
        <v>726708</v>
      </c>
      <c r="M25" s="6">
        <v>633011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4841983</v>
      </c>
      <c r="B26" s="4" t="s">
        <v>1101</v>
      </c>
      <c r="C26" s="5" t="s">
        <v>1102</v>
      </c>
      <c r="D26" s="6" t="s">
        <v>14</v>
      </c>
      <c r="E26" s="6" t="s">
        <v>486</v>
      </c>
      <c r="F26" s="6" t="s">
        <v>487</v>
      </c>
      <c r="G26" s="6" t="s">
        <v>1100</v>
      </c>
      <c r="H26" s="6" t="s">
        <v>487</v>
      </c>
      <c r="I26" s="6" t="s">
        <v>1103</v>
      </c>
      <c r="J26" s="6" t="s">
        <v>1104</v>
      </c>
      <c r="K26" s="7">
        <v>5</v>
      </c>
      <c r="L26" s="6">
        <v>728090</v>
      </c>
      <c r="M26" s="6">
        <v>648160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4849342</v>
      </c>
      <c r="B27" s="4" t="s">
        <v>1118</v>
      </c>
      <c r="C27" s="5" t="s">
        <v>1119</v>
      </c>
      <c r="D27" s="6" t="s">
        <v>14</v>
      </c>
      <c r="E27" s="6" t="s">
        <v>486</v>
      </c>
      <c r="F27" s="6" t="s">
        <v>621</v>
      </c>
      <c r="G27" s="6" t="s">
        <v>1117</v>
      </c>
      <c r="H27" s="6" t="s">
        <v>621</v>
      </c>
      <c r="I27" s="6" t="s">
        <v>1120</v>
      </c>
      <c r="J27" s="6" t="s">
        <v>1121</v>
      </c>
      <c r="K27" s="7">
        <v>1</v>
      </c>
      <c r="L27" s="6">
        <v>717348</v>
      </c>
      <c r="M27" s="6">
        <v>638832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4850913</v>
      </c>
      <c r="B28" s="4" t="s">
        <v>1157</v>
      </c>
      <c r="C28" s="5" t="s">
        <v>1158</v>
      </c>
      <c r="D28" s="6" t="s">
        <v>14</v>
      </c>
      <c r="E28" s="6" t="s">
        <v>486</v>
      </c>
      <c r="F28" s="6" t="s">
        <v>692</v>
      </c>
      <c r="G28" s="6" t="s">
        <v>1159</v>
      </c>
      <c r="H28" s="6" t="s">
        <v>692</v>
      </c>
      <c r="I28" s="6" t="s">
        <v>65</v>
      </c>
      <c r="J28" s="6" t="s">
        <v>66</v>
      </c>
      <c r="K28" s="6">
        <v>13</v>
      </c>
      <c r="L28" s="6">
        <v>719608</v>
      </c>
      <c r="M28" s="6">
        <v>633230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</sheetData>
  <sheetProtection algorithmName="SHA-512" hashValue="dPT22VSObHYY6cHMfczHMiPIzPnFJ0/PYx2K++jWQ9HXWLHjTuXnA45yDoNXeocNSo9K5ozpVc9puPrUqJAXXw==" saltValue="tvOC3wzFolIWg7f2VnvUkg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B889-6F20-441D-980D-2DD525D4FC85}">
  <dimension ref="A1:W37"/>
  <sheetViews>
    <sheetView workbookViewId="0">
      <selection activeCell="G6" sqref="G6:G10"/>
    </sheetView>
  </sheetViews>
  <sheetFormatPr defaultRowHeight="15" x14ac:dyDescent="0.25"/>
  <cols>
    <col min="10" max="10" width="10.140625" customWidth="1"/>
    <col min="12" max="12" width="11.5703125" customWidth="1"/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1167</v>
      </c>
      <c r="B2" s="8">
        <f>M14</f>
        <v>22</v>
      </c>
      <c r="C2" s="8" t="str">
        <f>E16</f>
        <v>AUGUSTOWSKI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SUM(N16:N37)</f>
        <v>22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4763100</v>
      </c>
      <c r="B16" s="4" t="s">
        <v>752</v>
      </c>
      <c r="C16" s="5" t="s">
        <v>753</v>
      </c>
      <c r="D16" s="6" t="s">
        <v>14</v>
      </c>
      <c r="E16" s="6" t="s">
        <v>754</v>
      </c>
      <c r="F16" s="6" t="s">
        <v>755</v>
      </c>
      <c r="G16" s="6" t="s">
        <v>756</v>
      </c>
      <c r="H16" s="6" t="s">
        <v>757</v>
      </c>
      <c r="I16" s="6" t="s">
        <v>25</v>
      </c>
      <c r="J16" s="6" t="s">
        <v>17</v>
      </c>
      <c r="K16" s="7">
        <v>75</v>
      </c>
      <c r="L16" s="6">
        <v>761226</v>
      </c>
      <c r="M16" s="6">
        <v>666854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4763378</v>
      </c>
      <c r="B17" s="4" t="s">
        <v>758</v>
      </c>
      <c r="C17" s="5" t="s">
        <v>759</v>
      </c>
      <c r="D17" s="6" t="s">
        <v>14</v>
      </c>
      <c r="E17" s="6" t="s">
        <v>754</v>
      </c>
      <c r="F17" s="6" t="s">
        <v>755</v>
      </c>
      <c r="G17" s="6" t="s">
        <v>760</v>
      </c>
      <c r="H17" s="6" t="s">
        <v>761</v>
      </c>
      <c r="I17" s="6" t="s">
        <v>25</v>
      </c>
      <c r="J17" s="6" t="s">
        <v>17</v>
      </c>
      <c r="K17" s="7">
        <v>25</v>
      </c>
      <c r="L17" s="6">
        <v>752122</v>
      </c>
      <c r="M17" s="6">
        <v>680742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4763527</v>
      </c>
      <c r="B18" s="4" t="s">
        <v>762</v>
      </c>
      <c r="C18" s="5" t="s">
        <v>763</v>
      </c>
      <c r="D18" s="6" t="s">
        <v>14</v>
      </c>
      <c r="E18" s="6" t="s">
        <v>754</v>
      </c>
      <c r="F18" s="6" t="s">
        <v>755</v>
      </c>
      <c r="G18" s="6" t="s">
        <v>764</v>
      </c>
      <c r="H18" s="6" t="s">
        <v>765</v>
      </c>
      <c r="I18" s="6" t="s">
        <v>25</v>
      </c>
      <c r="J18" s="6" t="s">
        <v>17</v>
      </c>
      <c r="K18" s="7">
        <v>45</v>
      </c>
      <c r="L18" s="6">
        <v>753485</v>
      </c>
      <c r="M18" s="6">
        <v>677965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4763530</v>
      </c>
      <c r="B19" s="4" t="s">
        <v>766</v>
      </c>
      <c r="C19" s="5" t="s">
        <v>767</v>
      </c>
      <c r="D19" s="6" t="s">
        <v>14</v>
      </c>
      <c r="E19" s="6" t="s">
        <v>754</v>
      </c>
      <c r="F19" s="6" t="s">
        <v>755</v>
      </c>
      <c r="G19" s="6" t="s">
        <v>764</v>
      </c>
      <c r="H19" s="6" t="s">
        <v>765</v>
      </c>
      <c r="I19" s="6" t="s">
        <v>25</v>
      </c>
      <c r="J19" s="6" t="s">
        <v>17</v>
      </c>
      <c r="K19" s="7">
        <v>48</v>
      </c>
      <c r="L19" s="6">
        <v>753332</v>
      </c>
      <c r="M19" s="6">
        <v>677900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4763663</v>
      </c>
      <c r="B20" s="4" t="s">
        <v>768</v>
      </c>
      <c r="C20" s="5" t="s">
        <v>769</v>
      </c>
      <c r="D20" s="6" t="s">
        <v>14</v>
      </c>
      <c r="E20" s="6" t="s">
        <v>754</v>
      </c>
      <c r="F20" s="6" t="s">
        <v>755</v>
      </c>
      <c r="G20" s="6" t="s">
        <v>770</v>
      </c>
      <c r="H20" s="6" t="s">
        <v>771</v>
      </c>
      <c r="I20" s="6" t="s">
        <v>25</v>
      </c>
      <c r="J20" s="6" t="s">
        <v>17</v>
      </c>
      <c r="K20" s="7">
        <v>48</v>
      </c>
      <c r="L20" s="6">
        <v>766791</v>
      </c>
      <c r="M20" s="6">
        <v>665653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8003025</v>
      </c>
      <c r="B21" s="4" t="s">
        <v>772</v>
      </c>
      <c r="C21" s="5" t="s">
        <v>773</v>
      </c>
      <c r="D21" s="6" t="s">
        <v>14</v>
      </c>
      <c r="E21" s="6" t="s">
        <v>754</v>
      </c>
      <c r="F21" s="6" t="s">
        <v>755</v>
      </c>
      <c r="G21" s="6" t="s">
        <v>774</v>
      </c>
      <c r="H21" s="6" t="s">
        <v>775</v>
      </c>
      <c r="I21" s="6" t="s">
        <v>25</v>
      </c>
      <c r="J21" s="6" t="s">
        <v>17</v>
      </c>
      <c r="K21" s="7">
        <v>14</v>
      </c>
      <c r="L21" s="6">
        <v>756457</v>
      </c>
      <c r="M21" s="6">
        <v>664969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4764001</v>
      </c>
      <c r="B22" s="4" t="s">
        <v>776</v>
      </c>
      <c r="C22" s="5" t="s">
        <v>777</v>
      </c>
      <c r="D22" s="6" t="s">
        <v>14</v>
      </c>
      <c r="E22" s="6" t="s">
        <v>754</v>
      </c>
      <c r="F22" s="6" t="s">
        <v>755</v>
      </c>
      <c r="G22" s="6" t="s">
        <v>778</v>
      </c>
      <c r="H22" s="6" t="s">
        <v>779</v>
      </c>
      <c r="I22" s="6" t="s">
        <v>25</v>
      </c>
      <c r="J22" s="6" t="s">
        <v>17</v>
      </c>
      <c r="K22" s="7">
        <v>1</v>
      </c>
      <c r="L22" s="6">
        <v>749353</v>
      </c>
      <c r="M22" s="6">
        <v>672430</v>
      </c>
      <c r="N22" s="6">
        <v>1</v>
      </c>
      <c r="O22" s="38"/>
      <c r="P22" s="38"/>
      <c r="Q22" s="38"/>
      <c r="R22">
        <f t="shared" ref="R22:R37" si="5">ROUND(Q22*0.23,2)</f>
        <v>0</v>
      </c>
      <c r="S22" s="39">
        <f t="shared" ref="S22:S37" si="6">ROUND(SUM(Q22:R22),2)</f>
        <v>0</v>
      </c>
      <c r="T22" s="38"/>
      <c r="U22" s="38"/>
      <c r="V22">
        <f t="shared" ref="V22:V37" si="7">ROUND(U22*0.23,2)</f>
        <v>0</v>
      </c>
      <c r="W22" s="39">
        <f t="shared" ref="W22:W37" si="8">ROUND(SUM(U22:V22),2)</f>
        <v>0</v>
      </c>
    </row>
    <row r="23" spans="1:23" x14ac:dyDescent="0.25">
      <c r="A23" s="4">
        <v>9633199</v>
      </c>
      <c r="B23" s="4" t="s">
        <v>780</v>
      </c>
      <c r="C23" s="5" t="s">
        <v>781</v>
      </c>
      <c r="D23" s="6" t="s">
        <v>14</v>
      </c>
      <c r="E23" s="6" t="s">
        <v>754</v>
      </c>
      <c r="F23" s="6" t="s">
        <v>755</v>
      </c>
      <c r="G23" s="6" t="s">
        <v>782</v>
      </c>
      <c r="H23" s="6" t="s">
        <v>783</v>
      </c>
      <c r="I23" s="6" t="s">
        <v>25</v>
      </c>
      <c r="J23" s="6" t="s">
        <v>17</v>
      </c>
      <c r="K23" s="7">
        <v>1</v>
      </c>
      <c r="L23" s="6">
        <v>756408</v>
      </c>
      <c r="M23" s="6">
        <v>669896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4765039</v>
      </c>
      <c r="B24" s="4" t="s">
        <v>790</v>
      </c>
      <c r="C24" s="5" t="s">
        <v>791</v>
      </c>
      <c r="D24" s="6" t="s">
        <v>14</v>
      </c>
      <c r="E24" s="6" t="s">
        <v>754</v>
      </c>
      <c r="F24" s="6" t="s">
        <v>792</v>
      </c>
      <c r="G24" s="6" t="s">
        <v>793</v>
      </c>
      <c r="H24" s="6" t="s">
        <v>792</v>
      </c>
      <c r="I24" s="6" t="s">
        <v>373</v>
      </c>
      <c r="J24" s="6" t="s">
        <v>374</v>
      </c>
      <c r="K24" s="7">
        <v>8</v>
      </c>
      <c r="L24" s="6">
        <v>751960</v>
      </c>
      <c r="M24" s="6">
        <v>663465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9633198</v>
      </c>
      <c r="B25" s="4" t="s">
        <v>794</v>
      </c>
      <c r="C25" s="5" t="s">
        <v>795</v>
      </c>
      <c r="D25" s="6" t="s">
        <v>14</v>
      </c>
      <c r="E25" s="6" t="s">
        <v>754</v>
      </c>
      <c r="F25" s="6" t="s">
        <v>792</v>
      </c>
      <c r="G25" s="6" t="s">
        <v>796</v>
      </c>
      <c r="H25" s="6" t="s">
        <v>797</v>
      </c>
      <c r="I25" s="6" t="s">
        <v>25</v>
      </c>
      <c r="J25" s="6" t="s">
        <v>17</v>
      </c>
      <c r="K25" s="7">
        <v>31</v>
      </c>
      <c r="L25" s="6">
        <v>749843</v>
      </c>
      <c r="M25" s="6">
        <v>657859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4765540</v>
      </c>
      <c r="B26" s="4" t="s">
        <v>798</v>
      </c>
      <c r="C26" s="5" t="s">
        <v>799</v>
      </c>
      <c r="D26" s="6" t="s">
        <v>14</v>
      </c>
      <c r="E26" s="6" t="s">
        <v>754</v>
      </c>
      <c r="F26" s="6" t="s">
        <v>792</v>
      </c>
      <c r="G26" s="6" t="s">
        <v>800</v>
      </c>
      <c r="H26" s="6" t="s">
        <v>801</v>
      </c>
      <c r="I26" s="6" t="s">
        <v>25</v>
      </c>
      <c r="J26" s="6" t="s">
        <v>17</v>
      </c>
      <c r="K26" s="7">
        <v>10</v>
      </c>
      <c r="L26" s="6">
        <v>746466</v>
      </c>
      <c r="M26" s="6">
        <v>666260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4766098</v>
      </c>
      <c r="B27" s="4" t="s">
        <v>802</v>
      </c>
      <c r="C27" s="5" t="s">
        <v>803</v>
      </c>
      <c r="D27" s="6" t="s">
        <v>14</v>
      </c>
      <c r="E27" s="6" t="s">
        <v>754</v>
      </c>
      <c r="F27" s="6" t="s">
        <v>792</v>
      </c>
      <c r="G27" s="6" t="s">
        <v>804</v>
      </c>
      <c r="H27" s="6" t="s">
        <v>805</v>
      </c>
      <c r="I27" s="6" t="s">
        <v>25</v>
      </c>
      <c r="J27" s="6" t="s">
        <v>17</v>
      </c>
      <c r="K27" s="7">
        <v>31</v>
      </c>
      <c r="L27" s="6">
        <v>754340</v>
      </c>
      <c r="M27" s="6">
        <v>656942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4767601</v>
      </c>
      <c r="B28" s="4" t="s">
        <v>838</v>
      </c>
      <c r="C28" s="5" t="s">
        <v>839</v>
      </c>
      <c r="D28" s="6" t="s">
        <v>14</v>
      </c>
      <c r="E28" s="6" t="s">
        <v>754</v>
      </c>
      <c r="F28" s="6" t="s">
        <v>837</v>
      </c>
      <c r="G28" s="6" t="s">
        <v>840</v>
      </c>
      <c r="H28" s="6" t="s">
        <v>841</v>
      </c>
      <c r="I28" s="6" t="s">
        <v>25</v>
      </c>
      <c r="J28" s="6" t="s">
        <v>17</v>
      </c>
      <c r="K28" s="7">
        <v>1</v>
      </c>
      <c r="L28" s="6">
        <v>799274</v>
      </c>
      <c r="M28" s="6">
        <v>661147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4768419</v>
      </c>
      <c r="B29" s="4" t="s">
        <v>842</v>
      </c>
      <c r="C29" s="5" t="s">
        <v>843</v>
      </c>
      <c r="D29" s="6" t="s">
        <v>14</v>
      </c>
      <c r="E29" s="6" t="s">
        <v>754</v>
      </c>
      <c r="F29" s="6" t="s">
        <v>309</v>
      </c>
      <c r="G29" s="6" t="s">
        <v>844</v>
      </c>
      <c r="H29" s="6" t="s">
        <v>845</v>
      </c>
      <c r="I29" s="6" t="s">
        <v>25</v>
      </c>
      <c r="J29" s="6" t="s">
        <v>17</v>
      </c>
      <c r="K29" s="7">
        <v>27</v>
      </c>
      <c r="L29" s="6">
        <v>767983</v>
      </c>
      <c r="M29" s="6">
        <v>687702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9633196</v>
      </c>
      <c r="B30" s="4" t="s">
        <v>846</v>
      </c>
      <c r="C30" s="5" t="s">
        <v>847</v>
      </c>
      <c r="D30" s="6" t="s">
        <v>14</v>
      </c>
      <c r="E30" s="6" t="s">
        <v>754</v>
      </c>
      <c r="F30" s="6" t="s">
        <v>309</v>
      </c>
      <c r="G30" s="6" t="s">
        <v>848</v>
      </c>
      <c r="H30" s="6" t="s">
        <v>309</v>
      </c>
      <c r="I30" s="6" t="s">
        <v>25</v>
      </c>
      <c r="J30" s="6" t="s">
        <v>17</v>
      </c>
      <c r="K30" s="7">
        <v>14</v>
      </c>
      <c r="L30" s="6">
        <v>761044</v>
      </c>
      <c r="M30" s="6">
        <v>681356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4768611</v>
      </c>
      <c r="B31" s="4" t="s">
        <v>849</v>
      </c>
      <c r="C31" s="5" t="s">
        <v>850</v>
      </c>
      <c r="D31" s="6" t="s">
        <v>14</v>
      </c>
      <c r="E31" s="6" t="s">
        <v>754</v>
      </c>
      <c r="F31" s="6" t="s">
        <v>309</v>
      </c>
      <c r="G31" s="6" t="s">
        <v>851</v>
      </c>
      <c r="H31" s="6" t="s">
        <v>852</v>
      </c>
      <c r="I31" s="6" t="s">
        <v>25</v>
      </c>
      <c r="J31" s="6" t="s">
        <v>17</v>
      </c>
      <c r="K31" s="7">
        <v>54</v>
      </c>
      <c r="L31" s="6">
        <v>759364</v>
      </c>
      <c r="M31" s="6">
        <v>685756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4769446</v>
      </c>
      <c r="B32" s="4" t="s">
        <v>853</v>
      </c>
      <c r="C32" s="5" t="s">
        <v>854</v>
      </c>
      <c r="D32" s="6" t="s">
        <v>14</v>
      </c>
      <c r="E32" s="6" t="s">
        <v>754</v>
      </c>
      <c r="F32" s="6" t="s">
        <v>855</v>
      </c>
      <c r="G32" s="6" t="s">
        <v>856</v>
      </c>
      <c r="H32" s="6" t="s">
        <v>857</v>
      </c>
      <c r="I32" s="6" t="s">
        <v>25</v>
      </c>
      <c r="J32" s="6" t="s">
        <v>17</v>
      </c>
      <c r="K32" s="7">
        <v>60</v>
      </c>
      <c r="L32" s="6">
        <v>791705</v>
      </c>
      <c r="M32" s="6">
        <v>675831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4769911</v>
      </c>
      <c r="B33" s="4" t="s">
        <v>858</v>
      </c>
      <c r="C33" s="5" t="s">
        <v>859</v>
      </c>
      <c r="D33" s="6" t="s">
        <v>14</v>
      </c>
      <c r="E33" s="6" t="s">
        <v>754</v>
      </c>
      <c r="F33" s="6" t="s">
        <v>855</v>
      </c>
      <c r="G33" s="6" t="s">
        <v>860</v>
      </c>
      <c r="H33" s="6" t="s">
        <v>855</v>
      </c>
      <c r="I33" s="6" t="s">
        <v>25</v>
      </c>
      <c r="J33" s="6" t="s">
        <v>17</v>
      </c>
      <c r="K33" s="7">
        <v>56</v>
      </c>
      <c r="L33" s="6">
        <v>780167</v>
      </c>
      <c r="M33" s="6">
        <v>679589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4770928</v>
      </c>
      <c r="B34" s="4" t="s">
        <v>925</v>
      </c>
      <c r="C34" s="5" t="s">
        <v>926</v>
      </c>
      <c r="D34" s="6" t="s">
        <v>14</v>
      </c>
      <c r="E34" s="6" t="s">
        <v>754</v>
      </c>
      <c r="F34" s="6" t="s">
        <v>927</v>
      </c>
      <c r="G34" s="6" t="s">
        <v>928</v>
      </c>
      <c r="H34" s="6" t="s">
        <v>929</v>
      </c>
      <c r="I34" s="6" t="s">
        <v>25</v>
      </c>
      <c r="J34" s="6" t="s">
        <v>17</v>
      </c>
      <c r="K34" s="7" t="s">
        <v>930</v>
      </c>
      <c r="L34" s="6">
        <v>765986</v>
      </c>
      <c r="M34" s="6">
        <v>651901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  <row r="35" spans="1:23" x14ac:dyDescent="0.25">
      <c r="A35" s="4">
        <v>4771280</v>
      </c>
      <c r="B35" s="4" t="s">
        <v>931</v>
      </c>
      <c r="C35" s="5" t="s">
        <v>932</v>
      </c>
      <c r="D35" s="6" t="s">
        <v>14</v>
      </c>
      <c r="E35" s="6" t="s">
        <v>754</v>
      </c>
      <c r="F35" s="6" t="s">
        <v>927</v>
      </c>
      <c r="G35" s="6" t="s">
        <v>933</v>
      </c>
      <c r="H35" s="6" t="s">
        <v>934</v>
      </c>
      <c r="I35" s="6" t="s">
        <v>25</v>
      </c>
      <c r="J35" s="6" t="s">
        <v>17</v>
      </c>
      <c r="K35" s="7">
        <v>31</v>
      </c>
      <c r="L35" s="6">
        <v>760350</v>
      </c>
      <c r="M35" s="6">
        <v>651103</v>
      </c>
      <c r="N35" s="6">
        <v>1</v>
      </c>
      <c r="O35" s="38"/>
      <c r="P35" s="38"/>
      <c r="Q35" s="38"/>
      <c r="R35">
        <f t="shared" si="5"/>
        <v>0</v>
      </c>
      <c r="S35" s="39">
        <f t="shared" si="6"/>
        <v>0</v>
      </c>
      <c r="T35" s="38"/>
      <c r="U35" s="38"/>
      <c r="V35">
        <f t="shared" si="7"/>
        <v>0</v>
      </c>
      <c r="W35" s="39">
        <f t="shared" si="8"/>
        <v>0</v>
      </c>
    </row>
    <row r="36" spans="1:23" x14ac:dyDescent="0.25">
      <c r="A36" s="4">
        <v>4771555</v>
      </c>
      <c r="B36" s="4" t="s">
        <v>935</v>
      </c>
      <c r="C36" s="5" t="s">
        <v>936</v>
      </c>
      <c r="D36" s="6" t="s">
        <v>14</v>
      </c>
      <c r="E36" s="6" t="s">
        <v>754</v>
      </c>
      <c r="F36" s="6" t="s">
        <v>927</v>
      </c>
      <c r="G36" s="6" t="s">
        <v>937</v>
      </c>
      <c r="H36" s="6" t="s">
        <v>938</v>
      </c>
      <c r="I36" s="6" t="s">
        <v>25</v>
      </c>
      <c r="J36" s="6" t="s">
        <v>17</v>
      </c>
      <c r="K36" s="7">
        <v>59</v>
      </c>
      <c r="L36" s="6">
        <v>776628</v>
      </c>
      <c r="M36" s="6">
        <v>659579</v>
      </c>
      <c r="N36" s="6">
        <v>1</v>
      </c>
      <c r="O36" s="38"/>
      <c r="P36" s="38"/>
      <c r="Q36" s="38"/>
      <c r="R36">
        <f t="shared" si="5"/>
        <v>0</v>
      </c>
      <c r="S36" s="39">
        <f t="shared" si="6"/>
        <v>0</v>
      </c>
      <c r="T36" s="38"/>
      <c r="U36" s="38"/>
      <c r="V36">
        <f t="shared" si="7"/>
        <v>0</v>
      </c>
      <c r="W36" s="39">
        <f t="shared" si="8"/>
        <v>0</v>
      </c>
    </row>
    <row r="37" spans="1:23" x14ac:dyDescent="0.25">
      <c r="A37" s="4">
        <v>4771935</v>
      </c>
      <c r="B37" s="4" t="s">
        <v>939</v>
      </c>
      <c r="C37" s="5" t="s">
        <v>940</v>
      </c>
      <c r="D37" s="6" t="s">
        <v>14</v>
      </c>
      <c r="E37" s="6" t="s">
        <v>754</v>
      </c>
      <c r="F37" s="6" t="s">
        <v>927</v>
      </c>
      <c r="G37" s="6" t="s">
        <v>941</v>
      </c>
      <c r="H37" s="6" t="s">
        <v>927</v>
      </c>
      <c r="I37" s="6" t="s">
        <v>373</v>
      </c>
      <c r="J37" s="6" t="s">
        <v>374</v>
      </c>
      <c r="K37" s="7">
        <v>82</v>
      </c>
      <c r="L37" s="6">
        <v>770467</v>
      </c>
      <c r="M37" s="6">
        <v>654512</v>
      </c>
      <c r="N37" s="6">
        <v>1</v>
      </c>
      <c r="O37" s="38"/>
      <c r="P37" s="38"/>
      <c r="Q37" s="38"/>
      <c r="R37">
        <f t="shared" si="5"/>
        <v>0</v>
      </c>
      <c r="S37" s="39">
        <f t="shared" si="6"/>
        <v>0</v>
      </c>
      <c r="T37" s="38"/>
      <c r="U37" s="38"/>
      <c r="V37">
        <f t="shared" si="7"/>
        <v>0</v>
      </c>
      <c r="W37" s="39">
        <f t="shared" si="8"/>
        <v>0</v>
      </c>
    </row>
  </sheetData>
  <sheetProtection algorithmName="SHA-512" hashValue="7umsDkxhh2G/OvU7e9svdf1IQlTGYcHxK5HXSLiUW2PhYysEbivtcHJzlj8MrDbgmJTolrysHD9Rt2ysIg6qJQ==" saltValue="I1rj8CQzG7y00mDnM6Dpa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C081-73AE-4E0F-83D3-7FBCFA960AB9}">
  <dimension ref="A1:W22"/>
  <sheetViews>
    <sheetView tabSelected="1" workbookViewId="0">
      <selection activeCell="N45" sqref="N45"/>
    </sheetView>
  </sheetViews>
  <sheetFormatPr defaultRowHeight="15" x14ac:dyDescent="0.25"/>
  <cols>
    <col min="12" max="12" width="9.85546875" bestFit="1" customWidth="1"/>
    <col min="13" max="13" width="8.7109375" customWidth="1"/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1180</v>
      </c>
      <c r="B2" s="8">
        <f>M14</f>
        <v>6</v>
      </c>
      <c r="C2" s="8" t="str">
        <f>E16</f>
        <v>ZAMBROWSKI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6.5" customHeight="1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1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SUM(N16:N21)</f>
        <v>6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4984529</v>
      </c>
      <c r="B16" s="4" t="s">
        <v>631</v>
      </c>
      <c r="C16" s="5" t="s">
        <v>632</v>
      </c>
      <c r="D16" s="6" t="s">
        <v>14</v>
      </c>
      <c r="E16" s="6" t="s">
        <v>516</v>
      </c>
      <c r="F16" s="6" t="s">
        <v>630</v>
      </c>
      <c r="G16" s="6" t="s">
        <v>633</v>
      </c>
      <c r="H16" s="6" t="s">
        <v>634</v>
      </c>
      <c r="I16" s="6" t="s">
        <v>25</v>
      </c>
      <c r="J16" s="6" t="s">
        <v>17</v>
      </c>
      <c r="K16" s="7">
        <v>53</v>
      </c>
      <c r="L16" s="6">
        <v>711208</v>
      </c>
      <c r="M16" s="6">
        <v>559787</v>
      </c>
      <c r="N16" s="6">
        <v>1</v>
      </c>
      <c r="O16" s="40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4984682</v>
      </c>
      <c r="B17" s="4" t="s">
        <v>635</v>
      </c>
      <c r="C17" s="5" t="s">
        <v>636</v>
      </c>
      <c r="D17" s="6" t="s">
        <v>14</v>
      </c>
      <c r="E17" s="6" t="s">
        <v>516</v>
      </c>
      <c r="F17" s="6" t="s">
        <v>630</v>
      </c>
      <c r="G17" s="6" t="s">
        <v>637</v>
      </c>
      <c r="H17" s="6" t="s">
        <v>638</v>
      </c>
      <c r="I17" s="6" t="s">
        <v>25</v>
      </c>
      <c r="J17" s="6" t="s">
        <v>17</v>
      </c>
      <c r="K17" s="7">
        <v>54</v>
      </c>
      <c r="L17" s="6">
        <v>706753</v>
      </c>
      <c r="M17" s="6">
        <v>559791</v>
      </c>
      <c r="N17" s="6">
        <v>1</v>
      </c>
      <c r="O17" s="40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4984916</v>
      </c>
      <c r="B18" s="4" t="s">
        <v>639</v>
      </c>
      <c r="C18" s="5" t="s">
        <v>640</v>
      </c>
      <c r="D18" s="6" t="s">
        <v>14</v>
      </c>
      <c r="E18" s="6" t="s">
        <v>516</v>
      </c>
      <c r="F18" s="6" t="s">
        <v>630</v>
      </c>
      <c r="G18" s="6" t="s">
        <v>641</v>
      </c>
      <c r="H18" s="6" t="s">
        <v>642</v>
      </c>
      <c r="I18" s="6" t="s">
        <v>25</v>
      </c>
      <c r="J18" s="6" t="s">
        <v>17</v>
      </c>
      <c r="K18" s="7">
        <v>81</v>
      </c>
      <c r="L18" s="6">
        <v>711193</v>
      </c>
      <c r="M18" s="6">
        <v>562685</v>
      </c>
      <c r="N18" s="6">
        <v>1</v>
      </c>
      <c r="O18" s="40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4985308</v>
      </c>
      <c r="B19" s="4" t="s">
        <v>643</v>
      </c>
      <c r="C19" s="5" t="s">
        <v>644</v>
      </c>
      <c r="D19" s="6" t="s">
        <v>14</v>
      </c>
      <c r="E19" s="6" t="s">
        <v>516</v>
      </c>
      <c r="F19" s="6" t="s">
        <v>630</v>
      </c>
      <c r="G19" s="6" t="s">
        <v>645</v>
      </c>
      <c r="H19" s="6" t="s">
        <v>630</v>
      </c>
      <c r="I19" s="6" t="s">
        <v>80</v>
      </c>
      <c r="J19" s="6" t="s">
        <v>81</v>
      </c>
      <c r="K19" s="7">
        <v>14</v>
      </c>
      <c r="L19" s="6">
        <v>708151</v>
      </c>
      <c r="M19" s="6">
        <v>565391</v>
      </c>
      <c r="N19" s="6">
        <v>1</v>
      </c>
      <c r="O19" s="40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4987317</v>
      </c>
      <c r="B20" s="4" t="s">
        <v>722</v>
      </c>
      <c r="C20" s="5" t="s">
        <v>723</v>
      </c>
      <c r="D20" s="6" t="s">
        <v>14</v>
      </c>
      <c r="E20" s="6" t="s">
        <v>516</v>
      </c>
      <c r="F20" s="6" t="s">
        <v>721</v>
      </c>
      <c r="G20" s="6" t="s">
        <v>724</v>
      </c>
      <c r="H20" s="6" t="s">
        <v>725</v>
      </c>
      <c r="I20" s="6" t="s">
        <v>25</v>
      </c>
      <c r="J20" s="6" t="s">
        <v>17</v>
      </c>
      <c r="K20" s="7">
        <v>15</v>
      </c>
      <c r="L20" s="6">
        <v>712984</v>
      </c>
      <c r="M20" s="6">
        <v>574406</v>
      </c>
      <c r="N20" s="6">
        <v>1</v>
      </c>
      <c r="O20" s="40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4987787</v>
      </c>
      <c r="B21" s="4" t="s">
        <v>726</v>
      </c>
      <c r="C21" s="5" t="s">
        <v>727</v>
      </c>
      <c r="D21" s="6" t="s">
        <v>14</v>
      </c>
      <c r="E21" s="6" t="s">
        <v>516</v>
      </c>
      <c r="F21" s="6" t="s">
        <v>721</v>
      </c>
      <c r="G21" s="6" t="s">
        <v>728</v>
      </c>
      <c r="H21" s="6" t="s">
        <v>729</v>
      </c>
      <c r="I21" s="6" t="s">
        <v>25</v>
      </c>
      <c r="J21" s="6" t="s">
        <v>17</v>
      </c>
      <c r="K21" s="7">
        <v>10</v>
      </c>
      <c r="L21" s="6">
        <v>721385</v>
      </c>
      <c r="M21" s="6">
        <v>576968</v>
      </c>
      <c r="N21" s="6">
        <v>1</v>
      </c>
      <c r="O21" s="40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S22" s="39"/>
      <c r="W22" s="39"/>
    </row>
  </sheetData>
  <sheetProtection algorithmName="SHA-512" hashValue="leT0S4IE+l5vcZswRbnia0PowwNmLSgYcyxqs7O7AHHXgGTC8PbhZVATHJXQJZ9LCGJEI7zdeoR2bUBXamUVow==" saltValue="F0j+wvd8Ld5hiwnE0cXDU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7473E-F7B0-425D-986A-48E7E911E95A}">
  <dimension ref="A1:W35"/>
  <sheetViews>
    <sheetView topLeftCell="A16" workbookViewId="0">
      <selection activeCell="E23" sqref="E23"/>
    </sheetView>
  </sheetViews>
  <sheetFormatPr defaultRowHeight="15" x14ac:dyDescent="0.25"/>
  <cols>
    <col min="10" max="10" width="13.140625" customWidth="1"/>
    <col min="12" max="12" width="12" customWidth="1"/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1179</v>
      </c>
      <c r="B2" s="8">
        <f>M14</f>
        <v>20</v>
      </c>
      <c r="C2" s="8" t="str">
        <f>E16</f>
        <v>WYSOKOMAZOWIECKI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SUM(N16:N35)</f>
        <v>20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4967014</v>
      </c>
      <c r="B16" s="4" t="s">
        <v>443</v>
      </c>
      <c r="C16" s="5" t="s">
        <v>444</v>
      </c>
      <c r="D16" s="6" t="s">
        <v>14</v>
      </c>
      <c r="E16" s="6" t="s">
        <v>441</v>
      </c>
      <c r="F16" s="6" t="s">
        <v>442</v>
      </c>
      <c r="G16" s="6" t="s">
        <v>445</v>
      </c>
      <c r="H16" s="6" t="s">
        <v>446</v>
      </c>
      <c r="I16" s="6" t="s">
        <v>25</v>
      </c>
      <c r="J16" s="6" t="s">
        <v>17</v>
      </c>
      <c r="K16" s="7" t="s">
        <v>447</v>
      </c>
      <c r="L16" s="6">
        <v>746798</v>
      </c>
      <c r="M16" s="6">
        <v>541795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4967644</v>
      </c>
      <c r="B17" s="4" t="s">
        <v>448</v>
      </c>
      <c r="C17" s="5" t="s">
        <v>449</v>
      </c>
      <c r="D17" s="6" t="s">
        <v>14</v>
      </c>
      <c r="E17" s="6" t="s">
        <v>441</v>
      </c>
      <c r="F17" s="6" t="s">
        <v>442</v>
      </c>
      <c r="G17" s="6" t="s">
        <v>450</v>
      </c>
      <c r="H17" s="6" t="s">
        <v>451</v>
      </c>
      <c r="I17" s="6" t="s">
        <v>25</v>
      </c>
      <c r="J17" s="6" t="s">
        <v>17</v>
      </c>
      <c r="K17" s="7">
        <v>9</v>
      </c>
      <c r="L17" s="6">
        <v>744727</v>
      </c>
      <c r="M17" s="6">
        <v>539702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4968820</v>
      </c>
      <c r="B18" s="4" t="s">
        <v>452</v>
      </c>
      <c r="C18" s="5" t="s">
        <v>453</v>
      </c>
      <c r="D18" s="6" t="s">
        <v>14</v>
      </c>
      <c r="E18" s="6" t="s">
        <v>441</v>
      </c>
      <c r="F18" s="6" t="s">
        <v>454</v>
      </c>
      <c r="G18" s="6" t="s">
        <v>455</v>
      </c>
      <c r="H18" s="6" t="s">
        <v>454</v>
      </c>
      <c r="I18" s="6" t="s">
        <v>456</v>
      </c>
      <c r="J18" s="6" t="s">
        <v>457</v>
      </c>
      <c r="K18" s="7">
        <v>3</v>
      </c>
      <c r="L18" s="6">
        <v>723819</v>
      </c>
      <c r="M18" s="6">
        <v>553138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4968835</v>
      </c>
      <c r="B19" s="4" t="s">
        <v>458</v>
      </c>
      <c r="C19" s="5" t="s">
        <v>459</v>
      </c>
      <c r="D19" s="6" t="s">
        <v>14</v>
      </c>
      <c r="E19" s="6" t="s">
        <v>441</v>
      </c>
      <c r="F19" s="6" t="s">
        <v>454</v>
      </c>
      <c r="G19" s="6" t="s">
        <v>455</v>
      </c>
      <c r="H19" s="6" t="s">
        <v>454</v>
      </c>
      <c r="I19" s="6" t="s">
        <v>460</v>
      </c>
      <c r="J19" s="6" t="s">
        <v>461</v>
      </c>
      <c r="K19" s="7">
        <v>5</v>
      </c>
      <c r="L19" s="6">
        <v>723905</v>
      </c>
      <c r="M19" s="6">
        <v>553229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4969218</v>
      </c>
      <c r="B20" s="4" t="s">
        <v>462</v>
      </c>
      <c r="C20" s="5" t="s">
        <v>463</v>
      </c>
      <c r="D20" s="6" t="s">
        <v>14</v>
      </c>
      <c r="E20" s="6" t="s">
        <v>441</v>
      </c>
      <c r="F20" s="6" t="s">
        <v>454</v>
      </c>
      <c r="G20" s="6" t="s">
        <v>464</v>
      </c>
      <c r="H20" s="6" t="s">
        <v>465</v>
      </c>
      <c r="I20" s="6" t="s">
        <v>25</v>
      </c>
      <c r="J20" s="6" t="s">
        <v>17</v>
      </c>
      <c r="K20" s="7">
        <v>19</v>
      </c>
      <c r="L20" s="6">
        <v>729393</v>
      </c>
      <c r="M20" s="6">
        <v>558807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4969674</v>
      </c>
      <c r="B21" s="4" t="s">
        <v>466</v>
      </c>
      <c r="C21" s="5" t="s">
        <v>467</v>
      </c>
      <c r="D21" s="6" t="s">
        <v>14</v>
      </c>
      <c r="E21" s="6" t="s">
        <v>441</v>
      </c>
      <c r="F21" s="6" t="s">
        <v>454</v>
      </c>
      <c r="G21" s="6" t="s">
        <v>468</v>
      </c>
      <c r="H21" s="6" t="s">
        <v>469</v>
      </c>
      <c r="I21" s="6" t="s">
        <v>470</v>
      </c>
      <c r="J21" s="6" t="s">
        <v>471</v>
      </c>
      <c r="K21" s="7">
        <v>5</v>
      </c>
      <c r="L21" s="6">
        <v>725409</v>
      </c>
      <c r="M21" s="6">
        <v>560637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4970229</v>
      </c>
      <c r="B22" s="4" t="s">
        <v>493</v>
      </c>
      <c r="C22" s="5" t="s">
        <v>494</v>
      </c>
      <c r="D22" s="6" t="s">
        <v>14</v>
      </c>
      <c r="E22" s="6" t="s">
        <v>441</v>
      </c>
      <c r="F22" s="6" t="s">
        <v>495</v>
      </c>
      <c r="G22" s="6" t="s">
        <v>496</v>
      </c>
      <c r="H22" s="6" t="s">
        <v>495</v>
      </c>
      <c r="I22" s="6" t="s">
        <v>80</v>
      </c>
      <c r="J22" s="6" t="s">
        <v>81</v>
      </c>
      <c r="K22" s="7">
        <v>8</v>
      </c>
      <c r="L22" s="6">
        <v>736638</v>
      </c>
      <c r="M22" s="6">
        <v>551363</v>
      </c>
      <c r="N22" s="6">
        <v>1</v>
      </c>
      <c r="O22" s="38"/>
      <c r="P22" s="38"/>
      <c r="Q22" s="38"/>
      <c r="R22">
        <f t="shared" ref="R22:R35" si="5">ROUND(Q22*0.23,2)</f>
        <v>0</v>
      </c>
      <c r="S22" s="39">
        <f t="shared" ref="S22:S35" si="6">ROUND(SUM(Q22:R22),2)</f>
        <v>0</v>
      </c>
      <c r="T22" s="38"/>
      <c r="U22" s="38"/>
      <c r="V22">
        <f t="shared" ref="V22:V35" si="7">ROUND(U22*0.23,2)</f>
        <v>0</v>
      </c>
      <c r="W22" s="39">
        <f t="shared" ref="W22:W35" si="8">ROUND(SUM(U22:V22),2)</f>
        <v>0</v>
      </c>
    </row>
    <row r="23" spans="1:23" x14ac:dyDescent="0.25">
      <c r="A23" s="4">
        <v>4970546</v>
      </c>
      <c r="B23" s="4" t="s">
        <v>497</v>
      </c>
      <c r="C23" s="5" t="s">
        <v>498</v>
      </c>
      <c r="D23" s="6" t="s">
        <v>14</v>
      </c>
      <c r="E23" s="6" t="s">
        <v>441</v>
      </c>
      <c r="F23" s="6" t="s">
        <v>495</v>
      </c>
      <c r="G23" s="6" t="s">
        <v>499</v>
      </c>
      <c r="H23" s="6" t="s">
        <v>500</v>
      </c>
      <c r="I23" s="6" t="s">
        <v>25</v>
      </c>
      <c r="J23" s="6" t="s">
        <v>17</v>
      </c>
      <c r="K23" s="7">
        <v>69</v>
      </c>
      <c r="L23" s="6">
        <v>739071</v>
      </c>
      <c r="M23" s="6">
        <v>545243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4974520</v>
      </c>
      <c r="B24" s="4" t="s">
        <v>596</v>
      </c>
      <c r="C24" s="5" t="s">
        <v>597</v>
      </c>
      <c r="D24" s="6" t="s">
        <v>14</v>
      </c>
      <c r="E24" s="6" t="s">
        <v>441</v>
      </c>
      <c r="F24" s="6" t="s">
        <v>598</v>
      </c>
      <c r="G24" s="6" t="s">
        <v>599</v>
      </c>
      <c r="H24" s="6" t="s">
        <v>600</v>
      </c>
      <c r="I24" s="6" t="s">
        <v>25</v>
      </c>
      <c r="J24" s="6" t="s">
        <v>17</v>
      </c>
      <c r="K24" s="7">
        <v>45</v>
      </c>
      <c r="L24" s="6">
        <v>744440</v>
      </c>
      <c r="M24" s="6">
        <v>575453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4975019</v>
      </c>
      <c r="B25" s="4" t="s">
        <v>601</v>
      </c>
      <c r="C25" s="5" t="s">
        <v>602</v>
      </c>
      <c r="D25" s="6" t="s">
        <v>14</v>
      </c>
      <c r="E25" s="6" t="s">
        <v>441</v>
      </c>
      <c r="F25" s="6" t="s">
        <v>598</v>
      </c>
      <c r="G25" s="6" t="s">
        <v>603</v>
      </c>
      <c r="H25" s="6" t="s">
        <v>604</v>
      </c>
      <c r="I25" s="6" t="s">
        <v>25</v>
      </c>
      <c r="J25" s="6" t="s">
        <v>17</v>
      </c>
      <c r="K25" s="7">
        <v>26</v>
      </c>
      <c r="L25" s="6">
        <v>753137</v>
      </c>
      <c r="M25" s="6">
        <v>584004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4975215</v>
      </c>
      <c r="B26" s="4" t="s">
        <v>605</v>
      </c>
      <c r="C26" s="5" t="s">
        <v>606</v>
      </c>
      <c r="D26" s="6" t="s">
        <v>14</v>
      </c>
      <c r="E26" s="6" t="s">
        <v>441</v>
      </c>
      <c r="F26" s="6" t="s">
        <v>598</v>
      </c>
      <c r="G26" s="6" t="s">
        <v>607</v>
      </c>
      <c r="H26" s="6" t="s">
        <v>608</v>
      </c>
      <c r="I26" s="6" t="s">
        <v>25</v>
      </c>
      <c r="J26" s="6" t="s">
        <v>17</v>
      </c>
      <c r="K26" s="7">
        <v>32</v>
      </c>
      <c r="L26" s="6">
        <v>751710</v>
      </c>
      <c r="M26" s="6">
        <v>580429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4976012</v>
      </c>
      <c r="B27" s="4" t="s">
        <v>609</v>
      </c>
      <c r="C27" s="5" t="s">
        <v>610</v>
      </c>
      <c r="D27" s="6" t="s">
        <v>14</v>
      </c>
      <c r="E27" s="6" t="s">
        <v>441</v>
      </c>
      <c r="F27" s="6" t="s">
        <v>598</v>
      </c>
      <c r="G27" s="6" t="s">
        <v>611</v>
      </c>
      <c r="H27" s="6" t="s">
        <v>598</v>
      </c>
      <c r="I27" s="6" t="s">
        <v>394</v>
      </c>
      <c r="J27" s="6" t="s">
        <v>395</v>
      </c>
      <c r="K27" s="7">
        <v>5</v>
      </c>
      <c r="L27" s="6">
        <v>748074</v>
      </c>
      <c r="M27" s="6">
        <v>575952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4976834</v>
      </c>
      <c r="B28" s="4" t="s">
        <v>627</v>
      </c>
      <c r="C28" s="5" t="s">
        <v>628</v>
      </c>
      <c r="D28" s="6" t="s">
        <v>14</v>
      </c>
      <c r="E28" s="6" t="s">
        <v>441</v>
      </c>
      <c r="F28" s="6" t="s">
        <v>626</v>
      </c>
      <c r="G28" s="6" t="s">
        <v>629</v>
      </c>
      <c r="H28" s="6" t="s">
        <v>626</v>
      </c>
      <c r="I28" s="6" t="s">
        <v>159</v>
      </c>
      <c r="J28" s="6" t="s">
        <v>160</v>
      </c>
      <c r="K28" s="7">
        <v>2</v>
      </c>
      <c r="L28" s="6">
        <v>738786</v>
      </c>
      <c r="M28" s="6">
        <v>562095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4978787</v>
      </c>
      <c r="B29" s="4" t="s">
        <v>717</v>
      </c>
      <c r="C29" s="5" t="s">
        <v>718</v>
      </c>
      <c r="D29" s="6" t="s">
        <v>14</v>
      </c>
      <c r="E29" s="6" t="s">
        <v>441</v>
      </c>
      <c r="F29" s="6" t="s">
        <v>716</v>
      </c>
      <c r="G29" s="6" t="s">
        <v>719</v>
      </c>
      <c r="H29" s="6" t="s">
        <v>720</v>
      </c>
      <c r="I29" s="6" t="s">
        <v>25</v>
      </c>
      <c r="J29" s="6" t="s">
        <v>17</v>
      </c>
      <c r="K29" s="7">
        <v>50</v>
      </c>
      <c r="L29" s="6">
        <v>726355</v>
      </c>
      <c r="M29" s="6">
        <v>570523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4966313</v>
      </c>
      <c r="B30" s="4" t="s">
        <v>1086</v>
      </c>
      <c r="C30" s="5" t="s">
        <v>1087</v>
      </c>
      <c r="D30" s="6" t="s">
        <v>14</v>
      </c>
      <c r="E30" s="6" t="s">
        <v>441</v>
      </c>
      <c r="F30" s="6" t="s">
        <v>442</v>
      </c>
      <c r="G30" s="6" t="s">
        <v>1088</v>
      </c>
      <c r="H30" s="6" t="s">
        <v>442</v>
      </c>
      <c r="I30" s="6" t="s">
        <v>594</v>
      </c>
      <c r="J30" s="6" t="s">
        <v>595</v>
      </c>
      <c r="K30" s="7">
        <v>5</v>
      </c>
      <c r="L30" s="6">
        <v>736812</v>
      </c>
      <c r="M30" s="6">
        <v>540453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4965870</v>
      </c>
      <c r="B31" s="4" t="s">
        <v>1089</v>
      </c>
      <c r="C31" s="5" t="s">
        <v>1090</v>
      </c>
      <c r="D31" s="6" t="s">
        <v>14</v>
      </c>
      <c r="E31" s="6" t="s">
        <v>441</v>
      </c>
      <c r="F31" s="6" t="s">
        <v>442</v>
      </c>
      <c r="G31" s="6" t="s">
        <v>1088</v>
      </c>
      <c r="H31" s="6" t="s">
        <v>442</v>
      </c>
      <c r="I31" s="6" t="s">
        <v>80</v>
      </c>
      <c r="J31" s="6" t="s">
        <v>81</v>
      </c>
      <c r="K31" s="7">
        <v>8</v>
      </c>
      <c r="L31" s="6">
        <v>736776</v>
      </c>
      <c r="M31" s="6">
        <v>540285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4964642</v>
      </c>
      <c r="B32" s="4" t="s">
        <v>1122</v>
      </c>
      <c r="C32" s="5" t="s">
        <v>1123</v>
      </c>
      <c r="D32" s="6" t="s">
        <v>14</v>
      </c>
      <c r="E32" s="6" t="s">
        <v>441</v>
      </c>
      <c r="F32" s="6" t="s">
        <v>716</v>
      </c>
      <c r="G32" s="6" t="s">
        <v>1124</v>
      </c>
      <c r="H32" s="6" t="s">
        <v>716</v>
      </c>
      <c r="I32" s="6" t="s">
        <v>1125</v>
      </c>
      <c r="J32" s="6" t="s">
        <v>1126</v>
      </c>
      <c r="K32" s="7">
        <v>15</v>
      </c>
      <c r="L32" s="6">
        <v>736344</v>
      </c>
      <c r="M32" s="6">
        <v>567185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4964701</v>
      </c>
      <c r="B33" s="4" t="s">
        <v>1127</v>
      </c>
      <c r="C33" s="5" t="s">
        <v>1128</v>
      </c>
      <c r="D33" s="6" t="s">
        <v>14</v>
      </c>
      <c r="E33" s="6" t="s">
        <v>441</v>
      </c>
      <c r="F33" s="6" t="s">
        <v>716</v>
      </c>
      <c r="G33" s="6" t="s">
        <v>1124</v>
      </c>
      <c r="H33" s="6" t="s">
        <v>716</v>
      </c>
      <c r="I33" s="6" t="s">
        <v>233</v>
      </c>
      <c r="J33" s="6" t="s">
        <v>234</v>
      </c>
      <c r="K33" s="7">
        <v>4</v>
      </c>
      <c r="L33" s="6">
        <v>735888</v>
      </c>
      <c r="M33" s="6">
        <v>567277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4964714</v>
      </c>
      <c r="B34" s="4" t="s">
        <v>1129</v>
      </c>
      <c r="C34" s="5" t="s">
        <v>1130</v>
      </c>
      <c r="D34" s="6" t="s">
        <v>14</v>
      </c>
      <c r="E34" s="6" t="s">
        <v>441</v>
      </c>
      <c r="F34" s="6" t="s">
        <v>716</v>
      </c>
      <c r="G34" s="6" t="s">
        <v>1124</v>
      </c>
      <c r="H34" s="6" t="s">
        <v>716</v>
      </c>
      <c r="I34" s="6" t="s">
        <v>394</v>
      </c>
      <c r="J34" s="6" t="s">
        <v>395</v>
      </c>
      <c r="K34" s="7">
        <v>1</v>
      </c>
      <c r="L34" s="6">
        <v>735730</v>
      </c>
      <c r="M34" s="6">
        <v>567328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  <row r="35" spans="1:23" x14ac:dyDescent="0.25">
      <c r="A35" s="4">
        <v>4964752</v>
      </c>
      <c r="B35" s="4" t="s">
        <v>1131</v>
      </c>
      <c r="C35" s="5" t="s">
        <v>1132</v>
      </c>
      <c r="D35" s="6" t="s">
        <v>14</v>
      </c>
      <c r="E35" s="6" t="s">
        <v>441</v>
      </c>
      <c r="F35" s="6" t="s">
        <v>716</v>
      </c>
      <c r="G35" s="6" t="s">
        <v>1124</v>
      </c>
      <c r="H35" s="6" t="s">
        <v>716</v>
      </c>
      <c r="I35" s="6" t="s">
        <v>1133</v>
      </c>
      <c r="J35" s="6" t="s">
        <v>1134</v>
      </c>
      <c r="K35" s="7">
        <v>5</v>
      </c>
      <c r="L35" s="6">
        <v>736501</v>
      </c>
      <c r="M35" s="6">
        <v>567050</v>
      </c>
      <c r="N35" s="6">
        <v>1</v>
      </c>
      <c r="O35" s="38"/>
      <c r="P35" s="38"/>
      <c r="Q35" s="38"/>
      <c r="R35">
        <f t="shared" si="5"/>
        <v>0</v>
      </c>
      <c r="S35" s="39">
        <f t="shared" si="6"/>
        <v>0</v>
      </c>
      <c r="T35" s="38"/>
      <c r="U35" s="38"/>
      <c r="V35">
        <f t="shared" si="7"/>
        <v>0</v>
      </c>
      <c r="W35" s="39">
        <f t="shared" si="8"/>
        <v>0</v>
      </c>
    </row>
  </sheetData>
  <sheetProtection algorithmName="SHA-512" hashValue="nqszNeB7BWJ+p1cApZNaPFd4qk68v4HKhvQSv6IvzWs4gpowGhLVZWz4BU2h+InalUVPtJKd8RvhNiKbdFYdUQ==" saltValue="LIALPrXrXI6dqonAub0MV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72A6-7813-4ADF-BFF4-7F4C99814DC3}">
  <dimension ref="A1:W34"/>
  <sheetViews>
    <sheetView workbookViewId="0">
      <selection activeCell="E23" sqref="E23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1178</v>
      </c>
      <c r="B2" s="8">
        <f>M14</f>
        <v>19</v>
      </c>
      <c r="C2" s="8" t="str">
        <f>E16</f>
        <v>SIEMIATYCKI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SUM(N16:N34)</f>
        <v>19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4916769</v>
      </c>
      <c r="B16" s="4" t="s">
        <v>139</v>
      </c>
      <c r="C16" s="5" t="s">
        <v>140</v>
      </c>
      <c r="D16" s="6" t="s">
        <v>14</v>
      </c>
      <c r="E16" s="6" t="s">
        <v>137</v>
      </c>
      <c r="F16" s="6" t="s">
        <v>138</v>
      </c>
      <c r="G16" s="6" t="s">
        <v>141</v>
      </c>
      <c r="H16" s="6" t="s">
        <v>142</v>
      </c>
      <c r="I16" s="6" t="s">
        <v>25</v>
      </c>
      <c r="J16" s="6" t="s">
        <v>17</v>
      </c>
      <c r="K16" s="6">
        <v>16</v>
      </c>
      <c r="L16" s="6">
        <v>749102</v>
      </c>
      <c r="M16" s="6">
        <v>524116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4916773</v>
      </c>
      <c r="B17" s="4" t="s">
        <v>143</v>
      </c>
      <c r="C17" s="5" t="s">
        <v>144</v>
      </c>
      <c r="D17" s="6" t="s">
        <v>14</v>
      </c>
      <c r="E17" s="6" t="s">
        <v>137</v>
      </c>
      <c r="F17" s="6" t="s">
        <v>138</v>
      </c>
      <c r="G17" s="6" t="s">
        <v>141</v>
      </c>
      <c r="H17" s="6" t="s">
        <v>142</v>
      </c>
      <c r="I17" s="6" t="s">
        <v>25</v>
      </c>
      <c r="J17" s="6" t="s">
        <v>17</v>
      </c>
      <c r="K17" s="6">
        <v>41</v>
      </c>
      <c r="L17" s="6">
        <v>748756</v>
      </c>
      <c r="M17" s="6">
        <v>524639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4917735</v>
      </c>
      <c r="B18" s="4" t="s">
        <v>151</v>
      </c>
      <c r="C18" s="5" t="s">
        <v>152</v>
      </c>
      <c r="D18" s="6" t="s">
        <v>14</v>
      </c>
      <c r="E18" s="6" t="s">
        <v>137</v>
      </c>
      <c r="F18" s="6" t="s">
        <v>153</v>
      </c>
      <c r="G18" s="6" t="s">
        <v>154</v>
      </c>
      <c r="H18" s="6" t="s">
        <v>153</v>
      </c>
      <c r="I18" s="6" t="s">
        <v>25</v>
      </c>
      <c r="J18" s="6" t="s">
        <v>17</v>
      </c>
      <c r="K18" s="6">
        <v>1</v>
      </c>
      <c r="L18" s="6">
        <v>765242</v>
      </c>
      <c r="M18" s="6">
        <v>529249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4919071</v>
      </c>
      <c r="B19" s="4" t="s">
        <v>155</v>
      </c>
      <c r="C19" s="5" t="s">
        <v>156</v>
      </c>
      <c r="D19" s="6" t="s">
        <v>14</v>
      </c>
      <c r="E19" s="6" t="s">
        <v>137</v>
      </c>
      <c r="F19" s="6" t="s">
        <v>157</v>
      </c>
      <c r="G19" s="6" t="s">
        <v>158</v>
      </c>
      <c r="H19" s="6" t="s">
        <v>157</v>
      </c>
      <c r="I19" s="6" t="s">
        <v>159</v>
      </c>
      <c r="J19" s="6" t="s">
        <v>160</v>
      </c>
      <c r="K19" s="6">
        <v>34</v>
      </c>
      <c r="L19" s="6">
        <v>752716</v>
      </c>
      <c r="M19" s="6">
        <v>530365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4920552</v>
      </c>
      <c r="B20" s="4" t="s">
        <v>252</v>
      </c>
      <c r="C20" s="5" t="s">
        <v>253</v>
      </c>
      <c r="D20" s="6" t="s">
        <v>14</v>
      </c>
      <c r="E20" s="6" t="s">
        <v>137</v>
      </c>
      <c r="F20" s="6" t="s">
        <v>254</v>
      </c>
      <c r="G20" s="6" t="s">
        <v>255</v>
      </c>
      <c r="H20" s="6" t="s">
        <v>254</v>
      </c>
      <c r="I20" s="6" t="s">
        <v>256</v>
      </c>
      <c r="J20" s="6" t="s">
        <v>257</v>
      </c>
      <c r="K20" s="6">
        <v>132</v>
      </c>
      <c r="L20" s="6">
        <v>775467</v>
      </c>
      <c r="M20" s="6">
        <v>503973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4923059</v>
      </c>
      <c r="B21" s="4" t="s">
        <v>258</v>
      </c>
      <c r="C21" s="5" t="s">
        <v>259</v>
      </c>
      <c r="D21" s="6" t="s">
        <v>14</v>
      </c>
      <c r="E21" s="6" t="s">
        <v>137</v>
      </c>
      <c r="F21" s="6" t="s">
        <v>260</v>
      </c>
      <c r="G21" s="6" t="s">
        <v>261</v>
      </c>
      <c r="H21" s="6" t="s">
        <v>260</v>
      </c>
      <c r="I21" s="6" t="s">
        <v>80</v>
      </c>
      <c r="J21" s="6" t="s">
        <v>81</v>
      </c>
      <c r="K21" s="6">
        <v>2</v>
      </c>
      <c r="L21" s="6">
        <v>780525</v>
      </c>
      <c r="M21" s="6">
        <v>525049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4924695</v>
      </c>
      <c r="B22" s="4" t="s">
        <v>277</v>
      </c>
      <c r="C22" s="5" t="s">
        <v>278</v>
      </c>
      <c r="D22" s="6" t="s">
        <v>14</v>
      </c>
      <c r="E22" s="6" t="s">
        <v>137</v>
      </c>
      <c r="F22" s="6" t="s">
        <v>279</v>
      </c>
      <c r="G22" s="6" t="s">
        <v>280</v>
      </c>
      <c r="H22" s="6" t="s">
        <v>279</v>
      </c>
      <c r="I22" s="6" t="s">
        <v>80</v>
      </c>
      <c r="J22" s="6" t="s">
        <v>81</v>
      </c>
      <c r="K22" s="6">
        <v>6</v>
      </c>
      <c r="L22" s="6">
        <v>777100</v>
      </c>
      <c r="M22" s="6">
        <v>518626</v>
      </c>
      <c r="N22" s="6">
        <v>1</v>
      </c>
      <c r="O22" s="38"/>
      <c r="P22" s="38"/>
      <c r="Q22" s="38"/>
      <c r="R22">
        <f t="shared" ref="R22:R34" si="5">ROUND(Q22*0.23,2)</f>
        <v>0</v>
      </c>
      <c r="S22" s="39">
        <f t="shared" ref="S22:S34" si="6">ROUND(SUM(Q22:R22),2)</f>
        <v>0</v>
      </c>
      <c r="T22" s="38"/>
      <c r="U22" s="38"/>
      <c r="V22">
        <f t="shared" ref="V22:V34" si="7">ROUND(U22*0.23,2)</f>
        <v>0</v>
      </c>
      <c r="W22" s="39">
        <f t="shared" ref="W22:W34" si="8">ROUND(SUM(U22:V22),2)</f>
        <v>0</v>
      </c>
    </row>
    <row r="23" spans="1:23" x14ac:dyDescent="0.25">
      <c r="A23" s="4">
        <v>4927149</v>
      </c>
      <c r="B23" s="4" t="s">
        <v>310</v>
      </c>
      <c r="C23" s="5" t="s">
        <v>311</v>
      </c>
      <c r="D23" s="6" t="s">
        <v>14</v>
      </c>
      <c r="E23" s="6" t="s">
        <v>137</v>
      </c>
      <c r="F23" s="6" t="s">
        <v>312</v>
      </c>
      <c r="G23" s="6" t="s">
        <v>313</v>
      </c>
      <c r="H23" s="6" t="s">
        <v>314</v>
      </c>
      <c r="I23" s="6" t="s">
        <v>25</v>
      </c>
      <c r="J23" s="6" t="s">
        <v>17</v>
      </c>
      <c r="K23" s="6">
        <v>68</v>
      </c>
      <c r="L23" s="6">
        <v>765620</v>
      </c>
      <c r="M23" s="6">
        <v>517430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4927630</v>
      </c>
      <c r="B24" s="4" t="s">
        <v>315</v>
      </c>
      <c r="C24" s="5" t="s">
        <v>316</v>
      </c>
      <c r="D24" s="6" t="s">
        <v>14</v>
      </c>
      <c r="E24" s="6" t="s">
        <v>137</v>
      </c>
      <c r="F24" s="6" t="s">
        <v>312</v>
      </c>
      <c r="G24" s="6" t="s">
        <v>317</v>
      </c>
      <c r="H24" s="6" t="s">
        <v>318</v>
      </c>
      <c r="I24" s="6" t="s">
        <v>319</v>
      </c>
      <c r="J24" s="6" t="s">
        <v>320</v>
      </c>
      <c r="K24" s="6">
        <v>130</v>
      </c>
      <c r="L24" s="6">
        <v>760350</v>
      </c>
      <c r="M24" s="6">
        <v>517599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4927656</v>
      </c>
      <c r="B25" s="4" t="s">
        <v>321</v>
      </c>
      <c r="C25" s="5" t="s">
        <v>322</v>
      </c>
      <c r="D25" s="6" t="s">
        <v>14</v>
      </c>
      <c r="E25" s="6" t="s">
        <v>137</v>
      </c>
      <c r="F25" s="6" t="s">
        <v>312</v>
      </c>
      <c r="G25" s="6" t="s">
        <v>317</v>
      </c>
      <c r="H25" s="6" t="s">
        <v>318</v>
      </c>
      <c r="I25" s="6" t="s">
        <v>80</v>
      </c>
      <c r="J25" s="6" t="s">
        <v>81</v>
      </c>
      <c r="K25" s="6">
        <v>4</v>
      </c>
      <c r="L25" s="6">
        <v>760666</v>
      </c>
      <c r="M25" s="6">
        <v>517527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4928944</v>
      </c>
      <c r="B26" s="4" t="s">
        <v>323</v>
      </c>
      <c r="C26" s="5" t="s">
        <v>324</v>
      </c>
      <c r="D26" s="6" t="s">
        <v>14</v>
      </c>
      <c r="E26" s="6" t="s">
        <v>137</v>
      </c>
      <c r="F26" s="6" t="s">
        <v>312</v>
      </c>
      <c r="G26" s="6" t="s">
        <v>325</v>
      </c>
      <c r="H26" s="6" t="s">
        <v>326</v>
      </c>
      <c r="I26" s="6" t="s">
        <v>25</v>
      </c>
      <c r="J26" s="6" t="s">
        <v>17</v>
      </c>
      <c r="K26" s="6">
        <v>38</v>
      </c>
      <c r="L26" s="6">
        <v>769093</v>
      </c>
      <c r="M26" s="6">
        <v>510645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4928984</v>
      </c>
      <c r="B27" s="4" t="s">
        <v>327</v>
      </c>
      <c r="C27" s="5" t="s">
        <v>328</v>
      </c>
      <c r="D27" s="6" t="s">
        <v>14</v>
      </c>
      <c r="E27" s="6" t="s">
        <v>137</v>
      </c>
      <c r="F27" s="6" t="s">
        <v>312</v>
      </c>
      <c r="G27" s="6" t="s">
        <v>329</v>
      </c>
      <c r="H27" s="6" t="s">
        <v>330</v>
      </c>
      <c r="I27" s="6" t="s">
        <v>25</v>
      </c>
      <c r="J27" s="6" t="s">
        <v>17</v>
      </c>
      <c r="K27" s="6">
        <v>1</v>
      </c>
      <c r="L27" s="6">
        <v>767116</v>
      </c>
      <c r="M27" s="6">
        <v>520696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4915780</v>
      </c>
      <c r="B28" s="4" t="s">
        <v>991</v>
      </c>
      <c r="C28" s="5" t="s">
        <v>992</v>
      </c>
      <c r="D28" s="6" t="s">
        <v>14</v>
      </c>
      <c r="E28" s="6" t="s">
        <v>137</v>
      </c>
      <c r="F28" s="6" t="s">
        <v>138</v>
      </c>
      <c r="G28" s="6" t="s">
        <v>993</v>
      </c>
      <c r="H28" s="6" t="s">
        <v>138</v>
      </c>
      <c r="I28" s="6" t="s">
        <v>979</v>
      </c>
      <c r="J28" s="6" t="s">
        <v>980</v>
      </c>
      <c r="K28" s="7">
        <v>51</v>
      </c>
      <c r="L28" s="6">
        <v>748076</v>
      </c>
      <c r="M28" s="6">
        <v>510270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4914335</v>
      </c>
      <c r="B29" s="4" t="s">
        <v>1044</v>
      </c>
      <c r="C29" s="5" t="s">
        <v>1045</v>
      </c>
      <c r="D29" s="6" t="s">
        <v>14</v>
      </c>
      <c r="E29" s="6" t="s">
        <v>137</v>
      </c>
      <c r="F29" s="6" t="s">
        <v>312</v>
      </c>
      <c r="G29" s="6" t="s">
        <v>1046</v>
      </c>
      <c r="H29" s="6" t="s">
        <v>312</v>
      </c>
      <c r="I29" s="6" t="s">
        <v>1047</v>
      </c>
      <c r="J29" s="6" t="s">
        <v>1048</v>
      </c>
      <c r="K29" s="7">
        <v>4</v>
      </c>
      <c r="L29" s="6">
        <v>763946</v>
      </c>
      <c r="M29" s="6">
        <v>514079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4914603</v>
      </c>
      <c r="B30" s="4" t="s">
        <v>1049</v>
      </c>
      <c r="C30" s="5" t="s">
        <v>1050</v>
      </c>
      <c r="D30" s="6" t="s">
        <v>14</v>
      </c>
      <c r="E30" s="6" t="s">
        <v>137</v>
      </c>
      <c r="F30" s="6" t="s">
        <v>312</v>
      </c>
      <c r="G30" s="6" t="s">
        <v>1046</v>
      </c>
      <c r="H30" s="6" t="s">
        <v>312</v>
      </c>
      <c r="I30" s="6" t="s">
        <v>981</v>
      </c>
      <c r="J30" s="6" t="s">
        <v>982</v>
      </c>
      <c r="K30" s="7">
        <v>43</v>
      </c>
      <c r="L30" s="6">
        <v>763312</v>
      </c>
      <c r="M30" s="6">
        <v>513466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4913090</v>
      </c>
      <c r="B31" s="4" t="s">
        <v>1051</v>
      </c>
      <c r="C31" s="5" t="s">
        <v>1052</v>
      </c>
      <c r="D31" s="6" t="s">
        <v>14</v>
      </c>
      <c r="E31" s="6" t="s">
        <v>137</v>
      </c>
      <c r="F31" s="6" t="s">
        <v>312</v>
      </c>
      <c r="G31" s="6" t="s">
        <v>1046</v>
      </c>
      <c r="H31" s="6" t="s">
        <v>312</v>
      </c>
      <c r="I31" s="6" t="s">
        <v>1053</v>
      </c>
      <c r="J31" s="6" t="s">
        <v>1054</v>
      </c>
      <c r="K31" s="7">
        <v>1</v>
      </c>
      <c r="L31" s="6">
        <v>762702</v>
      </c>
      <c r="M31" s="6">
        <v>513317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4912503</v>
      </c>
      <c r="B32" s="4" t="s">
        <v>1055</v>
      </c>
      <c r="C32" s="5" t="s">
        <v>1056</v>
      </c>
      <c r="D32" s="6" t="s">
        <v>14</v>
      </c>
      <c r="E32" s="6" t="s">
        <v>137</v>
      </c>
      <c r="F32" s="6" t="s">
        <v>312</v>
      </c>
      <c r="G32" s="6" t="s">
        <v>1046</v>
      </c>
      <c r="H32" s="6" t="s">
        <v>312</v>
      </c>
      <c r="I32" s="6" t="s">
        <v>1057</v>
      </c>
      <c r="J32" s="6" t="s">
        <v>1058</v>
      </c>
      <c r="K32" s="7">
        <v>2</v>
      </c>
      <c r="L32" s="6">
        <v>762236</v>
      </c>
      <c r="M32" s="6">
        <v>513674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4914755</v>
      </c>
      <c r="B33" s="4" t="s">
        <v>1059</v>
      </c>
      <c r="C33" s="5" t="s">
        <v>1060</v>
      </c>
      <c r="D33" s="6" t="s">
        <v>14</v>
      </c>
      <c r="E33" s="6" t="s">
        <v>137</v>
      </c>
      <c r="F33" s="6" t="s">
        <v>312</v>
      </c>
      <c r="G33" s="6" t="s">
        <v>1046</v>
      </c>
      <c r="H33" s="6" t="s">
        <v>312</v>
      </c>
      <c r="I33" s="6" t="s">
        <v>969</v>
      </c>
      <c r="J33" s="6" t="s">
        <v>970</v>
      </c>
      <c r="K33" s="7">
        <v>10</v>
      </c>
      <c r="L33" s="6">
        <v>762497</v>
      </c>
      <c r="M33" s="6">
        <v>513681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4913071</v>
      </c>
      <c r="B34" s="4" t="s">
        <v>1061</v>
      </c>
      <c r="C34" s="5" t="s">
        <v>1062</v>
      </c>
      <c r="D34" s="6" t="s">
        <v>14</v>
      </c>
      <c r="E34" s="6" t="s">
        <v>137</v>
      </c>
      <c r="F34" s="6" t="s">
        <v>312</v>
      </c>
      <c r="G34" s="6" t="s">
        <v>1046</v>
      </c>
      <c r="H34" s="6" t="s">
        <v>312</v>
      </c>
      <c r="I34" s="6" t="s">
        <v>977</v>
      </c>
      <c r="J34" s="6" t="s">
        <v>978</v>
      </c>
      <c r="K34" s="7">
        <v>25</v>
      </c>
      <c r="L34" s="6">
        <v>762858</v>
      </c>
      <c r="M34" s="6">
        <v>513595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</sheetData>
  <sheetProtection algorithmName="SHA-512" hashValue="zAd9uH6WbJo5yy4cbMQ2K2P3r3+k3E7LVZwOxJQKJl2vBamRYJ21mu0zqwxBFHhoAVC6R9YeHWBF0Chtwenozg==" saltValue="PfsaeypoWydjo1jbmQZ6M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93B44-F87B-4FC1-B3FF-CC83325B69B9}">
  <dimension ref="A1:W35"/>
  <sheetViews>
    <sheetView workbookViewId="0">
      <selection activeCell="G23" sqref="G23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1177</v>
      </c>
      <c r="B2" s="8">
        <f>M14</f>
        <v>20</v>
      </c>
      <c r="C2" s="8" t="str">
        <f>E16</f>
        <v>ŁOMŻYŃSKI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SUM(N16:N35)</f>
        <v>20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4879092</v>
      </c>
      <c r="B16" s="4" t="s">
        <v>488</v>
      </c>
      <c r="C16" s="5" t="s">
        <v>489</v>
      </c>
      <c r="D16" s="6" t="s">
        <v>14</v>
      </c>
      <c r="E16" s="6" t="s">
        <v>18</v>
      </c>
      <c r="F16" s="6" t="s">
        <v>490</v>
      </c>
      <c r="G16" s="6" t="s">
        <v>491</v>
      </c>
      <c r="H16" s="6" t="s">
        <v>492</v>
      </c>
      <c r="I16" s="6" t="s">
        <v>25</v>
      </c>
      <c r="J16" s="6" t="s">
        <v>17</v>
      </c>
      <c r="K16" s="7" t="s">
        <v>16</v>
      </c>
      <c r="L16" s="6">
        <v>729093</v>
      </c>
      <c r="M16" s="6">
        <v>611721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4881269</v>
      </c>
      <c r="B17" s="4" t="s">
        <v>518</v>
      </c>
      <c r="C17" s="5" t="s">
        <v>519</v>
      </c>
      <c r="D17" s="6" t="s">
        <v>14</v>
      </c>
      <c r="E17" s="6" t="s">
        <v>18</v>
      </c>
      <c r="F17" s="6" t="s">
        <v>517</v>
      </c>
      <c r="G17" s="6" t="s">
        <v>520</v>
      </c>
      <c r="H17" s="6" t="s">
        <v>521</v>
      </c>
      <c r="I17" s="6" t="s">
        <v>25</v>
      </c>
      <c r="J17" s="6" t="s">
        <v>17</v>
      </c>
      <c r="K17" s="7">
        <v>137</v>
      </c>
      <c r="L17" s="6">
        <v>699390</v>
      </c>
      <c r="M17" s="6">
        <v>596619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4881735</v>
      </c>
      <c r="B18" s="4" t="s">
        <v>522</v>
      </c>
      <c r="C18" s="5" t="s">
        <v>523</v>
      </c>
      <c r="D18" s="6" t="s">
        <v>14</v>
      </c>
      <c r="E18" s="6" t="s">
        <v>18</v>
      </c>
      <c r="F18" s="6" t="s">
        <v>517</v>
      </c>
      <c r="G18" s="6" t="s">
        <v>524</v>
      </c>
      <c r="H18" s="6" t="s">
        <v>525</v>
      </c>
      <c r="I18" s="6" t="s">
        <v>80</v>
      </c>
      <c r="J18" s="6" t="s">
        <v>81</v>
      </c>
      <c r="K18" s="7">
        <v>1</v>
      </c>
      <c r="L18" s="6">
        <v>709341</v>
      </c>
      <c r="M18" s="6">
        <v>587314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4883930</v>
      </c>
      <c r="B19" s="4" t="s">
        <v>537</v>
      </c>
      <c r="C19" s="5" t="s">
        <v>538</v>
      </c>
      <c r="D19" s="6" t="s">
        <v>14</v>
      </c>
      <c r="E19" s="6" t="s">
        <v>18</v>
      </c>
      <c r="F19" s="6" t="s">
        <v>539</v>
      </c>
      <c r="G19" s="6" t="s">
        <v>540</v>
      </c>
      <c r="H19" s="6" t="s">
        <v>539</v>
      </c>
      <c r="I19" s="6" t="s">
        <v>526</v>
      </c>
      <c r="J19" s="6" t="s">
        <v>527</v>
      </c>
      <c r="K19" s="7">
        <v>10</v>
      </c>
      <c r="L19" s="6">
        <v>688890</v>
      </c>
      <c r="M19" s="6">
        <v>591191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4883933</v>
      </c>
      <c r="B20" s="4" t="s">
        <v>541</v>
      </c>
      <c r="C20" s="5" t="s">
        <v>542</v>
      </c>
      <c r="D20" s="6" t="s">
        <v>14</v>
      </c>
      <c r="E20" s="6" t="s">
        <v>18</v>
      </c>
      <c r="F20" s="6" t="s">
        <v>539</v>
      </c>
      <c r="G20" s="6" t="s">
        <v>540</v>
      </c>
      <c r="H20" s="6" t="s">
        <v>539</v>
      </c>
      <c r="I20" s="6" t="s">
        <v>526</v>
      </c>
      <c r="J20" s="6" t="s">
        <v>527</v>
      </c>
      <c r="K20" s="7">
        <v>15</v>
      </c>
      <c r="L20" s="6">
        <v>688893</v>
      </c>
      <c r="M20" s="6">
        <v>591133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4887853</v>
      </c>
      <c r="B21" s="4" t="s">
        <v>545</v>
      </c>
      <c r="C21" s="5" t="s">
        <v>546</v>
      </c>
      <c r="D21" s="6" t="s">
        <v>14</v>
      </c>
      <c r="E21" s="6" t="s">
        <v>18</v>
      </c>
      <c r="F21" s="6" t="s">
        <v>544</v>
      </c>
      <c r="G21" s="6" t="s">
        <v>547</v>
      </c>
      <c r="H21" s="6" t="s">
        <v>548</v>
      </c>
      <c r="I21" s="6" t="s">
        <v>549</v>
      </c>
      <c r="J21" s="6" t="s">
        <v>550</v>
      </c>
      <c r="K21" s="7">
        <v>19</v>
      </c>
      <c r="L21" s="6">
        <v>716894</v>
      </c>
      <c r="M21" s="6">
        <v>599462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4888360</v>
      </c>
      <c r="B22" s="4" t="s">
        <v>551</v>
      </c>
      <c r="C22" s="5" t="s">
        <v>552</v>
      </c>
      <c r="D22" s="6" t="s">
        <v>14</v>
      </c>
      <c r="E22" s="6" t="s">
        <v>18</v>
      </c>
      <c r="F22" s="6" t="s">
        <v>544</v>
      </c>
      <c r="G22" s="6" t="s">
        <v>553</v>
      </c>
      <c r="H22" s="6" t="s">
        <v>554</v>
      </c>
      <c r="I22" s="6" t="s">
        <v>80</v>
      </c>
      <c r="J22" s="6" t="s">
        <v>81</v>
      </c>
      <c r="K22" s="7">
        <v>31</v>
      </c>
      <c r="L22" s="6">
        <v>706716</v>
      </c>
      <c r="M22" s="6">
        <v>596641</v>
      </c>
      <c r="N22" s="6">
        <v>1</v>
      </c>
      <c r="O22" s="38"/>
      <c r="P22" s="38"/>
      <c r="Q22" s="38"/>
      <c r="R22">
        <f t="shared" ref="R22:R35" si="5">ROUND(Q22*0.23,2)</f>
        <v>0</v>
      </c>
      <c r="S22" s="39">
        <f t="shared" ref="S22:S35" si="6">ROUND(SUM(Q22:R22),2)</f>
        <v>0</v>
      </c>
      <c r="T22" s="38"/>
      <c r="U22" s="38"/>
      <c r="V22">
        <f t="shared" ref="V22:V35" si="7">ROUND(U22*0.23,2)</f>
        <v>0</v>
      </c>
      <c r="W22" s="39">
        <f t="shared" ref="W22:W35" si="8">ROUND(SUM(U22:V22),2)</f>
        <v>0</v>
      </c>
    </row>
    <row r="23" spans="1:23" x14ac:dyDescent="0.25">
      <c r="A23" s="4">
        <v>4888754</v>
      </c>
      <c r="B23" s="4" t="s">
        <v>555</v>
      </c>
      <c r="C23" s="5" t="s">
        <v>556</v>
      </c>
      <c r="D23" s="6" t="s">
        <v>14</v>
      </c>
      <c r="E23" s="6" t="s">
        <v>18</v>
      </c>
      <c r="F23" s="6" t="s">
        <v>544</v>
      </c>
      <c r="G23" s="6" t="s">
        <v>557</v>
      </c>
      <c r="H23" s="6" t="s">
        <v>558</v>
      </c>
      <c r="I23" s="6" t="s">
        <v>25</v>
      </c>
      <c r="J23" s="6" t="s">
        <v>17</v>
      </c>
      <c r="K23" s="7">
        <v>49</v>
      </c>
      <c r="L23" s="6">
        <v>715660</v>
      </c>
      <c r="M23" s="6">
        <v>589585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4889471</v>
      </c>
      <c r="B24" s="4" t="s">
        <v>559</v>
      </c>
      <c r="C24" s="5" t="s">
        <v>560</v>
      </c>
      <c r="D24" s="6" t="s">
        <v>14</v>
      </c>
      <c r="E24" s="6" t="s">
        <v>18</v>
      </c>
      <c r="F24" s="6" t="s">
        <v>561</v>
      </c>
      <c r="G24" s="6" t="s">
        <v>562</v>
      </c>
      <c r="H24" s="6" t="s">
        <v>561</v>
      </c>
      <c r="I24" s="6" t="s">
        <v>501</v>
      </c>
      <c r="J24" s="6" t="s">
        <v>502</v>
      </c>
      <c r="K24" s="7">
        <v>28</v>
      </c>
      <c r="L24" s="6">
        <v>720173</v>
      </c>
      <c r="M24" s="6">
        <v>616546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4889642</v>
      </c>
      <c r="B25" s="4" t="s">
        <v>563</v>
      </c>
      <c r="C25" s="5" t="s">
        <v>564</v>
      </c>
      <c r="D25" s="6" t="s">
        <v>14</v>
      </c>
      <c r="E25" s="6" t="s">
        <v>18</v>
      </c>
      <c r="F25" s="6" t="s">
        <v>561</v>
      </c>
      <c r="G25" s="6" t="s">
        <v>565</v>
      </c>
      <c r="H25" s="6" t="s">
        <v>566</v>
      </c>
      <c r="I25" s="6" t="s">
        <v>25</v>
      </c>
      <c r="J25" s="6" t="s">
        <v>17</v>
      </c>
      <c r="K25" s="7">
        <v>15</v>
      </c>
      <c r="L25" s="6">
        <v>724826</v>
      </c>
      <c r="M25" s="6">
        <v>614835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4890737</v>
      </c>
      <c r="B26" s="4" t="s">
        <v>646</v>
      </c>
      <c r="C26" s="5" t="s">
        <v>647</v>
      </c>
      <c r="D26" s="6" t="s">
        <v>14</v>
      </c>
      <c r="E26" s="6" t="s">
        <v>18</v>
      </c>
      <c r="F26" s="6" t="s">
        <v>648</v>
      </c>
      <c r="G26" s="6" t="s">
        <v>649</v>
      </c>
      <c r="H26" s="6" t="s">
        <v>650</v>
      </c>
      <c r="I26" s="6" t="s">
        <v>25</v>
      </c>
      <c r="J26" s="6" t="s">
        <v>17</v>
      </c>
      <c r="K26" s="7">
        <v>20</v>
      </c>
      <c r="L26" s="6">
        <v>697291</v>
      </c>
      <c r="M26" s="6">
        <v>588039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4891088</v>
      </c>
      <c r="B27" s="4" t="s">
        <v>651</v>
      </c>
      <c r="C27" s="5" t="s">
        <v>652</v>
      </c>
      <c r="D27" s="6" t="s">
        <v>14</v>
      </c>
      <c r="E27" s="6" t="s">
        <v>18</v>
      </c>
      <c r="F27" s="6" t="s">
        <v>648</v>
      </c>
      <c r="G27" s="6" t="s">
        <v>653</v>
      </c>
      <c r="H27" s="6" t="s">
        <v>648</v>
      </c>
      <c r="I27" s="6" t="s">
        <v>526</v>
      </c>
      <c r="J27" s="6" t="s">
        <v>527</v>
      </c>
      <c r="K27" s="7">
        <v>29</v>
      </c>
      <c r="L27" s="6">
        <v>700471</v>
      </c>
      <c r="M27" s="6">
        <v>579332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4891988</v>
      </c>
      <c r="B28" s="4" t="s">
        <v>703</v>
      </c>
      <c r="C28" s="5" t="s">
        <v>704</v>
      </c>
      <c r="D28" s="6" t="s">
        <v>14</v>
      </c>
      <c r="E28" s="6" t="s">
        <v>18</v>
      </c>
      <c r="F28" s="6" t="s">
        <v>705</v>
      </c>
      <c r="G28" s="6" t="s">
        <v>706</v>
      </c>
      <c r="H28" s="6" t="s">
        <v>593</v>
      </c>
      <c r="I28" s="6" t="s">
        <v>25</v>
      </c>
      <c r="J28" s="6" t="s">
        <v>17</v>
      </c>
      <c r="K28" s="7">
        <v>2</v>
      </c>
      <c r="L28" s="6">
        <v>723307</v>
      </c>
      <c r="M28" s="6">
        <v>599586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4892211</v>
      </c>
      <c r="B29" s="4" t="s">
        <v>707</v>
      </c>
      <c r="C29" s="5" t="s">
        <v>708</v>
      </c>
      <c r="D29" s="6" t="s">
        <v>14</v>
      </c>
      <c r="E29" s="6" t="s">
        <v>18</v>
      </c>
      <c r="F29" s="6" t="s">
        <v>705</v>
      </c>
      <c r="G29" s="6" t="s">
        <v>709</v>
      </c>
      <c r="H29" s="6" t="s">
        <v>710</v>
      </c>
      <c r="I29" s="6" t="s">
        <v>25</v>
      </c>
      <c r="J29" s="6" t="s">
        <v>17</v>
      </c>
      <c r="K29" s="7">
        <v>37</v>
      </c>
      <c r="L29" s="6">
        <v>719890</v>
      </c>
      <c r="M29" s="6">
        <v>596757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4892644</v>
      </c>
      <c r="B30" s="4" t="s">
        <v>711</v>
      </c>
      <c r="C30" s="5" t="s">
        <v>712</v>
      </c>
      <c r="D30" s="6" t="s">
        <v>14</v>
      </c>
      <c r="E30" s="6" t="s">
        <v>18</v>
      </c>
      <c r="F30" s="6" t="s">
        <v>705</v>
      </c>
      <c r="G30" s="6" t="s">
        <v>713</v>
      </c>
      <c r="H30" s="6" t="s">
        <v>705</v>
      </c>
      <c r="I30" s="6" t="s">
        <v>714</v>
      </c>
      <c r="J30" s="6" t="s">
        <v>715</v>
      </c>
      <c r="K30" s="7">
        <v>12</v>
      </c>
      <c r="L30" s="6">
        <v>726146</v>
      </c>
      <c r="M30" s="6">
        <v>597207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4893034</v>
      </c>
      <c r="B31" s="4" t="s">
        <v>740</v>
      </c>
      <c r="C31" s="5" t="s">
        <v>741</v>
      </c>
      <c r="D31" s="6" t="s">
        <v>14</v>
      </c>
      <c r="E31" s="6" t="s">
        <v>18</v>
      </c>
      <c r="F31" s="6" t="s">
        <v>742</v>
      </c>
      <c r="G31" s="6" t="s">
        <v>743</v>
      </c>
      <c r="H31" s="6" t="s">
        <v>744</v>
      </c>
      <c r="I31" s="6" t="s">
        <v>25</v>
      </c>
      <c r="J31" s="6" t="s">
        <v>17</v>
      </c>
      <c r="K31" s="7">
        <v>65</v>
      </c>
      <c r="L31" s="6">
        <v>690882</v>
      </c>
      <c r="M31" s="6">
        <v>605841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4893166</v>
      </c>
      <c r="B32" s="4" t="s">
        <v>745</v>
      </c>
      <c r="C32" s="5" t="s">
        <v>746</v>
      </c>
      <c r="D32" s="6" t="s">
        <v>14</v>
      </c>
      <c r="E32" s="6" t="s">
        <v>18</v>
      </c>
      <c r="F32" s="6" t="s">
        <v>742</v>
      </c>
      <c r="G32" s="6" t="s">
        <v>747</v>
      </c>
      <c r="H32" s="6" t="s">
        <v>748</v>
      </c>
      <c r="I32" s="6" t="s">
        <v>25</v>
      </c>
      <c r="J32" s="6" t="s">
        <v>17</v>
      </c>
      <c r="K32" s="7">
        <v>34</v>
      </c>
      <c r="L32" s="6">
        <v>678450</v>
      </c>
      <c r="M32" s="6">
        <v>607637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4894106</v>
      </c>
      <c r="B33" s="4" t="s">
        <v>749</v>
      </c>
      <c r="C33" s="5" t="s">
        <v>750</v>
      </c>
      <c r="D33" s="6" t="s">
        <v>14</v>
      </c>
      <c r="E33" s="6" t="s">
        <v>18</v>
      </c>
      <c r="F33" s="6" t="s">
        <v>742</v>
      </c>
      <c r="G33" s="6" t="s">
        <v>751</v>
      </c>
      <c r="H33" s="6" t="s">
        <v>742</v>
      </c>
      <c r="I33" s="6" t="s">
        <v>526</v>
      </c>
      <c r="J33" s="6" t="s">
        <v>527</v>
      </c>
      <c r="K33" s="7">
        <v>35</v>
      </c>
      <c r="L33" s="6">
        <v>686109</v>
      </c>
      <c r="M33" s="6">
        <v>601080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9633025</v>
      </c>
      <c r="B34" s="4" t="s">
        <v>1105</v>
      </c>
      <c r="C34" s="5" t="s">
        <v>1106</v>
      </c>
      <c r="D34" s="6" t="s">
        <v>14</v>
      </c>
      <c r="E34" s="6" t="s">
        <v>18</v>
      </c>
      <c r="F34" s="6" t="s">
        <v>490</v>
      </c>
      <c r="G34" s="6" t="s">
        <v>1107</v>
      </c>
      <c r="H34" s="6" t="s">
        <v>490</v>
      </c>
      <c r="I34" s="6" t="s">
        <v>1108</v>
      </c>
      <c r="J34" s="6" t="s">
        <v>1109</v>
      </c>
      <c r="K34" s="7">
        <v>2</v>
      </c>
      <c r="L34" s="6">
        <v>720597</v>
      </c>
      <c r="M34" s="6">
        <v>607037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  <row r="35" spans="1:23" x14ac:dyDescent="0.25">
      <c r="A35" s="4">
        <v>9209613</v>
      </c>
      <c r="B35" s="4" t="s">
        <v>1110</v>
      </c>
      <c r="C35" s="5" t="s">
        <v>1111</v>
      </c>
      <c r="D35" s="6" t="s">
        <v>14</v>
      </c>
      <c r="E35" s="6" t="s">
        <v>18</v>
      </c>
      <c r="F35" s="6" t="s">
        <v>490</v>
      </c>
      <c r="G35" s="6" t="s">
        <v>1107</v>
      </c>
      <c r="H35" s="6" t="s">
        <v>490</v>
      </c>
      <c r="I35" s="6" t="s">
        <v>835</v>
      </c>
      <c r="J35" s="6" t="s">
        <v>836</v>
      </c>
      <c r="K35" s="7">
        <v>17</v>
      </c>
      <c r="L35" s="6">
        <v>720503</v>
      </c>
      <c r="M35" s="6">
        <v>606998</v>
      </c>
      <c r="N35" s="6">
        <v>1</v>
      </c>
      <c r="O35" s="38"/>
      <c r="P35" s="38"/>
      <c r="Q35" s="38"/>
      <c r="R35">
        <f t="shared" si="5"/>
        <v>0</v>
      </c>
      <c r="S35" s="39">
        <f t="shared" si="6"/>
        <v>0</v>
      </c>
      <c r="T35" s="38"/>
      <c r="U35" s="38"/>
      <c r="V35">
        <f t="shared" si="7"/>
        <v>0</v>
      </c>
      <c r="W35" s="39">
        <f t="shared" si="8"/>
        <v>0</v>
      </c>
    </row>
  </sheetData>
  <sheetProtection algorithmName="SHA-512" hashValue="UcDZH3JCsCwsVXaiDUm3E8LjCSsAK2fICysRx8JEGiOYmoPID5Z14rPQky6tjaEHiNRyHCJ97zx15vk0DQhq3w==" saltValue="OyVNg+seKWhJ02u+bcFHq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1F86-DD52-4665-AB6A-89474BC1BDE8}">
  <dimension ref="A1:W32"/>
  <sheetViews>
    <sheetView workbookViewId="0">
      <selection activeCell="F29" sqref="F29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1176</v>
      </c>
      <c r="B2" s="8">
        <f>M14</f>
        <v>17</v>
      </c>
      <c r="C2" s="8" t="str">
        <f>E16</f>
        <v>KOLNEŃSKI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SUM(N16:N32)</f>
        <v>17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4870944</v>
      </c>
      <c r="B16" s="4" t="s">
        <v>477</v>
      </c>
      <c r="C16" s="5" t="s">
        <v>478</v>
      </c>
      <c r="D16" s="6" t="s">
        <v>14</v>
      </c>
      <c r="E16" s="6" t="s">
        <v>479</v>
      </c>
      <c r="F16" s="6" t="s">
        <v>480</v>
      </c>
      <c r="G16" s="6" t="s">
        <v>481</v>
      </c>
      <c r="H16" s="6" t="s">
        <v>480</v>
      </c>
      <c r="I16" s="6" t="s">
        <v>80</v>
      </c>
      <c r="J16" s="6" t="s">
        <v>81</v>
      </c>
      <c r="K16" s="7">
        <v>7</v>
      </c>
      <c r="L16" s="6">
        <v>709296</v>
      </c>
      <c r="M16" s="6">
        <v>627227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4871411</v>
      </c>
      <c r="B17" s="4" t="s">
        <v>482</v>
      </c>
      <c r="C17" s="5" t="s">
        <v>483</v>
      </c>
      <c r="D17" s="6" t="s">
        <v>14</v>
      </c>
      <c r="E17" s="6" t="s">
        <v>479</v>
      </c>
      <c r="F17" s="6" t="s">
        <v>480</v>
      </c>
      <c r="G17" s="6" t="s">
        <v>484</v>
      </c>
      <c r="H17" s="6" t="s">
        <v>485</v>
      </c>
      <c r="I17" s="6" t="s">
        <v>25</v>
      </c>
      <c r="J17" s="6" t="s">
        <v>17</v>
      </c>
      <c r="K17" s="7">
        <v>22</v>
      </c>
      <c r="L17" s="6">
        <v>712916</v>
      </c>
      <c r="M17" s="6">
        <v>631235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4871662</v>
      </c>
      <c r="B18" s="4" t="s">
        <v>503</v>
      </c>
      <c r="C18" s="5" t="s">
        <v>504</v>
      </c>
      <c r="D18" s="6" t="s">
        <v>14</v>
      </c>
      <c r="E18" s="6" t="s">
        <v>479</v>
      </c>
      <c r="F18" s="6" t="s">
        <v>505</v>
      </c>
      <c r="G18" s="6" t="s">
        <v>506</v>
      </c>
      <c r="H18" s="6" t="s">
        <v>507</v>
      </c>
      <c r="I18" s="6" t="s">
        <v>25</v>
      </c>
      <c r="J18" s="6" t="s">
        <v>17</v>
      </c>
      <c r="K18" s="7">
        <v>72</v>
      </c>
      <c r="L18" s="6">
        <v>697441</v>
      </c>
      <c r="M18" s="6">
        <v>615811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4873378</v>
      </c>
      <c r="B19" s="4" t="s">
        <v>508</v>
      </c>
      <c r="C19" s="5" t="s">
        <v>509</v>
      </c>
      <c r="D19" s="6" t="s">
        <v>14</v>
      </c>
      <c r="E19" s="6" t="s">
        <v>479</v>
      </c>
      <c r="F19" s="6" t="s">
        <v>505</v>
      </c>
      <c r="G19" s="6" t="s">
        <v>510</v>
      </c>
      <c r="H19" s="6" t="s">
        <v>511</v>
      </c>
      <c r="I19" s="6" t="s">
        <v>25</v>
      </c>
      <c r="J19" s="6" t="s">
        <v>17</v>
      </c>
      <c r="K19" s="7">
        <v>14</v>
      </c>
      <c r="L19" s="6">
        <v>693680</v>
      </c>
      <c r="M19" s="6">
        <v>627211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4873693</v>
      </c>
      <c r="B20" s="4" t="s">
        <v>512</v>
      </c>
      <c r="C20" s="5" t="s">
        <v>513</v>
      </c>
      <c r="D20" s="6" t="s">
        <v>14</v>
      </c>
      <c r="E20" s="6" t="s">
        <v>479</v>
      </c>
      <c r="F20" s="6" t="s">
        <v>505</v>
      </c>
      <c r="G20" s="6" t="s">
        <v>514</v>
      </c>
      <c r="H20" s="6" t="s">
        <v>515</v>
      </c>
      <c r="I20" s="6" t="s">
        <v>25</v>
      </c>
      <c r="J20" s="6" t="s">
        <v>17</v>
      </c>
      <c r="K20" s="7">
        <v>66</v>
      </c>
      <c r="L20" s="6">
        <v>701503</v>
      </c>
      <c r="M20" s="6">
        <v>618310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4873799</v>
      </c>
      <c r="B21" s="4" t="s">
        <v>528</v>
      </c>
      <c r="C21" s="5" t="s">
        <v>529</v>
      </c>
      <c r="D21" s="6" t="s">
        <v>14</v>
      </c>
      <c r="E21" s="6" t="s">
        <v>479</v>
      </c>
      <c r="F21" s="6" t="s">
        <v>530</v>
      </c>
      <c r="G21" s="6" t="s">
        <v>531</v>
      </c>
      <c r="H21" s="6" t="s">
        <v>532</v>
      </c>
      <c r="I21" s="6" t="s">
        <v>25</v>
      </c>
      <c r="J21" s="6" t="s">
        <v>17</v>
      </c>
      <c r="K21" s="7">
        <v>2</v>
      </c>
      <c r="L21" s="6">
        <v>700151</v>
      </c>
      <c r="M21" s="6">
        <v>604214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4874452</v>
      </c>
      <c r="B22" s="4" t="s">
        <v>533</v>
      </c>
      <c r="C22" s="5" t="s">
        <v>534</v>
      </c>
      <c r="D22" s="6" t="s">
        <v>14</v>
      </c>
      <c r="E22" s="6" t="s">
        <v>479</v>
      </c>
      <c r="F22" s="6" t="s">
        <v>530</v>
      </c>
      <c r="G22" s="6" t="s">
        <v>535</v>
      </c>
      <c r="H22" s="6" t="s">
        <v>536</v>
      </c>
      <c r="I22" s="6" t="s">
        <v>319</v>
      </c>
      <c r="J22" s="6" t="s">
        <v>320</v>
      </c>
      <c r="K22" s="7">
        <v>1</v>
      </c>
      <c r="L22" s="6">
        <v>705389</v>
      </c>
      <c r="M22" s="6">
        <v>605175</v>
      </c>
      <c r="N22" s="6">
        <v>1</v>
      </c>
      <c r="O22" s="38"/>
      <c r="P22" s="38"/>
      <c r="Q22" s="38"/>
      <c r="R22">
        <f t="shared" ref="R22:R32" si="5">ROUND(Q22*0.23,2)</f>
        <v>0</v>
      </c>
      <c r="S22" s="39">
        <f t="shared" ref="S22:S32" si="6">ROUND(SUM(Q22:R22),2)</f>
        <v>0</v>
      </c>
      <c r="T22" s="38"/>
      <c r="U22" s="38"/>
      <c r="V22">
        <f t="shared" ref="V22:V32" si="7">ROUND(U22*0.23,2)</f>
        <v>0</v>
      </c>
      <c r="W22" s="39">
        <f t="shared" ref="W22:W32" si="8">ROUND(SUM(U22:V22),2)</f>
        <v>0</v>
      </c>
    </row>
    <row r="23" spans="1:23" x14ac:dyDescent="0.25">
      <c r="A23" s="4">
        <v>4875623</v>
      </c>
      <c r="B23" s="4" t="s">
        <v>612</v>
      </c>
      <c r="C23" s="5" t="s">
        <v>613</v>
      </c>
      <c r="D23" s="6" t="s">
        <v>14</v>
      </c>
      <c r="E23" s="6" t="s">
        <v>479</v>
      </c>
      <c r="F23" s="6" t="s">
        <v>614</v>
      </c>
      <c r="G23" s="6" t="s">
        <v>615</v>
      </c>
      <c r="H23" s="6" t="s">
        <v>616</v>
      </c>
      <c r="I23" s="6" t="s">
        <v>25</v>
      </c>
      <c r="J23" s="6" t="s">
        <v>17</v>
      </c>
      <c r="K23" s="7">
        <v>1</v>
      </c>
      <c r="L23" s="6">
        <v>707765</v>
      </c>
      <c r="M23" s="6">
        <v>613903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4875940</v>
      </c>
      <c r="B24" s="4" t="s">
        <v>617</v>
      </c>
      <c r="C24" s="5" t="s">
        <v>618</v>
      </c>
      <c r="D24" s="6" t="s">
        <v>14</v>
      </c>
      <c r="E24" s="6" t="s">
        <v>479</v>
      </c>
      <c r="F24" s="6" t="s">
        <v>614</v>
      </c>
      <c r="G24" s="6" t="s">
        <v>619</v>
      </c>
      <c r="H24" s="6" t="s">
        <v>620</v>
      </c>
      <c r="I24" s="6" t="s">
        <v>25</v>
      </c>
      <c r="J24" s="6" t="s">
        <v>17</v>
      </c>
      <c r="K24" s="7">
        <v>53</v>
      </c>
      <c r="L24" s="6">
        <v>713590</v>
      </c>
      <c r="M24" s="6">
        <v>610965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4877089</v>
      </c>
      <c r="B25" s="4" t="s">
        <v>668</v>
      </c>
      <c r="C25" s="5" t="s">
        <v>669</v>
      </c>
      <c r="D25" s="6" t="s">
        <v>14</v>
      </c>
      <c r="E25" s="6" t="s">
        <v>479</v>
      </c>
      <c r="F25" s="6" t="s">
        <v>670</v>
      </c>
      <c r="G25" s="6" t="s">
        <v>671</v>
      </c>
      <c r="H25" s="6" t="s">
        <v>672</v>
      </c>
      <c r="I25" s="6" t="s">
        <v>25</v>
      </c>
      <c r="J25" s="6" t="s">
        <v>17</v>
      </c>
      <c r="K25" s="7">
        <v>38</v>
      </c>
      <c r="L25" s="6">
        <v>674256</v>
      </c>
      <c r="M25" s="6">
        <v>623666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4877254</v>
      </c>
      <c r="B26" s="4" t="s">
        <v>673</v>
      </c>
      <c r="C26" s="5" t="s">
        <v>674</v>
      </c>
      <c r="D26" s="6" t="s">
        <v>14</v>
      </c>
      <c r="E26" s="6" t="s">
        <v>479</v>
      </c>
      <c r="F26" s="6" t="s">
        <v>670</v>
      </c>
      <c r="G26" s="6" t="s">
        <v>675</v>
      </c>
      <c r="H26" s="6" t="s">
        <v>676</v>
      </c>
      <c r="I26" s="6" t="s">
        <v>25</v>
      </c>
      <c r="J26" s="6" t="s">
        <v>17</v>
      </c>
      <c r="K26" s="7">
        <v>48</v>
      </c>
      <c r="L26" s="6">
        <v>677177</v>
      </c>
      <c r="M26" s="6">
        <v>625553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4877339</v>
      </c>
      <c r="B27" s="4" t="s">
        <v>677</v>
      </c>
      <c r="C27" s="5" t="s">
        <v>678</v>
      </c>
      <c r="D27" s="6" t="s">
        <v>14</v>
      </c>
      <c r="E27" s="6" t="s">
        <v>479</v>
      </c>
      <c r="F27" s="6" t="s">
        <v>670</v>
      </c>
      <c r="G27" s="6" t="s">
        <v>679</v>
      </c>
      <c r="H27" s="6" t="s">
        <v>680</v>
      </c>
      <c r="I27" s="6" t="s">
        <v>25</v>
      </c>
      <c r="J27" s="6" t="s">
        <v>17</v>
      </c>
      <c r="K27" s="7">
        <v>96</v>
      </c>
      <c r="L27" s="6">
        <v>682483</v>
      </c>
      <c r="M27" s="6">
        <v>625542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4877561</v>
      </c>
      <c r="B28" s="4" t="s">
        <v>681</v>
      </c>
      <c r="C28" s="5" t="s">
        <v>682</v>
      </c>
      <c r="D28" s="6" t="s">
        <v>14</v>
      </c>
      <c r="E28" s="6" t="s">
        <v>479</v>
      </c>
      <c r="F28" s="6" t="s">
        <v>670</v>
      </c>
      <c r="G28" s="6" t="s">
        <v>683</v>
      </c>
      <c r="H28" s="6" t="s">
        <v>684</v>
      </c>
      <c r="I28" s="6" t="s">
        <v>25</v>
      </c>
      <c r="J28" s="6" t="s">
        <v>17</v>
      </c>
      <c r="K28" s="7">
        <v>27</v>
      </c>
      <c r="L28" s="6">
        <v>685891</v>
      </c>
      <c r="M28" s="6">
        <v>617756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4877892</v>
      </c>
      <c r="B29" s="4" t="s">
        <v>685</v>
      </c>
      <c r="C29" s="5" t="s">
        <v>686</v>
      </c>
      <c r="D29" s="6" t="s">
        <v>14</v>
      </c>
      <c r="E29" s="6" t="s">
        <v>479</v>
      </c>
      <c r="F29" s="6" t="s">
        <v>670</v>
      </c>
      <c r="G29" s="6" t="s">
        <v>687</v>
      </c>
      <c r="H29" s="6" t="s">
        <v>670</v>
      </c>
      <c r="I29" s="6" t="s">
        <v>688</v>
      </c>
      <c r="J29" s="6" t="s">
        <v>689</v>
      </c>
      <c r="K29" s="7">
        <v>28</v>
      </c>
      <c r="L29" s="6">
        <v>681223</v>
      </c>
      <c r="M29" s="6">
        <v>617158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4875529</v>
      </c>
      <c r="B30" s="4" t="s">
        <v>1112</v>
      </c>
      <c r="C30" s="5" t="s">
        <v>1113</v>
      </c>
      <c r="D30" s="6" t="s">
        <v>14</v>
      </c>
      <c r="E30" s="6" t="s">
        <v>479</v>
      </c>
      <c r="F30" s="6" t="s">
        <v>614</v>
      </c>
      <c r="G30" s="6" t="s">
        <v>1114</v>
      </c>
      <c r="H30" s="6" t="s">
        <v>614</v>
      </c>
      <c r="I30" s="6" t="s">
        <v>971</v>
      </c>
      <c r="J30" s="6" t="s">
        <v>972</v>
      </c>
      <c r="K30" s="7">
        <v>12</v>
      </c>
      <c r="L30" s="6">
        <v>710040</v>
      </c>
      <c r="M30" s="6">
        <v>617498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4875532</v>
      </c>
      <c r="B31" s="4" t="s">
        <v>1115</v>
      </c>
      <c r="C31" s="5" t="s">
        <v>1116</v>
      </c>
      <c r="D31" s="6" t="s">
        <v>14</v>
      </c>
      <c r="E31" s="6" t="s">
        <v>479</v>
      </c>
      <c r="F31" s="6" t="s">
        <v>614</v>
      </c>
      <c r="G31" s="6" t="s">
        <v>1114</v>
      </c>
      <c r="H31" s="6" t="s">
        <v>614</v>
      </c>
      <c r="I31" s="6" t="s">
        <v>971</v>
      </c>
      <c r="J31" s="6" t="s">
        <v>972</v>
      </c>
      <c r="K31" s="7">
        <v>26</v>
      </c>
      <c r="L31" s="6">
        <v>710260</v>
      </c>
      <c r="M31" s="6">
        <v>617623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4876582</v>
      </c>
      <c r="B32" s="4" t="s">
        <v>1153</v>
      </c>
      <c r="C32" s="5" t="s">
        <v>1154</v>
      </c>
      <c r="D32" s="6" t="s">
        <v>14</v>
      </c>
      <c r="E32" s="6" t="s">
        <v>479</v>
      </c>
      <c r="F32" s="6" t="s">
        <v>614</v>
      </c>
      <c r="G32" s="6" t="s">
        <v>1155</v>
      </c>
      <c r="H32" s="6" t="s">
        <v>1156</v>
      </c>
      <c r="I32" s="6" t="s">
        <v>80</v>
      </c>
      <c r="J32" s="6" t="s">
        <v>81</v>
      </c>
      <c r="K32" s="6">
        <v>23</v>
      </c>
      <c r="L32" s="6">
        <v>704087</v>
      </c>
      <c r="M32" s="6">
        <v>614495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</sheetData>
  <sheetProtection algorithmName="SHA-512" hashValue="M4r4nMUMRSl/LLFAR7f4MVdIDUIQZK488IhPZJ3Dx6hc/ocaogoZ3VgXiWMrilk3BcNh3XIk6YrYKbqn88WFVg==" saltValue="y4S5EV7MkBcmeEkRhDphAw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DDA6-EBDC-4028-93E1-7D1FAA9CC3A0}">
  <dimension ref="A1:W26"/>
  <sheetViews>
    <sheetView workbookViewId="0">
      <selection activeCell="F19" sqref="F19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1175</v>
      </c>
      <c r="B2" s="8">
        <f>M14</f>
        <v>11</v>
      </c>
      <c r="C2" s="8" t="str">
        <f>E16</f>
        <v>HAJNOWSKI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SUM(N16:N26)</f>
        <v>11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4857119</v>
      </c>
      <c r="B16" s="4" t="s">
        <v>82</v>
      </c>
      <c r="C16" s="5" t="s">
        <v>83</v>
      </c>
      <c r="D16" s="6" t="s">
        <v>14</v>
      </c>
      <c r="E16" s="6" t="s">
        <v>15</v>
      </c>
      <c r="F16" s="6" t="s">
        <v>84</v>
      </c>
      <c r="G16" s="6" t="s">
        <v>85</v>
      </c>
      <c r="H16" s="6" t="s">
        <v>84</v>
      </c>
      <c r="I16" s="6" t="s">
        <v>80</v>
      </c>
      <c r="J16" s="6" t="s">
        <v>81</v>
      </c>
      <c r="K16" s="6">
        <v>2</v>
      </c>
      <c r="L16" s="6">
        <v>794838</v>
      </c>
      <c r="M16" s="6">
        <v>525778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4858791</v>
      </c>
      <c r="B17" s="4" t="s">
        <v>86</v>
      </c>
      <c r="C17" s="5" t="s">
        <v>87</v>
      </c>
      <c r="D17" s="6" t="s">
        <v>14</v>
      </c>
      <c r="E17" s="6" t="s">
        <v>15</v>
      </c>
      <c r="F17" s="6" t="s">
        <v>88</v>
      </c>
      <c r="G17" s="6" t="s">
        <v>89</v>
      </c>
      <c r="H17" s="6" t="s">
        <v>88</v>
      </c>
      <c r="I17" s="6" t="s">
        <v>25</v>
      </c>
      <c r="J17" s="6" t="s">
        <v>17</v>
      </c>
      <c r="K17" s="6">
        <v>64</v>
      </c>
      <c r="L17" s="6">
        <v>798176</v>
      </c>
      <c r="M17" s="6">
        <v>554707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4860249</v>
      </c>
      <c r="B18" s="4" t="s">
        <v>145</v>
      </c>
      <c r="C18" s="5" t="s">
        <v>146</v>
      </c>
      <c r="D18" s="6" t="s">
        <v>14</v>
      </c>
      <c r="E18" s="6" t="s">
        <v>15</v>
      </c>
      <c r="F18" s="6" t="s">
        <v>147</v>
      </c>
      <c r="G18" s="6" t="s">
        <v>148</v>
      </c>
      <c r="H18" s="6" t="s">
        <v>147</v>
      </c>
      <c r="I18" s="6" t="s">
        <v>149</v>
      </c>
      <c r="J18" s="6" t="s">
        <v>150</v>
      </c>
      <c r="K18" s="6">
        <v>30</v>
      </c>
      <c r="L18" s="6">
        <v>799479</v>
      </c>
      <c r="M18" s="6">
        <v>541332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4863397</v>
      </c>
      <c r="B19" s="4" t="s">
        <v>199</v>
      </c>
      <c r="C19" s="5" t="s">
        <v>200</v>
      </c>
      <c r="D19" s="6" t="s">
        <v>14</v>
      </c>
      <c r="E19" s="6" t="s">
        <v>15</v>
      </c>
      <c r="F19" s="6" t="s">
        <v>201</v>
      </c>
      <c r="G19" s="6" t="s">
        <v>202</v>
      </c>
      <c r="H19" s="6" t="s">
        <v>201</v>
      </c>
      <c r="I19" s="6" t="s">
        <v>203</v>
      </c>
      <c r="J19" s="6" t="s">
        <v>204</v>
      </c>
      <c r="K19" s="6">
        <v>4</v>
      </c>
      <c r="L19" s="6">
        <v>792939</v>
      </c>
      <c r="M19" s="6">
        <v>532017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4866054</v>
      </c>
      <c r="B20" s="4" t="s">
        <v>271</v>
      </c>
      <c r="C20" s="5" t="s">
        <v>272</v>
      </c>
      <c r="D20" s="6" t="s">
        <v>14</v>
      </c>
      <c r="E20" s="6" t="s">
        <v>15</v>
      </c>
      <c r="F20" s="6" t="s">
        <v>273</v>
      </c>
      <c r="G20" s="6" t="s">
        <v>274</v>
      </c>
      <c r="H20" s="6" t="s">
        <v>273</v>
      </c>
      <c r="I20" s="6" t="s">
        <v>275</v>
      </c>
      <c r="J20" s="6" t="s">
        <v>276</v>
      </c>
      <c r="K20" s="6">
        <v>81</v>
      </c>
      <c r="L20" s="6">
        <v>804560</v>
      </c>
      <c r="M20" s="6">
        <v>569923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4853511</v>
      </c>
      <c r="B21" s="4" t="s">
        <v>994</v>
      </c>
      <c r="C21" s="5" t="s">
        <v>995</v>
      </c>
      <c r="D21" s="6" t="s">
        <v>14</v>
      </c>
      <c r="E21" s="6" t="s">
        <v>15</v>
      </c>
      <c r="F21" s="6" t="s">
        <v>161</v>
      </c>
      <c r="G21" s="6" t="s">
        <v>996</v>
      </c>
      <c r="H21" s="6" t="s">
        <v>161</v>
      </c>
      <c r="I21" s="6" t="s">
        <v>963</v>
      </c>
      <c r="J21" s="6" t="s">
        <v>964</v>
      </c>
      <c r="K21" s="7">
        <v>52</v>
      </c>
      <c r="L21" s="6">
        <v>810373</v>
      </c>
      <c r="M21" s="6">
        <v>551043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4855217</v>
      </c>
      <c r="B22" s="4" t="s">
        <v>997</v>
      </c>
      <c r="C22" s="5" t="s">
        <v>998</v>
      </c>
      <c r="D22" s="6" t="s">
        <v>14</v>
      </c>
      <c r="E22" s="6" t="s">
        <v>15</v>
      </c>
      <c r="F22" s="6" t="s">
        <v>161</v>
      </c>
      <c r="G22" s="6" t="s">
        <v>996</v>
      </c>
      <c r="H22" s="6" t="s">
        <v>161</v>
      </c>
      <c r="I22" s="6" t="s">
        <v>999</v>
      </c>
      <c r="J22" s="6" t="s">
        <v>1000</v>
      </c>
      <c r="K22" s="7">
        <v>1</v>
      </c>
      <c r="L22" s="6">
        <v>808644</v>
      </c>
      <c r="M22" s="6">
        <v>549277</v>
      </c>
      <c r="N22" s="6">
        <v>1</v>
      </c>
      <c r="O22" s="38"/>
      <c r="P22" s="38"/>
      <c r="Q22" s="38"/>
      <c r="R22">
        <f t="shared" ref="R22:R26" si="5">ROUND(Q22*0.23,2)</f>
        <v>0</v>
      </c>
      <c r="S22" s="39">
        <f t="shared" ref="S22:S26" si="6">ROUND(SUM(Q22:R22),2)</f>
        <v>0</v>
      </c>
      <c r="T22" s="38"/>
      <c r="U22" s="38"/>
      <c r="V22">
        <f t="shared" ref="V22:V26" si="7">ROUND(U22*0.23,2)</f>
        <v>0</v>
      </c>
      <c r="W22" s="39">
        <f t="shared" ref="W22:W26" si="8">ROUND(SUM(U22:V22),2)</f>
        <v>0</v>
      </c>
    </row>
    <row r="23" spans="1:23" x14ac:dyDescent="0.25">
      <c r="A23" s="4">
        <v>4855329</v>
      </c>
      <c r="B23" s="4" t="s">
        <v>1001</v>
      </c>
      <c r="C23" s="5" t="s">
        <v>1002</v>
      </c>
      <c r="D23" s="6" t="s">
        <v>14</v>
      </c>
      <c r="E23" s="6" t="s">
        <v>15</v>
      </c>
      <c r="F23" s="6" t="s">
        <v>161</v>
      </c>
      <c r="G23" s="6" t="s">
        <v>996</v>
      </c>
      <c r="H23" s="6" t="s">
        <v>161</v>
      </c>
      <c r="I23" s="6" t="s">
        <v>666</v>
      </c>
      <c r="J23" s="6" t="s">
        <v>667</v>
      </c>
      <c r="K23" s="7">
        <v>54</v>
      </c>
      <c r="L23" s="6">
        <v>810032</v>
      </c>
      <c r="M23" s="6">
        <v>551007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4855353</v>
      </c>
      <c r="B24" s="4" t="s">
        <v>1003</v>
      </c>
      <c r="C24" s="5" t="s">
        <v>1004</v>
      </c>
      <c r="D24" s="6" t="s">
        <v>14</v>
      </c>
      <c r="E24" s="6" t="s">
        <v>15</v>
      </c>
      <c r="F24" s="6" t="s">
        <v>161</v>
      </c>
      <c r="G24" s="6" t="s">
        <v>996</v>
      </c>
      <c r="H24" s="6" t="s">
        <v>161</v>
      </c>
      <c r="I24" s="6" t="s">
        <v>1005</v>
      </c>
      <c r="J24" s="6" t="s">
        <v>1006</v>
      </c>
      <c r="K24" s="7">
        <v>20</v>
      </c>
      <c r="L24" s="6">
        <v>808740</v>
      </c>
      <c r="M24" s="6">
        <v>551610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4855489</v>
      </c>
      <c r="B25" s="4" t="s">
        <v>1007</v>
      </c>
      <c r="C25" s="5" t="s">
        <v>1008</v>
      </c>
      <c r="D25" s="6" t="s">
        <v>14</v>
      </c>
      <c r="E25" s="6" t="s">
        <v>15</v>
      </c>
      <c r="F25" s="6" t="s">
        <v>161</v>
      </c>
      <c r="G25" s="6" t="s">
        <v>996</v>
      </c>
      <c r="H25" s="6" t="s">
        <v>161</v>
      </c>
      <c r="I25" s="6" t="s">
        <v>1009</v>
      </c>
      <c r="J25" s="6" t="s">
        <v>1010</v>
      </c>
      <c r="K25" s="7">
        <v>2</v>
      </c>
      <c r="L25" s="6">
        <v>809235</v>
      </c>
      <c r="M25" s="6">
        <v>552380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4855536</v>
      </c>
      <c r="B26" s="4" t="s">
        <v>1013</v>
      </c>
      <c r="C26" s="5" t="s">
        <v>1014</v>
      </c>
      <c r="D26" s="6" t="s">
        <v>14</v>
      </c>
      <c r="E26" s="6" t="s">
        <v>15</v>
      </c>
      <c r="F26" s="6" t="s">
        <v>161</v>
      </c>
      <c r="G26" s="6" t="s">
        <v>996</v>
      </c>
      <c r="H26" s="6" t="s">
        <v>161</v>
      </c>
      <c r="I26" s="6" t="s">
        <v>1011</v>
      </c>
      <c r="J26" s="6" t="s">
        <v>1012</v>
      </c>
      <c r="K26" s="7">
        <v>7</v>
      </c>
      <c r="L26" s="6">
        <v>809929</v>
      </c>
      <c r="M26" s="6">
        <v>550695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</sheetData>
  <sheetProtection algorithmName="SHA-512" hashValue="Gt3UgwMsXBFUYmzs7MdWtQfmvuFXsfjnIWBb2cW0Mwpehk8hpSI78MjUwlS8kW7sQnBaC34KXXyoHZB0LmHVSA==" saltValue="LaL339VeZslbn4ey+AG5V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DA78-E4BC-414F-883B-8028CBC0CAFA}">
  <dimension ref="A1:W29"/>
  <sheetViews>
    <sheetView workbookViewId="0">
      <selection activeCell="E21" sqref="E21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1174</v>
      </c>
      <c r="B2" s="8">
        <f>M14</f>
        <v>14</v>
      </c>
      <c r="C2" s="8" t="str">
        <f>E16</f>
        <v>BIELSKI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SUM(N16:N29)</f>
        <v>14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4827201</v>
      </c>
      <c r="B16" s="4" t="s">
        <v>19</v>
      </c>
      <c r="C16" s="5" t="s">
        <v>20</v>
      </c>
      <c r="D16" s="6" t="s">
        <v>14</v>
      </c>
      <c r="E16" s="6" t="s">
        <v>21</v>
      </c>
      <c r="F16" s="6" t="s">
        <v>22</v>
      </c>
      <c r="G16" s="6" t="s">
        <v>23</v>
      </c>
      <c r="H16" s="6" t="s">
        <v>24</v>
      </c>
      <c r="I16" s="6" t="s">
        <v>25</v>
      </c>
      <c r="J16" s="6" t="s">
        <v>17</v>
      </c>
      <c r="K16" s="6">
        <v>30</v>
      </c>
      <c r="L16" s="6">
        <v>779007</v>
      </c>
      <c r="M16" s="6">
        <v>553357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4831409</v>
      </c>
      <c r="B17" s="4" t="s">
        <v>26</v>
      </c>
      <c r="C17" s="5" t="s">
        <v>27</v>
      </c>
      <c r="D17" s="6" t="s">
        <v>14</v>
      </c>
      <c r="E17" s="6" t="s">
        <v>21</v>
      </c>
      <c r="F17" s="6" t="s">
        <v>28</v>
      </c>
      <c r="G17" s="6" t="s">
        <v>29</v>
      </c>
      <c r="H17" s="6" t="s">
        <v>30</v>
      </c>
      <c r="I17" s="6" t="s">
        <v>25</v>
      </c>
      <c r="J17" s="6" t="s">
        <v>17</v>
      </c>
      <c r="K17" s="6">
        <v>1</v>
      </c>
      <c r="L17" s="6">
        <v>771128</v>
      </c>
      <c r="M17" s="6">
        <v>534266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4831970</v>
      </c>
      <c r="B18" s="4" t="s">
        <v>31</v>
      </c>
      <c r="C18" s="5" t="s">
        <v>32</v>
      </c>
      <c r="D18" s="6" t="s">
        <v>14</v>
      </c>
      <c r="E18" s="6" t="s">
        <v>21</v>
      </c>
      <c r="F18" s="6" t="s">
        <v>28</v>
      </c>
      <c r="G18" s="6" t="s">
        <v>33</v>
      </c>
      <c r="H18" s="6" t="s">
        <v>28</v>
      </c>
      <c r="I18" s="6" t="s">
        <v>34</v>
      </c>
      <c r="J18" s="6" t="s">
        <v>35</v>
      </c>
      <c r="K18" s="6">
        <v>4</v>
      </c>
      <c r="L18" s="6">
        <v>773447</v>
      </c>
      <c r="M18" s="6">
        <v>539203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4833747</v>
      </c>
      <c r="B19" s="4" t="s">
        <v>36</v>
      </c>
      <c r="C19" s="5" t="s">
        <v>37</v>
      </c>
      <c r="D19" s="6" t="s">
        <v>14</v>
      </c>
      <c r="E19" s="6" t="s">
        <v>21</v>
      </c>
      <c r="F19" s="6" t="s">
        <v>38</v>
      </c>
      <c r="G19" s="6" t="s">
        <v>39</v>
      </c>
      <c r="H19" s="6" t="s">
        <v>40</v>
      </c>
      <c r="I19" s="6" t="s">
        <v>25</v>
      </c>
      <c r="J19" s="6" t="s">
        <v>17</v>
      </c>
      <c r="K19" s="6">
        <v>109</v>
      </c>
      <c r="L19" s="6">
        <v>766942</v>
      </c>
      <c r="M19" s="6">
        <v>545226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4833895</v>
      </c>
      <c r="B20" s="4" t="s">
        <v>41</v>
      </c>
      <c r="C20" s="5" t="s">
        <v>42</v>
      </c>
      <c r="D20" s="6" t="s">
        <v>14</v>
      </c>
      <c r="E20" s="6" t="s">
        <v>21</v>
      </c>
      <c r="F20" s="6" t="s">
        <v>38</v>
      </c>
      <c r="G20" s="6" t="s">
        <v>43</v>
      </c>
      <c r="H20" s="6" t="s">
        <v>44</v>
      </c>
      <c r="I20" s="6" t="s">
        <v>25</v>
      </c>
      <c r="J20" s="6" t="s">
        <v>17</v>
      </c>
      <c r="K20" s="6" t="s">
        <v>45</v>
      </c>
      <c r="L20" s="6">
        <v>753234</v>
      </c>
      <c r="M20" s="6">
        <v>551819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4834054</v>
      </c>
      <c r="B21" s="4" t="s">
        <v>46</v>
      </c>
      <c r="C21" s="5" t="s">
        <v>47</v>
      </c>
      <c r="D21" s="6" t="s">
        <v>14</v>
      </c>
      <c r="E21" s="6" t="s">
        <v>21</v>
      </c>
      <c r="F21" s="6" t="s">
        <v>38</v>
      </c>
      <c r="G21" s="6" t="s">
        <v>48</v>
      </c>
      <c r="H21" s="6" t="s">
        <v>49</v>
      </c>
      <c r="I21" s="6" t="s">
        <v>25</v>
      </c>
      <c r="J21" s="6" t="s">
        <v>17</v>
      </c>
      <c r="K21" s="6" t="s">
        <v>50</v>
      </c>
      <c r="L21" s="6">
        <v>756253</v>
      </c>
      <c r="M21" s="6">
        <v>555933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4834096</v>
      </c>
      <c r="B22" s="4" t="s">
        <v>51</v>
      </c>
      <c r="C22" s="5" t="s">
        <v>52</v>
      </c>
      <c r="D22" s="6" t="s">
        <v>14</v>
      </c>
      <c r="E22" s="6" t="s">
        <v>21</v>
      </c>
      <c r="F22" s="6" t="s">
        <v>38</v>
      </c>
      <c r="G22" s="6" t="s">
        <v>53</v>
      </c>
      <c r="H22" s="6" t="s">
        <v>54</v>
      </c>
      <c r="I22" s="6" t="s">
        <v>25</v>
      </c>
      <c r="J22" s="6" t="s">
        <v>17</v>
      </c>
      <c r="K22" s="6">
        <v>67</v>
      </c>
      <c r="L22" s="6">
        <v>761380</v>
      </c>
      <c r="M22" s="6">
        <v>539906</v>
      </c>
      <c r="N22" s="6">
        <v>1</v>
      </c>
      <c r="O22" s="38"/>
      <c r="P22" s="38"/>
      <c r="Q22" s="38"/>
      <c r="R22">
        <f t="shared" ref="R22:R29" si="5">ROUND(Q22*0.23,2)</f>
        <v>0</v>
      </c>
      <c r="S22" s="39">
        <f t="shared" ref="S22:S29" si="6">ROUND(SUM(Q22:R22),2)</f>
        <v>0</v>
      </c>
      <c r="T22" s="38"/>
      <c r="U22" s="38"/>
      <c r="V22">
        <f t="shared" ref="V22:V29" si="7">ROUND(U22*0.23,2)</f>
        <v>0</v>
      </c>
      <c r="W22" s="39">
        <f t="shared" ref="W22:W29" si="8">ROUND(SUM(U22:V22),2)</f>
        <v>0</v>
      </c>
    </row>
    <row r="23" spans="1:23" x14ac:dyDescent="0.25">
      <c r="A23" s="4">
        <v>4835693</v>
      </c>
      <c r="B23" s="4" t="s">
        <v>55</v>
      </c>
      <c r="C23" s="5" t="s">
        <v>56</v>
      </c>
      <c r="D23" s="6" t="s">
        <v>14</v>
      </c>
      <c r="E23" s="6" t="s">
        <v>21</v>
      </c>
      <c r="F23" s="6" t="s">
        <v>38</v>
      </c>
      <c r="G23" s="6" t="s">
        <v>57</v>
      </c>
      <c r="H23" s="6" t="s">
        <v>58</v>
      </c>
      <c r="I23" s="6" t="s">
        <v>25</v>
      </c>
      <c r="J23" s="6" t="s">
        <v>17</v>
      </c>
      <c r="K23" s="6">
        <v>2</v>
      </c>
      <c r="L23" s="6">
        <v>760914</v>
      </c>
      <c r="M23" s="6">
        <v>553919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4837514</v>
      </c>
      <c r="B24" s="4" t="s">
        <v>281</v>
      </c>
      <c r="C24" s="5" t="s">
        <v>282</v>
      </c>
      <c r="D24" s="6" t="s">
        <v>14</v>
      </c>
      <c r="E24" s="6" t="s">
        <v>21</v>
      </c>
      <c r="F24" s="6" t="s">
        <v>283</v>
      </c>
      <c r="G24" s="6" t="s">
        <v>284</v>
      </c>
      <c r="H24" s="6" t="s">
        <v>283</v>
      </c>
      <c r="I24" s="6" t="s">
        <v>285</v>
      </c>
      <c r="J24" s="6" t="s">
        <v>286</v>
      </c>
      <c r="K24" s="6">
        <v>32</v>
      </c>
      <c r="L24" s="6">
        <v>792201</v>
      </c>
      <c r="M24" s="6">
        <v>546784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4836026</v>
      </c>
      <c r="B25" s="4" t="s">
        <v>291</v>
      </c>
      <c r="C25" s="5" t="s">
        <v>292</v>
      </c>
      <c r="D25" s="6" t="s">
        <v>14</v>
      </c>
      <c r="E25" s="6" t="s">
        <v>21</v>
      </c>
      <c r="F25" s="6" t="s">
        <v>38</v>
      </c>
      <c r="G25" s="6" t="s">
        <v>293</v>
      </c>
      <c r="H25" s="6" t="s">
        <v>294</v>
      </c>
      <c r="I25" s="6" t="s">
        <v>295</v>
      </c>
      <c r="J25" s="6" t="s">
        <v>296</v>
      </c>
      <c r="K25" s="6">
        <v>8</v>
      </c>
      <c r="L25" s="6">
        <v>748873</v>
      </c>
      <c r="M25" s="6">
        <v>551266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4838960</v>
      </c>
      <c r="B26" s="4" t="s">
        <v>298</v>
      </c>
      <c r="C26" s="5" t="s">
        <v>299</v>
      </c>
      <c r="D26" s="6" t="s">
        <v>14</v>
      </c>
      <c r="E26" s="6" t="s">
        <v>21</v>
      </c>
      <c r="F26" s="6" t="s">
        <v>297</v>
      </c>
      <c r="G26" s="6" t="s">
        <v>300</v>
      </c>
      <c r="H26" s="6" t="s">
        <v>297</v>
      </c>
      <c r="I26" s="6" t="s">
        <v>301</v>
      </c>
      <c r="J26" s="6" t="s">
        <v>302</v>
      </c>
      <c r="K26" s="6">
        <v>1</v>
      </c>
      <c r="L26" s="6">
        <v>751431</v>
      </c>
      <c r="M26" s="6">
        <v>546599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4838964</v>
      </c>
      <c r="B27" s="4" t="s">
        <v>303</v>
      </c>
      <c r="C27" s="5" t="s">
        <v>304</v>
      </c>
      <c r="D27" s="6" t="s">
        <v>14</v>
      </c>
      <c r="E27" s="6" t="s">
        <v>21</v>
      </c>
      <c r="F27" s="6" t="s">
        <v>297</v>
      </c>
      <c r="G27" s="6" t="s">
        <v>300</v>
      </c>
      <c r="H27" s="6" t="s">
        <v>297</v>
      </c>
      <c r="I27" s="6" t="s">
        <v>80</v>
      </c>
      <c r="J27" s="6" t="s">
        <v>81</v>
      </c>
      <c r="K27" s="6">
        <v>2</v>
      </c>
      <c r="L27" s="6">
        <v>751702</v>
      </c>
      <c r="M27" s="6">
        <v>546084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4840624</v>
      </c>
      <c r="B28" s="4" t="s">
        <v>424</v>
      </c>
      <c r="C28" s="5" t="s">
        <v>425</v>
      </c>
      <c r="D28" s="6" t="s">
        <v>14</v>
      </c>
      <c r="E28" s="6" t="s">
        <v>21</v>
      </c>
      <c r="F28" s="6" t="s">
        <v>423</v>
      </c>
      <c r="G28" s="6" t="s">
        <v>426</v>
      </c>
      <c r="H28" s="6" t="s">
        <v>427</v>
      </c>
      <c r="I28" s="6" t="s">
        <v>80</v>
      </c>
      <c r="J28" s="6" t="s">
        <v>81</v>
      </c>
      <c r="K28" s="6">
        <v>2</v>
      </c>
      <c r="L28" s="6">
        <v>762175</v>
      </c>
      <c r="M28" s="6">
        <v>560346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4826337</v>
      </c>
      <c r="B29" s="4" t="s">
        <v>983</v>
      </c>
      <c r="C29" s="5" t="s">
        <v>984</v>
      </c>
      <c r="D29" s="6" t="s">
        <v>14</v>
      </c>
      <c r="E29" s="6" t="s">
        <v>21</v>
      </c>
      <c r="F29" s="6" t="s">
        <v>38</v>
      </c>
      <c r="G29" s="6" t="s">
        <v>985</v>
      </c>
      <c r="H29" s="6" t="s">
        <v>38</v>
      </c>
      <c r="I29" s="6" t="s">
        <v>963</v>
      </c>
      <c r="J29" s="6" t="s">
        <v>964</v>
      </c>
      <c r="K29" s="7">
        <v>7</v>
      </c>
      <c r="L29" s="6">
        <v>758970</v>
      </c>
      <c r="M29" s="6">
        <v>549427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</sheetData>
  <sheetProtection algorithmName="SHA-512" hashValue="IJj69/XHil0oqmh5xde0J8KYwr2/pxJP5R4FLr2kEBKpsKlxROay2nX89unzN3uFFMTfHNZSRYY4fj6fxwIIDQ==" saltValue="PFkJTZnZf2ds+58ItZYOWA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0940A-A7D8-4079-AB01-5AB2E00D6D36}">
  <dimension ref="A1:W41"/>
  <sheetViews>
    <sheetView workbookViewId="0">
      <selection activeCell="E21" sqref="E21"/>
    </sheetView>
  </sheetViews>
  <sheetFormatPr defaultRowHeight="15" x14ac:dyDescent="0.25"/>
  <cols>
    <col min="15" max="15" width="19.42578125" customWidth="1"/>
    <col min="16" max="16" width="10.42578125" customWidth="1"/>
    <col min="17" max="17" width="18.28515625" customWidth="1"/>
    <col min="18" max="18" width="14.42578125" customWidth="1"/>
    <col min="19" max="19" width="14.28515625" customWidth="1"/>
    <col min="20" max="20" width="11.85546875" customWidth="1"/>
    <col min="21" max="21" width="14.85546875" customWidth="1"/>
    <col min="22" max="22" width="10.7109375" customWidth="1"/>
    <col min="23" max="23" width="14.140625" customWidth="1"/>
  </cols>
  <sheetData>
    <row r="1" spans="1:23" ht="15.75" thickBot="1" x14ac:dyDescent="0.3">
      <c r="A1" s="8" t="s">
        <v>1162</v>
      </c>
      <c r="B1" s="8" t="s">
        <v>1164</v>
      </c>
      <c r="C1" s="8" t="s">
        <v>1166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 t="s">
        <v>1173</v>
      </c>
      <c r="B2" s="8">
        <f>M14</f>
        <v>26</v>
      </c>
      <c r="C2" s="8" t="str">
        <f>E16</f>
        <v>SOKÓLSKI</v>
      </c>
      <c r="D2" s="8"/>
      <c r="E2" s="8"/>
      <c r="F2" s="8"/>
      <c r="G2" s="68" t="s">
        <v>1183</v>
      </c>
      <c r="H2" s="69"/>
      <c r="I2" s="70"/>
      <c r="J2" s="71" t="s">
        <v>1184</v>
      </c>
      <c r="K2" s="72"/>
      <c r="L2" s="73"/>
      <c r="Q2" s="11"/>
      <c r="R2" s="11"/>
      <c r="S2" s="11"/>
      <c r="T2" s="11"/>
    </row>
    <row r="3" spans="1:23" x14ac:dyDescent="0.25">
      <c r="A3" s="8"/>
      <c r="B3" s="8"/>
      <c r="C3" s="8"/>
      <c r="D3" s="8"/>
      <c r="E3" s="8"/>
      <c r="F3" s="12" t="s">
        <v>1185</v>
      </c>
      <c r="G3" s="13" t="s">
        <v>1186</v>
      </c>
      <c r="H3" s="8" t="s">
        <v>1187</v>
      </c>
      <c r="I3" s="14" t="s">
        <v>1188</v>
      </c>
      <c r="J3" s="15" t="str">
        <f>G3</f>
        <v>Netto</v>
      </c>
      <c r="K3" s="8" t="str">
        <f>H3</f>
        <v>VAT</v>
      </c>
      <c r="L3" s="16" t="str">
        <f>I3</f>
        <v>Brutto</v>
      </c>
      <c r="P3" s="17" t="s">
        <v>1189</v>
      </c>
      <c r="Q3" s="8" t="s">
        <v>1190</v>
      </c>
      <c r="S3" s="8"/>
      <c r="T3" s="8"/>
      <c r="U3" s="8"/>
      <c r="V3" s="8"/>
    </row>
    <row r="4" spans="1:23" ht="45" x14ac:dyDescent="0.25">
      <c r="A4" s="74" t="s">
        <v>1191</v>
      </c>
      <c r="B4" s="74"/>
      <c r="C4" s="74"/>
      <c r="D4" s="74"/>
      <c r="E4" s="74"/>
      <c r="F4" s="18" t="s">
        <v>1192</v>
      </c>
      <c r="G4" s="19">
        <f>ROUND(J4/M14/60,2)</f>
        <v>0</v>
      </c>
      <c r="H4" s="20">
        <f>ROUND(K4/M14/60,2)</f>
        <v>0</v>
      </c>
      <c r="I4" s="21">
        <f>G4+H4</f>
        <v>0</v>
      </c>
      <c r="J4" s="15">
        <f>ROUND(SUM(Q16:Q102)*60,2)</f>
        <v>0</v>
      </c>
      <c r="K4" s="9">
        <f>SUM(R16:R102)*60</f>
        <v>0</v>
      </c>
      <c r="L4" s="22">
        <f>SUM(S16:S102)*60</f>
        <v>0</v>
      </c>
      <c r="N4" s="66" t="s">
        <v>1193</v>
      </c>
      <c r="O4" s="67"/>
      <c r="P4" s="23">
        <v>1</v>
      </c>
      <c r="Q4" s="44"/>
      <c r="R4" s="45"/>
      <c r="S4" s="45"/>
      <c r="T4" s="45"/>
      <c r="U4" s="45"/>
      <c r="V4" s="46"/>
    </row>
    <row r="5" spans="1:23" ht="45" x14ac:dyDescent="0.25">
      <c r="A5" s="74" t="s">
        <v>1194</v>
      </c>
      <c r="B5" s="74"/>
      <c r="C5" s="74"/>
      <c r="D5" s="74"/>
      <c r="E5" s="74"/>
      <c r="F5" s="18" t="s">
        <v>1195</v>
      </c>
      <c r="G5" s="19">
        <f>ROUND(J5/M14/60,2)</f>
        <v>0</v>
      </c>
      <c r="H5" s="20">
        <f>ROUND(K5/M14/60,2)</f>
        <v>0</v>
      </c>
      <c r="I5" s="21">
        <f>G5+H5</f>
        <v>0</v>
      </c>
      <c r="J5" s="15">
        <f>ROUND(SUM(U16:U102)*60,2)</f>
        <v>0</v>
      </c>
      <c r="K5" s="9">
        <f>SUM(V16:V102)*60</f>
        <v>0</v>
      </c>
      <c r="L5" s="22">
        <f>SUM(W16:W102)*60</f>
        <v>0</v>
      </c>
      <c r="M5" s="42" t="str">
        <f>IF(G5-G4&gt;23,"Popraw 23 zł"," " )</f>
        <v xml:space="preserve"> </v>
      </c>
      <c r="N5" s="66"/>
      <c r="O5" s="67"/>
      <c r="P5" s="23">
        <v>2</v>
      </c>
      <c r="Q5" s="44"/>
      <c r="R5" s="45"/>
      <c r="S5" s="45"/>
      <c r="T5" s="45"/>
      <c r="U5" s="45"/>
      <c r="V5" s="46"/>
    </row>
    <row r="6" spans="1:23" ht="68.25" x14ac:dyDescent="0.25">
      <c r="A6" s="62" t="s">
        <v>1196</v>
      </c>
      <c r="B6" s="62"/>
      <c r="C6" s="62"/>
      <c r="D6" s="62"/>
      <c r="E6" s="62"/>
      <c r="F6" s="10" t="s">
        <v>1197</v>
      </c>
      <c r="G6" s="24"/>
      <c r="H6" s="20">
        <f t="shared" ref="H6:H10" si="0">G6*0.23</f>
        <v>0</v>
      </c>
      <c r="I6" s="25">
        <f>ROUND(G6+H6,2)</f>
        <v>0</v>
      </c>
      <c r="J6" s="63" t="s">
        <v>1198</v>
      </c>
      <c r="K6" s="64"/>
      <c r="L6" s="65"/>
      <c r="P6" s="17"/>
      <c r="Q6" s="8"/>
      <c r="S6" s="11"/>
      <c r="T6" s="11"/>
    </row>
    <row r="7" spans="1:23" ht="68.25" x14ac:dyDescent="0.25">
      <c r="A7" s="62" t="s">
        <v>1199</v>
      </c>
      <c r="B7" s="62"/>
      <c r="C7" s="62"/>
      <c r="D7" s="62"/>
      <c r="E7" s="62"/>
      <c r="F7" s="10" t="s">
        <v>1200</v>
      </c>
      <c r="G7" s="24"/>
      <c r="H7" s="20">
        <f t="shared" si="0"/>
        <v>0</v>
      </c>
      <c r="I7" s="25">
        <f>ROUND(G7+H7,2)</f>
        <v>0</v>
      </c>
      <c r="J7" s="63" t="s">
        <v>1198</v>
      </c>
      <c r="K7" s="64"/>
      <c r="L7" s="65"/>
      <c r="P7" s="17" t="s">
        <v>1189</v>
      </c>
      <c r="Q7" s="8" t="s">
        <v>1190</v>
      </c>
      <c r="S7" s="11"/>
      <c r="T7" s="11"/>
    </row>
    <row r="8" spans="1:23" ht="57" x14ac:dyDescent="0.25">
      <c r="A8" s="62" t="s">
        <v>1201</v>
      </c>
      <c r="B8" s="62"/>
      <c r="C8" s="62"/>
      <c r="D8" s="62"/>
      <c r="E8" s="62"/>
      <c r="F8" s="10" t="s">
        <v>1202</v>
      </c>
      <c r="G8" s="24"/>
      <c r="H8" s="20">
        <f t="shared" si="0"/>
        <v>0</v>
      </c>
      <c r="I8" s="25">
        <f>ROUND(G8+H8,2)</f>
        <v>0</v>
      </c>
      <c r="J8" s="15">
        <f>ROUND(G8*M14,2)</f>
        <v>0</v>
      </c>
      <c r="K8" s="9">
        <f>ROUND(J8*0.23,2)</f>
        <v>0</v>
      </c>
      <c r="L8" s="26">
        <f>ROUND(J8+K8,2)</f>
        <v>0</v>
      </c>
      <c r="N8" s="66" t="s">
        <v>1203</v>
      </c>
      <c r="O8" s="67"/>
      <c r="P8" s="23">
        <v>1</v>
      </c>
      <c r="Q8" s="44"/>
      <c r="R8" s="45"/>
      <c r="S8" s="45"/>
      <c r="T8" s="45"/>
      <c r="U8" s="45"/>
      <c r="V8" s="46"/>
    </row>
    <row r="9" spans="1:23" ht="45.75" x14ac:dyDescent="0.25">
      <c r="A9" s="47" t="s">
        <v>1204</v>
      </c>
      <c r="B9" s="47"/>
      <c r="C9" s="47"/>
      <c r="D9" s="47"/>
      <c r="E9" s="47"/>
      <c r="F9" s="10" t="s">
        <v>1205</v>
      </c>
      <c r="G9" s="24"/>
      <c r="H9" s="20">
        <f t="shared" si="0"/>
        <v>0</v>
      </c>
      <c r="I9" s="25">
        <f>ROUND(G9+H9,2)</f>
        <v>0</v>
      </c>
      <c r="J9" s="48" t="s">
        <v>1198</v>
      </c>
      <c r="K9" s="49"/>
      <c r="L9" s="50"/>
      <c r="M9" s="8"/>
      <c r="N9" s="28"/>
    </row>
    <row r="10" spans="1:23" ht="57.75" thickBot="1" x14ac:dyDescent="0.3">
      <c r="A10" s="47" t="s">
        <v>1206</v>
      </c>
      <c r="B10" s="47"/>
      <c r="C10" s="47"/>
      <c r="D10" s="47"/>
      <c r="E10" s="47"/>
      <c r="F10" s="10" t="s">
        <v>1207</v>
      </c>
      <c r="G10" s="29"/>
      <c r="H10" s="30">
        <f t="shared" si="0"/>
        <v>0</v>
      </c>
      <c r="I10" s="25">
        <f>ROUND(G10+H10,2)</f>
        <v>0</v>
      </c>
      <c r="J10" s="51" t="s">
        <v>1198</v>
      </c>
      <c r="K10" s="52"/>
      <c r="L10" s="53"/>
      <c r="M10" s="8"/>
      <c r="N10" s="8"/>
    </row>
    <row r="11" spans="1:23" ht="15.75" thickTop="1" x14ac:dyDescent="0.25">
      <c r="A11" s="27"/>
      <c r="B11" s="27"/>
      <c r="C11" s="27"/>
      <c r="D11" s="27"/>
      <c r="H11" s="27"/>
      <c r="I11" s="54"/>
      <c r="J11" s="55"/>
      <c r="K11" s="55"/>
      <c r="L11" s="56"/>
      <c r="M11" s="31" t="s">
        <v>1208</v>
      </c>
      <c r="N11" s="32"/>
      <c r="O11" s="8"/>
      <c r="P11" s="8"/>
      <c r="Q11" s="8"/>
      <c r="R11" s="8"/>
      <c r="S11" s="8"/>
      <c r="T11" s="8"/>
      <c r="U11" s="8"/>
    </row>
    <row r="12" spans="1:23" ht="27" customHeight="1" thickBot="1" x14ac:dyDescent="0.3">
      <c r="A12" s="27"/>
      <c r="B12" s="27"/>
      <c r="C12" s="27"/>
      <c r="D12" s="27"/>
      <c r="H12" s="33" t="s">
        <v>1209</v>
      </c>
      <c r="I12" s="57"/>
      <c r="J12" s="58"/>
      <c r="K12" s="58"/>
      <c r="L12" s="59"/>
      <c r="M12" s="60" t="s">
        <v>1210</v>
      </c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6.5" customHeight="1" thickTop="1" x14ac:dyDescent="0.25"/>
    <row r="14" spans="1:23" ht="24.75" customHeight="1" x14ac:dyDescent="0.25">
      <c r="A14" s="34" t="s">
        <v>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>
        <f>SUM(N16:N41)</f>
        <v>26</v>
      </c>
      <c r="N14" s="36"/>
      <c r="P14" s="43" t="s">
        <v>1211</v>
      </c>
      <c r="Q14" s="43"/>
      <c r="R14" s="43"/>
      <c r="S14" s="43"/>
      <c r="T14" s="43" t="s">
        <v>1212</v>
      </c>
      <c r="U14" s="43"/>
      <c r="V14" s="43"/>
      <c r="W14" s="43"/>
    </row>
    <row r="15" spans="1:23" ht="100.5" customHeight="1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1181</v>
      </c>
      <c r="O15" s="37" t="s">
        <v>1213</v>
      </c>
      <c r="P15" s="37" t="s">
        <v>1214</v>
      </c>
      <c r="Q15" s="37" t="s">
        <v>1215</v>
      </c>
      <c r="R15" s="37" t="s">
        <v>1216</v>
      </c>
      <c r="S15" s="37" t="s">
        <v>1217</v>
      </c>
      <c r="T15" s="37" t="s">
        <v>1218</v>
      </c>
      <c r="U15" s="37" t="s">
        <v>1215</v>
      </c>
      <c r="V15" s="37" t="s">
        <v>1216</v>
      </c>
      <c r="W15" s="37" t="s">
        <v>1217</v>
      </c>
    </row>
    <row r="16" spans="1:23" x14ac:dyDescent="0.25">
      <c r="A16" s="4">
        <v>4930478</v>
      </c>
      <c r="B16" s="4" t="s">
        <v>90</v>
      </c>
      <c r="C16" s="5" t="s">
        <v>91</v>
      </c>
      <c r="D16" s="6" t="s">
        <v>14</v>
      </c>
      <c r="E16" s="6" t="s">
        <v>92</v>
      </c>
      <c r="F16" s="6" t="s">
        <v>93</v>
      </c>
      <c r="G16" s="6" t="s">
        <v>94</v>
      </c>
      <c r="H16" s="6" t="s">
        <v>95</v>
      </c>
      <c r="I16" s="6" t="s">
        <v>25</v>
      </c>
      <c r="J16" s="6" t="s">
        <v>17</v>
      </c>
      <c r="K16" s="6" t="s">
        <v>96</v>
      </c>
      <c r="L16" s="6">
        <v>779249</v>
      </c>
      <c r="M16" s="6">
        <v>648344</v>
      </c>
      <c r="N16" s="6">
        <v>1</v>
      </c>
      <c r="O16" s="38"/>
      <c r="P16" s="38"/>
      <c r="Q16" s="38"/>
      <c r="R16">
        <f>ROUND(Q16*0.23,2)</f>
        <v>0</v>
      </c>
      <c r="S16" s="39">
        <f>ROUND(SUM(Q16:R16),2)</f>
        <v>0</v>
      </c>
      <c r="T16" s="38"/>
      <c r="U16" s="38"/>
      <c r="V16">
        <f>ROUND(U16*0.23,2)</f>
        <v>0</v>
      </c>
      <c r="W16" s="39">
        <f>ROUND(SUM(U16:V16),2)</f>
        <v>0</v>
      </c>
    </row>
    <row r="17" spans="1:23" x14ac:dyDescent="0.25">
      <c r="A17" s="4">
        <v>4931424</v>
      </c>
      <c r="B17" s="4" t="s">
        <v>97</v>
      </c>
      <c r="C17" s="5" t="s">
        <v>98</v>
      </c>
      <c r="D17" s="6" t="s">
        <v>14</v>
      </c>
      <c r="E17" s="6" t="s">
        <v>92</v>
      </c>
      <c r="F17" s="6" t="s">
        <v>93</v>
      </c>
      <c r="G17" s="6" t="s">
        <v>99</v>
      </c>
      <c r="H17" s="6" t="s">
        <v>100</v>
      </c>
      <c r="I17" s="6" t="s">
        <v>25</v>
      </c>
      <c r="J17" s="6" t="s">
        <v>17</v>
      </c>
      <c r="K17" s="6">
        <v>33</v>
      </c>
      <c r="L17" s="6">
        <v>789437</v>
      </c>
      <c r="M17" s="6">
        <v>646086</v>
      </c>
      <c r="N17" s="6">
        <v>1</v>
      </c>
      <c r="O17" s="38"/>
      <c r="P17" s="38"/>
      <c r="Q17" s="38"/>
      <c r="R17">
        <f>ROUND(Q17*0.23,2)</f>
        <v>0</v>
      </c>
      <c r="S17" s="39">
        <f t="shared" ref="S17:S21" si="1">ROUND(SUM(Q17:R17),2)</f>
        <v>0</v>
      </c>
      <c r="T17" s="38"/>
      <c r="U17" s="38"/>
      <c r="V17">
        <f t="shared" ref="V17:V21" si="2">ROUND(U17*0.23,2)</f>
        <v>0</v>
      </c>
      <c r="W17" s="39">
        <f t="shared" ref="W17:W21" si="3">ROUND(SUM(U17:V17),2)</f>
        <v>0</v>
      </c>
    </row>
    <row r="18" spans="1:23" x14ac:dyDescent="0.25">
      <c r="A18" s="4">
        <v>4931497</v>
      </c>
      <c r="B18" s="4" t="s">
        <v>101</v>
      </c>
      <c r="C18" s="5" t="s">
        <v>102</v>
      </c>
      <c r="D18" s="6" t="s">
        <v>14</v>
      </c>
      <c r="E18" s="6" t="s">
        <v>92</v>
      </c>
      <c r="F18" s="6" t="s">
        <v>93</v>
      </c>
      <c r="G18" s="6" t="s">
        <v>103</v>
      </c>
      <c r="H18" s="6" t="s">
        <v>104</v>
      </c>
      <c r="I18" s="6" t="s">
        <v>25</v>
      </c>
      <c r="J18" s="6" t="s">
        <v>17</v>
      </c>
      <c r="K18" s="6">
        <v>41</v>
      </c>
      <c r="L18" s="6">
        <v>781206</v>
      </c>
      <c r="M18" s="6">
        <v>655932</v>
      </c>
      <c r="N18" s="6">
        <v>1</v>
      </c>
      <c r="O18" s="38"/>
      <c r="P18" s="38"/>
      <c r="Q18" s="38"/>
      <c r="R18">
        <f t="shared" ref="R18:R21" si="4">ROUND(Q18*0.23,2)</f>
        <v>0</v>
      </c>
      <c r="S18" s="39">
        <f t="shared" si="1"/>
        <v>0</v>
      </c>
      <c r="T18" s="38"/>
      <c r="U18" s="38"/>
      <c r="V18">
        <f t="shared" si="2"/>
        <v>0</v>
      </c>
      <c r="W18" s="39">
        <f t="shared" si="3"/>
        <v>0</v>
      </c>
    </row>
    <row r="19" spans="1:23" x14ac:dyDescent="0.25">
      <c r="A19" s="4">
        <v>4931770</v>
      </c>
      <c r="B19" s="4" t="s">
        <v>105</v>
      </c>
      <c r="C19" s="5" t="s">
        <v>106</v>
      </c>
      <c r="D19" s="6" t="s">
        <v>14</v>
      </c>
      <c r="E19" s="6" t="s">
        <v>92</v>
      </c>
      <c r="F19" s="6" t="s">
        <v>93</v>
      </c>
      <c r="G19" s="6" t="s">
        <v>107</v>
      </c>
      <c r="H19" s="6" t="s">
        <v>108</v>
      </c>
      <c r="I19" s="6" t="s">
        <v>25</v>
      </c>
      <c r="J19" s="6" t="s">
        <v>17</v>
      </c>
      <c r="K19" s="6">
        <v>23</v>
      </c>
      <c r="L19" s="6">
        <v>787019</v>
      </c>
      <c r="M19" s="6">
        <v>642104</v>
      </c>
      <c r="N19" s="6">
        <v>1</v>
      </c>
      <c r="O19" s="38"/>
      <c r="P19" s="38"/>
      <c r="Q19" s="38"/>
      <c r="R19">
        <f t="shared" si="4"/>
        <v>0</v>
      </c>
      <c r="S19" s="39">
        <f t="shared" si="1"/>
        <v>0</v>
      </c>
      <c r="T19" s="38"/>
      <c r="U19" s="38"/>
      <c r="V19">
        <f t="shared" si="2"/>
        <v>0</v>
      </c>
      <c r="W19" s="39">
        <f t="shared" si="3"/>
        <v>0</v>
      </c>
    </row>
    <row r="20" spans="1:23" x14ac:dyDescent="0.25">
      <c r="A20" s="4">
        <v>4932178</v>
      </c>
      <c r="B20" s="4" t="s">
        <v>109</v>
      </c>
      <c r="C20" s="5" t="s">
        <v>110</v>
      </c>
      <c r="D20" s="6" t="s">
        <v>14</v>
      </c>
      <c r="E20" s="6" t="s">
        <v>92</v>
      </c>
      <c r="F20" s="6" t="s">
        <v>93</v>
      </c>
      <c r="G20" s="6" t="s">
        <v>111</v>
      </c>
      <c r="H20" s="6" t="s">
        <v>112</v>
      </c>
      <c r="I20" s="6" t="s">
        <v>25</v>
      </c>
      <c r="J20" s="6" t="s">
        <v>17</v>
      </c>
      <c r="K20" s="6">
        <v>1</v>
      </c>
      <c r="L20" s="6">
        <v>784815</v>
      </c>
      <c r="M20" s="6">
        <v>647386</v>
      </c>
      <c r="N20" s="6">
        <v>1</v>
      </c>
      <c r="O20" s="38"/>
      <c r="P20" s="38"/>
      <c r="Q20" s="38"/>
      <c r="R20">
        <f t="shared" si="4"/>
        <v>0</v>
      </c>
      <c r="S20" s="39">
        <f t="shared" si="1"/>
        <v>0</v>
      </c>
      <c r="T20" s="38"/>
      <c r="U20" s="38"/>
      <c r="V20">
        <f t="shared" si="2"/>
        <v>0</v>
      </c>
      <c r="W20" s="39">
        <f t="shared" si="3"/>
        <v>0</v>
      </c>
    </row>
    <row r="21" spans="1:23" x14ac:dyDescent="0.25">
      <c r="A21" s="4">
        <v>4932369</v>
      </c>
      <c r="B21" s="4" t="s">
        <v>113</v>
      </c>
      <c r="C21" s="5" t="s">
        <v>114</v>
      </c>
      <c r="D21" s="6" t="s">
        <v>14</v>
      </c>
      <c r="E21" s="6" t="s">
        <v>92</v>
      </c>
      <c r="F21" s="6" t="s">
        <v>93</v>
      </c>
      <c r="G21" s="6" t="s">
        <v>115</v>
      </c>
      <c r="H21" s="6" t="s">
        <v>116</v>
      </c>
      <c r="I21" s="6" t="s">
        <v>25</v>
      </c>
      <c r="J21" s="6" t="s">
        <v>17</v>
      </c>
      <c r="K21" s="6">
        <v>17</v>
      </c>
      <c r="L21" s="6">
        <v>777282</v>
      </c>
      <c r="M21" s="6">
        <v>652508</v>
      </c>
      <c r="N21" s="6">
        <v>1</v>
      </c>
      <c r="O21" s="38"/>
      <c r="P21" s="38"/>
      <c r="Q21" s="38"/>
      <c r="R21">
        <f t="shared" si="4"/>
        <v>0</v>
      </c>
      <c r="S21" s="39">
        <f t="shared" si="1"/>
        <v>0</v>
      </c>
      <c r="T21" s="38"/>
      <c r="U21" s="38"/>
      <c r="V21">
        <f t="shared" si="2"/>
        <v>0</v>
      </c>
      <c r="W21" s="39">
        <f t="shared" si="3"/>
        <v>0</v>
      </c>
    </row>
    <row r="22" spans="1:23" x14ac:dyDescent="0.25">
      <c r="A22" s="4">
        <v>4932496</v>
      </c>
      <c r="B22" s="4" t="s">
        <v>162</v>
      </c>
      <c r="C22" s="5" t="s">
        <v>163</v>
      </c>
      <c r="D22" s="6" t="s">
        <v>14</v>
      </c>
      <c r="E22" s="6" t="s">
        <v>92</v>
      </c>
      <c r="F22" s="6" t="s">
        <v>164</v>
      </c>
      <c r="G22" s="6" t="s">
        <v>165</v>
      </c>
      <c r="H22" s="6" t="s">
        <v>166</v>
      </c>
      <c r="I22" s="6" t="s">
        <v>25</v>
      </c>
      <c r="J22" s="6" t="s">
        <v>17</v>
      </c>
      <c r="K22" s="6">
        <v>59</v>
      </c>
      <c r="L22" s="6">
        <v>780196</v>
      </c>
      <c r="M22" s="6">
        <v>624200</v>
      </c>
      <c r="N22" s="6">
        <v>1</v>
      </c>
      <c r="O22" s="38"/>
      <c r="P22" s="38"/>
      <c r="Q22" s="38"/>
      <c r="R22">
        <f t="shared" ref="R22:R41" si="5">ROUND(Q22*0.23,2)</f>
        <v>0</v>
      </c>
      <c r="S22" s="39">
        <f t="shared" ref="S22:S41" si="6">ROUND(SUM(Q22:R22),2)</f>
        <v>0</v>
      </c>
      <c r="T22" s="38"/>
      <c r="U22" s="38"/>
      <c r="V22">
        <f t="shared" ref="V22:V41" si="7">ROUND(U22*0.23,2)</f>
        <v>0</v>
      </c>
      <c r="W22" s="39">
        <f t="shared" ref="W22:W41" si="8">ROUND(SUM(U22:V22),2)</f>
        <v>0</v>
      </c>
    </row>
    <row r="23" spans="1:23" x14ac:dyDescent="0.25">
      <c r="A23" s="4">
        <v>4932844</v>
      </c>
      <c r="B23" s="4" t="s">
        <v>167</v>
      </c>
      <c r="C23" s="5" t="s">
        <v>168</v>
      </c>
      <c r="D23" s="6" t="s">
        <v>14</v>
      </c>
      <c r="E23" s="6" t="s">
        <v>92</v>
      </c>
      <c r="F23" s="6" t="s">
        <v>164</v>
      </c>
      <c r="G23" s="6" t="s">
        <v>169</v>
      </c>
      <c r="H23" s="6" t="s">
        <v>164</v>
      </c>
      <c r="I23" s="6" t="s">
        <v>125</v>
      </c>
      <c r="J23" s="6" t="s">
        <v>126</v>
      </c>
      <c r="K23" s="6">
        <v>16</v>
      </c>
      <c r="L23" s="6">
        <v>780657</v>
      </c>
      <c r="M23" s="6">
        <v>630456</v>
      </c>
      <c r="N23" s="6">
        <v>1</v>
      </c>
      <c r="O23" s="38"/>
      <c r="P23" s="38"/>
      <c r="Q23" s="38"/>
      <c r="R23">
        <f t="shared" si="5"/>
        <v>0</v>
      </c>
      <c r="S23" s="39">
        <f t="shared" si="6"/>
        <v>0</v>
      </c>
      <c r="T23" s="38"/>
      <c r="U23" s="38"/>
      <c r="V23">
        <f t="shared" si="7"/>
        <v>0</v>
      </c>
      <c r="W23" s="39">
        <f t="shared" si="8"/>
        <v>0</v>
      </c>
    </row>
    <row r="24" spans="1:23" x14ac:dyDescent="0.25">
      <c r="A24" s="4">
        <v>4932676</v>
      </c>
      <c r="B24" s="4" t="s">
        <v>170</v>
      </c>
      <c r="C24" s="5" t="s">
        <v>171</v>
      </c>
      <c r="D24" s="6" t="s">
        <v>14</v>
      </c>
      <c r="E24" s="6" t="s">
        <v>92</v>
      </c>
      <c r="F24" s="6" t="s">
        <v>164</v>
      </c>
      <c r="G24" s="6" t="s">
        <v>169</v>
      </c>
      <c r="H24" s="6" t="s">
        <v>164</v>
      </c>
      <c r="I24" s="6" t="s">
        <v>125</v>
      </c>
      <c r="J24" s="6" t="s">
        <v>126</v>
      </c>
      <c r="K24" s="6">
        <v>22</v>
      </c>
      <c r="L24" s="6">
        <v>780683</v>
      </c>
      <c r="M24" s="6">
        <v>629879</v>
      </c>
      <c r="N24" s="6">
        <v>1</v>
      </c>
      <c r="O24" s="38"/>
      <c r="P24" s="38"/>
      <c r="Q24" s="38"/>
      <c r="R24">
        <f t="shared" si="5"/>
        <v>0</v>
      </c>
      <c r="S24" s="39">
        <f t="shared" si="6"/>
        <v>0</v>
      </c>
      <c r="T24" s="38"/>
      <c r="U24" s="38"/>
      <c r="V24">
        <f t="shared" si="7"/>
        <v>0</v>
      </c>
      <c r="W24" s="39">
        <f t="shared" si="8"/>
        <v>0</v>
      </c>
    </row>
    <row r="25" spans="1:23" x14ac:dyDescent="0.25">
      <c r="A25" s="4">
        <v>4934362</v>
      </c>
      <c r="B25" s="4" t="s">
        <v>210</v>
      </c>
      <c r="C25" s="5" t="s">
        <v>211</v>
      </c>
      <c r="D25" s="6" t="s">
        <v>14</v>
      </c>
      <c r="E25" s="6" t="s">
        <v>92</v>
      </c>
      <c r="F25" s="6" t="s">
        <v>212</v>
      </c>
      <c r="G25" s="6" t="s">
        <v>213</v>
      </c>
      <c r="H25" s="6" t="s">
        <v>212</v>
      </c>
      <c r="I25" s="6" t="s">
        <v>80</v>
      </c>
      <c r="J25" s="6" t="s">
        <v>81</v>
      </c>
      <c r="K25" s="6">
        <v>1</v>
      </c>
      <c r="L25" s="6">
        <v>771086</v>
      </c>
      <c r="M25" s="6">
        <v>628014</v>
      </c>
      <c r="N25" s="6">
        <v>1</v>
      </c>
      <c r="O25" s="38"/>
      <c r="P25" s="38"/>
      <c r="Q25" s="38"/>
      <c r="R25">
        <f t="shared" si="5"/>
        <v>0</v>
      </c>
      <c r="S25" s="39">
        <f t="shared" si="6"/>
        <v>0</v>
      </c>
      <c r="T25" s="38"/>
      <c r="U25" s="38"/>
      <c r="V25">
        <f t="shared" si="7"/>
        <v>0</v>
      </c>
      <c r="W25" s="39">
        <f t="shared" si="8"/>
        <v>0</v>
      </c>
    </row>
    <row r="26" spans="1:23" x14ac:dyDescent="0.25">
      <c r="A26" s="4">
        <v>4935850</v>
      </c>
      <c r="B26" s="4" t="s">
        <v>214</v>
      </c>
      <c r="C26" s="5" t="s">
        <v>215</v>
      </c>
      <c r="D26" s="6" t="s">
        <v>14</v>
      </c>
      <c r="E26" s="6" t="s">
        <v>92</v>
      </c>
      <c r="F26" s="6" t="s">
        <v>216</v>
      </c>
      <c r="G26" s="6" t="s">
        <v>217</v>
      </c>
      <c r="H26" s="6" t="s">
        <v>216</v>
      </c>
      <c r="I26" s="6" t="s">
        <v>218</v>
      </c>
      <c r="J26" s="6" t="s">
        <v>219</v>
      </c>
      <c r="K26" s="6">
        <v>10</v>
      </c>
      <c r="L26" s="6">
        <v>818898</v>
      </c>
      <c r="M26" s="6">
        <v>610828</v>
      </c>
      <c r="N26" s="6">
        <v>1</v>
      </c>
      <c r="O26" s="38"/>
      <c r="P26" s="38"/>
      <c r="Q26" s="38"/>
      <c r="R26">
        <f t="shared" si="5"/>
        <v>0</v>
      </c>
      <c r="S26" s="39">
        <f t="shared" si="6"/>
        <v>0</v>
      </c>
      <c r="T26" s="38"/>
      <c r="U26" s="38"/>
      <c r="V26">
        <f t="shared" si="7"/>
        <v>0</v>
      </c>
      <c r="W26" s="39">
        <f t="shared" si="8"/>
        <v>0</v>
      </c>
    </row>
    <row r="27" spans="1:23" x14ac:dyDescent="0.25">
      <c r="A27" s="4">
        <v>4937325</v>
      </c>
      <c r="B27" s="4" t="s">
        <v>229</v>
      </c>
      <c r="C27" s="5" t="s">
        <v>230</v>
      </c>
      <c r="D27" s="6" t="s">
        <v>14</v>
      </c>
      <c r="E27" s="6" t="s">
        <v>92</v>
      </c>
      <c r="F27" s="6" t="s">
        <v>231</v>
      </c>
      <c r="G27" s="6" t="s">
        <v>232</v>
      </c>
      <c r="H27" s="6" t="s">
        <v>231</v>
      </c>
      <c r="I27" s="6" t="s">
        <v>233</v>
      </c>
      <c r="J27" s="6" t="s">
        <v>234</v>
      </c>
      <c r="K27" s="6">
        <v>1</v>
      </c>
      <c r="L27" s="6">
        <v>808151</v>
      </c>
      <c r="M27" s="6">
        <v>637803</v>
      </c>
      <c r="N27" s="6">
        <v>1</v>
      </c>
      <c r="O27" s="38"/>
      <c r="P27" s="38"/>
      <c r="Q27" s="38"/>
      <c r="R27">
        <f t="shared" si="5"/>
        <v>0</v>
      </c>
      <c r="S27" s="39">
        <f t="shared" si="6"/>
        <v>0</v>
      </c>
      <c r="T27" s="38"/>
      <c r="U27" s="38"/>
      <c r="V27">
        <f t="shared" si="7"/>
        <v>0</v>
      </c>
      <c r="W27" s="39">
        <f t="shared" si="8"/>
        <v>0</v>
      </c>
    </row>
    <row r="28" spans="1:23" x14ac:dyDescent="0.25">
      <c r="A28" s="4">
        <v>4939915</v>
      </c>
      <c r="B28" s="4" t="s">
        <v>306</v>
      </c>
      <c r="C28" s="5" t="s">
        <v>307</v>
      </c>
      <c r="D28" s="6" t="s">
        <v>14</v>
      </c>
      <c r="E28" s="6" t="s">
        <v>92</v>
      </c>
      <c r="F28" s="6" t="s">
        <v>305</v>
      </c>
      <c r="G28" s="6" t="s">
        <v>308</v>
      </c>
      <c r="H28" s="6" t="s">
        <v>309</v>
      </c>
      <c r="I28" s="6" t="s">
        <v>25</v>
      </c>
      <c r="J28" s="6" t="s">
        <v>17</v>
      </c>
      <c r="K28" s="6">
        <v>1</v>
      </c>
      <c r="L28" s="6">
        <v>788155</v>
      </c>
      <c r="M28" s="6">
        <v>635549</v>
      </c>
      <c r="N28" s="6">
        <v>1</v>
      </c>
      <c r="O28" s="38"/>
      <c r="P28" s="38"/>
      <c r="Q28" s="38"/>
      <c r="R28">
        <f t="shared" si="5"/>
        <v>0</v>
      </c>
      <c r="S28" s="39">
        <f t="shared" si="6"/>
        <v>0</v>
      </c>
      <c r="T28" s="38"/>
      <c r="U28" s="38"/>
      <c r="V28">
        <f t="shared" si="7"/>
        <v>0</v>
      </c>
      <c r="W28" s="39">
        <f t="shared" si="8"/>
        <v>0</v>
      </c>
    </row>
    <row r="29" spans="1:23" x14ac:dyDescent="0.25">
      <c r="A29" s="4">
        <v>4944732</v>
      </c>
      <c r="B29" s="4" t="s">
        <v>331</v>
      </c>
      <c r="C29" s="5" t="s">
        <v>332</v>
      </c>
      <c r="D29" s="6" t="s">
        <v>14</v>
      </c>
      <c r="E29" s="6" t="s">
        <v>92</v>
      </c>
      <c r="F29" s="6" t="s">
        <v>333</v>
      </c>
      <c r="G29" s="6" t="s">
        <v>334</v>
      </c>
      <c r="H29" s="6" t="s">
        <v>335</v>
      </c>
      <c r="I29" s="6" t="s">
        <v>25</v>
      </c>
      <c r="J29" s="6" t="s">
        <v>17</v>
      </c>
      <c r="K29" s="6">
        <v>24</v>
      </c>
      <c r="L29" s="6">
        <v>794791</v>
      </c>
      <c r="M29" s="6">
        <v>625319</v>
      </c>
      <c r="N29" s="6">
        <v>1</v>
      </c>
      <c r="O29" s="38"/>
      <c r="P29" s="38"/>
      <c r="Q29" s="38"/>
      <c r="R29">
        <f t="shared" si="5"/>
        <v>0</v>
      </c>
      <c r="S29" s="39">
        <f t="shared" si="6"/>
        <v>0</v>
      </c>
      <c r="T29" s="38"/>
      <c r="U29" s="38"/>
      <c r="V29">
        <f t="shared" si="7"/>
        <v>0</v>
      </c>
      <c r="W29" s="39">
        <f t="shared" si="8"/>
        <v>0</v>
      </c>
    </row>
    <row r="30" spans="1:23" x14ac:dyDescent="0.25">
      <c r="A30" s="4">
        <v>4944990</v>
      </c>
      <c r="B30" s="4" t="s">
        <v>336</v>
      </c>
      <c r="C30" s="5" t="s">
        <v>337</v>
      </c>
      <c r="D30" s="6" t="s">
        <v>14</v>
      </c>
      <c r="E30" s="6" t="s">
        <v>92</v>
      </c>
      <c r="F30" s="6" t="s">
        <v>333</v>
      </c>
      <c r="G30" s="6" t="s">
        <v>338</v>
      </c>
      <c r="H30" s="6" t="s">
        <v>339</v>
      </c>
      <c r="I30" s="6" t="s">
        <v>25</v>
      </c>
      <c r="J30" s="6" t="s">
        <v>17</v>
      </c>
      <c r="K30" s="6">
        <v>34</v>
      </c>
      <c r="L30" s="6">
        <v>794606</v>
      </c>
      <c r="M30" s="6">
        <v>621140</v>
      </c>
      <c r="N30" s="6">
        <v>1</v>
      </c>
      <c r="O30" s="38"/>
      <c r="P30" s="38"/>
      <c r="Q30" s="38"/>
      <c r="R30">
        <f t="shared" si="5"/>
        <v>0</v>
      </c>
      <c r="S30" s="39">
        <f t="shared" si="6"/>
        <v>0</v>
      </c>
      <c r="T30" s="38"/>
      <c r="U30" s="38"/>
      <c r="V30">
        <f t="shared" si="7"/>
        <v>0</v>
      </c>
      <c r="W30" s="39">
        <f t="shared" si="8"/>
        <v>0</v>
      </c>
    </row>
    <row r="31" spans="1:23" x14ac:dyDescent="0.25">
      <c r="A31" s="4">
        <v>4945300</v>
      </c>
      <c r="B31" s="4" t="s">
        <v>340</v>
      </c>
      <c r="C31" s="5" t="s">
        <v>341</v>
      </c>
      <c r="D31" s="6" t="s">
        <v>14</v>
      </c>
      <c r="E31" s="6" t="s">
        <v>92</v>
      </c>
      <c r="F31" s="6" t="s">
        <v>333</v>
      </c>
      <c r="G31" s="6" t="s">
        <v>342</v>
      </c>
      <c r="H31" s="6" t="s">
        <v>343</v>
      </c>
      <c r="I31" s="6" t="s">
        <v>25</v>
      </c>
      <c r="J31" s="6" t="s">
        <v>17</v>
      </c>
      <c r="K31" s="6">
        <v>42</v>
      </c>
      <c r="L31" s="6">
        <v>794827</v>
      </c>
      <c r="M31" s="6">
        <v>618780</v>
      </c>
      <c r="N31" s="6">
        <v>1</v>
      </c>
      <c r="O31" s="38"/>
      <c r="P31" s="38"/>
      <c r="Q31" s="38"/>
      <c r="R31">
        <f t="shared" si="5"/>
        <v>0</v>
      </c>
      <c r="S31" s="39">
        <f t="shared" si="6"/>
        <v>0</v>
      </c>
      <c r="T31" s="38"/>
      <c r="U31" s="38"/>
      <c r="V31">
        <f t="shared" si="7"/>
        <v>0</v>
      </c>
      <c r="W31" s="39">
        <f t="shared" si="8"/>
        <v>0</v>
      </c>
    </row>
    <row r="32" spans="1:23" x14ac:dyDescent="0.25">
      <c r="A32" s="4">
        <v>4945699</v>
      </c>
      <c r="B32" s="4" t="s">
        <v>344</v>
      </c>
      <c r="C32" s="5" t="s">
        <v>345</v>
      </c>
      <c r="D32" s="6" t="s">
        <v>14</v>
      </c>
      <c r="E32" s="6" t="s">
        <v>92</v>
      </c>
      <c r="F32" s="6" t="s">
        <v>333</v>
      </c>
      <c r="G32" s="6" t="s">
        <v>346</v>
      </c>
      <c r="H32" s="6" t="s">
        <v>347</v>
      </c>
      <c r="I32" s="6" t="s">
        <v>25</v>
      </c>
      <c r="J32" s="6" t="s">
        <v>17</v>
      </c>
      <c r="K32" s="6">
        <v>103</v>
      </c>
      <c r="L32" s="6">
        <v>795513</v>
      </c>
      <c r="M32" s="6">
        <v>615426</v>
      </c>
      <c r="N32" s="6">
        <v>1</v>
      </c>
      <c r="O32" s="38"/>
      <c r="P32" s="38"/>
      <c r="Q32" s="38"/>
      <c r="R32">
        <f t="shared" si="5"/>
        <v>0</v>
      </c>
      <c r="S32" s="39">
        <f t="shared" si="6"/>
        <v>0</v>
      </c>
      <c r="T32" s="38"/>
      <c r="U32" s="38"/>
      <c r="V32">
        <f t="shared" si="7"/>
        <v>0</v>
      </c>
      <c r="W32" s="39">
        <f t="shared" si="8"/>
        <v>0</v>
      </c>
    </row>
    <row r="33" spans="1:23" x14ac:dyDescent="0.25">
      <c r="A33" s="4">
        <v>4945808</v>
      </c>
      <c r="B33" s="4" t="s">
        <v>348</v>
      </c>
      <c r="C33" s="5" t="s">
        <v>349</v>
      </c>
      <c r="D33" s="6" t="s">
        <v>14</v>
      </c>
      <c r="E33" s="6" t="s">
        <v>92</v>
      </c>
      <c r="F33" s="6" t="s">
        <v>333</v>
      </c>
      <c r="G33" s="6" t="s">
        <v>350</v>
      </c>
      <c r="H33" s="6" t="s">
        <v>351</v>
      </c>
      <c r="I33" s="6" t="s">
        <v>25</v>
      </c>
      <c r="J33" s="6" t="s">
        <v>17</v>
      </c>
      <c r="K33" s="6">
        <v>56</v>
      </c>
      <c r="L33" s="6">
        <v>806322</v>
      </c>
      <c r="M33" s="6">
        <v>626569</v>
      </c>
      <c r="N33" s="6">
        <v>1</v>
      </c>
      <c r="O33" s="38"/>
      <c r="P33" s="38"/>
      <c r="Q33" s="38"/>
      <c r="R33">
        <f t="shared" si="5"/>
        <v>0</v>
      </c>
      <c r="S33" s="39">
        <f t="shared" si="6"/>
        <v>0</v>
      </c>
      <c r="T33" s="38"/>
      <c r="U33" s="38"/>
      <c r="V33">
        <f t="shared" si="7"/>
        <v>0</v>
      </c>
      <c r="W33" s="39">
        <f t="shared" si="8"/>
        <v>0</v>
      </c>
    </row>
    <row r="34" spans="1:23" x14ac:dyDescent="0.25">
      <c r="A34" s="4">
        <v>9633119</v>
      </c>
      <c r="B34" s="4" t="s">
        <v>352</v>
      </c>
      <c r="C34" s="5" t="s">
        <v>353</v>
      </c>
      <c r="D34" s="6" t="s">
        <v>14</v>
      </c>
      <c r="E34" s="6" t="s">
        <v>92</v>
      </c>
      <c r="F34" s="6" t="s">
        <v>333</v>
      </c>
      <c r="G34" s="6" t="s">
        <v>354</v>
      </c>
      <c r="H34" s="6" t="s">
        <v>355</v>
      </c>
      <c r="I34" s="6" t="s">
        <v>25</v>
      </c>
      <c r="J34" s="6" t="s">
        <v>17</v>
      </c>
      <c r="K34" s="6">
        <v>65</v>
      </c>
      <c r="L34" s="6">
        <v>803060</v>
      </c>
      <c r="M34" s="6">
        <v>620589</v>
      </c>
      <c r="N34" s="6">
        <v>1</v>
      </c>
      <c r="O34" s="38"/>
      <c r="P34" s="38"/>
      <c r="Q34" s="38"/>
      <c r="R34">
        <f t="shared" si="5"/>
        <v>0</v>
      </c>
      <c r="S34" s="39">
        <f t="shared" si="6"/>
        <v>0</v>
      </c>
      <c r="T34" s="38"/>
      <c r="U34" s="38"/>
      <c r="V34">
        <f t="shared" si="7"/>
        <v>0</v>
      </c>
      <c r="W34" s="39">
        <f t="shared" si="8"/>
        <v>0</v>
      </c>
    </row>
    <row r="35" spans="1:23" x14ac:dyDescent="0.25">
      <c r="A35" s="4">
        <v>4946931</v>
      </c>
      <c r="B35" s="4" t="s">
        <v>356</v>
      </c>
      <c r="C35" s="5" t="s">
        <v>357</v>
      </c>
      <c r="D35" s="6" t="s">
        <v>14</v>
      </c>
      <c r="E35" s="6" t="s">
        <v>92</v>
      </c>
      <c r="F35" s="6" t="s">
        <v>333</v>
      </c>
      <c r="G35" s="6" t="s">
        <v>358</v>
      </c>
      <c r="H35" s="6" t="s">
        <v>359</v>
      </c>
      <c r="I35" s="6" t="s">
        <v>25</v>
      </c>
      <c r="J35" s="6" t="s">
        <v>17</v>
      </c>
      <c r="K35" s="6">
        <v>3</v>
      </c>
      <c r="L35" s="6">
        <v>788466</v>
      </c>
      <c r="M35" s="6">
        <v>620744</v>
      </c>
      <c r="N35" s="6">
        <v>1</v>
      </c>
      <c r="O35" s="38"/>
      <c r="P35" s="38"/>
      <c r="Q35" s="38"/>
      <c r="R35">
        <f t="shared" si="5"/>
        <v>0</v>
      </c>
      <c r="S35" s="39">
        <f t="shared" si="6"/>
        <v>0</v>
      </c>
      <c r="T35" s="38"/>
      <c r="U35" s="38"/>
      <c r="V35">
        <f t="shared" si="7"/>
        <v>0</v>
      </c>
      <c r="W35" s="39">
        <f t="shared" si="8"/>
        <v>0</v>
      </c>
    </row>
    <row r="36" spans="1:23" x14ac:dyDescent="0.25">
      <c r="A36" s="4">
        <v>4948170</v>
      </c>
      <c r="B36" s="4" t="s">
        <v>360</v>
      </c>
      <c r="C36" s="5" t="s">
        <v>361</v>
      </c>
      <c r="D36" s="6" t="s">
        <v>14</v>
      </c>
      <c r="E36" s="6" t="s">
        <v>92</v>
      </c>
      <c r="F36" s="6" t="s">
        <v>362</v>
      </c>
      <c r="G36" s="6" t="s">
        <v>363</v>
      </c>
      <c r="H36" s="6" t="s">
        <v>364</v>
      </c>
      <c r="I36" s="6" t="s">
        <v>25</v>
      </c>
      <c r="J36" s="6" t="s">
        <v>17</v>
      </c>
      <c r="K36" s="6" t="s">
        <v>365</v>
      </c>
      <c r="L36" s="6">
        <v>778711</v>
      </c>
      <c r="M36" s="6">
        <v>642748</v>
      </c>
      <c r="N36" s="6">
        <v>1</v>
      </c>
      <c r="O36" s="38"/>
      <c r="P36" s="38"/>
      <c r="Q36" s="38"/>
      <c r="R36">
        <f t="shared" si="5"/>
        <v>0</v>
      </c>
      <c r="S36" s="39">
        <f t="shared" si="6"/>
        <v>0</v>
      </c>
      <c r="T36" s="38"/>
      <c r="U36" s="38"/>
      <c r="V36">
        <f t="shared" si="7"/>
        <v>0</v>
      </c>
      <c r="W36" s="39">
        <f t="shared" si="8"/>
        <v>0</v>
      </c>
    </row>
    <row r="37" spans="1:23" x14ac:dyDescent="0.25">
      <c r="A37" s="4">
        <v>4949013</v>
      </c>
      <c r="B37" s="4" t="s">
        <v>366</v>
      </c>
      <c r="C37" s="5" t="s">
        <v>367</v>
      </c>
      <c r="D37" s="6" t="s">
        <v>14</v>
      </c>
      <c r="E37" s="6" t="s">
        <v>92</v>
      </c>
      <c r="F37" s="6" t="s">
        <v>362</v>
      </c>
      <c r="G37" s="6" t="s">
        <v>368</v>
      </c>
      <c r="H37" s="6" t="s">
        <v>369</v>
      </c>
      <c r="I37" s="6" t="s">
        <v>25</v>
      </c>
      <c r="J37" s="6" t="s">
        <v>17</v>
      </c>
      <c r="K37" s="6">
        <v>17</v>
      </c>
      <c r="L37" s="6">
        <v>771979</v>
      </c>
      <c r="M37" s="6">
        <v>637809</v>
      </c>
      <c r="N37" s="6">
        <v>1</v>
      </c>
      <c r="O37" s="38"/>
      <c r="P37" s="38"/>
      <c r="Q37" s="38"/>
      <c r="R37">
        <f t="shared" si="5"/>
        <v>0</v>
      </c>
      <c r="S37" s="39">
        <f t="shared" si="6"/>
        <v>0</v>
      </c>
      <c r="T37" s="38"/>
      <c r="U37" s="38"/>
      <c r="V37">
        <f t="shared" si="7"/>
        <v>0</v>
      </c>
      <c r="W37" s="39">
        <f t="shared" si="8"/>
        <v>0</v>
      </c>
    </row>
    <row r="38" spans="1:23" x14ac:dyDescent="0.25">
      <c r="A38" s="4">
        <v>4947998</v>
      </c>
      <c r="B38" s="4" t="s">
        <v>370</v>
      </c>
      <c r="C38" s="5" t="s">
        <v>371</v>
      </c>
      <c r="D38" s="6" t="s">
        <v>14</v>
      </c>
      <c r="E38" s="6" t="s">
        <v>92</v>
      </c>
      <c r="F38" s="6" t="s">
        <v>362</v>
      </c>
      <c r="G38" s="6" t="s">
        <v>372</v>
      </c>
      <c r="H38" s="6" t="s">
        <v>362</v>
      </c>
      <c r="I38" s="6" t="s">
        <v>373</v>
      </c>
      <c r="J38" s="6" t="s">
        <v>374</v>
      </c>
      <c r="K38" s="6">
        <v>2</v>
      </c>
      <c r="L38" s="6">
        <v>771848</v>
      </c>
      <c r="M38" s="6">
        <v>642761</v>
      </c>
      <c r="N38" s="6">
        <v>1</v>
      </c>
      <c r="O38" s="38"/>
      <c r="P38" s="38"/>
      <c r="Q38" s="38"/>
      <c r="R38">
        <f t="shared" si="5"/>
        <v>0</v>
      </c>
      <c r="S38" s="39">
        <f t="shared" si="6"/>
        <v>0</v>
      </c>
      <c r="T38" s="38"/>
      <c r="U38" s="38"/>
      <c r="V38">
        <f t="shared" si="7"/>
        <v>0</v>
      </c>
      <c r="W38" s="39">
        <f t="shared" si="8"/>
        <v>0</v>
      </c>
    </row>
    <row r="39" spans="1:23" x14ac:dyDescent="0.25">
      <c r="A39" s="4">
        <v>4949601</v>
      </c>
      <c r="B39" s="4" t="s">
        <v>375</v>
      </c>
      <c r="C39" s="5" t="s">
        <v>376</v>
      </c>
      <c r="D39" s="6" t="s">
        <v>14</v>
      </c>
      <c r="E39" s="6" t="s">
        <v>92</v>
      </c>
      <c r="F39" s="6" t="s">
        <v>362</v>
      </c>
      <c r="G39" s="6" t="s">
        <v>377</v>
      </c>
      <c r="H39" s="6" t="s">
        <v>378</v>
      </c>
      <c r="I39" s="6" t="s">
        <v>25</v>
      </c>
      <c r="J39" s="6" t="s">
        <v>17</v>
      </c>
      <c r="K39" s="6">
        <v>68</v>
      </c>
      <c r="L39" s="6">
        <v>778602</v>
      </c>
      <c r="M39" s="6">
        <v>639853</v>
      </c>
      <c r="N39" s="6">
        <v>1</v>
      </c>
      <c r="O39" s="38"/>
      <c r="P39" s="38"/>
      <c r="Q39" s="38"/>
      <c r="R39">
        <f t="shared" si="5"/>
        <v>0</v>
      </c>
      <c r="S39" s="39">
        <f t="shared" si="6"/>
        <v>0</v>
      </c>
      <c r="T39" s="38"/>
      <c r="U39" s="38"/>
      <c r="V39">
        <f t="shared" si="7"/>
        <v>0</v>
      </c>
      <c r="W39" s="39">
        <f t="shared" si="8"/>
        <v>0</v>
      </c>
    </row>
    <row r="40" spans="1:23" x14ac:dyDescent="0.25">
      <c r="A40" s="4">
        <v>4949652</v>
      </c>
      <c r="B40" s="4" t="s">
        <v>380</v>
      </c>
      <c r="C40" s="5" t="s">
        <v>381</v>
      </c>
      <c r="D40" s="6" t="s">
        <v>14</v>
      </c>
      <c r="E40" s="6" t="s">
        <v>92</v>
      </c>
      <c r="F40" s="6" t="s">
        <v>382</v>
      </c>
      <c r="G40" s="6" t="s">
        <v>383</v>
      </c>
      <c r="H40" s="6" t="s">
        <v>384</v>
      </c>
      <c r="I40" s="6" t="s">
        <v>25</v>
      </c>
      <c r="J40" s="6" t="s">
        <v>17</v>
      </c>
      <c r="K40" s="6" t="s">
        <v>385</v>
      </c>
      <c r="L40" s="6">
        <v>812523</v>
      </c>
      <c r="M40" s="6">
        <v>620827</v>
      </c>
      <c r="N40" s="6">
        <v>1</v>
      </c>
      <c r="O40" s="38"/>
      <c r="P40" s="38"/>
      <c r="Q40" s="38"/>
      <c r="R40">
        <f t="shared" si="5"/>
        <v>0</v>
      </c>
      <c r="S40" s="39">
        <f t="shared" si="6"/>
        <v>0</v>
      </c>
      <c r="T40" s="38"/>
      <c r="U40" s="38"/>
      <c r="V40">
        <f t="shared" si="7"/>
        <v>0</v>
      </c>
      <c r="W40" s="39">
        <f t="shared" si="8"/>
        <v>0</v>
      </c>
    </row>
    <row r="41" spans="1:23" x14ac:dyDescent="0.25">
      <c r="A41" s="4">
        <v>4950900</v>
      </c>
      <c r="B41" s="4" t="s">
        <v>386</v>
      </c>
      <c r="C41" s="5" t="s">
        <v>387</v>
      </c>
      <c r="D41" s="6" t="s">
        <v>14</v>
      </c>
      <c r="E41" s="6" t="s">
        <v>92</v>
      </c>
      <c r="F41" s="6" t="s">
        <v>382</v>
      </c>
      <c r="G41" s="6" t="s">
        <v>388</v>
      </c>
      <c r="H41" s="6" t="s">
        <v>382</v>
      </c>
      <c r="I41" s="6" t="s">
        <v>80</v>
      </c>
      <c r="J41" s="6" t="s">
        <v>81</v>
      </c>
      <c r="K41" s="6">
        <v>1</v>
      </c>
      <c r="L41" s="6">
        <v>810035</v>
      </c>
      <c r="M41" s="6">
        <v>613992</v>
      </c>
      <c r="N41" s="6">
        <v>1</v>
      </c>
      <c r="O41" s="38"/>
      <c r="P41" s="38"/>
      <c r="Q41" s="38"/>
      <c r="R41">
        <f t="shared" si="5"/>
        <v>0</v>
      </c>
      <c r="S41" s="39">
        <f t="shared" si="6"/>
        <v>0</v>
      </c>
      <c r="T41" s="38"/>
      <c r="U41" s="38"/>
      <c r="V41">
        <f t="shared" si="7"/>
        <v>0</v>
      </c>
      <c r="W41" s="39">
        <f t="shared" si="8"/>
        <v>0</v>
      </c>
    </row>
  </sheetData>
  <sheetProtection algorithmName="SHA-512" hashValue="uqW6qDA2rwHr14qDYnJiIHhqqWoQzQMH6S2avRIQ+ZnxV6Ug1g2CMbAYmp8swzWFu2VVflgz4rl5StR6Id5JwQ==" saltValue="R/+YldKH2+z5quB0g30aUg==" spinCount="100000" sheet="1" objects="1" scenarios="1" formatCells="0" formatColumns="0" formatRows="0" sort="0" autoFilter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Części_wykaz_POPC</vt:lpstr>
      <vt:lpstr>14P</vt:lpstr>
      <vt:lpstr>13P</vt:lpstr>
      <vt:lpstr>12P</vt:lpstr>
      <vt:lpstr>11P</vt:lpstr>
      <vt:lpstr>10P</vt:lpstr>
      <vt:lpstr>9P</vt:lpstr>
      <vt:lpstr>8P</vt:lpstr>
      <vt:lpstr>7P</vt:lpstr>
      <vt:lpstr>6P</vt:lpstr>
      <vt:lpstr>5P</vt:lpstr>
      <vt:lpstr>4P</vt:lpstr>
      <vt:lpstr>3P</vt:lpstr>
      <vt:lpstr>2P</vt:lpstr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2019-03-21T09:08:10Z</dcterms:created>
  <dcterms:modified xsi:type="dcterms:W3CDTF">2019-03-26T10:45:01Z</dcterms:modified>
</cp:coreProperties>
</file>