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min\OSE\Operatorzy\3 przetarg łącza\części_17012018\NPOPC\"/>
    </mc:Choice>
  </mc:AlternateContent>
  <xr:revisionPtr revIDLastSave="0" documentId="8_{07C1E6E5-3914-4622-A0AA-99BF407B437D}" xr6:coauthVersionLast="40" xr6:coauthVersionMax="40" xr10:uidLastSave="{00000000-0000-0000-0000-000000000000}"/>
  <bookViews>
    <workbookView xWindow="0" yWindow="0" windowWidth="19200" windowHeight="6910" firstSheet="158" activeTab="178" xr2:uid="{5E37A957-D000-44BF-807E-CEE04FCB8BFE}"/>
  </bookViews>
  <sheets>
    <sheet name="Części_Raport" sheetId="225" r:id="rId1"/>
    <sheet name="Części_wykaz_NPOPC" sheetId="11" r:id="rId2"/>
    <sheet name="177" sheetId="224" r:id="rId3"/>
    <sheet name="176" sheetId="223" r:id="rId4"/>
    <sheet name="175" sheetId="222" r:id="rId5"/>
    <sheet name="174" sheetId="221" r:id="rId6"/>
    <sheet name="173" sheetId="220" r:id="rId7"/>
    <sheet name="172" sheetId="219" r:id="rId8"/>
    <sheet name="171" sheetId="218" r:id="rId9"/>
    <sheet name="170" sheetId="217" r:id="rId10"/>
    <sheet name="169" sheetId="216" r:id="rId11"/>
    <sheet name="168" sheetId="215" r:id="rId12"/>
    <sheet name="167" sheetId="214" r:id="rId13"/>
    <sheet name="166" sheetId="213" r:id="rId14"/>
    <sheet name="165" sheetId="212" r:id="rId15"/>
    <sheet name="164" sheetId="211" r:id="rId16"/>
    <sheet name="163" sheetId="210" r:id="rId17"/>
    <sheet name="162" sheetId="209" r:id="rId18"/>
    <sheet name="161" sheetId="208" r:id="rId19"/>
    <sheet name="160" sheetId="207" r:id="rId20"/>
    <sheet name="159" sheetId="206" r:id="rId21"/>
    <sheet name="158" sheetId="205" r:id="rId22"/>
    <sheet name="157" sheetId="204" r:id="rId23"/>
    <sheet name="156" sheetId="203" r:id="rId24"/>
    <sheet name="155" sheetId="202" r:id="rId25"/>
    <sheet name="154" sheetId="201" r:id="rId26"/>
    <sheet name="153" sheetId="200" r:id="rId27"/>
    <sheet name="152" sheetId="199" r:id="rId28"/>
    <sheet name="151" sheetId="198" r:id="rId29"/>
    <sheet name="150" sheetId="197" r:id="rId30"/>
    <sheet name="149" sheetId="196" r:id="rId31"/>
    <sheet name="148" sheetId="195" r:id="rId32"/>
    <sheet name="147" sheetId="194" r:id="rId33"/>
    <sheet name="146" sheetId="193" r:id="rId34"/>
    <sheet name="145" sheetId="192" r:id="rId35"/>
    <sheet name="144" sheetId="191" r:id="rId36"/>
    <sheet name="143" sheetId="190" r:id="rId37"/>
    <sheet name="142" sheetId="189" r:id="rId38"/>
    <sheet name="141" sheetId="188" r:id="rId39"/>
    <sheet name="140" sheetId="187" r:id="rId40"/>
    <sheet name="139" sheetId="186" r:id="rId41"/>
    <sheet name="138" sheetId="185" r:id="rId42"/>
    <sheet name="137" sheetId="184" r:id="rId43"/>
    <sheet name="136" sheetId="183" r:id="rId44"/>
    <sheet name="135" sheetId="182" r:id="rId45"/>
    <sheet name="134" sheetId="181" r:id="rId46"/>
    <sheet name="133" sheetId="180" r:id="rId47"/>
    <sheet name="132" sheetId="179" r:id="rId48"/>
    <sheet name="131" sheetId="178" r:id="rId49"/>
    <sheet name="130" sheetId="177" r:id="rId50"/>
    <sheet name="129" sheetId="176" r:id="rId51"/>
    <sheet name="128" sheetId="175" r:id="rId52"/>
    <sheet name="127" sheetId="174" r:id="rId53"/>
    <sheet name="126" sheetId="173" r:id="rId54"/>
    <sheet name="125" sheetId="172" r:id="rId55"/>
    <sheet name="124" sheetId="171" r:id="rId56"/>
    <sheet name="123" sheetId="170" r:id="rId57"/>
    <sheet name="122" sheetId="169" r:id="rId58"/>
    <sheet name="121" sheetId="168" r:id="rId59"/>
    <sheet name="120" sheetId="167" r:id="rId60"/>
    <sheet name="119" sheetId="166" r:id="rId61"/>
    <sheet name="118" sheetId="165" r:id="rId62"/>
    <sheet name="117" sheetId="164" r:id="rId63"/>
    <sheet name="116" sheetId="163" r:id="rId64"/>
    <sheet name="115" sheetId="162" r:id="rId65"/>
    <sheet name="114" sheetId="161" r:id="rId66"/>
    <sheet name="113" sheetId="160" r:id="rId67"/>
    <sheet name="112" sheetId="159" r:id="rId68"/>
    <sheet name="111" sheetId="158" r:id="rId69"/>
    <sheet name="110" sheetId="157" r:id="rId70"/>
    <sheet name="109" sheetId="156" r:id="rId71"/>
    <sheet name="108" sheetId="155" r:id="rId72"/>
    <sheet name="107" sheetId="154" r:id="rId73"/>
    <sheet name="106" sheetId="153" r:id="rId74"/>
    <sheet name="105" sheetId="152" r:id="rId75"/>
    <sheet name="104" sheetId="151" r:id="rId76"/>
    <sheet name="103" sheetId="150" r:id="rId77"/>
    <sheet name="102" sheetId="149" r:id="rId78"/>
    <sheet name="101" sheetId="148" r:id="rId79"/>
    <sheet name="100" sheetId="147" r:id="rId80"/>
    <sheet name="99" sheetId="146" r:id="rId81"/>
    <sheet name="98" sheetId="145" r:id="rId82"/>
    <sheet name="97" sheetId="144" r:id="rId83"/>
    <sheet name="96" sheetId="143" r:id="rId84"/>
    <sheet name="95" sheetId="142" r:id="rId85"/>
    <sheet name="94" sheetId="141" r:id="rId86"/>
    <sheet name="93" sheetId="140" r:id="rId87"/>
    <sheet name="92" sheetId="139" r:id="rId88"/>
    <sheet name="91" sheetId="138" r:id="rId89"/>
    <sheet name="90" sheetId="137" r:id="rId90"/>
    <sheet name="89" sheetId="136" r:id="rId91"/>
    <sheet name="88" sheetId="135" r:id="rId92"/>
    <sheet name="87" sheetId="134" r:id="rId93"/>
    <sheet name="86" sheetId="133" r:id="rId94"/>
    <sheet name="85" sheetId="132" r:id="rId95"/>
    <sheet name="84" sheetId="131" r:id="rId96"/>
    <sheet name="83" sheetId="130" r:id="rId97"/>
    <sheet name="82" sheetId="129" r:id="rId98"/>
    <sheet name="81" sheetId="128" r:id="rId99"/>
    <sheet name="80" sheetId="127" r:id="rId100"/>
    <sheet name="79" sheetId="126" r:id="rId101"/>
    <sheet name="78" sheetId="125" r:id="rId102"/>
    <sheet name="77" sheetId="124" r:id="rId103"/>
    <sheet name="76" sheetId="123" r:id="rId104"/>
    <sheet name="75" sheetId="122" r:id="rId105"/>
    <sheet name="74" sheetId="121" r:id="rId106"/>
    <sheet name="73" sheetId="120" r:id="rId107"/>
    <sheet name="72" sheetId="119" r:id="rId108"/>
    <sheet name="71" sheetId="118" r:id="rId109"/>
    <sheet name="70" sheetId="117" r:id="rId110"/>
    <sheet name="69" sheetId="116" r:id="rId111"/>
    <sheet name="68" sheetId="115" r:id="rId112"/>
    <sheet name="67" sheetId="114" r:id="rId113"/>
    <sheet name="66" sheetId="113" r:id="rId114"/>
    <sheet name="65" sheetId="112" r:id="rId115"/>
    <sheet name="64" sheetId="111" r:id="rId116"/>
    <sheet name="63" sheetId="110" r:id="rId117"/>
    <sheet name="62" sheetId="109" r:id="rId118"/>
    <sheet name="61" sheetId="108" r:id="rId119"/>
    <sheet name="60" sheetId="107" r:id="rId120"/>
    <sheet name="59" sheetId="106" r:id="rId121"/>
    <sheet name="58" sheetId="105" r:id="rId122"/>
    <sheet name="57" sheetId="104" r:id="rId123"/>
    <sheet name="56" sheetId="103" r:id="rId124"/>
    <sheet name="55" sheetId="102" r:id="rId125"/>
    <sheet name="54" sheetId="101" r:id="rId126"/>
    <sheet name="53" sheetId="100" r:id="rId127"/>
    <sheet name="52" sheetId="99" r:id="rId128"/>
    <sheet name="51" sheetId="98" r:id="rId129"/>
    <sheet name="50" sheetId="97" r:id="rId130"/>
    <sheet name="49" sheetId="96" r:id="rId131"/>
    <sheet name="48" sheetId="95" r:id="rId132"/>
    <sheet name="47" sheetId="94" r:id="rId133"/>
    <sheet name="46" sheetId="93" r:id="rId134"/>
    <sheet name="45" sheetId="92" r:id="rId135"/>
    <sheet name="44" sheetId="91" r:id="rId136"/>
    <sheet name="43" sheetId="90" r:id="rId137"/>
    <sheet name="42" sheetId="89" r:id="rId138"/>
    <sheet name="41" sheetId="88" r:id="rId139"/>
    <sheet name="40" sheetId="87" r:id="rId140"/>
    <sheet name="39" sheetId="86" r:id="rId141"/>
    <sheet name="38" sheetId="85" r:id="rId142"/>
    <sheet name="37" sheetId="84" r:id="rId143"/>
    <sheet name="36" sheetId="83" r:id="rId144"/>
    <sheet name="35" sheetId="82" r:id="rId145"/>
    <sheet name="34" sheetId="81" r:id="rId146"/>
    <sheet name="33" sheetId="80" r:id="rId147"/>
    <sheet name="32" sheetId="79" r:id="rId148"/>
    <sheet name="31" sheetId="78" r:id="rId149"/>
    <sheet name="30" sheetId="77" r:id="rId150"/>
    <sheet name="29" sheetId="76" r:id="rId151"/>
    <sheet name="28" sheetId="75" r:id="rId152"/>
    <sheet name="27" sheetId="74" r:id="rId153"/>
    <sheet name="26" sheetId="73" r:id="rId154"/>
    <sheet name="25" sheetId="72" r:id="rId155"/>
    <sheet name="24" sheetId="71" r:id="rId156"/>
    <sheet name="23" sheetId="70" r:id="rId157"/>
    <sheet name="22" sheetId="69" r:id="rId158"/>
    <sheet name="21" sheetId="68" r:id="rId159"/>
    <sheet name="20" sheetId="67" r:id="rId160"/>
    <sheet name="19" sheetId="66" r:id="rId161"/>
    <sheet name="18" sheetId="65" r:id="rId162"/>
    <sheet name="17" sheetId="64" r:id="rId163"/>
    <sheet name="16" sheetId="63" r:id="rId164"/>
    <sheet name="15" sheetId="62" r:id="rId165"/>
    <sheet name="14" sheetId="61" r:id="rId166"/>
    <sheet name="13" sheetId="60" r:id="rId167"/>
    <sheet name="12" sheetId="59" r:id="rId168"/>
    <sheet name="11" sheetId="58" r:id="rId169"/>
    <sheet name="10" sheetId="57" r:id="rId170"/>
    <sheet name="9" sheetId="56" r:id="rId171"/>
    <sheet name="8" sheetId="55" r:id="rId172"/>
    <sheet name="7" sheetId="54" r:id="rId173"/>
    <sheet name="6" sheetId="53" r:id="rId174"/>
    <sheet name="5" sheetId="52" r:id="rId175"/>
    <sheet name="4" sheetId="51" r:id="rId176"/>
    <sheet name="3" sheetId="50" r:id="rId177"/>
    <sheet name="2" sheetId="49" r:id="rId178"/>
    <sheet name="1" sheetId="48" r:id="rId179"/>
  </sheets>
  <definedNames>
    <definedName name="_xlnm._FilterDatabase" localSheetId="1" hidden="1">Części_wykaz_NPOPC!$A$2:$F$99</definedName>
  </definedNames>
  <calcPr calcId="181029"/>
  <pivotCaches>
    <pivotCache cacheId="0" r:id="rId18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224" l="1"/>
  <c r="S17" i="224" s="1"/>
  <c r="V17" i="224"/>
  <c r="W17" i="224"/>
  <c r="R18" i="224"/>
  <c r="S18" i="224" s="1"/>
  <c r="V18" i="224"/>
  <c r="W18" i="224"/>
  <c r="R19" i="224"/>
  <c r="S19" i="224" s="1"/>
  <c r="V19" i="224"/>
  <c r="W19" i="224"/>
  <c r="C2" i="223"/>
  <c r="R17" i="222"/>
  <c r="S17" i="222" s="1"/>
  <c r="V17" i="222"/>
  <c r="W17" i="222" s="1"/>
  <c r="R18" i="222"/>
  <c r="S18" i="222"/>
  <c r="V18" i="222"/>
  <c r="W18" i="222"/>
  <c r="R19" i="222"/>
  <c r="S19" i="222" s="1"/>
  <c r="V19" i="222"/>
  <c r="W19" i="222" s="1"/>
  <c r="R20" i="222"/>
  <c r="S20" i="222"/>
  <c r="V20" i="222"/>
  <c r="W20" i="222"/>
  <c r="R21" i="222"/>
  <c r="S21" i="222" s="1"/>
  <c r="V21" i="222"/>
  <c r="W21" i="222" s="1"/>
  <c r="R22" i="222"/>
  <c r="S22" i="222"/>
  <c r="V22" i="222"/>
  <c r="W22" i="222"/>
  <c r="R23" i="222"/>
  <c r="S23" i="222" s="1"/>
  <c r="V23" i="222"/>
  <c r="W23" i="222" s="1"/>
  <c r="R24" i="222"/>
  <c r="S24" i="222"/>
  <c r="V24" i="222"/>
  <c r="W24" i="222"/>
  <c r="R25" i="222"/>
  <c r="S25" i="222" s="1"/>
  <c r="V25" i="222"/>
  <c r="W25" i="222" s="1"/>
  <c r="R26" i="222"/>
  <c r="S26" i="222"/>
  <c r="V26" i="222"/>
  <c r="W26" i="222"/>
  <c r="R27" i="222"/>
  <c r="S27" i="222" s="1"/>
  <c r="V27" i="222"/>
  <c r="W27" i="222" s="1"/>
  <c r="R28" i="222"/>
  <c r="S28" i="222"/>
  <c r="V28" i="222"/>
  <c r="W28" i="222"/>
  <c r="R17" i="221"/>
  <c r="S17" i="221"/>
  <c r="V17" i="221"/>
  <c r="W17" i="221"/>
  <c r="R17" i="220"/>
  <c r="S17" i="220" s="1"/>
  <c r="V17" i="220"/>
  <c r="W17" i="220" s="1"/>
  <c r="R18" i="220"/>
  <c r="S18" i="220"/>
  <c r="V18" i="220"/>
  <c r="W18" i="220" s="1"/>
  <c r="R19" i="220"/>
  <c r="S19" i="220" s="1"/>
  <c r="V19" i="220"/>
  <c r="W19" i="220" s="1"/>
  <c r="R17" i="219"/>
  <c r="S17" i="219" s="1"/>
  <c r="V17" i="219"/>
  <c r="W17" i="219" s="1"/>
  <c r="R18" i="219"/>
  <c r="S18" i="219"/>
  <c r="V18" i="219"/>
  <c r="W18" i="219" s="1"/>
  <c r="R17" i="218"/>
  <c r="S17" i="218" s="1"/>
  <c r="V17" i="218"/>
  <c r="W17" i="218" s="1"/>
  <c r="R18" i="218"/>
  <c r="S18" i="218" s="1"/>
  <c r="V18" i="218"/>
  <c r="W18" i="218"/>
  <c r="R19" i="218"/>
  <c r="S19" i="218" s="1"/>
  <c r="V19" i="218"/>
  <c r="W19" i="218" s="1"/>
  <c r="R17" i="217"/>
  <c r="S17" i="217"/>
  <c r="V17" i="217"/>
  <c r="W17" i="217" s="1"/>
  <c r="R18" i="217"/>
  <c r="S18" i="217"/>
  <c r="V18" i="217"/>
  <c r="W18" i="217"/>
  <c r="R17" i="216"/>
  <c r="S17" i="216" s="1"/>
  <c r="V17" i="216"/>
  <c r="W17" i="216" s="1"/>
  <c r="R18" i="216"/>
  <c r="S18" i="216"/>
  <c r="V18" i="216"/>
  <c r="W18" i="216" s="1"/>
  <c r="R19" i="216"/>
  <c r="S19" i="216" s="1"/>
  <c r="V19" i="216"/>
  <c r="W19" i="216" s="1"/>
  <c r="R20" i="216"/>
  <c r="S20" i="216"/>
  <c r="V20" i="216"/>
  <c r="W20" i="216" s="1"/>
  <c r="R21" i="216"/>
  <c r="S21" i="216" s="1"/>
  <c r="V21" i="216"/>
  <c r="W21" i="216" s="1"/>
  <c r="R22" i="216"/>
  <c r="S22" i="216"/>
  <c r="V22" i="216"/>
  <c r="W22" i="216" s="1"/>
  <c r="R17" i="215"/>
  <c r="S17" i="215"/>
  <c r="V17" i="215"/>
  <c r="W17" i="215" s="1"/>
  <c r="R18" i="215"/>
  <c r="S18" i="215"/>
  <c r="V18" i="215"/>
  <c r="W18" i="215"/>
  <c r="R19" i="215"/>
  <c r="S19" i="215"/>
  <c r="V19" i="215"/>
  <c r="W19" i="215" s="1"/>
  <c r="R17" i="214"/>
  <c r="S17" i="214" s="1"/>
  <c r="V17" i="214"/>
  <c r="W17" i="214" s="1"/>
  <c r="R18" i="214"/>
  <c r="S18" i="214"/>
  <c r="V18" i="214"/>
  <c r="W18" i="214" s="1"/>
  <c r="R19" i="214"/>
  <c r="S19" i="214" s="1"/>
  <c r="V19" i="214"/>
  <c r="W19" i="214" s="1"/>
  <c r="R20" i="214"/>
  <c r="S20" i="214"/>
  <c r="V20" i="214"/>
  <c r="W20" i="214" s="1"/>
  <c r="R21" i="214"/>
  <c r="S21" i="214" s="1"/>
  <c r="V21" i="214"/>
  <c r="W21" i="214" s="1"/>
  <c r="R22" i="214"/>
  <c r="S22" i="214"/>
  <c r="V22" i="214"/>
  <c r="W22" i="214" s="1"/>
  <c r="R23" i="214"/>
  <c r="S23" i="214" s="1"/>
  <c r="V23" i="214"/>
  <c r="W23" i="214" s="1"/>
  <c r="R24" i="214"/>
  <c r="S24" i="214"/>
  <c r="V24" i="214"/>
  <c r="W24" i="214" s="1"/>
  <c r="R25" i="214"/>
  <c r="S25" i="214" s="1"/>
  <c r="V25" i="214"/>
  <c r="W25" i="214" s="1"/>
  <c r="R17" i="213"/>
  <c r="S17" i="213" s="1"/>
  <c r="V17" i="213"/>
  <c r="W17" i="213"/>
  <c r="R18" i="213"/>
  <c r="S18" i="213"/>
  <c r="V18" i="213"/>
  <c r="W18" i="213" s="1"/>
  <c r="R17" i="212"/>
  <c r="S17" i="212" s="1"/>
  <c r="V17" i="212"/>
  <c r="W17" i="212" s="1"/>
  <c r="R18" i="212"/>
  <c r="S18" i="212"/>
  <c r="V18" i="212"/>
  <c r="W18" i="212"/>
  <c r="R19" i="212"/>
  <c r="S19" i="212" s="1"/>
  <c r="V19" i="212"/>
  <c r="W19" i="212" s="1"/>
  <c r="R20" i="212"/>
  <c r="S20" i="212"/>
  <c r="V20" i="212"/>
  <c r="W20" i="212"/>
  <c r="R21" i="212"/>
  <c r="S21" i="212" s="1"/>
  <c r="V21" i="212"/>
  <c r="W21" i="212" s="1"/>
  <c r="R22" i="212"/>
  <c r="S22" i="212"/>
  <c r="V22" i="212"/>
  <c r="W22" i="212"/>
  <c r="R23" i="212"/>
  <c r="S23" i="212" s="1"/>
  <c r="V23" i="212"/>
  <c r="W23" i="212" s="1"/>
  <c r="R24" i="212"/>
  <c r="S24" i="212"/>
  <c r="V24" i="212"/>
  <c r="W24" i="212"/>
  <c r="R25" i="212"/>
  <c r="S25" i="212" s="1"/>
  <c r="V25" i="212"/>
  <c r="W25" i="212" s="1"/>
  <c r="R26" i="212"/>
  <c r="S26" i="212"/>
  <c r="V26" i="212"/>
  <c r="W26" i="212"/>
  <c r="R27" i="212"/>
  <c r="S27" i="212" s="1"/>
  <c r="V27" i="212"/>
  <c r="W27" i="212" s="1"/>
  <c r="R28" i="212"/>
  <c r="S28" i="212"/>
  <c r="V28" i="212"/>
  <c r="W28" i="212"/>
  <c r="R29" i="212"/>
  <c r="S29" i="212" s="1"/>
  <c r="V29" i="212"/>
  <c r="W29" i="212" s="1"/>
  <c r="R30" i="212"/>
  <c r="S30" i="212"/>
  <c r="V30" i="212"/>
  <c r="W30" i="212"/>
  <c r="R31" i="212"/>
  <c r="S31" i="212" s="1"/>
  <c r="V31" i="212"/>
  <c r="W31" i="212" s="1"/>
  <c r="R32" i="212"/>
  <c r="S32" i="212"/>
  <c r="V32" i="212"/>
  <c r="W32" i="212"/>
  <c r="R33" i="212"/>
  <c r="S33" i="212" s="1"/>
  <c r="V33" i="212"/>
  <c r="W33" i="212" s="1"/>
  <c r="R34" i="212"/>
  <c r="S34" i="212"/>
  <c r="V34" i="212"/>
  <c r="W34" i="212"/>
  <c r="R35" i="212"/>
  <c r="S35" i="212" s="1"/>
  <c r="V35" i="212"/>
  <c r="W35" i="212" s="1"/>
  <c r="R17" i="211"/>
  <c r="S17" i="211" s="1"/>
  <c r="V17" i="211"/>
  <c r="W17" i="211" s="1"/>
  <c r="R18" i="211"/>
  <c r="S18" i="211"/>
  <c r="V18" i="211"/>
  <c r="W18" i="211"/>
  <c r="R19" i="211"/>
  <c r="S19" i="211" s="1"/>
  <c r="V19" i="211"/>
  <c r="W19" i="211" s="1"/>
  <c r="R20" i="211"/>
  <c r="S20" i="211"/>
  <c r="V20" i="211"/>
  <c r="W20" i="211"/>
  <c r="R17" i="210"/>
  <c r="S17" i="210" s="1"/>
  <c r="V17" i="210"/>
  <c r="W17" i="210"/>
  <c r="R18" i="210"/>
  <c r="S18" i="210"/>
  <c r="V18" i="210"/>
  <c r="W18" i="210" s="1"/>
  <c r="R19" i="210"/>
  <c r="S19" i="210" s="1"/>
  <c r="V19" i="210"/>
  <c r="W19" i="210"/>
  <c r="R20" i="210"/>
  <c r="S20" i="210"/>
  <c r="V20" i="210"/>
  <c r="W20" i="210" s="1"/>
  <c r="R17" i="209"/>
  <c r="S17" i="209" s="1"/>
  <c r="V17" i="209"/>
  <c r="W17" i="209"/>
  <c r="R18" i="209"/>
  <c r="S18" i="209" s="1"/>
  <c r="V18" i="209"/>
  <c r="W18" i="209"/>
  <c r="R19" i="209"/>
  <c r="S19" i="209"/>
  <c r="V19" i="209"/>
  <c r="W19" i="209"/>
  <c r="R20" i="209"/>
  <c r="S20" i="209"/>
  <c r="V20" i="209"/>
  <c r="W20" i="209"/>
  <c r="R21" i="209"/>
  <c r="S21" i="209"/>
  <c r="V21" i="209"/>
  <c r="W21" i="209"/>
  <c r="R17" i="208"/>
  <c r="S17" i="208"/>
  <c r="V17" i="208"/>
  <c r="W17" i="208"/>
  <c r="R18" i="208"/>
  <c r="S18" i="208" s="1"/>
  <c r="V18" i="208"/>
  <c r="W18" i="208" s="1"/>
  <c r="R19" i="208"/>
  <c r="S19" i="208"/>
  <c r="V19" i="208"/>
  <c r="W19" i="208"/>
  <c r="R20" i="208"/>
  <c r="S20" i="208" s="1"/>
  <c r="V20" i="208"/>
  <c r="W20" i="208" s="1"/>
  <c r="R21" i="208"/>
  <c r="S21" i="208"/>
  <c r="V21" i="208"/>
  <c r="W21" i="208"/>
  <c r="R22" i="208"/>
  <c r="S22" i="208" s="1"/>
  <c r="V22" i="208"/>
  <c r="W22" i="208" s="1"/>
  <c r="R23" i="208"/>
  <c r="S23" i="208"/>
  <c r="V23" i="208"/>
  <c r="W23" i="208"/>
  <c r="R24" i="208"/>
  <c r="S24" i="208" s="1"/>
  <c r="V24" i="208"/>
  <c r="W24" i="208" s="1"/>
  <c r="R25" i="208"/>
  <c r="S25" i="208"/>
  <c r="V25" i="208"/>
  <c r="W25" i="208"/>
  <c r="R26" i="208"/>
  <c r="S26" i="208" s="1"/>
  <c r="V26" i="208"/>
  <c r="W26" i="208" s="1"/>
  <c r="R27" i="208"/>
  <c r="S27" i="208"/>
  <c r="V27" i="208"/>
  <c r="W27" i="208"/>
  <c r="R28" i="208"/>
  <c r="S28" i="208" s="1"/>
  <c r="V28" i="208"/>
  <c r="W28" i="208" s="1"/>
  <c r="R29" i="208"/>
  <c r="S29" i="208"/>
  <c r="V29" i="208"/>
  <c r="W29" i="208"/>
  <c r="R30" i="208"/>
  <c r="S30" i="208" s="1"/>
  <c r="V30" i="208"/>
  <c r="W30" i="208" s="1"/>
  <c r="R31" i="208"/>
  <c r="S31" i="208"/>
  <c r="V31" i="208"/>
  <c r="W31" i="208"/>
  <c r="R32" i="208"/>
  <c r="S32" i="208" s="1"/>
  <c r="V32" i="208"/>
  <c r="W32" i="208" s="1"/>
  <c r="R33" i="208"/>
  <c r="S33" i="208"/>
  <c r="V33" i="208"/>
  <c r="W33" i="208"/>
  <c r="R34" i="208"/>
  <c r="S34" i="208" s="1"/>
  <c r="V34" i="208"/>
  <c r="W34" i="208" s="1"/>
  <c r="R35" i="208"/>
  <c r="S35" i="208"/>
  <c r="V35" i="208"/>
  <c r="W35" i="208"/>
  <c r="R36" i="208"/>
  <c r="S36" i="208" s="1"/>
  <c r="V36" i="208"/>
  <c r="W36" i="208" s="1"/>
  <c r="R37" i="208"/>
  <c r="S37" i="208"/>
  <c r="V37" i="208"/>
  <c r="W37" i="208"/>
  <c r="R38" i="208"/>
  <c r="S38" i="208" s="1"/>
  <c r="V38" i="208"/>
  <c r="W38" i="208" s="1"/>
  <c r="R39" i="208"/>
  <c r="S39" i="208"/>
  <c r="V39" i="208"/>
  <c r="W39" i="208"/>
  <c r="R40" i="208"/>
  <c r="S40" i="208" s="1"/>
  <c r="V40" i="208"/>
  <c r="W40" i="208" s="1"/>
  <c r="R41" i="208"/>
  <c r="S41" i="208"/>
  <c r="V41" i="208"/>
  <c r="W41" i="208"/>
  <c r="R42" i="208"/>
  <c r="S42" i="208" s="1"/>
  <c r="V42" i="208"/>
  <c r="W42" i="208" s="1"/>
  <c r="R43" i="208"/>
  <c r="S43" i="208"/>
  <c r="V43" i="208"/>
  <c r="W43" i="208"/>
  <c r="R44" i="208"/>
  <c r="S44" i="208" s="1"/>
  <c r="V44" i="208"/>
  <c r="W44" i="208" s="1"/>
  <c r="R45" i="208"/>
  <c r="S45" i="208"/>
  <c r="V45" i="208"/>
  <c r="W45" i="208"/>
  <c r="R17" i="207"/>
  <c r="S17" i="207" s="1"/>
  <c r="V17" i="207"/>
  <c r="W17" i="207" s="1"/>
  <c r="R18" i="207"/>
  <c r="S18" i="207" s="1"/>
  <c r="V18" i="207"/>
  <c r="W18" i="207" s="1"/>
  <c r="R19" i="207"/>
  <c r="S19" i="207" s="1"/>
  <c r="V19" i="207"/>
  <c r="W19" i="207" s="1"/>
  <c r="R17" i="206"/>
  <c r="S17" i="206" s="1"/>
  <c r="V17" i="206"/>
  <c r="W17" i="206" s="1"/>
  <c r="R18" i="206"/>
  <c r="S18" i="206"/>
  <c r="V18" i="206"/>
  <c r="W18" i="206" s="1"/>
  <c r="R19" i="206"/>
  <c r="S19" i="206" s="1"/>
  <c r="V19" i="206"/>
  <c r="W19" i="206"/>
  <c r="R20" i="206"/>
  <c r="S20" i="206"/>
  <c r="V20" i="206"/>
  <c r="W20" i="206" s="1"/>
  <c r="R21" i="206"/>
  <c r="S21" i="206" s="1"/>
  <c r="V21" i="206"/>
  <c r="W21" i="206"/>
  <c r="R22" i="206"/>
  <c r="S22" i="206"/>
  <c r="V22" i="206"/>
  <c r="W22" i="206" s="1"/>
  <c r="R23" i="206"/>
  <c r="S23" i="206" s="1"/>
  <c r="V23" i="206"/>
  <c r="W23" i="206"/>
  <c r="R24" i="206"/>
  <c r="S24" i="206"/>
  <c r="V24" i="206"/>
  <c r="W24" i="206" s="1"/>
  <c r="R25" i="206"/>
  <c r="S25" i="206" s="1"/>
  <c r="V25" i="206"/>
  <c r="W25" i="206"/>
  <c r="R26" i="206"/>
  <c r="S26" i="206"/>
  <c r="V26" i="206"/>
  <c r="W26" i="206" s="1"/>
  <c r="R27" i="206"/>
  <c r="S27" i="206" s="1"/>
  <c r="V27" i="206"/>
  <c r="W27" i="206"/>
  <c r="R28" i="206"/>
  <c r="S28" i="206"/>
  <c r="V28" i="206"/>
  <c r="W28" i="206" s="1"/>
  <c r="R29" i="206"/>
  <c r="S29" i="206" s="1"/>
  <c r="V29" i="206"/>
  <c r="W29" i="206"/>
  <c r="R17" i="205"/>
  <c r="S17" i="205" s="1"/>
  <c r="V17" i="205"/>
  <c r="W17" i="205"/>
  <c r="R18" i="205"/>
  <c r="S18" i="205"/>
  <c r="V18" i="205"/>
  <c r="W18" i="205" s="1"/>
  <c r="R19" i="205"/>
  <c r="S19" i="205" s="1"/>
  <c r="V19" i="205"/>
  <c r="W19" i="205"/>
  <c r="R20" i="205"/>
  <c r="S20" i="205"/>
  <c r="V20" i="205"/>
  <c r="W20" i="205" s="1"/>
  <c r="R21" i="205"/>
  <c r="S21" i="205" s="1"/>
  <c r="V21" i="205"/>
  <c r="W21" i="205"/>
  <c r="R22" i="205"/>
  <c r="S22" i="205"/>
  <c r="V22" i="205"/>
  <c r="W22" i="205" s="1"/>
  <c r="R23" i="205"/>
  <c r="S23" i="205" s="1"/>
  <c r="V23" i="205"/>
  <c r="W23" i="205"/>
  <c r="R17" i="204"/>
  <c r="S17" i="204" s="1"/>
  <c r="V17" i="204"/>
  <c r="W17" i="204" s="1"/>
  <c r="R18" i="204"/>
  <c r="S18" i="204" s="1"/>
  <c r="V18" i="204"/>
  <c r="W18" i="204" s="1"/>
  <c r="R19" i="204"/>
  <c r="S19" i="204" s="1"/>
  <c r="V19" i="204"/>
  <c r="W19" i="204" s="1"/>
  <c r="R20" i="204"/>
  <c r="S20" i="204" s="1"/>
  <c r="V20" i="204"/>
  <c r="W20" i="204" s="1"/>
  <c r="R21" i="204"/>
  <c r="S21" i="204" s="1"/>
  <c r="V21" i="204"/>
  <c r="W21" i="204" s="1"/>
  <c r="R22" i="204"/>
  <c r="S22" i="204" s="1"/>
  <c r="V22" i="204"/>
  <c r="W22" i="204" s="1"/>
  <c r="R23" i="204"/>
  <c r="S23" i="204" s="1"/>
  <c r="V23" i="204"/>
  <c r="W23" i="204" s="1"/>
  <c r="R24" i="204"/>
  <c r="S24" i="204" s="1"/>
  <c r="V24" i="204"/>
  <c r="W24" i="204" s="1"/>
  <c r="R25" i="204"/>
  <c r="S25" i="204" s="1"/>
  <c r="V25" i="204"/>
  <c r="W25" i="204" s="1"/>
  <c r="R26" i="204"/>
  <c r="S26" i="204" s="1"/>
  <c r="V26" i="204"/>
  <c r="W26" i="204" s="1"/>
  <c r="R17" i="203"/>
  <c r="S17" i="203"/>
  <c r="V17" i="203"/>
  <c r="W17" i="203" s="1"/>
  <c r="R17" i="202"/>
  <c r="S17" i="202" s="1"/>
  <c r="V17" i="202"/>
  <c r="W17" i="202" s="1"/>
  <c r="R18" i="202"/>
  <c r="S18" i="202"/>
  <c r="V18" i="202"/>
  <c r="W18" i="202" s="1"/>
  <c r="R19" i="202"/>
  <c r="S19" i="202" s="1"/>
  <c r="V19" i="202"/>
  <c r="W19" i="202"/>
  <c r="R20" i="202"/>
  <c r="S20" i="202"/>
  <c r="V20" i="202"/>
  <c r="W20" i="202" s="1"/>
  <c r="C2" i="201"/>
  <c r="R17" i="200"/>
  <c r="S17" i="200" s="1"/>
  <c r="V17" i="200"/>
  <c r="W17" i="200" s="1"/>
  <c r="R18" i="200"/>
  <c r="S18" i="200"/>
  <c r="V18" i="200"/>
  <c r="W18" i="200"/>
  <c r="R19" i="200"/>
  <c r="S19" i="200" s="1"/>
  <c r="V19" i="200"/>
  <c r="W19" i="200" s="1"/>
  <c r="R20" i="200"/>
  <c r="S20" i="200"/>
  <c r="V20" i="200"/>
  <c r="W20" i="200"/>
  <c r="R21" i="200"/>
  <c r="S21" i="200" s="1"/>
  <c r="V21" i="200"/>
  <c r="W21" i="200" s="1"/>
  <c r="R22" i="200"/>
  <c r="S22" i="200"/>
  <c r="V22" i="200"/>
  <c r="W22" i="200"/>
  <c r="R17" i="199"/>
  <c r="S17" i="199" s="1"/>
  <c r="V17" i="199"/>
  <c r="W17" i="199" s="1"/>
  <c r="R18" i="199"/>
  <c r="S18" i="199" s="1"/>
  <c r="V18" i="199"/>
  <c r="W18" i="199"/>
  <c r="R19" i="199"/>
  <c r="S19" i="199" s="1"/>
  <c r="V19" i="199"/>
  <c r="W19" i="199" s="1"/>
  <c r="R20" i="199"/>
  <c r="S20" i="199" s="1"/>
  <c r="V20" i="199"/>
  <c r="W20" i="199"/>
  <c r="R21" i="199"/>
  <c r="S21" i="199" s="1"/>
  <c r="V21" i="199"/>
  <c r="W21" i="199" s="1"/>
  <c r="R17" i="198"/>
  <c r="S17" i="198"/>
  <c r="V17" i="198"/>
  <c r="W17" i="198"/>
  <c r="R18" i="198"/>
  <c r="S18" i="198"/>
  <c r="V18" i="198"/>
  <c r="W18" i="198"/>
  <c r="R19" i="198"/>
  <c r="S19" i="198"/>
  <c r="V19" i="198"/>
  <c r="W19" i="198"/>
  <c r="R20" i="198"/>
  <c r="S20" i="198"/>
  <c r="V20" i="198"/>
  <c r="W20" i="198"/>
  <c r="R21" i="198"/>
  <c r="S21" i="198"/>
  <c r="V21" i="198"/>
  <c r="W21" i="198"/>
  <c r="R22" i="198"/>
  <c r="S22" i="198"/>
  <c r="V22" i="198"/>
  <c r="W22" i="198"/>
  <c r="R23" i="198"/>
  <c r="S23" i="198"/>
  <c r="V23" i="198"/>
  <c r="W23" i="198"/>
  <c r="R24" i="198"/>
  <c r="S24" i="198"/>
  <c r="V24" i="198"/>
  <c r="W24" i="198"/>
  <c r="R25" i="198"/>
  <c r="S25" i="198"/>
  <c r="V25" i="198"/>
  <c r="W25" i="198"/>
  <c r="R26" i="198"/>
  <c r="S26" i="198"/>
  <c r="V26" i="198"/>
  <c r="W26" i="198"/>
  <c r="R27" i="198"/>
  <c r="S27" i="198"/>
  <c r="V27" i="198"/>
  <c r="W27" i="198"/>
  <c r="R28" i="198"/>
  <c r="S28" i="198"/>
  <c r="V28" i="198"/>
  <c r="W28" i="198"/>
  <c r="R29" i="198"/>
  <c r="S29" i="198"/>
  <c r="V29" i="198"/>
  <c r="W29" i="198"/>
  <c r="R30" i="198"/>
  <c r="S30" i="198"/>
  <c r="V30" i="198"/>
  <c r="W30" i="198"/>
  <c r="R31" i="198"/>
  <c r="S31" i="198"/>
  <c r="V31" i="198"/>
  <c r="W31" i="198"/>
  <c r="R17" i="197"/>
  <c r="S17" i="197" s="1"/>
  <c r="V17" i="197"/>
  <c r="W17" i="197" s="1"/>
  <c r="R18" i="197"/>
  <c r="S18" i="197" s="1"/>
  <c r="V18" i="197"/>
  <c r="W18" i="197" s="1"/>
  <c r="R19" i="197"/>
  <c r="S19" i="197" s="1"/>
  <c r="V19" i="197"/>
  <c r="W19" i="197" s="1"/>
  <c r="R20" i="197"/>
  <c r="S20" i="197" s="1"/>
  <c r="V20" i="197"/>
  <c r="W20" i="197" s="1"/>
  <c r="R21" i="197"/>
  <c r="S21" i="197" s="1"/>
  <c r="V21" i="197"/>
  <c r="W21" i="197" s="1"/>
  <c r="R22" i="197"/>
  <c r="S22" i="197" s="1"/>
  <c r="V22" i="197"/>
  <c r="W22" i="197" s="1"/>
  <c r="R17" i="196"/>
  <c r="S17" i="196" s="1"/>
  <c r="V17" i="196"/>
  <c r="W17" i="196"/>
  <c r="R18" i="196"/>
  <c r="S18" i="196"/>
  <c r="V18" i="196"/>
  <c r="W18" i="196" s="1"/>
  <c r="R19" i="196"/>
  <c r="S19" i="196" s="1"/>
  <c r="V19" i="196"/>
  <c r="W19" i="196"/>
  <c r="R17" i="195"/>
  <c r="S17" i="195" s="1"/>
  <c r="V17" i="195"/>
  <c r="W17" i="195"/>
  <c r="R18" i="195"/>
  <c r="S18" i="195" s="1"/>
  <c r="V18" i="195"/>
  <c r="W18" i="195"/>
  <c r="R19" i="195"/>
  <c r="S19" i="195" s="1"/>
  <c r="V19" i="195"/>
  <c r="W19" i="195"/>
  <c r="R20" i="195"/>
  <c r="S20" i="195" s="1"/>
  <c r="V20" i="195"/>
  <c r="W20" i="195"/>
  <c r="R21" i="195"/>
  <c r="S21" i="195" s="1"/>
  <c r="V21" i="195"/>
  <c r="W21" i="195"/>
  <c r="R22" i="195"/>
  <c r="S22" i="195" s="1"/>
  <c r="V22" i="195"/>
  <c r="W22" i="195"/>
  <c r="R23" i="195"/>
  <c r="S23" i="195" s="1"/>
  <c r="V23" i="195"/>
  <c r="W23" i="195"/>
  <c r="R17" i="194"/>
  <c r="S17" i="194"/>
  <c r="V17" i="194"/>
  <c r="W17" i="194" s="1"/>
  <c r="R17" i="193"/>
  <c r="S17" i="193" s="1"/>
  <c r="V17" i="193"/>
  <c r="W17" i="193" s="1"/>
  <c r="R17" i="192"/>
  <c r="S17" i="192" s="1"/>
  <c r="V17" i="192"/>
  <c r="W17" i="192" s="1"/>
  <c r="R17" i="191"/>
  <c r="S17" i="191"/>
  <c r="V17" i="191"/>
  <c r="W17" i="191" s="1"/>
  <c r="R18" i="191"/>
  <c r="S18" i="191"/>
  <c r="V18" i="191"/>
  <c r="W18" i="191" s="1"/>
  <c r="R19" i="191"/>
  <c r="S19" i="191"/>
  <c r="V19" i="191"/>
  <c r="W19" i="191" s="1"/>
  <c r="R20" i="191"/>
  <c r="S20" i="191"/>
  <c r="V20" i="191"/>
  <c r="W20" i="191" s="1"/>
  <c r="R17" i="190"/>
  <c r="S17" i="190" s="1"/>
  <c r="V17" i="190"/>
  <c r="W17" i="190"/>
  <c r="R18" i="190"/>
  <c r="S18" i="190"/>
  <c r="V18" i="190"/>
  <c r="W18" i="190" s="1"/>
  <c r="R19" i="190"/>
  <c r="S19" i="190" s="1"/>
  <c r="V19" i="190"/>
  <c r="W19" i="190"/>
  <c r="R17" i="189"/>
  <c r="S17" i="189"/>
  <c r="V17" i="189"/>
  <c r="W17" i="189"/>
  <c r="R17" i="188"/>
  <c r="S17" i="188" s="1"/>
  <c r="V17" i="188"/>
  <c r="W17" i="188"/>
  <c r="R17" i="187"/>
  <c r="S17" i="187" s="1"/>
  <c r="V17" i="187"/>
  <c r="W17" i="187" s="1"/>
  <c r="C2" i="186"/>
  <c r="R17" i="185"/>
  <c r="S17" i="185" s="1"/>
  <c r="V17" i="185"/>
  <c r="W17" i="185"/>
  <c r="R18" i="185"/>
  <c r="S18" i="185"/>
  <c r="V18" i="185"/>
  <c r="W18" i="185" s="1"/>
  <c r="R19" i="185"/>
  <c r="S19" i="185" s="1"/>
  <c r="V19" i="185"/>
  <c r="W19" i="185"/>
  <c r="R17" i="184"/>
  <c r="S17" i="184" s="1"/>
  <c r="V17" i="184"/>
  <c r="W17" i="184"/>
  <c r="R17" i="183"/>
  <c r="S17" i="183"/>
  <c r="V17" i="183"/>
  <c r="W17" i="183" s="1"/>
  <c r="R18" i="183"/>
  <c r="S18" i="183" s="1"/>
  <c r="V18" i="183"/>
  <c r="W18" i="183" s="1"/>
  <c r="R19" i="183"/>
  <c r="S19" i="183"/>
  <c r="V19" i="183"/>
  <c r="W19" i="183" s="1"/>
  <c r="R17" i="182"/>
  <c r="S17" i="182" s="1"/>
  <c r="V17" i="182"/>
  <c r="W17" i="182" s="1"/>
  <c r="R18" i="182"/>
  <c r="S18" i="182" s="1"/>
  <c r="V18" i="182"/>
  <c r="W18" i="182"/>
  <c r="R19" i="182"/>
  <c r="S19" i="182" s="1"/>
  <c r="V19" i="182"/>
  <c r="W19" i="182" s="1"/>
  <c r="R17" i="181"/>
  <c r="S17" i="181" s="1"/>
  <c r="V17" i="181"/>
  <c r="W17" i="181"/>
  <c r="C2" i="180"/>
  <c r="R17" i="179"/>
  <c r="S17" i="179"/>
  <c r="V17" i="179"/>
  <c r="W17" i="179" s="1"/>
  <c r="R17" i="178"/>
  <c r="S17" i="178" s="1"/>
  <c r="V17" i="178"/>
  <c r="W17" i="178"/>
  <c r="R17" i="177"/>
  <c r="S17" i="177"/>
  <c r="V17" i="177"/>
  <c r="W17" i="177" s="1"/>
  <c r="R18" i="177"/>
  <c r="S18" i="177" s="1"/>
  <c r="V18" i="177"/>
  <c r="W18" i="177"/>
  <c r="R19" i="177"/>
  <c r="S19" i="177"/>
  <c r="V19" i="177"/>
  <c r="W19" i="177" s="1"/>
  <c r="R20" i="177"/>
  <c r="S20" i="177" s="1"/>
  <c r="V20" i="177"/>
  <c r="W20" i="177"/>
  <c r="R21" i="177"/>
  <c r="S21" i="177"/>
  <c r="V21" i="177"/>
  <c r="W21" i="177" s="1"/>
  <c r="R22" i="177"/>
  <c r="S22" i="177" s="1"/>
  <c r="V22" i="177"/>
  <c r="W22" i="177"/>
  <c r="R23" i="177"/>
  <c r="S23" i="177"/>
  <c r="V23" i="177"/>
  <c r="W23" i="177" s="1"/>
  <c r="R24" i="177"/>
  <c r="S24" i="177" s="1"/>
  <c r="V24" i="177"/>
  <c r="W24" i="177"/>
  <c r="R25" i="177"/>
  <c r="S25" i="177"/>
  <c r="V25" i="177"/>
  <c r="W25" i="177" s="1"/>
  <c r="R17" i="176"/>
  <c r="S17" i="176" s="1"/>
  <c r="V17" i="176"/>
  <c r="W17" i="176"/>
  <c r="R18" i="176"/>
  <c r="S18" i="176"/>
  <c r="V18" i="176"/>
  <c r="W18" i="176" s="1"/>
  <c r="R19" i="176"/>
  <c r="S19" i="176" s="1"/>
  <c r="V19" i="176"/>
  <c r="W19" i="176"/>
  <c r="R20" i="176"/>
  <c r="S20" i="176"/>
  <c r="V20" i="176"/>
  <c r="W20" i="176" s="1"/>
  <c r="R21" i="176"/>
  <c r="S21" i="176" s="1"/>
  <c r="V21" i="176"/>
  <c r="W21" i="176"/>
  <c r="R22" i="176"/>
  <c r="S22" i="176"/>
  <c r="V22" i="176"/>
  <c r="W22" i="176" s="1"/>
  <c r="R23" i="176"/>
  <c r="S23" i="176" s="1"/>
  <c r="V23" i="176"/>
  <c r="W23" i="176"/>
  <c r="R24" i="176"/>
  <c r="S24" i="176"/>
  <c r="V24" i="176"/>
  <c r="W24" i="176" s="1"/>
  <c r="R25" i="176"/>
  <c r="S25" i="176" s="1"/>
  <c r="V25" i="176"/>
  <c r="W25" i="176"/>
  <c r="R26" i="176"/>
  <c r="S26" i="176"/>
  <c r="V26" i="176"/>
  <c r="W26" i="176" s="1"/>
  <c r="R27" i="176"/>
  <c r="S27" i="176" s="1"/>
  <c r="V27" i="176"/>
  <c r="W27" i="176"/>
  <c r="R28" i="176"/>
  <c r="S28" i="176"/>
  <c r="V28" i="176"/>
  <c r="W28" i="176" s="1"/>
  <c r="R29" i="176"/>
  <c r="S29" i="176" s="1"/>
  <c r="V29" i="176"/>
  <c r="W29" i="176"/>
  <c r="R30" i="176"/>
  <c r="S30" i="176"/>
  <c r="V30" i="176"/>
  <c r="W30" i="176" s="1"/>
  <c r="R31" i="176"/>
  <c r="S31" i="176" s="1"/>
  <c r="V31" i="176"/>
  <c r="W31" i="176"/>
  <c r="R32" i="176"/>
  <c r="S32" i="176"/>
  <c r="V32" i="176"/>
  <c r="W32" i="176" s="1"/>
  <c r="R33" i="176"/>
  <c r="S33" i="176" s="1"/>
  <c r="V33" i="176"/>
  <c r="W33" i="176"/>
  <c r="R34" i="176"/>
  <c r="S34" i="176"/>
  <c r="V34" i="176"/>
  <c r="W34" i="176" s="1"/>
  <c r="R35" i="176"/>
  <c r="S35" i="176" s="1"/>
  <c r="V35" i="176"/>
  <c r="W35" i="176"/>
  <c r="R36" i="176"/>
  <c r="S36" i="176"/>
  <c r="V36" i="176"/>
  <c r="W36" i="176" s="1"/>
  <c r="R37" i="176"/>
  <c r="S37" i="176" s="1"/>
  <c r="V37" i="176"/>
  <c r="W37" i="176"/>
  <c r="R38" i="176"/>
  <c r="S38" i="176"/>
  <c r="V38" i="176"/>
  <c r="W38" i="176" s="1"/>
  <c r="R39" i="176"/>
  <c r="S39" i="176" s="1"/>
  <c r="V39" i="176"/>
  <c r="W39" i="176"/>
  <c r="R40" i="176"/>
  <c r="S40" i="176"/>
  <c r="V40" i="176"/>
  <c r="W40" i="176" s="1"/>
  <c r="R41" i="176"/>
  <c r="S41" i="176" s="1"/>
  <c r="V41" i="176"/>
  <c r="W41" i="176"/>
  <c r="R42" i="176"/>
  <c r="S42" i="176"/>
  <c r="V42" i="176"/>
  <c r="W42" i="176" s="1"/>
  <c r="R43" i="176"/>
  <c r="S43" i="176" s="1"/>
  <c r="V43" i="176"/>
  <c r="W43" i="176"/>
  <c r="R44" i="176"/>
  <c r="S44" i="176"/>
  <c r="V44" i="176"/>
  <c r="W44" i="176" s="1"/>
  <c r="R45" i="176"/>
  <c r="S45" i="176" s="1"/>
  <c r="V45" i="176"/>
  <c r="W45" i="176"/>
  <c r="R46" i="176"/>
  <c r="S46" i="176"/>
  <c r="V46" i="176"/>
  <c r="W46" i="176" s="1"/>
  <c r="R47" i="176"/>
  <c r="S47" i="176" s="1"/>
  <c r="V47" i="176"/>
  <c r="W47" i="176"/>
  <c r="R48" i="176"/>
  <c r="S48" i="176"/>
  <c r="V48" i="176"/>
  <c r="W48" i="176" s="1"/>
  <c r="R17" i="175"/>
  <c r="S17" i="175" s="1"/>
  <c r="V17" i="175"/>
  <c r="W17" i="175"/>
  <c r="R18" i="175"/>
  <c r="S18" i="175" s="1"/>
  <c r="V18" i="175"/>
  <c r="W18" i="175" s="1"/>
  <c r="R19" i="175"/>
  <c r="S19" i="175" s="1"/>
  <c r="V19" i="175"/>
  <c r="W19" i="175"/>
  <c r="R20" i="175"/>
  <c r="S20" i="175" s="1"/>
  <c r="V20" i="175"/>
  <c r="W20" i="175" s="1"/>
  <c r="R21" i="175"/>
  <c r="S21" i="175" s="1"/>
  <c r="V21" i="175"/>
  <c r="W21" i="175"/>
  <c r="R22" i="175"/>
  <c r="S22" i="175" s="1"/>
  <c r="V22" i="175"/>
  <c r="W22" i="175" s="1"/>
  <c r="R23" i="175"/>
  <c r="S23" i="175" s="1"/>
  <c r="V23" i="175"/>
  <c r="W23" i="175"/>
  <c r="R24" i="175"/>
  <c r="S24" i="175" s="1"/>
  <c r="V24" i="175"/>
  <c r="W24" i="175" s="1"/>
  <c r="R17" i="174"/>
  <c r="S17" i="174" s="1"/>
  <c r="V17" i="174"/>
  <c r="W17" i="174" s="1"/>
  <c r="R17" i="173"/>
  <c r="S17" i="173" s="1"/>
  <c r="V17" i="173"/>
  <c r="W17" i="173"/>
  <c r="R18" i="173"/>
  <c r="S18" i="173"/>
  <c r="V18" i="173"/>
  <c r="W18" i="173" s="1"/>
  <c r="R19" i="173"/>
  <c r="S19" i="173" s="1"/>
  <c r="V19" i="173"/>
  <c r="W19" i="173"/>
  <c r="R17" i="172"/>
  <c r="S17" i="172"/>
  <c r="V17" i="172"/>
  <c r="W17" i="172" s="1"/>
  <c r="R18" i="172"/>
  <c r="S18" i="172" s="1"/>
  <c r="V18" i="172"/>
  <c r="W18" i="172" s="1"/>
  <c r="R19" i="172"/>
  <c r="S19" i="172"/>
  <c r="V19" i="172"/>
  <c r="W19" i="172" s="1"/>
  <c r="R17" i="171"/>
  <c r="S17" i="171" s="1"/>
  <c r="V17" i="171"/>
  <c r="W17" i="171" s="1"/>
  <c r="R18" i="171"/>
  <c r="S18" i="171" s="1"/>
  <c r="V18" i="171"/>
  <c r="W18" i="171" s="1"/>
  <c r="R19" i="171"/>
  <c r="S19" i="171" s="1"/>
  <c r="V19" i="171"/>
  <c r="W19" i="171" s="1"/>
  <c r="R20" i="171"/>
  <c r="S20" i="171" s="1"/>
  <c r="V20" i="171"/>
  <c r="W20" i="171" s="1"/>
  <c r="R21" i="171"/>
  <c r="S21" i="171" s="1"/>
  <c r="V21" i="171"/>
  <c r="W21" i="171" s="1"/>
  <c r="R22" i="171"/>
  <c r="S22" i="171" s="1"/>
  <c r="V22" i="171"/>
  <c r="W22" i="171" s="1"/>
  <c r="R23" i="171"/>
  <c r="S23" i="171" s="1"/>
  <c r="V23" i="171"/>
  <c r="W23" i="171" s="1"/>
  <c r="R24" i="171"/>
  <c r="S24" i="171" s="1"/>
  <c r="V24" i="171"/>
  <c r="W24" i="171" s="1"/>
  <c r="R25" i="171"/>
  <c r="S25" i="171" s="1"/>
  <c r="V25" i="171"/>
  <c r="W25" i="171" s="1"/>
  <c r="R26" i="171"/>
  <c r="S26" i="171" s="1"/>
  <c r="V26" i="171"/>
  <c r="W26" i="171" s="1"/>
  <c r="R27" i="171"/>
  <c r="S27" i="171" s="1"/>
  <c r="V27" i="171"/>
  <c r="W27" i="171" s="1"/>
  <c r="R28" i="171"/>
  <c r="S28" i="171" s="1"/>
  <c r="V28" i="171"/>
  <c r="W28" i="171" s="1"/>
  <c r="R29" i="171"/>
  <c r="S29" i="171" s="1"/>
  <c r="V29" i="171"/>
  <c r="W29" i="171" s="1"/>
  <c r="R30" i="171"/>
  <c r="S30" i="171" s="1"/>
  <c r="V30" i="171"/>
  <c r="W30" i="171" s="1"/>
  <c r="R31" i="171"/>
  <c r="S31" i="171" s="1"/>
  <c r="V31" i="171"/>
  <c r="W31" i="171" s="1"/>
  <c r="R32" i="171"/>
  <c r="S32" i="171" s="1"/>
  <c r="V32" i="171"/>
  <c r="W32" i="171" s="1"/>
  <c r="R33" i="171"/>
  <c r="S33" i="171" s="1"/>
  <c r="V33" i="171"/>
  <c r="W33" i="171" s="1"/>
  <c r="R34" i="171"/>
  <c r="S34" i="171" s="1"/>
  <c r="V34" i="171"/>
  <c r="W34" i="171" s="1"/>
  <c r="R17" i="170"/>
  <c r="S17" i="170" s="1"/>
  <c r="V17" i="170"/>
  <c r="W17" i="170" s="1"/>
  <c r="R18" i="170"/>
  <c r="S18" i="170"/>
  <c r="V18" i="170"/>
  <c r="W18" i="170"/>
  <c r="R19" i="170"/>
  <c r="S19" i="170" s="1"/>
  <c r="V19" i="170"/>
  <c r="W19" i="170" s="1"/>
  <c r="R20" i="170"/>
  <c r="S20" i="170"/>
  <c r="V20" i="170"/>
  <c r="W20" i="170"/>
  <c r="R21" i="170"/>
  <c r="S21" i="170" s="1"/>
  <c r="V21" i="170"/>
  <c r="W21" i="170" s="1"/>
  <c r="R17" i="169"/>
  <c r="S17" i="169" s="1"/>
  <c r="V17" i="169"/>
  <c r="W17" i="169" s="1"/>
  <c r="R18" i="169"/>
  <c r="S18" i="169"/>
  <c r="V18" i="169"/>
  <c r="W18" i="169"/>
  <c r="R19" i="169"/>
  <c r="S19" i="169" s="1"/>
  <c r="V19" i="169"/>
  <c r="W19" i="169" s="1"/>
  <c r="R20" i="169"/>
  <c r="S20" i="169"/>
  <c r="V20" i="169"/>
  <c r="W20" i="169"/>
  <c r="R21" i="169"/>
  <c r="S21" i="169" s="1"/>
  <c r="V21" i="169"/>
  <c r="W21" i="169" s="1"/>
  <c r="R22" i="169"/>
  <c r="S22" i="169"/>
  <c r="V22" i="169"/>
  <c r="W22" i="169"/>
  <c r="R23" i="169"/>
  <c r="S23" i="169" s="1"/>
  <c r="V23" i="169"/>
  <c r="W23" i="169" s="1"/>
  <c r="R24" i="169"/>
  <c r="S24" i="169"/>
  <c r="V24" i="169"/>
  <c r="W24" i="169"/>
  <c r="R25" i="169"/>
  <c r="S25" i="169" s="1"/>
  <c r="V25" i="169"/>
  <c r="W25" i="169" s="1"/>
  <c r="R26" i="169"/>
  <c r="S26" i="169"/>
  <c r="V26" i="169"/>
  <c r="W26" i="169"/>
  <c r="R27" i="169"/>
  <c r="S27" i="169" s="1"/>
  <c r="V27" i="169"/>
  <c r="W27" i="169" s="1"/>
  <c r="R28" i="169"/>
  <c r="S28" i="169"/>
  <c r="V28" i="169"/>
  <c r="W28" i="169"/>
  <c r="R29" i="169"/>
  <c r="S29" i="169" s="1"/>
  <c r="V29" i="169"/>
  <c r="W29" i="169" s="1"/>
  <c r="R30" i="169"/>
  <c r="S30" i="169"/>
  <c r="V30" i="169"/>
  <c r="W30" i="169"/>
  <c r="R31" i="169"/>
  <c r="S31" i="169" s="1"/>
  <c r="V31" i="169"/>
  <c r="W31" i="169" s="1"/>
  <c r="R32" i="169"/>
  <c r="S32" i="169"/>
  <c r="V32" i="169"/>
  <c r="W32" i="169"/>
  <c r="R33" i="169"/>
  <c r="S33" i="169" s="1"/>
  <c r="V33" i="169"/>
  <c r="W33" i="169" s="1"/>
  <c r="R34" i="169"/>
  <c r="S34" i="169"/>
  <c r="V34" i="169"/>
  <c r="W34" i="169"/>
  <c r="R35" i="169"/>
  <c r="S35" i="169" s="1"/>
  <c r="V35" i="169"/>
  <c r="W35" i="169" s="1"/>
  <c r="R36" i="169"/>
  <c r="S36" i="169"/>
  <c r="V36" i="169"/>
  <c r="W36" i="169"/>
  <c r="R37" i="169"/>
  <c r="S37" i="169" s="1"/>
  <c r="V37" i="169"/>
  <c r="W37" i="169" s="1"/>
  <c r="R38" i="169"/>
  <c r="S38" i="169"/>
  <c r="V38" i="169"/>
  <c r="W38" i="169"/>
  <c r="R39" i="169"/>
  <c r="S39" i="169" s="1"/>
  <c r="V39" i="169"/>
  <c r="W39" i="169" s="1"/>
  <c r="R40" i="169"/>
  <c r="S40" i="169"/>
  <c r="V40" i="169"/>
  <c r="W40" i="169"/>
  <c r="R41" i="169"/>
  <c r="S41" i="169" s="1"/>
  <c r="V41" i="169"/>
  <c r="W41" i="169" s="1"/>
  <c r="R42" i="169"/>
  <c r="S42" i="169"/>
  <c r="V42" i="169"/>
  <c r="W42" i="169"/>
  <c r="R43" i="169"/>
  <c r="S43" i="169" s="1"/>
  <c r="V43" i="169"/>
  <c r="W43" i="169" s="1"/>
  <c r="R44" i="169"/>
  <c r="S44" i="169"/>
  <c r="V44" i="169"/>
  <c r="W44" i="169"/>
  <c r="R45" i="169"/>
  <c r="S45" i="169" s="1"/>
  <c r="V45" i="169"/>
  <c r="W45" i="169" s="1"/>
  <c r="R46" i="169"/>
  <c r="S46" i="169"/>
  <c r="V46" i="169"/>
  <c r="W46" i="169"/>
  <c r="R47" i="169"/>
  <c r="S47" i="169" s="1"/>
  <c r="V47" i="169"/>
  <c r="W47" i="169" s="1"/>
  <c r="R48" i="169"/>
  <c r="S48" i="169"/>
  <c r="V48" i="169"/>
  <c r="W48" i="169"/>
  <c r="R49" i="169"/>
  <c r="S49" i="169" s="1"/>
  <c r="V49" i="169"/>
  <c r="W49" i="169" s="1"/>
  <c r="R50" i="169"/>
  <c r="S50" i="169"/>
  <c r="V50" i="169"/>
  <c r="W50" i="169"/>
  <c r="R51" i="169"/>
  <c r="S51" i="169" s="1"/>
  <c r="V51" i="169"/>
  <c r="W51" i="169" s="1"/>
  <c r="R52" i="169"/>
  <c r="S52" i="169"/>
  <c r="V52" i="169"/>
  <c r="W52" i="169"/>
  <c r="R53" i="169"/>
  <c r="S53" i="169" s="1"/>
  <c r="V53" i="169"/>
  <c r="W53" i="169" s="1"/>
  <c r="R17" i="168"/>
  <c r="S17" i="168" s="1"/>
  <c r="V17" i="168"/>
  <c r="W17" i="168" s="1"/>
  <c r="R18" i="168"/>
  <c r="S18" i="168"/>
  <c r="V18" i="168"/>
  <c r="W18" i="168"/>
  <c r="R19" i="168"/>
  <c r="S19" i="168" s="1"/>
  <c r="V19" i="168"/>
  <c r="W19" i="168" s="1"/>
  <c r="R20" i="168"/>
  <c r="S20" i="168"/>
  <c r="V20" i="168"/>
  <c r="W20" i="168"/>
  <c r="R17" i="167"/>
  <c r="S17" i="167"/>
  <c r="V17" i="167"/>
  <c r="W17" i="167" s="1"/>
  <c r="R17" i="166"/>
  <c r="S17" i="166"/>
  <c r="V17" i="166"/>
  <c r="W17" i="166" s="1"/>
  <c r="R18" i="166"/>
  <c r="S18" i="166" s="1"/>
  <c r="V18" i="166"/>
  <c r="W18" i="166"/>
  <c r="R19" i="166"/>
  <c r="S19" i="166"/>
  <c r="V19" i="166"/>
  <c r="W19" i="166" s="1"/>
  <c r="R20" i="166"/>
  <c r="S20" i="166" s="1"/>
  <c r="V20" i="166"/>
  <c r="W20" i="166"/>
  <c r="R21" i="166"/>
  <c r="S21" i="166"/>
  <c r="V21" i="166"/>
  <c r="W21" i="166" s="1"/>
  <c r="R22" i="166"/>
  <c r="S22" i="166" s="1"/>
  <c r="V22" i="166"/>
  <c r="W22" i="166"/>
  <c r="R23" i="166"/>
  <c r="S23" i="166"/>
  <c r="V23" i="166"/>
  <c r="W23" i="166" s="1"/>
  <c r="R24" i="166"/>
  <c r="S24" i="166" s="1"/>
  <c r="V24" i="166"/>
  <c r="W24" i="166"/>
  <c r="R25" i="166"/>
  <c r="S25" i="166"/>
  <c r="V25" i="166"/>
  <c r="W25" i="166"/>
  <c r="R26" i="166"/>
  <c r="S26" i="166" s="1"/>
  <c r="V26" i="166"/>
  <c r="W26" i="166"/>
  <c r="R27" i="166"/>
  <c r="S27" i="166"/>
  <c r="V27" i="166"/>
  <c r="W27" i="166"/>
  <c r="R28" i="166"/>
  <c r="S28" i="166" s="1"/>
  <c r="V28" i="166"/>
  <c r="W28" i="166"/>
  <c r="R29" i="166"/>
  <c r="S29" i="166"/>
  <c r="V29" i="166"/>
  <c r="W29" i="166"/>
  <c r="R30" i="166"/>
  <c r="S30" i="166" s="1"/>
  <c r="V30" i="166"/>
  <c r="W30" i="166"/>
  <c r="R31" i="166"/>
  <c r="S31" i="166"/>
  <c r="V31" i="166"/>
  <c r="W31" i="166"/>
  <c r="R17" i="165"/>
  <c r="S17" i="165" s="1"/>
  <c r="V17" i="165"/>
  <c r="W17" i="165"/>
  <c r="R18" i="165"/>
  <c r="S18" i="165"/>
  <c r="V18" i="165"/>
  <c r="W18" i="165" s="1"/>
  <c r="R19" i="165"/>
  <c r="S19" i="165" s="1"/>
  <c r="V19" i="165"/>
  <c r="W19" i="165"/>
  <c r="R20" i="165"/>
  <c r="S20" i="165"/>
  <c r="V20" i="165"/>
  <c r="W20" i="165" s="1"/>
  <c r="R21" i="165"/>
  <c r="S21" i="165" s="1"/>
  <c r="V21" i="165"/>
  <c r="W21" i="165"/>
  <c r="R17" i="164"/>
  <c r="S17" i="164"/>
  <c r="V17" i="164"/>
  <c r="W17" i="164"/>
  <c r="R18" i="164"/>
  <c r="S18" i="164" s="1"/>
  <c r="V18" i="164"/>
  <c r="W18" i="164" s="1"/>
  <c r="R19" i="164"/>
  <c r="S19" i="164"/>
  <c r="V19" i="164"/>
  <c r="W19" i="164"/>
  <c r="R20" i="164"/>
  <c r="S20" i="164" s="1"/>
  <c r="V20" i="164"/>
  <c r="W20" i="164" s="1"/>
  <c r="R21" i="164"/>
  <c r="S21" i="164"/>
  <c r="V21" i="164"/>
  <c r="W21" i="164"/>
  <c r="R22" i="164"/>
  <c r="S22" i="164" s="1"/>
  <c r="V22" i="164"/>
  <c r="W22" i="164" s="1"/>
  <c r="R23" i="164"/>
  <c r="S23" i="164"/>
  <c r="V23" i="164"/>
  <c r="W23" i="164"/>
  <c r="C2" i="163"/>
  <c r="R17" i="162"/>
  <c r="S17" i="162" s="1"/>
  <c r="V17" i="162"/>
  <c r="W17" i="162" s="1"/>
  <c r="R18" i="162"/>
  <c r="S18" i="162"/>
  <c r="V18" i="162"/>
  <c r="W18" i="162" s="1"/>
  <c r="R19" i="162"/>
  <c r="S19" i="162" s="1"/>
  <c r="V19" i="162"/>
  <c r="W19" i="162" s="1"/>
  <c r="R20" i="162"/>
  <c r="S20" i="162"/>
  <c r="V20" i="162"/>
  <c r="W20" i="162" s="1"/>
  <c r="R21" i="162"/>
  <c r="S21" i="162" s="1"/>
  <c r="V21" i="162"/>
  <c r="W21" i="162" s="1"/>
  <c r="R22" i="162"/>
  <c r="S22" i="162"/>
  <c r="V22" i="162"/>
  <c r="W22" i="162" s="1"/>
  <c r="R23" i="162"/>
  <c r="S23" i="162" s="1"/>
  <c r="V23" i="162"/>
  <c r="W23" i="162" s="1"/>
  <c r="R24" i="162"/>
  <c r="S24" i="162"/>
  <c r="V24" i="162"/>
  <c r="W24" i="162" s="1"/>
  <c r="R25" i="162"/>
  <c r="S25" i="162" s="1"/>
  <c r="V25" i="162"/>
  <c r="W25" i="162" s="1"/>
  <c r="R26" i="162"/>
  <c r="S26" i="162"/>
  <c r="V26" i="162"/>
  <c r="W26" i="162" s="1"/>
  <c r="R17" i="161"/>
  <c r="S17" i="161"/>
  <c r="V17" i="161"/>
  <c r="W17" i="161"/>
  <c r="R17" i="160"/>
  <c r="S17" i="160"/>
  <c r="V17" i="160"/>
  <c r="W17" i="160"/>
  <c r="R18" i="160"/>
  <c r="S18" i="160" s="1"/>
  <c r="V18" i="160"/>
  <c r="W18" i="160" s="1"/>
  <c r="R19" i="160"/>
  <c r="S19" i="160"/>
  <c r="V19" i="160"/>
  <c r="W19" i="160"/>
  <c r="R20" i="160"/>
  <c r="S20" i="160" s="1"/>
  <c r="V20" i="160"/>
  <c r="W20" i="160" s="1"/>
  <c r="R21" i="160"/>
  <c r="S21" i="160"/>
  <c r="V21" i="160"/>
  <c r="W21" i="160"/>
  <c r="R22" i="160"/>
  <c r="S22" i="160" s="1"/>
  <c r="V22" i="160"/>
  <c r="W22" i="160" s="1"/>
  <c r="R23" i="160"/>
  <c r="S23" i="160"/>
  <c r="V23" i="160"/>
  <c r="W23" i="160"/>
  <c r="R24" i="160"/>
  <c r="S24" i="160" s="1"/>
  <c r="V24" i="160"/>
  <c r="W24" i="160" s="1"/>
  <c r="R25" i="160"/>
  <c r="S25" i="160"/>
  <c r="V25" i="160"/>
  <c r="W25" i="160"/>
  <c r="R26" i="160"/>
  <c r="S26" i="160" s="1"/>
  <c r="V26" i="160"/>
  <c r="W26" i="160" s="1"/>
  <c r="R27" i="160"/>
  <c r="S27" i="160"/>
  <c r="V27" i="160"/>
  <c r="W27" i="160"/>
  <c r="R28" i="160"/>
  <c r="S28" i="160" s="1"/>
  <c r="V28" i="160"/>
  <c r="W28" i="160" s="1"/>
  <c r="R29" i="160"/>
  <c r="S29" i="160"/>
  <c r="V29" i="160"/>
  <c r="W29" i="160"/>
  <c r="R30" i="160"/>
  <c r="S30" i="160" s="1"/>
  <c r="V30" i="160"/>
  <c r="W30" i="160" s="1"/>
  <c r="R31" i="160"/>
  <c r="S31" i="160"/>
  <c r="V31" i="160"/>
  <c r="W31" i="160"/>
  <c r="R32" i="160"/>
  <c r="S32" i="160" s="1"/>
  <c r="V32" i="160"/>
  <c r="W32" i="160" s="1"/>
  <c r="R33" i="160"/>
  <c r="S33" i="160"/>
  <c r="V33" i="160"/>
  <c r="W33" i="160"/>
  <c r="R34" i="160"/>
  <c r="S34" i="160" s="1"/>
  <c r="V34" i="160"/>
  <c r="W34" i="160" s="1"/>
  <c r="R35" i="160"/>
  <c r="S35" i="160"/>
  <c r="V35" i="160"/>
  <c r="W35" i="160"/>
  <c r="R36" i="160"/>
  <c r="S36" i="160" s="1"/>
  <c r="V36" i="160"/>
  <c r="W36" i="160" s="1"/>
  <c r="R37" i="160"/>
  <c r="S37" i="160"/>
  <c r="V37" i="160"/>
  <c r="W37" i="160"/>
  <c r="R17" i="159"/>
  <c r="S17" i="159" s="1"/>
  <c r="V17" i="159"/>
  <c r="W17" i="159" s="1"/>
  <c r="R18" i="159"/>
  <c r="S18" i="159" s="1"/>
  <c r="V18" i="159"/>
  <c r="W18" i="159"/>
  <c r="R19" i="159"/>
  <c r="S19" i="159" s="1"/>
  <c r="V19" i="159"/>
  <c r="W19" i="159" s="1"/>
  <c r="C2" i="158"/>
  <c r="R17" i="157"/>
  <c r="S17" i="157"/>
  <c r="V17" i="157"/>
  <c r="W17" i="157"/>
  <c r="R18" i="157"/>
  <c r="S18" i="157" s="1"/>
  <c r="V18" i="157"/>
  <c r="W18" i="157" s="1"/>
  <c r="R19" i="157"/>
  <c r="S19" i="157"/>
  <c r="V19" i="157"/>
  <c r="W19" i="157"/>
  <c r="R17" i="156"/>
  <c r="S17" i="156"/>
  <c r="V17" i="156"/>
  <c r="W17" i="156"/>
  <c r="R18" i="156"/>
  <c r="S18" i="156"/>
  <c r="V18" i="156"/>
  <c r="W18" i="156" s="1"/>
  <c r="C2" i="155"/>
  <c r="R17" i="154"/>
  <c r="S17" i="154" s="1"/>
  <c r="V17" i="154"/>
  <c r="W17" i="154"/>
  <c r="R18" i="154"/>
  <c r="S18" i="154"/>
  <c r="V18" i="154"/>
  <c r="W18" i="154" s="1"/>
  <c r="R19" i="154"/>
  <c r="S19" i="154" s="1"/>
  <c r="V19" i="154"/>
  <c r="W19" i="154"/>
  <c r="R20" i="154"/>
  <c r="S20" i="154"/>
  <c r="V20" i="154"/>
  <c r="W20" i="154" s="1"/>
  <c r="R21" i="154"/>
  <c r="S21" i="154" s="1"/>
  <c r="V21" i="154"/>
  <c r="W21" i="154"/>
  <c r="R22" i="154"/>
  <c r="S22" i="154"/>
  <c r="V22" i="154"/>
  <c r="W22" i="154" s="1"/>
  <c r="R23" i="154"/>
  <c r="S23" i="154" s="1"/>
  <c r="V23" i="154"/>
  <c r="W23" i="154"/>
  <c r="R24" i="154"/>
  <c r="S24" i="154"/>
  <c r="V24" i="154"/>
  <c r="W24" i="154" s="1"/>
  <c r="R25" i="154"/>
  <c r="S25" i="154" s="1"/>
  <c r="V25" i="154"/>
  <c r="W25" i="154"/>
  <c r="R26" i="154"/>
  <c r="S26" i="154"/>
  <c r="V26" i="154"/>
  <c r="W26" i="154" s="1"/>
  <c r="R17" i="153"/>
  <c r="S17" i="153" s="1"/>
  <c r="V17" i="153"/>
  <c r="W17" i="153"/>
  <c r="R18" i="153"/>
  <c r="S18" i="153" s="1"/>
  <c r="V18" i="153"/>
  <c r="W18" i="153" s="1"/>
  <c r="R19" i="153"/>
  <c r="S19" i="153"/>
  <c r="V19" i="153"/>
  <c r="W19" i="153"/>
  <c r="R20" i="153"/>
  <c r="S20" i="153" s="1"/>
  <c r="V20" i="153"/>
  <c r="W20" i="153" s="1"/>
  <c r="R21" i="153"/>
  <c r="S21" i="153"/>
  <c r="V21" i="153"/>
  <c r="W21" i="153"/>
  <c r="R22" i="153"/>
  <c r="S22" i="153" s="1"/>
  <c r="V22" i="153"/>
  <c r="W22" i="153" s="1"/>
  <c r="R23" i="153"/>
  <c r="S23" i="153"/>
  <c r="V23" i="153"/>
  <c r="W23" i="153"/>
  <c r="R24" i="153"/>
  <c r="S24" i="153" s="1"/>
  <c r="V24" i="153"/>
  <c r="W24" i="153" s="1"/>
  <c r="C2" i="152"/>
  <c r="R17" i="151"/>
  <c r="S17" i="151"/>
  <c r="V17" i="151"/>
  <c r="W17" i="151"/>
  <c r="R18" i="151"/>
  <c r="S18" i="151" s="1"/>
  <c r="V18" i="151"/>
  <c r="W18" i="151"/>
  <c r="R19" i="151"/>
  <c r="S19" i="151"/>
  <c r="V19" i="151"/>
  <c r="W19" i="151"/>
  <c r="R20" i="151"/>
  <c r="S20" i="151" s="1"/>
  <c r="V20" i="151"/>
  <c r="W20" i="151"/>
  <c r="R21" i="151"/>
  <c r="S21" i="151"/>
  <c r="V21" i="151"/>
  <c r="W21" i="151"/>
  <c r="R22" i="151"/>
  <c r="S22" i="151" s="1"/>
  <c r="V22" i="151"/>
  <c r="W22" i="151"/>
  <c r="R17" i="150"/>
  <c r="S17" i="150"/>
  <c r="V17" i="150"/>
  <c r="W17" i="150"/>
  <c r="R18" i="150"/>
  <c r="S18" i="150" s="1"/>
  <c r="V18" i="150"/>
  <c r="W18" i="150" s="1"/>
  <c r="R17" i="149"/>
  <c r="S17" i="149"/>
  <c r="V17" i="149"/>
  <c r="W17" i="149"/>
  <c r="R18" i="149"/>
  <c r="S18" i="149"/>
  <c r="V18" i="149"/>
  <c r="W18" i="149"/>
  <c r="R17" i="148"/>
  <c r="S17" i="148" s="1"/>
  <c r="V17" i="148"/>
  <c r="W17" i="148" s="1"/>
  <c r="R17" i="147"/>
  <c r="S17" i="147"/>
  <c r="V17" i="147"/>
  <c r="W17" i="147" s="1"/>
  <c r="R18" i="147"/>
  <c r="S18" i="147" s="1"/>
  <c r="V18" i="147"/>
  <c r="W18" i="147"/>
  <c r="R19" i="147"/>
  <c r="S19" i="147"/>
  <c r="V19" i="147"/>
  <c r="W19" i="147" s="1"/>
  <c r="R20" i="147"/>
  <c r="S20" i="147" s="1"/>
  <c r="V20" i="147"/>
  <c r="W20" i="147"/>
  <c r="R17" i="146"/>
  <c r="S17" i="146" s="1"/>
  <c r="V17" i="146"/>
  <c r="W17" i="146" s="1"/>
  <c r="R17" i="145"/>
  <c r="S17" i="145" s="1"/>
  <c r="V17" i="145"/>
  <c r="W17" i="145" s="1"/>
  <c r="R18" i="145"/>
  <c r="S18" i="145" s="1"/>
  <c r="V18" i="145"/>
  <c r="W18" i="145" s="1"/>
  <c r="R17" i="144"/>
  <c r="S17" i="144"/>
  <c r="V17" i="144"/>
  <c r="W17" i="144"/>
  <c r="R18" i="144"/>
  <c r="S18" i="144"/>
  <c r="V18" i="144"/>
  <c r="W18" i="144"/>
  <c r="R17" i="143"/>
  <c r="S17" i="143"/>
  <c r="V17" i="143"/>
  <c r="W17" i="143"/>
  <c r="R18" i="143"/>
  <c r="S18" i="143" s="1"/>
  <c r="V18" i="143"/>
  <c r="W18" i="143"/>
  <c r="R19" i="143"/>
  <c r="S19" i="143"/>
  <c r="V19" i="143"/>
  <c r="W19" i="143"/>
  <c r="R20" i="143"/>
  <c r="S20" i="143" s="1"/>
  <c r="V20" i="143"/>
  <c r="W20" i="143" s="1"/>
  <c r="R17" i="142"/>
  <c r="S17" i="142" s="1"/>
  <c r="V17" i="142"/>
  <c r="W17" i="142" s="1"/>
  <c r="R18" i="142"/>
  <c r="S18" i="142"/>
  <c r="V18" i="142"/>
  <c r="W18" i="142"/>
  <c r="R19" i="142"/>
  <c r="S19" i="142" s="1"/>
  <c r="V19" i="142"/>
  <c r="W19" i="142" s="1"/>
  <c r="R20" i="142"/>
  <c r="S20" i="142"/>
  <c r="V20" i="142"/>
  <c r="W20" i="142"/>
  <c r="R17" i="141"/>
  <c r="S17" i="141" s="1"/>
  <c r="V17" i="141"/>
  <c r="W17" i="141"/>
  <c r="R18" i="141"/>
  <c r="S18" i="141" s="1"/>
  <c r="V18" i="141"/>
  <c r="W18" i="141" s="1"/>
  <c r="R19" i="141"/>
  <c r="S19" i="141"/>
  <c r="V19" i="141"/>
  <c r="W19" i="141"/>
  <c r="R17" i="140" l="1"/>
  <c r="S17" i="140"/>
  <c r="V17" i="140"/>
  <c r="W17" i="140"/>
  <c r="C2" i="139"/>
  <c r="R17" i="138"/>
  <c r="S17" i="138" s="1"/>
  <c r="V17" i="138"/>
  <c r="W17" i="138" s="1"/>
  <c r="R18" i="138"/>
  <c r="S18" i="138"/>
  <c r="V18" i="138"/>
  <c r="W18" i="138"/>
  <c r="R19" i="138"/>
  <c r="S19" i="138" s="1"/>
  <c r="V19" i="138"/>
  <c r="W19" i="138" s="1"/>
  <c r="R20" i="138"/>
  <c r="S20" i="138"/>
  <c r="V20" i="138"/>
  <c r="W20" i="138"/>
  <c r="R21" i="138"/>
  <c r="S21" i="138" s="1"/>
  <c r="V21" i="138"/>
  <c r="W21" i="138" s="1"/>
  <c r="R17" i="137"/>
  <c r="S17" i="137" s="1"/>
  <c r="V17" i="137"/>
  <c r="W17" i="137" s="1"/>
  <c r="R17" i="136"/>
  <c r="S17" i="136"/>
  <c r="V17" i="136"/>
  <c r="W17" i="136"/>
  <c r="R17" i="135"/>
  <c r="S17" i="135" s="1"/>
  <c r="V17" i="135"/>
  <c r="W17" i="135" s="1"/>
  <c r="R17" i="134"/>
  <c r="S17" i="134" s="1"/>
  <c r="V17" i="134"/>
  <c r="W17" i="134" s="1"/>
  <c r="R17" i="133"/>
  <c r="S17" i="133" s="1"/>
  <c r="V17" i="133"/>
  <c r="W17" i="133"/>
  <c r="R18" i="133"/>
  <c r="S18" i="133"/>
  <c r="V18" i="133"/>
  <c r="W18" i="133" s="1"/>
  <c r="R19" i="133"/>
  <c r="S19" i="133" s="1"/>
  <c r="V19" i="133"/>
  <c r="W19" i="133"/>
  <c r="R20" i="133"/>
  <c r="S20" i="133"/>
  <c r="V20" i="133"/>
  <c r="W20" i="133" s="1"/>
  <c r="R21" i="133"/>
  <c r="S21" i="133" s="1"/>
  <c r="V21" i="133"/>
  <c r="W21" i="133"/>
  <c r="R22" i="133"/>
  <c r="S22" i="133"/>
  <c r="V22" i="133"/>
  <c r="W22" i="133" s="1"/>
  <c r="R23" i="133"/>
  <c r="S23" i="133" s="1"/>
  <c r="V23" i="133"/>
  <c r="W23" i="133"/>
  <c r="R24" i="133"/>
  <c r="S24" i="133"/>
  <c r="V24" i="133"/>
  <c r="W24" i="133" s="1"/>
  <c r="R25" i="133"/>
  <c r="S25" i="133" s="1"/>
  <c r="V25" i="133"/>
  <c r="W25" i="133"/>
  <c r="R26" i="133"/>
  <c r="S26" i="133"/>
  <c r="V26" i="133"/>
  <c r="W26" i="133" s="1"/>
  <c r="R27" i="133"/>
  <c r="S27" i="133" s="1"/>
  <c r="V27" i="133"/>
  <c r="W27" i="133"/>
  <c r="R28" i="133"/>
  <c r="S28" i="133"/>
  <c r="V28" i="133"/>
  <c r="W28" i="133" s="1"/>
  <c r="R29" i="133"/>
  <c r="S29" i="133" s="1"/>
  <c r="V29" i="133"/>
  <c r="W29" i="133"/>
  <c r="R30" i="133"/>
  <c r="S30" i="133"/>
  <c r="V30" i="133"/>
  <c r="W30" i="133" s="1"/>
  <c r="R31" i="133"/>
  <c r="S31" i="133" s="1"/>
  <c r="V31" i="133"/>
  <c r="W31" i="133"/>
  <c r="R32" i="133"/>
  <c r="S32" i="133"/>
  <c r="V32" i="133"/>
  <c r="W32" i="133" s="1"/>
  <c r="R33" i="133"/>
  <c r="S33" i="133" s="1"/>
  <c r="V33" i="133"/>
  <c r="W33" i="133"/>
  <c r="R34" i="133"/>
  <c r="S34" i="133"/>
  <c r="V34" i="133"/>
  <c r="W34" i="133" s="1"/>
  <c r="R35" i="133"/>
  <c r="S35" i="133" s="1"/>
  <c r="V35" i="133"/>
  <c r="W35" i="133"/>
  <c r="R36" i="133"/>
  <c r="S36" i="133"/>
  <c r="V36" i="133"/>
  <c r="W36" i="133" s="1"/>
  <c r="R37" i="133"/>
  <c r="S37" i="133" s="1"/>
  <c r="V37" i="133"/>
  <c r="W37" i="133"/>
  <c r="R17" i="132"/>
  <c r="S17" i="132" s="1"/>
  <c r="V17" i="132"/>
  <c r="W17" i="132" s="1"/>
  <c r="C2" i="131"/>
  <c r="R17" i="130"/>
  <c r="S17" i="130"/>
  <c r="V17" i="130"/>
  <c r="W17" i="130"/>
  <c r="R18" i="130"/>
  <c r="S18" i="130" s="1"/>
  <c r="V18" i="130"/>
  <c r="W18" i="130" s="1"/>
  <c r="R19" i="130"/>
  <c r="S19" i="130" s="1"/>
  <c r="V19" i="130"/>
  <c r="W19" i="130"/>
  <c r="R17" i="129"/>
  <c r="S17" i="129"/>
  <c r="V17" i="129"/>
  <c r="W17" i="129" s="1"/>
  <c r="R18" i="129"/>
  <c r="S18" i="129"/>
  <c r="V18" i="129"/>
  <c r="W18" i="129"/>
  <c r="R19" i="129"/>
  <c r="S19" i="129"/>
  <c r="V19" i="129"/>
  <c r="W19" i="129" s="1"/>
  <c r="R20" i="129"/>
  <c r="S20" i="129"/>
  <c r="V20" i="129"/>
  <c r="W20" i="129"/>
  <c r="R21" i="129"/>
  <c r="S21" i="129"/>
  <c r="V21" i="129"/>
  <c r="W21" i="129" s="1"/>
  <c r="R22" i="129"/>
  <c r="S22" i="129"/>
  <c r="V22" i="129"/>
  <c r="W22" i="129"/>
  <c r="R23" i="129"/>
  <c r="S23" i="129"/>
  <c r="V23" i="129"/>
  <c r="W23" i="129" s="1"/>
  <c r="R24" i="129"/>
  <c r="S24" i="129"/>
  <c r="V24" i="129"/>
  <c r="W24" i="129"/>
  <c r="R25" i="129"/>
  <c r="S25" i="129"/>
  <c r="V25" i="129"/>
  <c r="W25" i="129" s="1"/>
  <c r="R26" i="129"/>
  <c r="S26" i="129"/>
  <c r="V26" i="129"/>
  <c r="W26" i="129"/>
  <c r="R27" i="129"/>
  <c r="S27" i="129"/>
  <c r="V27" i="129"/>
  <c r="W27" i="129" s="1"/>
  <c r="R28" i="129"/>
  <c r="S28" i="129"/>
  <c r="V28" i="129"/>
  <c r="W28" i="129"/>
  <c r="R29" i="129"/>
  <c r="S29" i="129"/>
  <c r="V29" i="129"/>
  <c r="W29" i="129" s="1"/>
  <c r="R30" i="129"/>
  <c r="S30" i="129"/>
  <c r="V30" i="129"/>
  <c r="W30" i="129"/>
  <c r="R17" i="128"/>
  <c r="S17" i="128" s="1"/>
  <c r="V17" i="128"/>
  <c r="W17" i="128" s="1"/>
  <c r="R18" i="128"/>
  <c r="S18" i="128" s="1"/>
  <c r="V18" i="128"/>
  <c r="W18" i="128"/>
  <c r="R17" i="127"/>
  <c r="S17" i="127" s="1"/>
  <c r="V17" i="127"/>
  <c r="W17" i="127" s="1"/>
  <c r="R18" i="127"/>
  <c r="S18" i="127" s="1"/>
  <c r="V18" i="127"/>
  <c r="W18" i="127" s="1"/>
  <c r="R17" i="126"/>
  <c r="S17" i="126" s="1"/>
  <c r="V17" i="126"/>
  <c r="W17" i="126"/>
  <c r="R17" i="125"/>
  <c r="S17" i="125" s="1"/>
  <c r="V17" i="125"/>
  <c r="W17" i="125" s="1"/>
  <c r="R17" i="124"/>
  <c r="S17" i="124" s="1"/>
  <c r="V17" i="124"/>
  <c r="W17" i="124" s="1"/>
  <c r="R18" i="124"/>
  <c r="S18" i="124" s="1"/>
  <c r="V18" i="124"/>
  <c r="W18" i="124"/>
  <c r="R19" i="124"/>
  <c r="S19" i="124" s="1"/>
  <c r="V19" i="124"/>
  <c r="W19" i="124" s="1"/>
  <c r="R20" i="124"/>
  <c r="S20" i="124" s="1"/>
  <c r="V20" i="124"/>
  <c r="W20" i="124"/>
  <c r="R21" i="124"/>
  <c r="S21" i="124" s="1"/>
  <c r="V21" i="124"/>
  <c r="W21" i="124" s="1"/>
  <c r="R22" i="124"/>
  <c r="S22" i="124"/>
  <c r="V22" i="124"/>
  <c r="W22" i="124"/>
  <c r="R23" i="124"/>
  <c r="S23" i="124" s="1"/>
  <c r="V23" i="124"/>
  <c r="W23" i="124" s="1"/>
  <c r="R24" i="124"/>
  <c r="S24" i="124"/>
  <c r="V24" i="124"/>
  <c r="W24" i="124"/>
  <c r="R17" i="123"/>
  <c r="S17" i="123" s="1"/>
  <c r="V17" i="123"/>
  <c r="W17" i="123" s="1"/>
  <c r="R18" i="123"/>
  <c r="S18" i="123"/>
  <c r="V18" i="123"/>
  <c r="W18" i="123"/>
  <c r="R19" i="123"/>
  <c r="S19" i="123" s="1"/>
  <c r="V19" i="123"/>
  <c r="W19" i="123" s="1"/>
  <c r="R20" i="123"/>
  <c r="S20" i="123"/>
  <c r="V20" i="123"/>
  <c r="W20" i="123"/>
  <c r="R21" i="123"/>
  <c r="S21" i="123" s="1"/>
  <c r="V21" i="123"/>
  <c r="W21" i="123" s="1"/>
  <c r="R22" i="123"/>
  <c r="S22" i="123"/>
  <c r="V22" i="123"/>
  <c r="W22" i="123"/>
  <c r="R23" i="123"/>
  <c r="S23" i="123" s="1"/>
  <c r="V23" i="123"/>
  <c r="W23" i="123" s="1"/>
  <c r="R24" i="123"/>
  <c r="S24" i="123"/>
  <c r="V24" i="123"/>
  <c r="W24" i="123"/>
  <c r="R25" i="123"/>
  <c r="S25" i="123" s="1"/>
  <c r="V25" i="123"/>
  <c r="W25" i="123" s="1"/>
  <c r="R26" i="123"/>
  <c r="S26" i="123"/>
  <c r="V26" i="123"/>
  <c r="W26" i="123"/>
  <c r="R27" i="123"/>
  <c r="S27" i="123" s="1"/>
  <c r="V27" i="123"/>
  <c r="W27" i="123" s="1"/>
  <c r="R28" i="123"/>
  <c r="S28" i="123"/>
  <c r="V28" i="123"/>
  <c r="W28" i="123"/>
  <c r="R29" i="123"/>
  <c r="S29" i="123" s="1"/>
  <c r="V29" i="123"/>
  <c r="W29" i="123" s="1"/>
  <c r="R30" i="123"/>
  <c r="S30" i="123"/>
  <c r="V30" i="123"/>
  <c r="W30" i="123"/>
  <c r="R31" i="123"/>
  <c r="S31" i="123" s="1"/>
  <c r="V31" i="123"/>
  <c r="W31" i="123" s="1"/>
  <c r="R17" i="122"/>
  <c r="S17" i="122" s="1"/>
  <c r="V17" i="122"/>
  <c r="W17" i="122" s="1"/>
  <c r="C2" i="121"/>
  <c r="R17" i="120"/>
  <c r="S17" i="120" s="1"/>
  <c r="V17" i="120"/>
  <c r="W17" i="120" s="1"/>
  <c r="R17" i="119" l="1"/>
  <c r="S17" i="119" s="1"/>
  <c r="V17" i="119"/>
  <c r="W17" i="119" s="1"/>
  <c r="R18" i="119"/>
  <c r="S18" i="119"/>
  <c r="V18" i="119"/>
  <c r="W18" i="119" s="1"/>
  <c r="R17" i="118" l="1"/>
  <c r="S17" i="118"/>
  <c r="V17" i="118"/>
  <c r="W17" i="118"/>
  <c r="R18" i="118"/>
  <c r="S18" i="118"/>
  <c r="V18" i="118"/>
  <c r="W18" i="118"/>
  <c r="L5" i="118" s="1"/>
  <c r="R19" i="118"/>
  <c r="S19" i="118"/>
  <c r="V19" i="118"/>
  <c r="W19" i="118"/>
  <c r="R20" i="118"/>
  <c r="S20" i="118"/>
  <c r="V20" i="118"/>
  <c r="W20" i="118"/>
  <c r="R21" i="118"/>
  <c r="S21" i="118"/>
  <c r="V21" i="118"/>
  <c r="W21" i="118"/>
  <c r="R22" i="118"/>
  <c r="S22" i="118"/>
  <c r="V22" i="118"/>
  <c r="W22" i="118"/>
  <c r="R23" i="118"/>
  <c r="S23" i="118"/>
  <c r="V23" i="118"/>
  <c r="W23" i="118"/>
  <c r="C2" i="117"/>
  <c r="R17" i="116"/>
  <c r="S17" i="116" s="1"/>
  <c r="V17" i="116"/>
  <c r="W17" i="116" s="1"/>
  <c r="R18" i="116"/>
  <c r="S18" i="116"/>
  <c r="V18" i="116"/>
  <c r="W18" i="116"/>
  <c r="R19" i="116"/>
  <c r="S19" i="116" s="1"/>
  <c r="V19" i="116"/>
  <c r="W19" i="116" s="1"/>
  <c r="R20" i="116"/>
  <c r="S20" i="116"/>
  <c r="V20" i="116"/>
  <c r="W20" i="116"/>
  <c r="R21" i="116"/>
  <c r="S21" i="116" s="1"/>
  <c r="V21" i="116"/>
  <c r="W21" i="116" s="1"/>
  <c r="R22" i="116"/>
  <c r="S22" i="116"/>
  <c r="V22" i="116"/>
  <c r="W22" i="116"/>
  <c r="R23" i="116"/>
  <c r="S23" i="116" s="1"/>
  <c r="V23" i="116"/>
  <c r="W23" i="116" s="1"/>
  <c r="R24" i="116"/>
  <c r="S24" i="116"/>
  <c r="V24" i="116"/>
  <c r="W24" i="116"/>
  <c r="R25" i="116"/>
  <c r="S25" i="116" s="1"/>
  <c r="V25" i="116"/>
  <c r="W25" i="116" s="1"/>
  <c r="R17" i="115"/>
  <c r="S17" i="115" s="1"/>
  <c r="V17" i="115"/>
  <c r="W17" i="115" s="1"/>
  <c r="R18" i="115"/>
  <c r="S18" i="115" s="1"/>
  <c r="V18" i="115"/>
  <c r="W18" i="115" s="1"/>
  <c r="R17" i="114"/>
  <c r="S17" i="114" s="1"/>
  <c r="L4" i="114" s="1"/>
  <c r="V17" i="114"/>
  <c r="W17" i="114" s="1"/>
  <c r="L5" i="114" s="1"/>
  <c r="R17" i="113"/>
  <c r="S17" i="113"/>
  <c r="V17" i="113"/>
  <c r="W17" i="113" s="1"/>
  <c r="R18" i="113"/>
  <c r="S18" i="113"/>
  <c r="V18" i="113"/>
  <c r="W18" i="113"/>
  <c r="R19" i="113"/>
  <c r="S19" i="113"/>
  <c r="V19" i="113"/>
  <c r="W19" i="113" s="1"/>
  <c r="R20" i="113"/>
  <c r="S20" i="113"/>
  <c r="V20" i="113"/>
  <c r="W20" i="113"/>
  <c r="R21" i="113"/>
  <c r="S21" i="113"/>
  <c r="V21" i="113"/>
  <c r="W21" i="113" s="1"/>
  <c r="R22" i="113"/>
  <c r="S22" i="113"/>
  <c r="V22" i="113"/>
  <c r="W22" i="113"/>
  <c r="R23" i="113"/>
  <c r="S23" i="113"/>
  <c r="V23" i="113"/>
  <c r="W23" i="113" s="1"/>
  <c r="R24" i="113"/>
  <c r="S24" i="113"/>
  <c r="V24" i="113"/>
  <c r="W24" i="113"/>
  <c r="R25" i="113"/>
  <c r="S25" i="113"/>
  <c r="V25" i="113"/>
  <c r="W25" i="113" s="1"/>
  <c r="R26" i="113"/>
  <c r="S26" i="113"/>
  <c r="V26" i="113"/>
  <c r="W26" i="113"/>
  <c r="R27" i="113"/>
  <c r="S27" i="113"/>
  <c r="V27" i="113"/>
  <c r="W27" i="113" s="1"/>
  <c r="R28" i="113"/>
  <c r="S28" i="113"/>
  <c r="V28" i="113"/>
  <c r="W28" i="113"/>
  <c r="R29" i="113"/>
  <c r="S29" i="113"/>
  <c r="V29" i="113"/>
  <c r="W29" i="113" s="1"/>
  <c r="R30" i="113"/>
  <c r="S30" i="113"/>
  <c r="V30" i="113"/>
  <c r="W30" i="113"/>
  <c r="R17" i="112"/>
  <c r="S17" i="112"/>
  <c r="L4" i="112" s="1"/>
  <c r="V17" i="112"/>
  <c r="W17" i="112" s="1"/>
  <c r="R18" i="112"/>
  <c r="S18" i="112"/>
  <c r="V18" i="112"/>
  <c r="W18" i="112" s="1"/>
  <c r="R19" i="112"/>
  <c r="S19" i="112"/>
  <c r="V19" i="112"/>
  <c r="W19" i="112" s="1"/>
  <c r="R20" i="112"/>
  <c r="S20" i="112"/>
  <c r="V20" i="112"/>
  <c r="W20" i="112" s="1"/>
  <c r="R21" i="112"/>
  <c r="S21" i="112"/>
  <c r="V21" i="112"/>
  <c r="W21" i="112" s="1"/>
  <c r="R17" i="111"/>
  <c r="S17" i="111" s="1"/>
  <c r="L4" i="111" s="1"/>
  <c r="V17" i="111"/>
  <c r="W17" i="111" s="1"/>
  <c r="L5" i="111" s="1"/>
  <c r="R18" i="111"/>
  <c r="S18" i="111"/>
  <c r="V18" i="111"/>
  <c r="W18" i="111"/>
  <c r="C2" i="110"/>
  <c r="R17" i="109"/>
  <c r="S17" i="109"/>
  <c r="V17" i="109"/>
  <c r="W17" i="109" s="1"/>
  <c r="R18" i="109"/>
  <c r="S18" i="109" s="1"/>
  <c r="L4" i="109" s="1"/>
  <c r="V18" i="109"/>
  <c r="W18" i="109"/>
  <c r="R19" i="109"/>
  <c r="S19" i="109"/>
  <c r="V19" i="109"/>
  <c r="W19" i="109" s="1"/>
  <c r="R20" i="109"/>
  <c r="S20" i="109" s="1"/>
  <c r="V20" i="109"/>
  <c r="W20" i="109"/>
  <c r="R21" i="109"/>
  <c r="S21" i="109"/>
  <c r="V21" i="109"/>
  <c r="W21" i="109" s="1"/>
  <c r="R17" i="108"/>
  <c r="S17" i="108" s="1"/>
  <c r="L4" i="108" s="1"/>
  <c r="V17" i="108"/>
  <c r="W17" i="108" s="1"/>
  <c r="L5" i="108" s="1"/>
  <c r="C2" i="107"/>
  <c r="R17" i="106"/>
  <c r="S17" i="106"/>
  <c r="L4" i="106" s="1"/>
  <c r="V17" i="106"/>
  <c r="W17" i="106" s="1"/>
  <c r="R18" i="106"/>
  <c r="S18" i="106"/>
  <c r="V18" i="106"/>
  <c r="W18" i="106" s="1"/>
  <c r="R19" i="106"/>
  <c r="S19" i="106"/>
  <c r="V19" i="106"/>
  <c r="W19" i="106" s="1"/>
  <c r="R17" i="105"/>
  <c r="S17" i="105" s="1"/>
  <c r="V17" i="105"/>
  <c r="W17" i="105"/>
  <c r="R18" i="105"/>
  <c r="K4" i="105" s="1"/>
  <c r="H4" i="105" s="1"/>
  <c r="V18" i="105"/>
  <c r="W18" i="105"/>
  <c r="R19" i="105"/>
  <c r="S19" i="105" s="1"/>
  <c r="V19" i="105"/>
  <c r="W19" i="105"/>
  <c r="C2" i="104"/>
  <c r="R17" i="103"/>
  <c r="S17" i="103" s="1"/>
  <c r="L4" i="103" s="1"/>
  <c r="V17" i="103"/>
  <c r="W17" i="103" s="1"/>
  <c r="L5" i="103" s="1"/>
  <c r="C2" i="102"/>
  <c r="R17" i="101"/>
  <c r="S17" i="101" s="1"/>
  <c r="V17" i="101"/>
  <c r="W17" i="101"/>
  <c r="L5" i="101" s="1"/>
  <c r="R18" i="101"/>
  <c r="S18" i="101"/>
  <c r="V18" i="101"/>
  <c r="W18" i="101"/>
  <c r="R19" i="101"/>
  <c r="S19" i="101" s="1"/>
  <c r="V19" i="101"/>
  <c r="W19" i="101"/>
  <c r="R17" i="100"/>
  <c r="S17" i="100" s="1"/>
  <c r="V17" i="100"/>
  <c r="W17" i="100"/>
  <c r="R18" i="100"/>
  <c r="S18" i="100" s="1"/>
  <c r="V18" i="100"/>
  <c r="W18" i="100"/>
  <c r="R19" i="100"/>
  <c r="S19" i="100" s="1"/>
  <c r="V19" i="100"/>
  <c r="W19" i="100"/>
  <c r="R20" i="100"/>
  <c r="S20" i="100" s="1"/>
  <c r="V20" i="100"/>
  <c r="W20" i="100"/>
  <c r="R21" i="100"/>
  <c r="S21" i="100" s="1"/>
  <c r="V21" i="100"/>
  <c r="W21" i="100"/>
  <c r="R22" i="100"/>
  <c r="S22" i="100" s="1"/>
  <c r="V22" i="100"/>
  <c r="W22" i="100"/>
  <c r="R23" i="100"/>
  <c r="S23" i="100" s="1"/>
  <c r="V23" i="100"/>
  <c r="W23" i="100"/>
  <c r="R24" i="100"/>
  <c r="S24" i="100" s="1"/>
  <c r="V24" i="100"/>
  <c r="W24" i="100"/>
  <c r="R17" i="99"/>
  <c r="S17" i="99"/>
  <c r="V17" i="99"/>
  <c r="K5" i="99" s="1"/>
  <c r="H5" i="99" s="1"/>
  <c r="C2" i="98"/>
  <c r="R17" i="97"/>
  <c r="S17" i="97"/>
  <c r="V17" i="97"/>
  <c r="W17" i="97" s="1"/>
  <c r="R18" i="97"/>
  <c r="K4" i="97" s="1"/>
  <c r="H4" i="97" s="1"/>
  <c r="V18" i="97"/>
  <c r="W18" i="97" s="1"/>
  <c r="R19" i="97"/>
  <c r="S19" i="97"/>
  <c r="V19" i="97"/>
  <c r="W19" i="97" s="1"/>
  <c r="R20" i="97"/>
  <c r="S20" i="97" s="1"/>
  <c r="V20" i="97"/>
  <c r="W20" i="97" s="1"/>
  <c r="R21" i="97"/>
  <c r="S21" i="97"/>
  <c r="V21" i="97"/>
  <c r="W21" i="97" s="1"/>
  <c r="R22" i="97"/>
  <c r="S22" i="97" s="1"/>
  <c r="V22" i="97"/>
  <c r="W22" i="97" s="1"/>
  <c r="R23" i="97"/>
  <c r="S23" i="97"/>
  <c r="V23" i="97"/>
  <c r="W23" i="97" s="1"/>
  <c r="R24" i="97"/>
  <c r="S24" i="97" s="1"/>
  <c r="V24" i="97"/>
  <c r="W24" i="97" s="1"/>
  <c r="R25" i="97"/>
  <c r="S25" i="97"/>
  <c r="V25" i="97"/>
  <c r="W25" i="97" s="1"/>
  <c r="R26" i="97"/>
  <c r="S26" i="97" s="1"/>
  <c r="V26" i="97"/>
  <c r="W26" i="97" s="1"/>
  <c r="R27" i="97"/>
  <c r="S27" i="97"/>
  <c r="V27" i="97"/>
  <c r="W27" i="97" s="1"/>
  <c r="R17" i="96"/>
  <c r="S17" i="96" s="1"/>
  <c r="V17" i="96"/>
  <c r="W17" i="96" s="1"/>
  <c r="R18" i="96"/>
  <c r="S18" i="96" s="1"/>
  <c r="V18" i="96"/>
  <c r="W18" i="96" s="1"/>
  <c r="R19" i="96"/>
  <c r="S19" i="96" s="1"/>
  <c r="V19" i="96"/>
  <c r="W19" i="96" s="1"/>
  <c r="R20" i="96"/>
  <c r="S20" i="96" s="1"/>
  <c r="V20" i="96"/>
  <c r="W20" i="96" s="1"/>
  <c r="R21" i="96"/>
  <c r="S21" i="96" s="1"/>
  <c r="V21" i="96"/>
  <c r="W21" i="96" s="1"/>
  <c r="R22" i="96"/>
  <c r="S22" i="96" s="1"/>
  <c r="V22" i="96"/>
  <c r="W22" i="96" s="1"/>
  <c r="R23" i="96"/>
  <c r="S23" i="96" s="1"/>
  <c r="V23" i="96"/>
  <c r="W23" i="96" s="1"/>
  <c r="R24" i="96"/>
  <c r="S24" i="96" s="1"/>
  <c r="V24" i="96"/>
  <c r="W24" i="96" s="1"/>
  <c r="R25" i="96"/>
  <c r="S25" i="96" s="1"/>
  <c r="V25" i="96"/>
  <c r="W25" i="96" s="1"/>
  <c r="R26" i="96"/>
  <c r="S26" i="96" s="1"/>
  <c r="V26" i="96"/>
  <c r="W26" i="96" s="1"/>
  <c r="R27" i="96"/>
  <c r="S27" i="96" s="1"/>
  <c r="V27" i="96"/>
  <c r="W27" i="96" s="1"/>
  <c r="R28" i="96"/>
  <c r="S28" i="96" s="1"/>
  <c r="V28" i="96"/>
  <c r="W28" i="96" s="1"/>
  <c r="R29" i="96"/>
  <c r="S29" i="96" s="1"/>
  <c r="V29" i="96"/>
  <c r="W29" i="96" s="1"/>
  <c r="R30" i="96"/>
  <c r="S30" i="96" s="1"/>
  <c r="V30" i="96"/>
  <c r="W30" i="96" s="1"/>
  <c r="R31" i="96"/>
  <c r="S31" i="96" s="1"/>
  <c r="V31" i="96"/>
  <c r="W31" i="96" s="1"/>
  <c r="R32" i="96"/>
  <c r="S32" i="96" s="1"/>
  <c r="V32" i="96"/>
  <c r="W32" i="96" s="1"/>
  <c r="R33" i="96"/>
  <c r="S33" i="96" s="1"/>
  <c r="V33" i="96"/>
  <c r="W33" i="96" s="1"/>
  <c r="R34" i="96"/>
  <c r="S34" i="96" s="1"/>
  <c r="V34" i="96"/>
  <c r="W34" i="96" s="1"/>
  <c r="R35" i="96"/>
  <c r="S35" i="96" s="1"/>
  <c r="V35" i="96"/>
  <c r="W35" i="96" s="1"/>
  <c r="R17" i="95"/>
  <c r="S17" i="95" s="1"/>
  <c r="V17" i="95"/>
  <c r="W17" i="95"/>
  <c r="R18" i="95"/>
  <c r="S18" i="95"/>
  <c r="V18" i="95"/>
  <c r="W18" i="95"/>
  <c r="L5" i="95" s="1"/>
  <c r="R19" i="95"/>
  <c r="S19" i="95" s="1"/>
  <c r="V19" i="95"/>
  <c r="W19" i="95"/>
  <c r="R20" i="95"/>
  <c r="S20" i="95"/>
  <c r="V20" i="95"/>
  <c r="W20" i="95"/>
  <c r="R21" i="95"/>
  <c r="S21" i="95" s="1"/>
  <c r="V21" i="95"/>
  <c r="W21" i="95"/>
  <c r="R22" i="95"/>
  <c r="S22" i="95"/>
  <c r="V22" i="95"/>
  <c r="W22" i="95"/>
  <c r="R23" i="95"/>
  <c r="S23" i="95" s="1"/>
  <c r="V23" i="95"/>
  <c r="W23" i="95"/>
  <c r="R24" i="95"/>
  <c r="S24" i="95"/>
  <c r="V24" i="95"/>
  <c r="W24" i="95"/>
  <c r="R25" i="95"/>
  <c r="S25" i="95" s="1"/>
  <c r="V25" i="95"/>
  <c r="W25" i="95"/>
  <c r="R26" i="95"/>
  <c r="S26" i="95"/>
  <c r="V26" i="95"/>
  <c r="W26" i="95"/>
  <c r="R27" i="95"/>
  <c r="S27" i="95" s="1"/>
  <c r="V27" i="95"/>
  <c r="W27" i="95"/>
  <c r="R28" i="95"/>
  <c r="S28" i="95"/>
  <c r="V28" i="95"/>
  <c r="W28" i="95"/>
  <c r="R29" i="95"/>
  <c r="S29" i="95" s="1"/>
  <c r="V29" i="95"/>
  <c r="W29" i="95"/>
  <c r="R30" i="95"/>
  <c r="S30" i="95"/>
  <c r="V30" i="95"/>
  <c r="W30" i="95"/>
  <c r="R31" i="95"/>
  <c r="S31" i="95" s="1"/>
  <c r="V31" i="95"/>
  <c r="W31" i="95"/>
  <c r="R32" i="95"/>
  <c r="S32" i="95"/>
  <c r="V32" i="95"/>
  <c r="W32" i="95"/>
  <c r="R33" i="95"/>
  <c r="S33" i="95" s="1"/>
  <c r="V33" i="95"/>
  <c r="W33" i="95"/>
  <c r="R34" i="95"/>
  <c r="S34" i="95"/>
  <c r="V34" i="95"/>
  <c r="W34" i="95"/>
  <c r="R35" i="95"/>
  <c r="S35" i="95" s="1"/>
  <c r="V35" i="95"/>
  <c r="W35" i="95"/>
  <c r="R36" i="95"/>
  <c r="S36" i="95"/>
  <c r="V36" i="95"/>
  <c r="W36" i="95"/>
  <c r="R37" i="95"/>
  <c r="S37" i="95" s="1"/>
  <c r="V37" i="95"/>
  <c r="W37" i="95"/>
  <c r="R38" i="95"/>
  <c r="S38" i="95"/>
  <c r="V38" i="95"/>
  <c r="W38" i="95"/>
  <c r="R39" i="95"/>
  <c r="S39" i="95" s="1"/>
  <c r="V39" i="95"/>
  <c r="W39" i="95"/>
  <c r="R40" i="95"/>
  <c r="S40" i="95"/>
  <c r="V40" i="95"/>
  <c r="W40" i="95"/>
  <c r="R41" i="95"/>
  <c r="S41" i="95" s="1"/>
  <c r="V41" i="95"/>
  <c r="W41" i="95"/>
  <c r="R42" i="95"/>
  <c r="S42" i="95"/>
  <c r="V42" i="95"/>
  <c r="W42" i="95"/>
  <c r="R43" i="95"/>
  <c r="S43" i="95" s="1"/>
  <c r="V43" i="95"/>
  <c r="W43" i="95"/>
  <c r="R44" i="95"/>
  <c r="S44" i="95"/>
  <c r="V44" i="95"/>
  <c r="W44" i="95"/>
  <c r="R45" i="95"/>
  <c r="S45" i="95" s="1"/>
  <c r="V45" i="95"/>
  <c r="W45" i="95"/>
  <c r="R46" i="95"/>
  <c r="S46" i="95"/>
  <c r="V46" i="95"/>
  <c r="W46" i="95"/>
  <c r="R47" i="95"/>
  <c r="S47" i="95" s="1"/>
  <c r="V47" i="95"/>
  <c r="W47" i="95"/>
  <c r="R48" i="95"/>
  <c r="S48" i="95"/>
  <c r="V48" i="95"/>
  <c r="W48" i="95"/>
  <c r="R49" i="95"/>
  <c r="S49" i="95" s="1"/>
  <c r="V49" i="95"/>
  <c r="W49" i="95"/>
  <c r="R50" i="95"/>
  <c r="S50" i="95"/>
  <c r="V50" i="95"/>
  <c r="W50" i="95"/>
  <c r="R51" i="95"/>
  <c r="S51" i="95" s="1"/>
  <c r="V51" i="95"/>
  <c r="W51" i="95"/>
  <c r="R52" i="95"/>
  <c r="S52" i="95"/>
  <c r="V52" i="95"/>
  <c r="W52" i="95"/>
  <c r="R53" i="95"/>
  <c r="S53" i="95" s="1"/>
  <c r="V53" i="95"/>
  <c r="W53" i="95"/>
  <c r="R54" i="95"/>
  <c r="S54" i="95"/>
  <c r="V54" i="95"/>
  <c r="W54" i="95"/>
  <c r="R55" i="95"/>
  <c r="S55" i="95" s="1"/>
  <c r="V55" i="95"/>
  <c r="W55" i="95"/>
  <c r="R56" i="95"/>
  <c r="S56" i="95"/>
  <c r="V56" i="95"/>
  <c r="W56" i="95"/>
  <c r="R57" i="95"/>
  <c r="S57" i="95" s="1"/>
  <c r="V57" i="95"/>
  <c r="W57" i="95"/>
  <c r="R58" i="95"/>
  <c r="S58" i="95"/>
  <c r="V58" i="95"/>
  <c r="W58" i="95"/>
  <c r="R59" i="95"/>
  <c r="S59" i="95" s="1"/>
  <c r="V59" i="95"/>
  <c r="W59" i="95"/>
  <c r="R60" i="95"/>
  <c r="S60" i="95"/>
  <c r="V60" i="95"/>
  <c r="W60" i="95"/>
  <c r="R61" i="95"/>
  <c r="S61" i="95" s="1"/>
  <c r="V61" i="95"/>
  <c r="W61" i="95"/>
  <c r="R62" i="95"/>
  <c r="S62" i="95"/>
  <c r="V62" i="95"/>
  <c r="W62" i="95"/>
  <c r="R63" i="95"/>
  <c r="S63" i="95" s="1"/>
  <c r="V63" i="95"/>
  <c r="W63" i="95"/>
  <c r="R64" i="95"/>
  <c r="S64" i="95"/>
  <c r="V64" i="95"/>
  <c r="W64" i="95"/>
  <c r="R65" i="95"/>
  <c r="S65" i="95" s="1"/>
  <c r="V65" i="95"/>
  <c r="W65" i="95"/>
  <c r="R66" i="95"/>
  <c r="S66" i="95"/>
  <c r="V66" i="95"/>
  <c r="W66" i="95"/>
  <c r="R67" i="95"/>
  <c r="S67" i="95" s="1"/>
  <c r="V67" i="95"/>
  <c r="W67" i="95"/>
  <c r="R68" i="95"/>
  <c r="S68" i="95"/>
  <c r="V68" i="95"/>
  <c r="W68" i="95"/>
  <c r="R69" i="95"/>
  <c r="S69" i="95" s="1"/>
  <c r="V69" i="95"/>
  <c r="W69" i="95"/>
  <c r="R17" i="94"/>
  <c r="S17" i="94" s="1"/>
  <c r="V17" i="94"/>
  <c r="W17" i="94"/>
  <c r="R18" i="94"/>
  <c r="S18" i="94" s="1"/>
  <c r="V18" i="94"/>
  <c r="K5" i="94" s="1"/>
  <c r="H5" i="94" s="1"/>
  <c r="R19" i="94"/>
  <c r="S19" i="94" s="1"/>
  <c r="V19" i="94"/>
  <c r="W19" i="94"/>
  <c r="R20" i="94"/>
  <c r="S20" i="94" s="1"/>
  <c r="V20" i="94"/>
  <c r="W20" i="94" s="1"/>
  <c r="R21" i="94"/>
  <c r="S21" i="94" s="1"/>
  <c r="V21" i="94"/>
  <c r="W21" i="94"/>
  <c r="R17" i="93"/>
  <c r="S17" i="93"/>
  <c r="V17" i="93"/>
  <c r="W17" i="93" s="1"/>
  <c r="L5" i="93" s="1"/>
  <c r="R17" i="92"/>
  <c r="S17" i="92" s="1"/>
  <c r="L4" i="92" s="1"/>
  <c r="V17" i="92"/>
  <c r="W17" i="92"/>
  <c r="R18" i="92"/>
  <c r="S18" i="92"/>
  <c r="V18" i="92"/>
  <c r="K5" i="92" s="1"/>
  <c r="H5" i="92" s="1"/>
  <c r="V17" i="91"/>
  <c r="W17" i="91" s="1"/>
  <c r="L5" i="91" s="1"/>
  <c r="R17" i="91"/>
  <c r="S17" i="91" s="1"/>
  <c r="L4" i="91" s="1"/>
  <c r="C2" i="90"/>
  <c r="C2" i="89"/>
  <c r="W17" i="88"/>
  <c r="W18" i="88"/>
  <c r="W19" i="88"/>
  <c r="W20" i="88"/>
  <c r="W21" i="88"/>
  <c r="V17" i="88"/>
  <c r="V18" i="88"/>
  <c r="V19" i="88"/>
  <c r="V20" i="88"/>
  <c r="V21" i="88"/>
  <c r="S17" i="88"/>
  <c r="S18" i="88"/>
  <c r="S19" i="88"/>
  <c r="S20" i="88"/>
  <c r="S21" i="88"/>
  <c r="R17" i="88"/>
  <c r="R18" i="88"/>
  <c r="R19" i="88"/>
  <c r="R20" i="88"/>
  <c r="R21" i="88"/>
  <c r="W17" i="87"/>
  <c r="W18" i="87"/>
  <c r="W19" i="87"/>
  <c r="W20" i="87"/>
  <c r="W21" i="87"/>
  <c r="W22" i="87"/>
  <c r="W23" i="87"/>
  <c r="L5" i="87" s="1"/>
  <c r="W24" i="87"/>
  <c r="W25" i="87"/>
  <c r="W26" i="87"/>
  <c r="W27" i="87"/>
  <c r="W28" i="87"/>
  <c r="W29" i="87"/>
  <c r="W30" i="87"/>
  <c r="W31" i="87"/>
  <c r="W32" i="87"/>
  <c r="V17" i="87"/>
  <c r="V18" i="87"/>
  <c r="V19" i="87"/>
  <c r="V20" i="87"/>
  <c r="V21" i="87"/>
  <c r="V22" i="87"/>
  <c r="V23" i="87"/>
  <c r="V24" i="87"/>
  <c r="V25" i="87"/>
  <c r="V26" i="87"/>
  <c r="V27" i="87"/>
  <c r="V28" i="87"/>
  <c r="V29" i="87"/>
  <c r="V30" i="87"/>
  <c r="V31" i="87"/>
  <c r="V32" i="87"/>
  <c r="S32" i="87"/>
  <c r="S17" i="87"/>
  <c r="S18" i="87"/>
  <c r="S19" i="87"/>
  <c r="S20" i="87"/>
  <c r="S21" i="87"/>
  <c r="S22" i="87"/>
  <c r="S23" i="87"/>
  <c r="S24" i="87"/>
  <c r="L4" i="87" s="1"/>
  <c r="S25" i="87"/>
  <c r="S26" i="87"/>
  <c r="S27" i="87"/>
  <c r="S28" i="87"/>
  <c r="S29" i="87"/>
  <c r="S30" i="87"/>
  <c r="S31" i="87"/>
  <c r="R17" i="87"/>
  <c r="R18" i="87"/>
  <c r="R19" i="87"/>
  <c r="R20" i="87"/>
  <c r="R21" i="87"/>
  <c r="R22" i="87"/>
  <c r="R23" i="87"/>
  <c r="R24" i="87"/>
  <c r="K4" i="87" s="1"/>
  <c r="H4" i="87" s="1"/>
  <c r="R25" i="87"/>
  <c r="R26" i="87"/>
  <c r="R27" i="87"/>
  <c r="R28" i="87"/>
  <c r="R29" i="87"/>
  <c r="R30" i="87"/>
  <c r="R31" i="87"/>
  <c r="R32" i="87"/>
  <c r="W17" i="86"/>
  <c r="W18" i="86"/>
  <c r="W19" i="86"/>
  <c r="W20" i="86"/>
  <c r="W21" i="86"/>
  <c r="W22" i="86"/>
  <c r="W23" i="86"/>
  <c r="V17" i="86"/>
  <c r="V18" i="86"/>
  <c r="V19" i="86"/>
  <c r="V20" i="86"/>
  <c r="V21" i="86"/>
  <c r="V22" i="86"/>
  <c r="V23" i="86"/>
  <c r="K5" i="86" s="1"/>
  <c r="H5" i="86" s="1"/>
  <c r="S17" i="86"/>
  <c r="S18" i="86"/>
  <c r="S19" i="86"/>
  <c r="S20" i="86"/>
  <c r="S21" i="86"/>
  <c r="S22" i="86"/>
  <c r="S23" i="86"/>
  <c r="R17" i="86"/>
  <c r="R18" i="86"/>
  <c r="R19" i="86"/>
  <c r="R20" i="86"/>
  <c r="R21" i="86"/>
  <c r="R22" i="86"/>
  <c r="R23" i="86"/>
  <c r="W17" i="85"/>
  <c r="W18" i="85"/>
  <c r="V17" i="85"/>
  <c r="V18" i="85"/>
  <c r="S17" i="85"/>
  <c r="S18" i="85"/>
  <c r="R17" i="85"/>
  <c r="R18" i="85"/>
  <c r="C2" i="84"/>
  <c r="W17" i="83"/>
  <c r="W18" i="83"/>
  <c r="W19" i="83"/>
  <c r="W20" i="83"/>
  <c r="W21" i="83"/>
  <c r="W22" i="83"/>
  <c r="W23" i="83"/>
  <c r="W24" i="83"/>
  <c r="W25" i="83"/>
  <c r="W26" i="83"/>
  <c r="W27" i="83"/>
  <c r="W28" i="83"/>
  <c r="W29" i="83"/>
  <c r="W30" i="83"/>
  <c r="V17" i="83"/>
  <c r="V18" i="83"/>
  <c r="V19" i="83"/>
  <c r="V20" i="83"/>
  <c r="V21" i="83"/>
  <c r="V22" i="83"/>
  <c r="V23" i="83"/>
  <c r="K5" i="83" s="1"/>
  <c r="H5" i="83" s="1"/>
  <c r="V24" i="83"/>
  <c r="V25" i="83"/>
  <c r="V26" i="83"/>
  <c r="V27" i="83"/>
  <c r="V28" i="83"/>
  <c r="V29" i="83"/>
  <c r="V30" i="83"/>
  <c r="S17" i="83"/>
  <c r="S18" i="83"/>
  <c r="S19" i="83"/>
  <c r="S20" i="83"/>
  <c r="S21" i="83"/>
  <c r="S22" i="83"/>
  <c r="S23" i="83"/>
  <c r="S24" i="83"/>
  <c r="L4" i="83" s="1"/>
  <c r="S25" i="83"/>
  <c r="S26" i="83"/>
  <c r="S27" i="83"/>
  <c r="S28" i="83"/>
  <c r="S29" i="83"/>
  <c r="S30" i="83"/>
  <c r="R17" i="83"/>
  <c r="R18" i="83"/>
  <c r="R19" i="83"/>
  <c r="R20" i="83"/>
  <c r="R21" i="83"/>
  <c r="R22" i="83"/>
  <c r="R23" i="83"/>
  <c r="R24" i="83"/>
  <c r="K4" i="83" s="1"/>
  <c r="R25" i="83"/>
  <c r="R26" i="83"/>
  <c r="R27" i="83"/>
  <c r="R28" i="83"/>
  <c r="R29" i="83"/>
  <c r="R30" i="83"/>
  <c r="C2" i="82"/>
  <c r="C2" i="81"/>
  <c r="W17" i="80"/>
  <c r="W18" i="80"/>
  <c r="W19" i="80"/>
  <c r="W20" i="80"/>
  <c r="W21" i="80"/>
  <c r="W22" i="80"/>
  <c r="W23" i="80"/>
  <c r="L5" i="80" s="1"/>
  <c r="W24" i="80"/>
  <c r="W25" i="80"/>
  <c r="W26" i="80"/>
  <c r="W27" i="80"/>
  <c r="V17" i="80"/>
  <c r="V18" i="80"/>
  <c r="V19" i="80"/>
  <c r="V20" i="80"/>
  <c r="V21" i="80"/>
  <c r="V22" i="80"/>
  <c r="K5" i="80" s="1"/>
  <c r="V23" i="80"/>
  <c r="V24" i="80"/>
  <c r="V25" i="80"/>
  <c r="V26" i="80"/>
  <c r="V27" i="80"/>
  <c r="S17" i="80"/>
  <c r="S18" i="80"/>
  <c r="S19" i="80"/>
  <c r="S20" i="80"/>
  <c r="S21" i="80"/>
  <c r="S22" i="80"/>
  <c r="S23" i="80"/>
  <c r="L4" i="80" s="1"/>
  <c r="S24" i="80"/>
  <c r="S25" i="80"/>
  <c r="S26" i="80"/>
  <c r="S27" i="80"/>
  <c r="R17" i="80"/>
  <c r="R18" i="80"/>
  <c r="R19" i="80"/>
  <c r="R20" i="80"/>
  <c r="R21" i="80"/>
  <c r="R22" i="80"/>
  <c r="R23" i="80"/>
  <c r="R24" i="80"/>
  <c r="K4" i="80" s="1"/>
  <c r="H4" i="80" s="1"/>
  <c r="R25" i="80"/>
  <c r="R26" i="80"/>
  <c r="R27" i="80"/>
  <c r="W17" i="79"/>
  <c r="W18" i="79"/>
  <c r="W19" i="79"/>
  <c r="V17" i="79"/>
  <c r="V18" i="79"/>
  <c r="V19" i="79"/>
  <c r="S17" i="79"/>
  <c r="S18" i="79"/>
  <c r="S19" i="79"/>
  <c r="R17" i="79"/>
  <c r="R18" i="79"/>
  <c r="R19" i="79"/>
  <c r="W17" i="78"/>
  <c r="V17" i="78"/>
  <c r="K5" i="78" s="1"/>
  <c r="H5" i="78" s="1"/>
  <c r="S17" i="78"/>
  <c r="R17" i="78"/>
  <c r="W17" i="77"/>
  <c r="W18" i="77"/>
  <c r="W19" i="77"/>
  <c r="W20" i="77"/>
  <c r="W21" i="77"/>
  <c r="W22" i="77"/>
  <c r="W23" i="77"/>
  <c r="W24" i="77"/>
  <c r="L5" i="77" s="1"/>
  <c r="W25" i="77"/>
  <c r="W26" i="77"/>
  <c r="W27" i="77"/>
  <c r="W28" i="77"/>
  <c r="W29" i="77"/>
  <c r="W30" i="77"/>
  <c r="W31" i="77"/>
  <c r="W32" i="77"/>
  <c r="W33" i="77"/>
  <c r="W34" i="77"/>
  <c r="W35" i="77"/>
  <c r="V17" i="77"/>
  <c r="V18" i="77"/>
  <c r="V19" i="77"/>
  <c r="V20" i="77"/>
  <c r="V21" i="77"/>
  <c r="V22" i="77"/>
  <c r="K5" i="77" s="1"/>
  <c r="H5" i="77" s="1"/>
  <c r="V23" i="77"/>
  <c r="V24" i="77"/>
  <c r="V25" i="77"/>
  <c r="V26" i="77"/>
  <c r="V27" i="77"/>
  <c r="V28" i="77"/>
  <c r="V29" i="77"/>
  <c r="V30" i="77"/>
  <c r="V31" i="77"/>
  <c r="V32" i="77"/>
  <c r="V33" i="77"/>
  <c r="V34" i="77"/>
  <c r="V35" i="77"/>
  <c r="S17" i="77"/>
  <c r="S18" i="77"/>
  <c r="S19" i="77"/>
  <c r="S20" i="77"/>
  <c r="S21" i="77"/>
  <c r="S22" i="77"/>
  <c r="S23" i="77"/>
  <c r="S24" i="77"/>
  <c r="S25" i="77"/>
  <c r="S26" i="77"/>
  <c r="S27" i="77"/>
  <c r="S28" i="77"/>
  <c r="S29" i="77"/>
  <c r="S30" i="77"/>
  <c r="S31" i="77"/>
  <c r="S32" i="77"/>
  <c r="S33" i="77"/>
  <c r="S34" i="77"/>
  <c r="S35" i="77"/>
  <c r="R17" i="77"/>
  <c r="R18" i="77"/>
  <c r="R19" i="77"/>
  <c r="R20" i="77"/>
  <c r="R21" i="77"/>
  <c r="R22" i="77"/>
  <c r="R23" i="77"/>
  <c r="R24" i="77"/>
  <c r="K4" i="77" s="1"/>
  <c r="H4" i="77" s="1"/>
  <c r="R25" i="77"/>
  <c r="R26" i="77"/>
  <c r="R27" i="77"/>
  <c r="R28" i="77"/>
  <c r="R29" i="77"/>
  <c r="R30" i="77"/>
  <c r="R31" i="77"/>
  <c r="R32" i="77"/>
  <c r="R33" i="77"/>
  <c r="R34" i="77"/>
  <c r="R35" i="77"/>
  <c r="C2" i="76"/>
  <c r="W17" i="75"/>
  <c r="W18" i="75"/>
  <c r="W19" i="75"/>
  <c r="W20" i="75"/>
  <c r="W21" i="75"/>
  <c r="W22" i="75"/>
  <c r="W23" i="75"/>
  <c r="L5" i="75" s="1"/>
  <c r="W24" i="75"/>
  <c r="W25" i="75"/>
  <c r="W26" i="75"/>
  <c r="W27" i="75"/>
  <c r="W28" i="75"/>
  <c r="W29" i="75"/>
  <c r="W30" i="75"/>
  <c r="V17" i="75"/>
  <c r="V18" i="75"/>
  <c r="V19" i="75"/>
  <c r="V20" i="75"/>
  <c r="V21" i="75"/>
  <c r="V22" i="75"/>
  <c r="V23" i="75"/>
  <c r="V24" i="75"/>
  <c r="V25" i="75"/>
  <c r="V26" i="75"/>
  <c r="V27" i="75"/>
  <c r="V28" i="75"/>
  <c r="V29" i="75"/>
  <c r="V30" i="75"/>
  <c r="S17" i="75"/>
  <c r="S18" i="75"/>
  <c r="S19" i="75"/>
  <c r="S20" i="75"/>
  <c r="S21" i="75"/>
  <c r="S22" i="75"/>
  <c r="S23" i="75"/>
  <c r="L4" i="75" s="1"/>
  <c r="S24" i="75"/>
  <c r="S25" i="75"/>
  <c r="S26" i="75"/>
  <c r="S27" i="75"/>
  <c r="S28" i="75"/>
  <c r="S29" i="75"/>
  <c r="S30" i="75"/>
  <c r="R17" i="75"/>
  <c r="R18" i="75"/>
  <c r="R19" i="75"/>
  <c r="R20" i="75"/>
  <c r="R21" i="75"/>
  <c r="R22" i="75"/>
  <c r="R23" i="75"/>
  <c r="R24" i="75"/>
  <c r="K4" i="75" s="1"/>
  <c r="H4" i="75" s="1"/>
  <c r="R25" i="75"/>
  <c r="R26" i="75"/>
  <c r="R27" i="75"/>
  <c r="R28" i="75"/>
  <c r="R29" i="75"/>
  <c r="R30" i="75"/>
  <c r="W17" i="74"/>
  <c r="V17" i="74"/>
  <c r="S17" i="74"/>
  <c r="R17" i="74"/>
  <c r="W17" i="73"/>
  <c r="W18" i="73"/>
  <c r="W19" i="73"/>
  <c r="W20" i="73"/>
  <c r="V17" i="73"/>
  <c r="V18" i="73"/>
  <c r="V19" i="73"/>
  <c r="V20" i="73"/>
  <c r="S17" i="73"/>
  <c r="S18" i="73"/>
  <c r="S19" i="73"/>
  <c r="S20" i="73"/>
  <c r="R17" i="73"/>
  <c r="R18" i="73"/>
  <c r="R19" i="73"/>
  <c r="R20" i="73"/>
  <c r="C2" i="72"/>
  <c r="W17" i="71"/>
  <c r="V17" i="71"/>
  <c r="S17" i="71"/>
  <c r="R17" i="71"/>
  <c r="W17" i="70"/>
  <c r="W18" i="70"/>
  <c r="W19" i="70"/>
  <c r="W20" i="70"/>
  <c r="W21" i="70"/>
  <c r="W22" i="70"/>
  <c r="V17" i="70"/>
  <c r="V18" i="70"/>
  <c r="V19" i="70"/>
  <c r="V20" i="70"/>
  <c r="V21" i="70"/>
  <c r="V22" i="70"/>
  <c r="S17" i="70"/>
  <c r="S18" i="70"/>
  <c r="S19" i="70"/>
  <c r="S20" i="70"/>
  <c r="S21" i="70"/>
  <c r="S22" i="70"/>
  <c r="R22" i="70"/>
  <c r="R17" i="70"/>
  <c r="R18" i="70"/>
  <c r="R19" i="70"/>
  <c r="R20" i="70"/>
  <c r="R21" i="70"/>
  <c r="W17" i="69"/>
  <c r="W18" i="69"/>
  <c r="W19" i="69"/>
  <c r="W20" i="69"/>
  <c r="W21" i="69"/>
  <c r="W22" i="69"/>
  <c r="W23" i="69"/>
  <c r="W24" i="69"/>
  <c r="L5" i="69" s="1"/>
  <c r="W25" i="69"/>
  <c r="W26" i="69"/>
  <c r="W27" i="69"/>
  <c r="W28" i="69"/>
  <c r="W29" i="69"/>
  <c r="W30" i="69"/>
  <c r="W31" i="69"/>
  <c r="V17" i="69"/>
  <c r="V18" i="69"/>
  <c r="V19" i="69"/>
  <c r="V20" i="69"/>
  <c r="V21" i="69"/>
  <c r="V22" i="69"/>
  <c r="V23" i="69"/>
  <c r="V24" i="69"/>
  <c r="K5" i="69" s="1"/>
  <c r="H5" i="69" s="1"/>
  <c r="V25" i="69"/>
  <c r="V26" i="69"/>
  <c r="V27" i="69"/>
  <c r="V28" i="69"/>
  <c r="V29" i="69"/>
  <c r="V30" i="69"/>
  <c r="V31" i="69"/>
  <c r="S17" i="69"/>
  <c r="S18" i="69"/>
  <c r="S19" i="69"/>
  <c r="S20" i="69"/>
  <c r="S21" i="69"/>
  <c r="S22" i="69"/>
  <c r="S23" i="69"/>
  <c r="S24" i="69"/>
  <c r="L4" i="69" s="1"/>
  <c r="S25" i="69"/>
  <c r="S26" i="69"/>
  <c r="S27" i="69"/>
  <c r="S28" i="69"/>
  <c r="S29" i="69"/>
  <c r="S30" i="69"/>
  <c r="S31" i="69"/>
  <c r="R17" i="69"/>
  <c r="R18" i="69"/>
  <c r="R19" i="69"/>
  <c r="R20" i="69"/>
  <c r="R21" i="69"/>
  <c r="R22" i="69"/>
  <c r="K4" i="69" s="1"/>
  <c r="H4" i="69" s="1"/>
  <c r="R23" i="69"/>
  <c r="R24" i="69"/>
  <c r="R25" i="69"/>
  <c r="R26" i="69"/>
  <c r="R27" i="69"/>
  <c r="R28" i="69"/>
  <c r="R29" i="69"/>
  <c r="R30" i="69"/>
  <c r="R31" i="69"/>
  <c r="W17" i="68"/>
  <c r="V17" i="68"/>
  <c r="S17" i="68"/>
  <c r="R17" i="68"/>
  <c r="W17" i="67"/>
  <c r="W18" i="67"/>
  <c r="W19" i="67"/>
  <c r="W20" i="67"/>
  <c r="W21" i="67"/>
  <c r="W22" i="67"/>
  <c r="W23" i="67"/>
  <c r="L5" i="67" s="1"/>
  <c r="W24" i="67"/>
  <c r="W25" i="67"/>
  <c r="W26" i="67"/>
  <c r="W27" i="67"/>
  <c r="W28" i="67"/>
  <c r="W29" i="67"/>
  <c r="W30" i="67"/>
  <c r="W31" i="67"/>
  <c r="W32" i="67"/>
  <c r="W33" i="67"/>
  <c r="W34" i="67"/>
  <c r="W35" i="67"/>
  <c r="W36" i="67"/>
  <c r="V17" i="67"/>
  <c r="V18" i="67"/>
  <c r="V19" i="67"/>
  <c r="V20" i="67"/>
  <c r="V21" i="67"/>
  <c r="V22" i="67"/>
  <c r="V23" i="67"/>
  <c r="V24" i="67"/>
  <c r="K5" i="67" s="1"/>
  <c r="V25" i="67"/>
  <c r="V26" i="67"/>
  <c r="V27" i="67"/>
  <c r="V28" i="67"/>
  <c r="V29" i="67"/>
  <c r="V30" i="67"/>
  <c r="V31" i="67"/>
  <c r="V32" i="67"/>
  <c r="V33" i="67"/>
  <c r="V34" i="67"/>
  <c r="V35" i="67"/>
  <c r="V36" i="67"/>
  <c r="S17" i="67"/>
  <c r="S18" i="67"/>
  <c r="S19" i="67"/>
  <c r="S20" i="67"/>
  <c r="S21" i="67"/>
  <c r="S22" i="67"/>
  <c r="S23" i="67"/>
  <c r="S24" i="67"/>
  <c r="S25" i="67"/>
  <c r="S26" i="67"/>
  <c r="S27" i="67"/>
  <c r="S28" i="67"/>
  <c r="S29" i="67"/>
  <c r="S30" i="67"/>
  <c r="S31" i="67"/>
  <c r="S32" i="67"/>
  <c r="S33" i="67"/>
  <c r="S34" i="67"/>
  <c r="S35" i="67"/>
  <c r="S36" i="67"/>
  <c r="R17" i="67"/>
  <c r="R18" i="67"/>
  <c r="R19" i="67"/>
  <c r="R20" i="67"/>
  <c r="R21" i="67"/>
  <c r="R22" i="67"/>
  <c r="R23" i="67"/>
  <c r="R24" i="67"/>
  <c r="K4" i="67" s="1"/>
  <c r="R25" i="67"/>
  <c r="R26" i="67"/>
  <c r="R27" i="67"/>
  <c r="R28" i="67"/>
  <c r="R29" i="67"/>
  <c r="R30" i="67"/>
  <c r="R31" i="67"/>
  <c r="R32" i="67"/>
  <c r="R33" i="67"/>
  <c r="R34" i="67"/>
  <c r="R35" i="67"/>
  <c r="R36" i="67"/>
  <c r="W17" i="66"/>
  <c r="W18" i="66"/>
  <c r="W19" i="66"/>
  <c r="W20" i="66"/>
  <c r="W21" i="66"/>
  <c r="W22" i="66"/>
  <c r="W23" i="66"/>
  <c r="W24" i="66"/>
  <c r="L5" i="66" s="1"/>
  <c r="W25" i="66"/>
  <c r="V17" i="66"/>
  <c r="V18" i="66"/>
  <c r="V19" i="66"/>
  <c r="V20" i="66"/>
  <c r="V21" i="66"/>
  <c r="V22" i="66"/>
  <c r="K5" i="66" s="1"/>
  <c r="H5" i="66" s="1"/>
  <c r="V23" i="66"/>
  <c r="V24" i="66"/>
  <c r="V25" i="66"/>
  <c r="S17" i="66"/>
  <c r="S18" i="66"/>
  <c r="S19" i="66"/>
  <c r="S20" i="66"/>
  <c r="S21" i="66"/>
  <c r="S22" i="66"/>
  <c r="S23" i="66"/>
  <c r="S24" i="66"/>
  <c r="S25" i="66"/>
  <c r="R17" i="66"/>
  <c r="R18" i="66"/>
  <c r="R19" i="66"/>
  <c r="R20" i="66"/>
  <c r="R21" i="66"/>
  <c r="R22" i="66"/>
  <c r="R23" i="66"/>
  <c r="K4" i="66" s="1"/>
  <c r="H4" i="66" s="1"/>
  <c r="R24" i="66"/>
  <c r="R25" i="66"/>
  <c r="W17" i="65"/>
  <c r="W18" i="65"/>
  <c r="V17" i="65"/>
  <c r="V18" i="65"/>
  <c r="S17" i="65"/>
  <c r="S18" i="65"/>
  <c r="R17" i="65"/>
  <c r="R18" i="65"/>
  <c r="C2" i="64"/>
  <c r="W17" i="63"/>
  <c r="W18" i="63"/>
  <c r="W19" i="63"/>
  <c r="W20" i="63"/>
  <c r="W21" i="63"/>
  <c r="W22" i="63"/>
  <c r="W23" i="63"/>
  <c r="W24" i="63"/>
  <c r="W25" i="63"/>
  <c r="W26" i="63"/>
  <c r="W27" i="63"/>
  <c r="W28" i="63"/>
  <c r="W29" i="63"/>
  <c r="W30" i="63"/>
  <c r="W31" i="63"/>
  <c r="W32" i="63"/>
  <c r="W33" i="63"/>
  <c r="V17" i="63"/>
  <c r="V18" i="63"/>
  <c r="V19" i="63"/>
  <c r="V20" i="63"/>
  <c r="V21" i="63"/>
  <c r="V22" i="63"/>
  <c r="V23" i="63"/>
  <c r="K5" i="63" s="1"/>
  <c r="H5" i="63" s="1"/>
  <c r="V24" i="63"/>
  <c r="V25" i="63"/>
  <c r="V26" i="63"/>
  <c r="V27" i="63"/>
  <c r="V28" i="63"/>
  <c r="V29" i="63"/>
  <c r="V30" i="63"/>
  <c r="V31" i="63"/>
  <c r="V32" i="63"/>
  <c r="V33" i="63"/>
  <c r="S17" i="63"/>
  <c r="S18" i="63"/>
  <c r="S19" i="63"/>
  <c r="S20" i="63"/>
  <c r="S21" i="63"/>
  <c r="S22" i="63"/>
  <c r="S23" i="63"/>
  <c r="S24" i="63"/>
  <c r="L4" i="63" s="1"/>
  <c r="S25" i="63"/>
  <c r="S26" i="63"/>
  <c r="S27" i="63"/>
  <c r="S28" i="63"/>
  <c r="S29" i="63"/>
  <c r="S30" i="63"/>
  <c r="S31" i="63"/>
  <c r="S32" i="63"/>
  <c r="S33" i="63"/>
  <c r="R17" i="63"/>
  <c r="R18" i="63"/>
  <c r="R19" i="63"/>
  <c r="R20" i="63"/>
  <c r="R21" i="63"/>
  <c r="R22" i="63"/>
  <c r="R23" i="63"/>
  <c r="R24" i="63"/>
  <c r="K4" i="63" s="1"/>
  <c r="H4" i="63" s="1"/>
  <c r="I4" i="63" s="1"/>
  <c r="R25" i="63"/>
  <c r="R26" i="63"/>
  <c r="R27" i="63"/>
  <c r="R28" i="63"/>
  <c r="R29" i="63"/>
  <c r="R30" i="63"/>
  <c r="R31" i="63"/>
  <c r="R32" i="63"/>
  <c r="R33" i="63"/>
  <c r="W17" i="62"/>
  <c r="V17" i="62"/>
  <c r="S17" i="62"/>
  <c r="R17" i="62"/>
  <c r="W17" i="61"/>
  <c r="W18" i="61"/>
  <c r="W19" i="61"/>
  <c r="V17" i="61"/>
  <c r="V18" i="61"/>
  <c r="V19" i="61"/>
  <c r="S17" i="61"/>
  <c r="S18" i="61"/>
  <c r="S19" i="61"/>
  <c r="R17" i="61"/>
  <c r="R18" i="61"/>
  <c r="R19" i="61"/>
  <c r="C2" i="60"/>
  <c r="W17" i="59"/>
  <c r="W18" i="59"/>
  <c r="W19" i="59"/>
  <c r="W20" i="59"/>
  <c r="W21" i="59"/>
  <c r="W22" i="59"/>
  <c r="W23" i="59"/>
  <c r="L5" i="59" s="1"/>
  <c r="W24" i="59"/>
  <c r="W25" i="59"/>
  <c r="W26" i="59"/>
  <c r="W27" i="59"/>
  <c r="W28" i="59"/>
  <c r="W29" i="59"/>
  <c r="W30" i="59"/>
  <c r="W31" i="59"/>
  <c r="V31" i="59"/>
  <c r="V17" i="59"/>
  <c r="V18" i="59"/>
  <c r="V19" i="59"/>
  <c r="V20" i="59"/>
  <c r="V21" i="59"/>
  <c r="V22" i="59"/>
  <c r="V23" i="59"/>
  <c r="V24" i="59"/>
  <c r="V25" i="59"/>
  <c r="V26" i="59"/>
  <c r="V27" i="59"/>
  <c r="V28" i="59"/>
  <c r="V29" i="59"/>
  <c r="V30" i="59"/>
  <c r="S17" i="59"/>
  <c r="S18" i="59"/>
  <c r="S19" i="59"/>
  <c r="S20" i="59"/>
  <c r="S21" i="59"/>
  <c r="S22" i="59"/>
  <c r="S23" i="59"/>
  <c r="S24" i="59"/>
  <c r="L4" i="59" s="1"/>
  <c r="S25" i="59"/>
  <c r="S26" i="59"/>
  <c r="S27" i="59"/>
  <c r="S28" i="59"/>
  <c r="S29" i="59"/>
  <c r="S30" i="59"/>
  <c r="S31" i="59"/>
  <c r="R17" i="59"/>
  <c r="R18" i="59"/>
  <c r="R19" i="59"/>
  <c r="R20" i="59"/>
  <c r="R21" i="59"/>
  <c r="R22" i="59"/>
  <c r="R23" i="59"/>
  <c r="R24" i="59"/>
  <c r="K4" i="59" s="1"/>
  <c r="H4" i="59" s="1"/>
  <c r="I4" i="59" s="1"/>
  <c r="R25" i="59"/>
  <c r="R26" i="59"/>
  <c r="R27" i="59"/>
  <c r="R28" i="59"/>
  <c r="R29" i="59"/>
  <c r="R30" i="59"/>
  <c r="R31" i="59"/>
  <c r="W17" i="58"/>
  <c r="W18" i="58"/>
  <c r="W19" i="58"/>
  <c r="W20" i="58"/>
  <c r="W21" i="58"/>
  <c r="W22" i="58"/>
  <c r="W23" i="58"/>
  <c r="L5" i="58" s="1"/>
  <c r="W24" i="58"/>
  <c r="W25" i="58"/>
  <c r="W26" i="58"/>
  <c r="W27" i="58"/>
  <c r="W28" i="58"/>
  <c r="V17" i="58"/>
  <c r="V18" i="58"/>
  <c r="V19" i="58"/>
  <c r="V20" i="58"/>
  <c r="V21" i="58"/>
  <c r="V22" i="58"/>
  <c r="V23" i="58"/>
  <c r="V24" i="58"/>
  <c r="V25" i="58"/>
  <c r="V26" i="58"/>
  <c r="V27" i="58"/>
  <c r="V28" i="58"/>
  <c r="S17" i="58"/>
  <c r="S18" i="58"/>
  <c r="S19" i="58"/>
  <c r="S20" i="58"/>
  <c r="S21" i="58"/>
  <c r="S22" i="58"/>
  <c r="L4" i="58" s="1"/>
  <c r="S23" i="58"/>
  <c r="S24" i="58"/>
  <c r="S25" i="58"/>
  <c r="S26" i="58"/>
  <c r="S27" i="58"/>
  <c r="S28" i="58"/>
  <c r="R17" i="58"/>
  <c r="R18" i="58"/>
  <c r="R19" i="58"/>
  <c r="R20" i="58"/>
  <c r="R21" i="58"/>
  <c r="R22" i="58"/>
  <c r="R23" i="58"/>
  <c r="R24" i="58"/>
  <c r="K4" i="58" s="1"/>
  <c r="H4" i="58" s="1"/>
  <c r="I4" i="58" s="1"/>
  <c r="R25" i="58"/>
  <c r="R26" i="58"/>
  <c r="R27" i="58"/>
  <c r="R28" i="58"/>
  <c r="W17" i="57"/>
  <c r="W18" i="57"/>
  <c r="W19" i="57"/>
  <c r="W20" i="57"/>
  <c r="W21" i="57"/>
  <c r="W22" i="57"/>
  <c r="W23" i="57"/>
  <c r="L5" i="57" s="1"/>
  <c r="W24" i="57"/>
  <c r="W25" i="57"/>
  <c r="W26" i="57"/>
  <c r="W27" i="57"/>
  <c r="W28" i="57"/>
  <c r="W29" i="57"/>
  <c r="W30" i="57"/>
  <c r="W31" i="57"/>
  <c r="W32" i="57"/>
  <c r="W33" i="57"/>
  <c r="W34" i="57"/>
  <c r="W35" i="57"/>
  <c r="W36" i="57"/>
  <c r="W37" i="57"/>
  <c r="W38" i="57"/>
  <c r="W39" i="57"/>
  <c r="W40" i="57"/>
  <c r="W41" i="57"/>
  <c r="W42" i="57"/>
  <c r="W43" i="57"/>
  <c r="W44" i="57"/>
  <c r="W45" i="57"/>
  <c r="W46" i="57"/>
  <c r="W47" i="57"/>
  <c r="W48" i="57"/>
  <c r="W49" i="57"/>
  <c r="W50" i="57"/>
  <c r="V17" i="57"/>
  <c r="V18" i="57"/>
  <c r="V19" i="57"/>
  <c r="V20" i="57"/>
  <c r="V21" i="57"/>
  <c r="V22" i="57"/>
  <c r="V23" i="57"/>
  <c r="K5" i="57" s="1"/>
  <c r="H5" i="57" s="1"/>
  <c r="V24" i="57"/>
  <c r="V25" i="57"/>
  <c r="V26" i="57"/>
  <c r="V27" i="57"/>
  <c r="V28" i="57"/>
  <c r="V29" i="57"/>
  <c r="V30" i="57"/>
  <c r="V31" i="57"/>
  <c r="V32" i="57"/>
  <c r="V33" i="57"/>
  <c r="V34" i="57"/>
  <c r="V35" i="57"/>
  <c r="V36" i="57"/>
  <c r="V37" i="57"/>
  <c r="V38" i="57"/>
  <c r="V39" i="57"/>
  <c r="V40" i="57"/>
  <c r="V41" i="57"/>
  <c r="V42" i="57"/>
  <c r="V43" i="57"/>
  <c r="V44" i="57"/>
  <c r="V45" i="57"/>
  <c r="V46" i="57"/>
  <c r="V47" i="57"/>
  <c r="V48" i="57"/>
  <c r="V49" i="57"/>
  <c r="V50" i="57"/>
  <c r="S17" i="57"/>
  <c r="S18" i="57"/>
  <c r="S19" i="57"/>
  <c r="S20" i="57"/>
  <c r="S21" i="57"/>
  <c r="S22" i="57"/>
  <c r="S23" i="57"/>
  <c r="S24" i="57"/>
  <c r="S25" i="57"/>
  <c r="S26" i="57"/>
  <c r="S27" i="57"/>
  <c r="S28" i="57"/>
  <c r="S29" i="57"/>
  <c r="S30" i="57"/>
  <c r="S31" i="57"/>
  <c r="S32" i="57"/>
  <c r="S33" i="57"/>
  <c r="S34" i="57"/>
  <c r="S35" i="57"/>
  <c r="S36" i="57"/>
  <c r="S37" i="57"/>
  <c r="S38" i="57"/>
  <c r="S39" i="57"/>
  <c r="S40" i="57"/>
  <c r="S41" i="57"/>
  <c r="S42" i="57"/>
  <c r="S43" i="57"/>
  <c r="S44" i="57"/>
  <c r="S45" i="57"/>
  <c r="S46" i="57"/>
  <c r="S47" i="57"/>
  <c r="S48" i="57"/>
  <c r="S49" i="57"/>
  <c r="S50" i="57"/>
  <c r="R17" i="57"/>
  <c r="R18" i="57"/>
  <c r="R19" i="57"/>
  <c r="R20" i="57"/>
  <c r="R21" i="57"/>
  <c r="R22" i="57"/>
  <c r="R23" i="57"/>
  <c r="K4" i="57" s="1"/>
  <c r="H4" i="57" s="1"/>
  <c r="R24" i="57"/>
  <c r="R25" i="57"/>
  <c r="R26" i="57"/>
  <c r="R27" i="57"/>
  <c r="R28" i="57"/>
  <c r="R29" i="57"/>
  <c r="R30" i="57"/>
  <c r="R31" i="57"/>
  <c r="R32" i="57"/>
  <c r="R33" i="57"/>
  <c r="R34" i="57"/>
  <c r="R35" i="57"/>
  <c r="R36" i="57"/>
  <c r="R37" i="57"/>
  <c r="R38" i="57"/>
  <c r="R39" i="57"/>
  <c r="R40" i="57"/>
  <c r="R41" i="57"/>
  <c r="R42" i="57"/>
  <c r="R43" i="57"/>
  <c r="R44" i="57"/>
  <c r="R45" i="57"/>
  <c r="R46" i="57"/>
  <c r="R47" i="57"/>
  <c r="R48" i="57"/>
  <c r="R49" i="57"/>
  <c r="R50" i="57"/>
  <c r="W17" i="56"/>
  <c r="W18" i="56"/>
  <c r="W19" i="56"/>
  <c r="W20" i="56"/>
  <c r="W21" i="56"/>
  <c r="V17" i="56"/>
  <c r="V18" i="56"/>
  <c r="V19" i="56"/>
  <c r="V20" i="56"/>
  <c r="V21" i="56"/>
  <c r="S17" i="56"/>
  <c r="L4" i="56" s="1"/>
  <c r="S18" i="56"/>
  <c r="S19" i="56"/>
  <c r="S20" i="56"/>
  <c r="S21" i="56"/>
  <c r="R17" i="56"/>
  <c r="R18" i="56"/>
  <c r="R19" i="56"/>
  <c r="R20" i="56"/>
  <c r="R21" i="56"/>
  <c r="C2" i="55"/>
  <c r="W17" i="54"/>
  <c r="W18" i="54"/>
  <c r="W19" i="54"/>
  <c r="W20" i="54"/>
  <c r="W21" i="54"/>
  <c r="W22" i="54"/>
  <c r="W23" i="54"/>
  <c r="W24" i="54"/>
  <c r="L5" i="54" s="1"/>
  <c r="W25" i="54"/>
  <c r="W26" i="54"/>
  <c r="V17" i="54"/>
  <c r="V18" i="54"/>
  <c r="V19" i="54"/>
  <c r="V20" i="54"/>
  <c r="V21" i="54"/>
  <c r="V22" i="54"/>
  <c r="V23" i="54"/>
  <c r="K5" i="54" s="1"/>
  <c r="H5" i="54" s="1"/>
  <c r="V24" i="54"/>
  <c r="V25" i="54"/>
  <c r="V26" i="54"/>
  <c r="S17" i="54"/>
  <c r="S18" i="54"/>
  <c r="S19" i="54"/>
  <c r="S20" i="54"/>
  <c r="S21" i="54"/>
  <c r="S22" i="54"/>
  <c r="S23" i="54"/>
  <c r="L4" i="54" s="1"/>
  <c r="S24" i="54"/>
  <c r="S25" i="54"/>
  <c r="S26" i="54"/>
  <c r="R17" i="54"/>
  <c r="R18" i="54"/>
  <c r="R19" i="54"/>
  <c r="R20" i="54"/>
  <c r="R21" i="54"/>
  <c r="R22" i="54"/>
  <c r="R23" i="54"/>
  <c r="R24" i="54"/>
  <c r="K4" i="54" s="1"/>
  <c r="H4" i="54" s="1"/>
  <c r="R25" i="54"/>
  <c r="R26" i="54"/>
  <c r="C2" i="53"/>
  <c r="W17" i="52"/>
  <c r="W18" i="52"/>
  <c r="W19" i="52"/>
  <c r="W20" i="52"/>
  <c r="V17" i="52"/>
  <c r="V18" i="52"/>
  <c r="V19" i="52"/>
  <c r="V20" i="52"/>
  <c r="S17" i="52"/>
  <c r="S18" i="52"/>
  <c r="S19" i="52"/>
  <c r="S20" i="52"/>
  <c r="R17" i="52"/>
  <c r="R18" i="52"/>
  <c r="R19" i="52"/>
  <c r="R20" i="52"/>
  <c r="W17" i="51"/>
  <c r="V17" i="51"/>
  <c r="S17" i="51"/>
  <c r="R17" i="51"/>
  <c r="W17" i="50"/>
  <c r="W18" i="50"/>
  <c r="W19" i="50"/>
  <c r="W20" i="50"/>
  <c r="W21" i="50"/>
  <c r="W22" i="50"/>
  <c r="W23" i="50"/>
  <c r="W24" i="50"/>
  <c r="L5" i="50" s="1"/>
  <c r="W25" i="50"/>
  <c r="W26" i="50"/>
  <c r="W27" i="50"/>
  <c r="W28" i="50"/>
  <c r="V17" i="50"/>
  <c r="V18" i="50"/>
  <c r="V19" i="50"/>
  <c r="V20" i="50"/>
  <c r="V21" i="50"/>
  <c r="V22" i="50"/>
  <c r="V23" i="50"/>
  <c r="V24" i="50"/>
  <c r="K5" i="50" s="1"/>
  <c r="H5" i="50" s="1"/>
  <c r="V25" i="50"/>
  <c r="V26" i="50"/>
  <c r="V27" i="50"/>
  <c r="V28" i="50"/>
  <c r="S17" i="50"/>
  <c r="S18" i="50"/>
  <c r="S19" i="50"/>
  <c r="S20" i="50"/>
  <c r="S21" i="50"/>
  <c r="S22" i="50"/>
  <c r="S23" i="50"/>
  <c r="L4" i="50" s="1"/>
  <c r="S24" i="50"/>
  <c r="S25" i="50"/>
  <c r="S26" i="50"/>
  <c r="S27" i="50"/>
  <c r="S28" i="50"/>
  <c r="R17" i="50"/>
  <c r="R18" i="50"/>
  <c r="R19" i="50"/>
  <c r="R20" i="50"/>
  <c r="R21" i="50"/>
  <c r="R22" i="50"/>
  <c r="R23" i="50"/>
  <c r="R24" i="50"/>
  <c r="R25" i="50"/>
  <c r="R26" i="50"/>
  <c r="R27" i="50"/>
  <c r="R28" i="50"/>
  <c r="W17" i="49"/>
  <c r="L5" i="49" s="1"/>
  <c r="V17" i="49"/>
  <c r="S17" i="49"/>
  <c r="R17" i="49"/>
  <c r="K4" i="49" s="1"/>
  <c r="H4" i="49" s="1"/>
  <c r="J4" i="48"/>
  <c r="W17" i="48"/>
  <c r="W18" i="48"/>
  <c r="W19" i="48"/>
  <c r="V17" i="48"/>
  <c r="V18" i="48"/>
  <c r="V19" i="48"/>
  <c r="S17" i="48"/>
  <c r="S18" i="48"/>
  <c r="S19" i="48"/>
  <c r="R17" i="48"/>
  <c r="R18" i="48"/>
  <c r="R19" i="48"/>
  <c r="C2" i="222"/>
  <c r="C2" i="221"/>
  <c r="C2" i="220"/>
  <c r="C2" i="219"/>
  <c r="C2" i="218"/>
  <c r="C2" i="217"/>
  <c r="C2" i="216"/>
  <c r="C2" i="215"/>
  <c r="C2" i="214"/>
  <c r="C2" i="213"/>
  <c r="C2" i="212"/>
  <c r="C2" i="211"/>
  <c r="C2" i="210"/>
  <c r="C2" i="209"/>
  <c r="C2" i="208"/>
  <c r="C2" i="207"/>
  <c r="C2" i="206"/>
  <c r="C2" i="205"/>
  <c r="C2" i="204"/>
  <c r="C2" i="203"/>
  <c r="C2" i="202"/>
  <c r="C2" i="200"/>
  <c r="C2" i="199"/>
  <c r="C2" i="198"/>
  <c r="C2" i="197"/>
  <c r="C2" i="196"/>
  <c r="C2" i="195"/>
  <c r="C2" i="194"/>
  <c r="C2" i="193"/>
  <c r="C2" i="192"/>
  <c r="C2" i="191"/>
  <c r="C2" i="190"/>
  <c r="C2" i="189"/>
  <c r="C2" i="188"/>
  <c r="C2" i="187"/>
  <c r="C2" i="185"/>
  <c r="C2" i="184"/>
  <c r="C2" i="183"/>
  <c r="C2" i="182"/>
  <c r="C2" i="181"/>
  <c r="C2" i="179"/>
  <c r="C2" i="178"/>
  <c r="C2" i="177"/>
  <c r="C2" i="176"/>
  <c r="C2" i="175"/>
  <c r="C2" i="174"/>
  <c r="C2" i="173"/>
  <c r="C2" i="172"/>
  <c r="C2" i="171"/>
  <c r="C2" i="170"/>
  <c r="C2" i="169"/>
  <c r="C2" i="168"/>
  <c r="C2" i="167"/>
  <c r="C2" i="166"/>
  <c r="C2" i="165"/>
  <c r="C2" i="164"/>
  <c r="C2" i="162"/>
  <c r="C2" i="161"/>
  <c r="C2" i="160"/>
  <c r="C2" i="159"/>
  <c r="C2" i="157"/>
  <c r="C2" i="156"/>
  <c r="C2" i="154"/>
  <c r="C2" i="153"/>
  <c r="C2" i="151"/>
  <c r="C2" i="150"/>
  <c r="C2" i="149"/>
  <c r="C2" i="148"/>
  <c r="C2" i="147"/>
  <c r="C2" i="146"/>
  <c r="C2" i="145"/>
  <c r="C2" i="144"/>
  <c r="C2" i="143"/>
  <c r="C2" i="142"/>
  <c r="C2" i="141"/>
  <c r="C2" i="140"/>
  <c r="C2" i="138"/>
  <c r="C2" i="137"/>
  <c r="C2" i="136"/>
  <c r="C2" i="135"/>
  <c r="C2" i="134"/>
  <c r="C2" i="133"/>
  <c r="C2" i="132"/>
  <c r="C2" i="130"/>
  <c r="C2" i="129"/>
  <c r="C2" i="128"/>
  <c r="C2" i="127"/>
  <c r="C2" i="126"/>
  <c r="C2" i="125"/>
  <c r="C2" i="124"/>
  <c r="C2" i="123"/>
  <c r="C2" i="122"/>
  <c r="C2" i="120"/>
  <c r="C2" i="119"/>
  <c r="C2" i="118"/>
  <c r="C2" i="116"/>
  <c r="C2" i="115"/>
  <c r="C2" i="114"/>
  <c r="C2" i="113"/>
  <c r="C2" i="112"/>
  <c r="C2" i="111"/>
  <c r="C2" i="109"/>
  <c r="C2" i="108"/>
  <c r="C2" i="106"/>
  <c r="C2" i="105"/>
  <c r="C2" i="103"/>
  <c r="C2" i="101"/>
  <c r="C2" i="100"/>
  <c r="C2" i="99"/>
  <c r="C2" i="97"/>
  <c r="C2" i="96"/>
  <c r="C2" i="95"/>
  <c r="C2" i="94"/>
  <c r="C2" i="93"/>
  <c r="C2" i="92"/>
  <c r="C2" i="91"/>
  <c r="C2" i="88"/>
  <c r="C2" i="87"/>
  <c r="C2" i="86"/>
  <c r="C2" i="85"/>
  <c r="C2" i="83"/>
  <c r="C2" i="80"/>
  <c r="C2" i="79"/>
  <c r="C2" i="78"/>
  <c r="C2" i="77"/>
  <c r="C2" i="75"/>
  <c r="C2" i="74"/>
  <c r="C2" i="73"/>
  <c r="C2" i="71"/>
  <c r="C2" i="70"/>
  <c r="C2" i="69"/>
  <c r="C2" i="68"/>
  <c r="C2" i="67"/>
  <c r="C2" i="66"/>
  <c r="C2" i="65"/>
  <c r="C2" i="63"/>
  <c r="C2" i="62"/>
  <c r="C2" i="61"/>
  <c r="C2" i="59"/>
  <c r="C2" i="58"/>
  <c r="C2" i="57"/>
  <c r="C2" i="56"/>
  <c r="C2" i="54"/>
  <c r="C2" i="52"/>
  <c r="C2" i="51"/>
  <c r="C2" i="50"/>
  <c r="C2" i="49"/>
  <c r="C2" i="48"/>
  <c r="C2" i="224"/>
  <c r="B2" i="223"/>
  <c r="B2" i="222"/>
  <c r="B2" i="221"/>
  <c r="B2" i="220"/>
  <c r="B2" i="219"/>
  <c r="B2" i="218"/>
  <c r="B2" i="217"/>
  <c r="B2" i="216"/>
  <c r="B2" i="215"/>
  <c r="B2" i="214"/>
  <c r="B2" i="213"/>
  <c r="B2" i="212"/>
  <c r="B2" i="211"/>
  <c r="B2" i="210"/>
  <c r="B2" i="209"/>
  <c r="B2" i="208"/>
  <c r="B2" i="207"/>
  <c r="B2" i="206"/>
  <c r="B2" i="205"/>
  <c r="B2" i="204"/>
  <c r="B2" i="203"/>
  <c r="B2" i="202"/>
  <c r="B2" i="201"/>
  <c r="B2" i="200"/>
  <c r="B2" i="199"/>
  <c r="B2" i="198"/>
  <c r="B2" i="197"/>
  <c r="B2" i="196"/>
  <c r="B2" i="195"/>
  <c r="B2" i="194"/>
  <c r="B2" i="193"/>
  <c r="B2" i="192"/>
  <c r="B2" i="191"/>
  <c r="B2" i="190"/>
  <c r="B2" i="189"/>
  <c r="B2" i="188"/>
  <c r="B2" i="187"/>
  <c r="B2" i="186"/>
  <c r="B2" i="185"/>
  <c r="B2" i="184"/>
  <c r="B2" i="183"/>
  <c r="B2" i="182"/>
  <c r="B2" i="181"/>
  <c r="B2" i="180"/>
  <c r="B2" i="179"/>
  <c r="B2" i="178"/>
  <c r="B2" i="177"/>
  <c r="B2" i="176"/>
  <c r="B2" i="175"/>
  <c r="B2" i="174"/>
  <c r="B2" i="173"/>
  <c r="B2" i="172"/>
  <c r="B2" i="171"/>
  <c r="B2" i="170"/>
  <c r="B2" i="169"/>
  <c r="B2" i="168"/>
  <c r="B2" i="167"/>
  <c r="B2" i="166"/>
  <c r="B2" i="165"/>
  <c r="B2" i="164"/>
  <c r="B2" i="163"/>
  <c r="B2" i="162"/>
  <c r="B2" i="161"/>
  <c r="B2" i="160"/>
  <c r="B2" i="159"/>
  <c r="B2" i="158"/>
  <c r="B2" i="157"/>
  <c r="B2" i="156"/>
  <c r="B2" i="155"/>
  <c r="B2" i="154"/>
  <c r="B2" i="153"/>
  <c r="B2" i="152"/>
  <c r="B2" i="151"/>
  <c r="B2" i="150"/>
  <c r="B2" i="149"/>
  <c r="B2" i="148"/>
  <c r="B2" i="147"/>
  <c r="B2" i="146"/>
  <c r="B2" i="145"/>
  <c r="B2" i="144"/>
  <c r="B2" i="143"/>
  <c r="B2" i="142"/>
  <c r="B2" i="141"/>
  <c r="B2" i="140"/>
  <c r="B2" i="139"/>
  <c r="B2" i="138"/>
  <c r="B2" i="137"/>
  <c r="B2" i="136"/>
  <c r="B2" i="135"/>
  <c r="B2" i="134"/>
  <c r="B2" i="133"/>
  <c r="B2" i="132"/>
  <c r="B2" i="131"/>
  <c r="B2" i="130"/>
  <c r="B2" i="129"/>
  <c r="B2" i="128"/>
  <c r="B2" i="127"/>
  <c r="B2" i="126"/>
  <c r="B2" i="125"/>
  <c r="B2" i="124"/>
  <c r="B2" i="123"/>
  <c r="B2" i="122"/>
  <c r="B2" i="121"/>
  <c r="B2" i="120"/>
  <c r="B2" i="119"/>
  <c r="B2" i="118"/>
  <c r="B2" i="117"/>
  <c r="B2" i="116"/>
  <c r="B2" i="115"/>
  <c r="B2" i="114"/>
  <c r="B2" i="113"/>
  <c r="B2" i="112"/>
  <c r="B2" i="111"/>
  <c r="B2" i="110"/>
  <c r="B2" i="109"/>
  <c r="B2" i="108"/>
  <c r="B2" i="107"/>
  <c r="B2" i="106"/>
  <c r="B2" i="105"/>
  <c r="B2" i="104"/>
  <c r="B2" i="103"/>
  <c r="B2" i="102"/>
  <c r="B2" i="101"/>
  <c r="B2" i="100"/>
  <c r="B2" i="99"/>
  <c r="B2" i="98"/>
  <c r="B2" i="97"/>
  <c r="B2" i="96"/>
  <c r="B2" i="95"/>
  <c r="B2" i="94"/>
  <c r="B2" i="93"/>
  <c r="B2" i="92"/>
  <c r="B2" i="91"/>
  <c r="B2" i="90"/>
  <c r="B2" i="89"/>
  <c r="B2" i="88"/>
  <c r="B2" i="87"/>
  <c r="B2" i="86"/>
  <c r="B2" i="85"/>
  <c r="B2" i="84"/>
  <c r="B2" i="83"/>
  <c r="B2" i="82"/>
  <c r="B2" i="81"/>
  <c r="B2" i="80"/>
  <c r="B2" i="79"/>
  <c r="B2" i="78"/>
  <c r="B2" i="77"/>
  <c r="B2" i="76"/>
  <c r="B2" i="75"/>
  <c r="B2" i="74"/>
  <c r="B2" i="73"/>
  <c r="B2" i="72"/>
  <c r="B2" i="71"/>
  <c r="B2" i="70"/>
  <c r="B2" i="69"/>
  <c r="B2" i="68"/>
  <c r="B2" i="67"/>
  <c r="B2" i="66"/>
  <c r="B2" i="65"/>
  <c r="B2" i="64"/>
  <c r="B2" i="63"/>
  <c r="B2" i="62"/>
  <c r="B2" i="61"/>
  <c r="B2" i="60"/>
  <c r="B2" i="59"/>
  <c r="B2" i="58"/>
  <c r="B2" i="57"/>
  <c r="B2" i="56"/>
  <c r="B2" i="55"/>
  <c r="B2" i="54"/>
  <c r="B2" i="53"/>
  <c r="B2" i="52"/>
  <c r="B2" i="51"/>
  <c r="B2" i="50"/>
  <c r="B2" i="49"/>
  <c r="B2" i="48"/>
  <c r="B2" i="224"/>
  <c r="M14" i="223"/>
  <c r="M14" i="222"/>
  <c r="M14" i="221"/>
  <c r="M14" i="220"/>
  <c r="M14" i="219"/>
  <c r="M14" i="218"/>
  <c r="M14" i="217"/>
  <c r="M14" i="216"/>
  <c r="M14" i="215"/>
  <c r="M14" i="214"/>
  <c r="M14" i="213"/>
  <c r="M14" i="212"/>
  <c r="M14" i="211"/>
  <c r="M14" i="210"/>
  <c r="M14" i="209"/>
  <c r="M14" i="208"/>
  <c r="J8" i="208" s="1"/>
  <c r="K8" i="208" s="1"/>
  <c r="L8" i="208" s="1"/>
  <c r="M14" i="207"/>
  <c r="M14" i="206"/>
  <c r="M14" i="205"/>
  <c r="M14" i="204"/>
  <c r="M14" i="203"/>
  <c r="M14" i="202"/>
  <c r="M14" i="201"/>
  <c r="M14" i="200"/>
  <c r="J8" i="200" s="1"/>
  <c r="K8" i="200" s="1"/>
  <c r="L8" i="200" s="1"/>
  <c r="M14" i="199"/>
  <c r="M14" i="198"/>
  <c r="M14" i="197"/>
  <c r="M14" i="196"/>
  <c r="M14" i="195"/>
  <c r="M14" i="194"/>
  <c r="M14" i="193"/>
  <c r="M14" i="192"/>
  <c r="M14" i="191"/>
  <c r="M14" i="190"/>
  <c r="M14" i="189"/>
  <c r="M14" i="188"/>
  <c r="M14" i="187"/>
  <c r="M14" i="186"/>
  <c r="M14" i="185"/>
  <c r="M14" i="184"/>
  <c r="M14" i="183"/>
  <c r="M14" i="182"/>
  <c r="M14" i="181"/>
  <c r="M14" i="180"/>
  <c r="M14" i="179"/>
  <c r="M14" i="178"/>
  <c r="M14" i="177"/>
  <c r="M14" i="176"/>
  <c r="H4" i="176" s="1"/>
  <c r="M14" i="175"/>
  <c r="M14" i="174"/>
  <c r="M14" i="173"/>
  <c r="M14" i="172"/>
  <c r="M14" i="171"/>
  <c r="M14" i="170"/>
  <c r="M14" i="169"/>
  <c r="M14" i="168"/>
  <c r="H4" i="168" s="1"/>
  <c r="M14" i="167"/>
  <c r="M14" i="166"/>
  <c r="M14" i="165"/>
  <c r="M14" i="164"/>
  <c r="M14" i="163"/>
  <c r="M14" i="162"/>
  <c r="M14" i="161"/>
  <c r="M14" i="160"/>
  <c r="M14" i="159"/>
  <c r="M14" i="158"/>
  <c r="M14" i="157"/>
  <c r="M14" i="156"/>
  <c r="M14" i="155"/>
  <c r="M14" i="154"/>
  <c r="M14" i="153"/>
  <c r="M14" i="152"/>
  <c r="H4" i="152" s="1"/>
  <c r="M14" i="151"/>
  <c r="M14" i="150"/>
  <c r="M14" i="149"/>
  <c r="M14" i="148"/>
  <c r="M14" i="147"/>
  <c r="M14" i="146"/>
  <c r="M14" i="145"/>
  <c r="M14" i="144"/>
  <c r="J8" i="144" s="1"/>
  <c r="M14" i="143"/>
  <c r="M14" i="142"/>
  <c r="M14" i="141"/>
  <c r="M14" i="140"/>
  <c r="M14" i="139"/>
  <c r="M14" i="138"/>
  <c r="M14" i="137"/>
  <c r="M14" i="136"/>
  <c r="J8" i="136" s="1"/>
  <c r="M14" i="135"/>
  <c r="M14" i="134"/>
  <c r="M14" i="133"/>
  <c r="M14" i="132"/>
  <c r="M14" i="131"/>
  <c r="M14" i="130"/>
  <c r="M14" i="129"/>
  <c r="M14" i="128"/>
  <c r="M14" i="127"/>
  <c r="M14" i="126"/>
  <c r="M14" i="125"/>
  <c r="M14" i="124"/>
  <c r="M14" i="123"/>
  <c r="M14" i="122"/>
  <c r="M14" i="121"/>
  <c r="M14" i="120"/>
  <c r="M14" i="119"/>
  <c r="M14" i="118"/>
  <c r="M14" i="117"/>
  <c r="M14" i="116"/>
  <c r="M14" i="115"/>
  <c r="M14" i="114"/>
  <c r="M14" i="113"/>
  <c r="M14" i="112"/>
  <c r="M14" i="111"/>
  <c r="M14" i="110"/>
  <c r="M14" i="109"/>
  <c r="M14" i="108"/>
  <c r="M14" i="107"/>
  <c r="M14" i="106"/>
  <c r="M14" i="105"/>
  <c r="M14" i="104"/>
  <c r="H4" i="104" s="1"/>
  <c r="M14" i="103"/>
  <c r="M14" i="102"/>
  <c r="M14" i="101"/>
  <c r="M14" i="100"/>
  <c r="M14" i="99"/>
  <c r="M14" i="98"/>
  <c r="M14" i="97"/>
  <c r="M14" i="96"/>
  <c r="M14" i="95"/>
  <c r="M14" i="94"/>
  <c r="M14" i="93"/>
  <c r="M14" i="92"/>
  <c r="M14" i="91"/>
  <c r="M14" i="90"/>
  <c r="M14" i="89"/>
  <c r="M14" i="88"/>
  <c r="H4" i="88" s="1"/>
  <c r="M14" i="87"/>
  <c r="M14" i="86"/>
  <c r="M14" i="85"/>
  <c r="M14" i="84"/>
  <c r="M14" i="83"/>
  <c r="M14" i="82"/>
  <c r="M14" i="81"/>
  <c r="M14" i="80"/>
  <c r="J8" i="80" s="1"/>
  <c r="K8" i="80" s="1"/>
  <c r="L8" i="80" s="1"/>
  <c r="M14" i="79"/>
  <c r="M14" i="78"/>
  <c r="M14" i="77"/>
  <c r="M14" i="76"/>
  <c r="M14" i="75"/>
  <c r="M14" i="74"/>
  <c r="M14" i="73"/>
  <c r="M14" i="72"/>
  <c r="J8" i="72" s="1"/>
  <c r="K8" i="72" s="1"/>
  <c r="M14" i="71"/>
  <c r="M14" i="70"/>
  <c r="M14" i="69"/>
  <c r="M14" i="68"/>
  <c r="M14" i="67"/>
  <c r="M14" i="66"/>
  <c r="M14" i="65"/>
  <c r="M14" i="64"/>
  <c r="H4" i="64" s="1"/>
  <c r="M14" i="63"/>
  <c r="M14" i="62"/>
  <c r="M14" i="61"/>
  <c r="M14" i="60"/>
  <c r="M14" i="59"/>
  <c r="M14" i="58"/>
  <c r="M14" i="57"/>
  <c r="M14" i="56"/>
  <c r="M14" i="55"/>
  <c r="M14" i="54"/>
  <c r="M14" i="53"/>
  <c r="M14" i="52"/>
  <c r="M14" i="51"/>
  <c r="M14" i="50"/>
  <c r="M14" i="49"/>
  <c r="M14" i="48"/>
  <c r="M14" i="224"/>
  <c r="L5" i="223"/>
  <c r="L5" i="222"/>
  <c r="L5" i="221"/>
  <c r="L5" i="220"/>
  <c r="L5" i="219"/>
  <c r="L5" i="218"/>
  <c r="L5" i="217"/>
  <c r="L5" i="216"/>
  <c r="L5" i="215"/>
  <c r="L5" i="214"/>
  <c r="L5" i="213"/>
  <c r="L5" i="212"/>
  <c r="L5" i="211"/>
  <c r="L5" i="210"/>
  <c r="L5" i="209"/>
  <c r="L5" i="208"/>
  <c r="L5" i="207"/>
  <c r="L5" i="206"/>
  <c r="L5" i="205"/>
  <c r="L5" i="204"/>
  <c r="L5" i="203"/>
  <c r="L5" i="202"/>
  <c r="L5" i="201"/>
  <c r="L5" i="200"/>
  <c r="L5" i="199"/>
  <c r="L5" i="198"/>
  <c r="L5" i="197"/>
  <c r="L5" i="196"/>
  <c r="L5" i="195"/>
  <c r="L5" i="194"/>
  <c r="L5" i="193"/>
  <c r="L5" i="192"/>
  <c r="L5" i="191"/>
  <c r="L5" i="190"/>
  <c r="L5" i="189"/>
  <c r="L5" i="188"/>
  <c r="L5" i="187"/>
  <c r="L5" i="186"/>
  <c r="L5" i="185"/>
  <c r="L5" i="184"/>
  <c r="L5" i="183"/>
  <c r="L5" i="182"/>
  <c r="L5" i="181"/>
  <c r="L5" i="180"/>
  <c r="L5" i="179"/>
  <c r="L5" i="178"/>
  <c r="L5" i="177"/>
  <c r="L5" i="176"/>
  <c r="L5" i="175"/>
  <c r="L5" i="174"/>
  <c r="L5" i="173"/>
  <c r="L5" i="172"/>
  <c r="L5" i="171"/>
  <c r="L5" i="170"/>
  <c r="L5" i="169"/>
  <c r="L5" i="168"/>
  <c r="L5" i="167"/>
  <c r="L5" i="166"/>
  <c r="L5" i="165"/>
  <c r="L5" i="164"/>
  <c r="L5" i="163"/>
  <c r="L5" i="162"/>
  <c r="L5" i="161"/>
  <c r="L5" i="160"/>
  <c r="L5" i="159"/>
  <c r="L5" i="158"/>
  <c r="L5" i="157"/>
  <c r="L5" i="156"/>
  <c r="L5" i="155"/>
  <c r="L5" i="154"/>
  <c r="L5" i="153"/>
  <c r="L5" i="152"/>
  <c r="L5" i="151"/>
  <c r="L5" i="150"/>
  <c r="L5" i="149"/>
  <c r="L5" i="148"/>
  <c r="L5" i="147"/>
  <c r="L5" i="146"/>
  <c r="L5" i="145"/>
  <c r="L5" i="144"/>
  <c r="L5" i="143"/>
  <c r="L5" i="142"/>
  <c r="L5" i="141"/>
  <c r="L5" i="140"/>
  <c r="L5" i="139"/>
  <c r="L5" i="138"/>
  <c r="L5" i="137"/>
  <c r="L5" i="136"/>
  <c r="L5" i="135"/>
  <c r="L5" i="134"/>
  <c r="L5" i="133"/>
  <c r="L5" i="132"/>
  <c r="L5" i="131"/>
  <c r="L5" i="130"/>
  <c r="L5" i="129"/>
  <c r="L5" i="128"/>
  <c r="L5" i="127"/>
  <c r="L5" i="126"/>
  <c r="L5" i="125"/>
  <c r="L5" i="124"/>
  <c r="L5" i="123"/>
  <c r="L5" i="122"/>
  <c r="L5" i="121"/>
  <c r="L5" i="120"/>
  <c r="L5" i="119"/>
  <c r="L5" i="117"/>
  <c r="L5" i="110"/>
  <c r="L5" i="107"/>
  <c r="L5" i="105"/>
  <c r="L5" i="104"/>
  <c r="L5" i="102"/>
  <c r="L5" i="100"/>
  <c r="L5" i="98"/>
  <c r="L5" i="90"/>
  <c r="L5" i="89"/>
  <c r="L5" i="88"/>
  <c r="L5" i="86"/>
  <c r="L5" i="85"/>
  <c r="L5" i="84"/>
  <c r="L5" i="83"/>
  <c r="L5" i="82"/>
  <c r="L5" i="81"/>
  <c r="L5" i="79"/>
  <c r="L5" i="78"/>
  <c r="L5" i="76"/>
  <c r="L5" i="74"/>
  <c r="L5" i="73"/>
  <c r="L5" i="72"/>
  <c r="L5" i="71"/>
  <c r="L5" i="70"/>
  <c r="L5" i="68"/>
  <c r="L5" i="65"/>
  <c r="L5" i="64"/>
  <c r="L5" i="63"/>
  <c r="L5" i="62"/>
  <c r="L5" i="61"/>
  <c r="L5" i="60"/>
  <c r="L5" i="56"/>
  <c r="L5" i="55"/>
  <c r="L5" i="53"/>
  <c r="L5" i="52"/>
  <c r="L5" i="51"/>
  <c r="L5" i="48"/>
  <c r="L5" i="224"/>
  <c r="L4" i="223"/>
  <c r="L4" i="222"/>
  <c r="L4" i="221"/>
  <c r="L4" i="220"/>
  <c r="L4" i="219"/>
  <c r="L4" i="218"/>
  <c r="L4" i="217"/>
  <c r="L4" i="216"/>
  <c r="L4" i="215"/>
  <c r="L4" i="214"/>
  <c r="L4" i="213"/>
  <c r="L4" i="212"/>
  <c r="L4" i="211"/>
  <c r="L4" i="210"/>
  <c r="L4" i="209"/>
  <c r="L4" i="208"/>
  <c r="L4" i="207"/>
  <c r="L4" i="206"/>
  <c r="L4" i="205"/>
  <c r="L4" i="204"/>
  <c r="L4" i="203"/>
  <c r="L4" i="202"/>
  <c r="L4" i="201"/>
  <c r="L4" i="200"/>
  <c r="L4" i="199"/>
  <c r="L4" i="198"/>
  <c r="L4" i="197"/>
  <c r="L4" i="196"/>
  <c r="L4" i="195"/>
  <c r="L4" i="194"/>
  <c r="L4" i="193"/>
  <c r="L4" i="192"/>
  <c r="L4" i="191"/>
  <c r="L4" i="190"/>
  <c r="L4" i="189"/>
  <c r="L4" i="188"/>
  <c r="L4" i="187"/>
  <c r="L4" i="186"/>
  <c r="L4" i="185"/>
  <c r="L4" i="184"/>
  <c r="L4" i="183"/>
  <c r="L4" i="182"/>
  <c r="L4" i="181"/>
  <c r="L4" i="180"/>
  <c r="L4" i="179"/>
  <c r="L4" i="178"/>
  <c r="L4" i="177"/>
  <c r="L4" i="176"/>
  <c r="L4" i="175"/>
  <c r="L4" i="174"/>
  <c r="L4" i="173"/>
  <c r="L4" i="172"/>
  <c r="L4" i="171"/>
  <c r="L4" i="170"/>
  <c r="L4" i="169"/>
  <c r="L4" i="168"/>
  <c r="L4" i="167"/>
  <c r="L4" i="166"/>
  <c r="L4" i="165"/>
  <c r="L4" i="164"/>
  <c r="L4" i="163"/>
  <c r="L4" i="162"/>
  <c r="L4" i="161"/>
  <c r="L4" i="160"/>
  <c r="L4" i="159"/>
  <c r="L4" i="158"/>
  <c r="L4" i="157"/>
  <c r="L4" i="156"/>
  <c r="L4" i="155"/>
  <c r="L4" i="154"/>
  <c r="L4" i="153"/>
  <c r="L4" i="152"/>
  <c r="L4" i="151"/>
  <c r="L4" i="150"/>
  <c r="L4" i="149"/>
  <c r="L4" i="148"/>
  <c r="L4" i="147"/>
  <c r="L4" i="146"/>
  <c r="L4" i="145"/>
  <c r="L4" i="144"/>
  <c r="L4" i="143"/>
  <c r="L4" i="142"/>
  <c r="L4" i="141"/>
  <c r="L4" i="140"/>
  <c r="L4" i="139"/>
  <c r="L4" i="138"/>
  <c r="L4" i="137"/>
  <c r="L4" i="136"/>
  <c r="L4" i="135"/>
  <c r="L4" i="134"/>
  <c r="L4" i="133"/>
  <c r="L4" i="132"/>
  <c r="L4" i="131"/>
  <c r="L4" i="130"/>
  <c r="L4" i="129"/>
  <c r="L4" i="128"/>
  <c r="L4" i="127"/>
  <c r="L4" i="126"/>
  <c r="L4" i="125"/>
  <c r="L4" i="124"/>
  <c r="L4" i="123"/>
  <c r="L4" i="122"/>
  <c r="L4" i="121"/>
  <c r="L4" i="120"/>
  <c r="L4" i="119"/>
  <c r="L4" i="118"/>
  <c r="L4" i="117"/>
  <c r="L4" i="113"/>
  <c r="L4" i="110"/>
  <c r="L4" i="107"/>
  <c r="L4" i="104"/>
  <c r="L4" i="102"/>
  <c r="L4" i="99"/>
  <c r="L4" i="98"/>
  <c r="L4" i="93"/>
  <c r="L4" i="90"/>
  <c r="L4" i="89"/>
  <c r="L4" i="88"/>
  <c r="L4" i="86"/>
  <c r="L4" i="85"/>
  <c r="L4" i="84"/>
  <c r="L4" i="82"/>
  <c r="L4" i="81"/>
  <c r="L4" i="79"/>
  <c r="L4" i="78"/>
  <c r="L4" i="77"/>
  <c r="L4" i="76"/>
  <c r="L4" i="74"/>
  <c r="L4" i="73"/>
  <c r="L4" i="72"/>
  <c r="L4" i="71"/>
  <c r="L4" i="70"/>
  <c r="L4" i="68"/>
  <c r="L4" i="67"/>
  <c r="L4" i="66"/>
  <c r="L4" i="65"/>
  <c r="L4" i="64"/>
  <c r="L4" i="62"/>
  <c r="L4" i="61"/>
  <c r="L4" i="60"/>
  <c r="L4" i="57"/>
  <c r="L4" i="55"/>
  <c r="L4" i="53"/>
  <c r="L4" i="52"/>
  <c r="L4" i="51"/>
  <c r="L4" i="49"/>
  <c r="L4" i="48"/>
  <c r="L4" i="224"/>
  <c r="K5" i="223"/>
  <c r="K5" i="222"/>
  <c r="K5" i="221"/>
  <c r="K5" i="220"/>
  <c r="K5" i="219"/>
  <c r="K5" i="218"/>
  <c r="K5" i="217"/>
  <c r="K5" i="216"/>
  <c r="K5" i="215"/>
  <c r="K5" i="214"/>
  <c r="K5" i="213"/>
  <c r="K5" i="212"/>
  <c r="K5" i="211"/>
  <c r="K5" i="210"/>
  <c r="H5" i="210" s="1"/>
  <c r="K5" i="209"/>
  <c r="K5" i="208"/>
  <c r="K5" i="207"/>
  <c r="K5" i="206"/>
  <c r="K5" i="205"/>
  <c r="K5" i="204"/>
  <c r="K5" i="203"/>
  <c r="K5" i="202"/>
  <c r="H5" i="202" s="1"/>
  <c r="K5" i="201"/>
  <c r="K5" i="200"/>
  <c r="K5" i="199"/>
  <c r="K5" i="198"/>
  <c r="K5" i="197"/>
  <c r="K5" i="196"/>
  <c r="K5" i="195"/>
  <c r="K5" i="194"/>
  <c r="K5" i="193"/>
  <c r="K5" i="192"/>
  <c r="K5" i="191"/>
  <c r="K5" i="190"/>
  <c r="K5" i="189"/>
  <c r="K5" i="188"/>
  <c r="K5" i="187"/>
  <c r="K5" i="186"/>
  <c r="K5" i="185"/>
  <c r="K5" i="184"/>
  <c r="K5" i="183"/>
  <c r="K5" i="182"/>
  <c r="K5" i="181"/>
  <c r="H5" i="181" s="1"/>
  <c r="K5" i="180"/>
  <c r="K5" i="179"/>
  <c r="K5" i="178"/>
  <c r="K5" i="177"/>
  <c r="K5" i="176"/>
  <c r="K5" i="175"/>
  <c r="K5" i="174"/>
  <c r="K5" i="173"/>
  <c r="H5" i="173" s="1"/>
  <c r="I5" i="173" s="1"/>
  <c r="K5" i="172"/>
  <c r="K5" i="171"/>
  <c r="K5" i="170"/>
  <c r="K5" i="169"/>
  <c r="K5" i="168"/>
  <c r="K5" i="167"/>
  <c r="K5" i="166"/>
  <c r="K5" i="165"/>
  <c r="H5" i="165" s="1"/>
  <c r="I5" i="165" s="1"/>
  <c r="K5" i="164"/>
  <c r="K5" i="163"/>
  <c r="K5" i="162"/>
  <c r="K5" i="161"/>
  <c r="K5" i="160"/>
  <c r="K5" i="159"/>
  <c r="K5" i="158"/>
  <c r="K5" i="157"/>
  <c r="K5" i="156"/>
  <c r="K5" i="155"/>
  <c r="K5" i="154"/>
  <c r="K5" i="153"/>
  <c r="K5" i="152"/>
  <c r="K5" i="151"/>
  <c r="K5" i="150"/>
  <c r="K5" i="149"/>
  <c r="K5" i="148"/>
  <c r="K5" i="147"/>
  <c r="K5" i="146"/>
  <c r="H5" i="146" s="1"/>
  <c r="I5" i="146" s="1"/>
  <c r="K5" i="145"/>
  <c r="K5" i="144"/>
  <c r="K5" i="143"/>
  <c r="K5" i="142"/>
  <c r="K5" i="141"/>
  <c r="K5" i="140"/>
  <c r="K5" i="139"/>
  <c r="K5" i="138"/>
  <c r="H5" i="138" s="1"/>
  <c r="K5" i="137"/>
  <c r="H5" i="137" s="1"/>
  <c r="K5" i="136"/>
  <c r="K5" i="135"/>
  <c r="H5" i="135" s="1"/>
  <c r="K5" i="134"/>
  <c r="K5" i="133"/>
  <c r="K5" i="132"/>
  <c r="K5" i="131"/>
  <c r="K5" i="130"/>
  <c r="H5" i="130" s="1"/>
  <c r="I5" i="130" s="1"/>
  <c r="K5" i="129"/>
  <c r="K5" i="128"/>
  <c r="K5" i="127"/>
  <c r="K5" i="126"/>
  <c r="K5" i="125"/>
  <c r="K5" i="124"/>
  <c r="H5" i="124" s="1"/>
  <c r="K5" i="123"/>
  <c r="H5" i="123" s="1"/>
  <c r="K5" i="122"/>
  <c r="H5" i="122" s="1"/>
  <c r="K5" i="121"/>
  <c r="K5" i="120"/>
  <c r="K5" i="119"/>
  <c r="K5" i="118"/>
  <c r="K5" i="117"/>
  <c r="K5" i="116"/>
  <c r="K5" i="115"/>
  <c r="H5" i="115" s="1"/>
  <c r="K5" i="114"/>
  <c r="H5" i="114" s="1"/>
  <c r="K5" i="113"/>
  <c r="K5" i="112"/>
  <c r="K5" i="111"/>
  <c r="K5" i="110"/>
  <c r="K5" i="109"/>
  <c r="K5" i="108"/>
  <c r="H5" i="108" s="1"/>
  <c r="K5" i="107"/>
  <c r="K5" i="106"/>
  <c r="K5" i="105"/>
  <c r="K5" i="104"/>
  <c r="K5" i="102"/>
  <c r="K5" i="101"/>
  <c r="H5" i="101" s="1"/>
  <c r="I5" i="101" s="1"/>
  <c r="K5" i="100"/>
  <c r="K5" i="98"/>
  <c r="K5" i="97"/>
  <c r="K5" i="96"/>
  <c r="K5" i="95"/>
  <c r="H5" i="95" s="1"/>
  <c r="K5" i="93"/>
  <c r="K5" i="91"/>
  <c r="K5" i="90"/>
  <c r="K5" i="89"/>
  <c r="K5" i="88"/>
  <c r="K5" i="87"/>
  <c r="H5" i="87" s="1"/>
  <c r="K5" i="85"/>
  <c r="K5" i="84"/>
  <c r="K5" i="82"/>
  <c r="K5" i="81"/>
  <c r="K5" i="79"/>
  <c r="K5" i="76"/>
  <c r="K5" i="75"/>
  <c r="K5" i="74"/>
  <c r="K5" i="73"/>
  <c r="K5" i="72"/>
  <c r="K5" i="71"/>
  <c r="H5" i="71" s="1"/>
  <c r="K5" i="70"/>
  <c r="K5" i="68"/>
  <c r="K5" i="65"/>
  <c r="K5" i="64"/>
  <c r="K5" i="62"/>
  <c r="K5" i="61"/>
  <c r="K5" i="60"/>
  <c r="K5" i="58"/>
  <c r="H5" i="58" s="1"/>
  <c r="K5" i="56"/>
  <c r="K5" i="55"/>
  <c r="K5" i="53"/>
  <c r="K5" i="52"/>
  <c r="H5" i="52" s="1"/>
  <c r="K5" i="51"/>
  <c r="K5" i="49"/>
  <c r="K5" i="48"/>
  <c r="K5" i="224"/>
  <c r="H5" i="224" s="1"/>
  <c r="K4" i="223"/>
  <c r="K4" i="222"/>
  <c r="K4" i="221"/>
  <c r="K4" i="220"/>
  <c r="K4" i="219"/>
  <c r="K4" i="218"/>
  <c r="K4" i="217"/>
  <c r="H4" i="217" s="1"/>
  <c r="K4" i="216"/>
  <c r="K4" i="215"/>
  <c r="K4" i="214"/>
  <c r="K4" i="213"/>
  <c r="K4" i="212"/>
  <c r="K4" i="211"/>
  <c r="K4" i="210"/>
  <c r="H4" i="210" s="1"/>
  <c r="K4" i="209"/>
  <c r="H4" i="209" s="1"/>
  <c r="K4" i="208"/>
  <c r="K4" i="207"/>
  <c r="K4" i="206"/>
  <c r="K4" i="205"/>
  <c r="K4" i="204"/>
  <c r="K4" i="203"/>
  <c r="K4" i="202"/>
  <c r="H4" i="202" s="1"/>
  <c r="K4" i="201"/>
  <c r="H4" i="201" s="1"/>
  <c r="K4" i="200"/>
  <c r="K4" i="199"/>
  <c r="K4" i="198"/>
  <c r="K4" i="197"/>
  <c r="K4" i="196"/>
  <c r="K4" i="195"/>
  <c r="K4" i="194"/>
  <c r="K4" i="193"/>
  <c r="H4" i="193" s="1"/>
  <c r="K4" i="192"/>
  <c r="K4" i="191"/>
  <c r="K4" i="190"/>
  <c r="K4" i="189"/>
  <c r="K4" i="188"/>
  <c r="K4" i="187"/>
  <c r="K4" i="186"/>
  <c r="K4" i="185"/>
  <c r="H4" i="185" s="1"/>
  <c r="K4" i="184"/>
  <c r="K4" i="183"/>
  <c r="K4" i="182"/>
  <c r="K4" i="181"/>
  <c r="H4" i="181" s="1"/>
  <c r="I4" i="181" s="1"/>
  <c r="K4" i="180"/>
  <c r="K4" i="179"/>
  <c r="K4" i="178"/>
  <c r="K4" i="177"/>
  <c r="H4" i="177" s="1"/>
  <c r="K4" i="176"/>
  <c r="K4" i="175"/>
  <c r="K4" i="174"/>
  <c r="K4" i="173"/>
  <c r="H4" i="173" s="1"/>
  <c r="K4" i="172"/>
  <c r="K4" i="171"/>
  <c r="K4" i="170"/>
  <c r="K4" i="169"/>
  <c r="H4" i="169" s="1"/>
  <c r="K4" i="168"/>
  <c r="K4" i="167"/>
  <c r="K4" i="166"/>
  <c r="K4" i="165"/>
  <c r="H4" i="165" s="1"/>
  <c r="K4" i="164"/>
  <c r="K4" i="163"/>
  <c r="K4" i="162"/>
  <c r="K4" i="161"/>
  <c r="H4" i="161" s="1"/>
  <c r="K4" i="160"/>
  <c r="K4" i="159"/>
  <c r="K4" i="158"/>
  <c r="K4" i="157"/>
  <c r="K4" i="156"/>
  <c r="K4" i="155"/>
  <c r="K4" i="154"/>
  <c r="K4" i="153"/>
  <c r="H4" i="153" s="1"/>
  <c r="K4" i="152"/>
  <c r="K4" i="151"/>
  <c r="K4" i="150"/>
  <c r="K4" i="149"/>
  <c r="K4" i="148"/>
  <c r="K4" i="147"/>
  <c r="K4" i="146"/>
  <c r="K4" i="145"/>
  <c r="H4" i="145" s="1"/>
  <c r="K4" i="144"/>
  <c r="K4" i="143"/>
  <c r="K4" i="142"/>
  <c r="K4" i="141"/>
  <c r="K4" i="140"/>
  <c r="K4" i="139"/>
  <c r="K4" i="138"/>
  <c r="K4" i="137"/>
  <c r="H4" i="137" s="1"/>
  <c r="K4" i="136"/>
  <c r="K4" i="135"/>
  <c r="K4" i="134"/>
  <c r="K4" i="133"/>
  <c r="K4" i="132"/>
  <c r="K4" i="131"/>
  <c r="K4" i="130"/>
  <c r="H4" i="130" s="1"/>
  <c r="K4" i="129"/>
  <c r="H4" i="129" s="1"/>
  <c r="K4" i="128"/>
  <c r="K4" i="127"/>
  <c r="K4" i="126"/>
  <c r="K4" i="125"/>
  <c r="K4" i="124"/>
  <c r="K4" i="123"/>
  <c r="K4" i="122"/>
  <c r="H4" i="122" s="1"/>
  <c r="K4" i="121"/>
  <c r="H4" i="121" s="1"/>
  <c r="K4" i="120"/>
  <c r="K4" i="119"/>
  <c r="K4" i="118"/>
  <c r="K4" i="117"/>
  <c r="K4" i="116"/>
  <c r="K4" i="115"/>
  <c r="H4" i="115" s="1"/>
  <c r="K4" i="114"/>
  <c r="H4" i="114" s="1"/>
  <c r="K4" i="113"/>
  <c r="H4" i="113" s="1"/>
  <c r="K4" i="112"/>
  <c r="K4" i="111"/>
  <c r="K4" i="110"/>
  <c r="K4" i="109"/>
  <c r="K4" i="108"/>
  <c r="H4" i="108" s="1"/>
  <c r="K4" i="107"/>
  <c r="K4" i="106"/>
  <c r="K4" i="104"/>
  <c r="K4" i="103"/>
  <c r="K4" i="102"/>
  <c r="K4" i="101"/>
  <c r="K4" i="99"/>
  <c r="H4" i="99" s="1"/>
  <c r="K4" i="98"/>
  <c r="K4" i="95"/>
  <c r="K4" i="94"/>
  <c r="K4" i="93"/>
  <c r="H4" i="93" s="1"/>
  <c r="K4" i="92"/>
  <c r="K4" i="91"/>
  <c r="K4" i="90"/>
  <c r="K4" i="89"/>
  <c r="H4" i="89" s="1"/>
  <c r="K4" i="88"/>
  <c r="K4" i="86"/>
  <c r="K4" i="85"/>
  <c r="K4" i="84"/>
  <c r="K4" i="82"/>
  <c r="K4" i="81"/>
  <c r="H4" i="81" s="1"/>
  <c r="K4" i="79"/>
  <c r="K4" i="78"/>
  <c r="K4" i="76"/>
  <c r="K4" i="74"/>
  <c r="K4" i="73"/>
  <c r="H4" i="73" s="1"/>
  <c r="K4" i="72"/>
  <c r="K4" i="71"/>
  <c r="K4" i="70"/>
  <c r="K4" i="68"/>
  <c r="K4" i="65"/>
  <c r="H4" i="65" s="1"/>
  <c r="K4" i="64"/>
  <c r="K4" i="62"/>
  <c r="K4" i="61"/>
  <c r="K4" i="60"/>
  <c r="K4" i="56"/>
  <c r="K4" i="55"/>
  <c r="K4" i="53"/>
  <c r="K4" i="52"/>
  <c r="H4" i="52" s="1"/>
  <c r="K4" i="51"/>
  <c r="K4" i="50"/>
  <c r="H4" i="50" s="1"/>
  <c r="K4" i="48"/>
  <c r="K4" i="224"/>
  <c r="J5" i="223"/>
  <c r="J5" i="222"/>
  <c r="J5" i="221"/>
  <c r="J5" i="220"/>
  <c r="J5" i="219"/>
  <c r="J5" i="218"/>
  <c r="J5" i="217"/>
  <c r="J5" i="216"/>
  <c r="J5" i="215"/>
  <c r="J5" i="214"/>
  <c r="J5" i="213"/>
  <c r="J5" i="212"/>
  <c r="J5" i="211"/>
  <c r="J5" i="210"/>
  <c r="J5" i="209"/>
  <c r="G5" i="209" s="1"/>
  <c r="I5" i="209" s="1"/>
  <c r="J5" i="208"/>
  <c r="J5" i="207"/>
  <c r="J5" i="206"/>
  <c r="J5" i="205"/>
  <c r="J5" i="204"/>
  <c r="J5" i="203"/>
  <c r="J5" i="202"/>
  <c r="G5" i="202" s="1"/>
  <c r="J5" i="201"/>
  <c r="J5" i="200"/>
  <c r="J5" i="199"/>
  <c r="J5" i="198"/>
  <c r="J5" i="197"/>
  <c r="J5" i="196"/>
  <c r="J5" i="195"/>
  <c r="J5" i="194"/>
  <c r="G5" i="194" s="1"/>
  <c r="I5" i="194" s="1"/>
  <c r="J5" i="193"/>
  <c r="J5" i="192"/>
  <c r="J5" i="191"/>
  <c r="J5" i="190"/>
  <c r="J5" i="189"/>
  <c r="J5" i="188"/>
  <c r="J5" i="187"/>
  <c r="J5" i="186"/>
  <c r="J5" i="185"/>
  <c r="J5" i="184"/>
  <c r="J5" i="183"/>
  <c r="J5" i="182"/>
  <c r="J5" i="181"/>
  <c r="J5" i="180"/>
  <c r="J5" i="179"/>
  <c r="G5" i="179" s="1"/>
  <c r="I5" i="179" s="1"/>
  <c r="J5" i="178"/>
  <c r="J5" i="177"/>
  <c r="J5" i="176"/>
  <c r="J5" i="175"/>
  <c r="J5" i="174"/>
  <c r="J5" i="173"/>
  <c r="J5" i="172"/>
  <c r="G5" i="172" s="1"/>
  <c r="J5" i="171"/>
  <c r="G5" i="171" s="1"/>
  <c r="I5" i="171" s="1"/>
  <c r="J5" i="170"/>
  <c r="J5" i="169"/>
  <c r="J5" i="168"/>
  <c r="J5" i="167"/>
  <c r="J5" i="166"/>
  <c r="J5" i="165"/>
  <c r="J5" i="164"/>
  <c r="G5" i="164" s="1"/>
  <c r="J5" i="163"/>
  <c r="J5" i="162"/>
  <c r="J5" i="161"/>
  <c r="J5" i="160"/>
  <c r="J5" i="159"/>
  <c r="J5" i="158"/>
  <c r="J5" i="157"/>
  <c r="J5" i="156"/>
  <c r="J5" i="155"/>
  <c r="J5" i="154"/>
  <c r="J5" i="153"/>
  <c r="J5" i="152"/>
  <c r="J5" i="151"/>
  <c r="J5" i="150"/>
  <c r="J5" i="149"/>
  <c r="J5" i="148"/>
  <c r="J5" i="147"/>
  <c r="G5" i="147" s="1"/>
  <c r="J5" i="146"/>
  <c r="J5" i="145"/>
  <c r="J5" i="144"/>
  <c r="J5" i="143"/>
  <c r="J5" i="142"/>
  <c r="J5" i="141"/>
  <c r="J5" i="140"/>
  <c r="J5" i="139"/>
  <c r="G5" i="139" s="1"/>
  <c r="J5" i="138"/>
  <c r="G5" i="138" s="1"/>
  <c r="I5" i="138" s="1"/>
  <c r="J5" i="137"/>
  <c r="J5" i="136"/>
  <c r="J5" i="135"/>
  <c r="J5" i="134"/>
  <c r="J5" i="133"/>
  <c r="J5" i="132"/>
  <c r="J5" i="131"/>
  <c r="G5" i="131" s="1"/>
  <c r="J5" i="130"/>
  <c r="J5" i="129"/>
  <c r="G5" i="129" s="1"/>
  <c r="I5" i="129" s="1"/>
  <c r="J5" i="128"/>
  <c r="J5" i="127"/>
  <c r="J5" i="126"/>
  <c r="J5" i="125"/>
  <c r="J5" i="124"/>
  <c r="J5" i="123"/>
  <c r="G5" i="123" s="1"/>
  <c r="J5" i="122"/>
  <c r="G5" i="122" s="1"/>
  <c r="J5" i="121"/>
  <c r="J5" i="120"/>
  <c r="J5" i="119"/>
  <c r="J5" i="118"/>
  <c r="J5" i="117"/>
  <c r="J5" i="116"/>
  <c r="J5" i="115"/>
  <c r="G5" i="115" s="1"/>
  <c r="J5" i="114"/>
  <c r="J5" i="113"/>
  <c r="J5" i="112"/>
  <c r="J5" i="111"/>
  <c r="J5" i="110"/>
  <c r="J5" i="109"/>
  <c r="J5" i="108"/>
  <c r="J5" i="107"/>
  <c r="G5" i="107" s="1"/>
  <c r="J5" i="106"/>
  <c r="G5" i="106" s="1"/>
  <c r="J5" i="105"/>
  <c r="J5" i="104"/>
  <c r="J5" i="103"/>
  <c r="J5" i="102"/>
  <c r="J5" i="101"/>
  <c r="J5" i="100"/>
  <c r="G5" i="100" s="1"/>
  <c r="J5" i="99"/>
  <c r="G5" i="99" s="1"/>
  <c r="J5" i="98"/>
  <c r="J5" i="97"/>
  <c r="G5" i="97" s="1"/>
  <c r="J5" i="96"/>
  <c r="J5" i="95"/>
  <c r="J5" i="94"/>
  <c r="J5" i="93"/>
  <c r="J5" i="92"/>
  <c r="J5" i="91"/>
  <c r="G5" i="91" s="1"/>
  <c r="J5" i="90"/>
  <c r="J5" i="89"/>
  <c r="J5" i="88"/>
  <c r="J5" i="87"/>
  <c r="J5" i="86"/>
  <c r="J5" i="85"/>
  <c r="J5" i="84"/>
  <c r="J5" i="83"/>
  <c r="J5" i="82"/>
  <c r="J5" i="81"/>
  <c r="J5" i="80"/>
  <c r="J5" i="79"/>
  <c r="J5" i="78"/>
  <c r="J5" i="77"/>
  <c r="G5" i="77" s="1"/>
  <c r="J5" i="76"/>
  <c r="J5" i="75"/>
  <c r="J5" i="74"/>
  <c r="J5" i="73"/>
  <c r="J5" i="72"/>
  <c r="J5" i="71"/>
  <c r="J5" i="70"/>
  <c r="J5" i="69"/>
  <c r="J5" i="68"/>
  <c r="J5" i="67"/>
  <c r="J5" i="66"/>
  <c r="G5" i="66" s="1"/>
  <c r="J5" i="65"/>
  <c r="J5" i="64"/>
  <c r="J5" i="63"/>
  <c r="J5" i="62"/>
  <c r="G5" i="62" s="1"/>
  <c r="J5" i="61"/>
  <c r="J5" i="60"/>
  <c r="J5" i="59"/>
  <c r="J5" i="58"/>
  <c r="J5" i="57"/>
  <c r="G5" i="57" s="1"/>
  <c r="J5" i="56"/>
  <c r="J5" i="55"/>
  <c r="J5" i="54"/>
  <c r="J5" i="53"/>
  <c r="J5" i="52"/>
  <c r="J5" i="51"/>
  <c r="J5" i="50"/>
  <c r="J5" i="49"/>
  <c r="J5" i="48"/>
  <c r="J5" i="224"/>
  <c r="J4" i="223"/>
  <c r="J4" i="222"/>
  <c r="J4" i="221"/>
  <c r="J4" i="220"/>
  <c r="J4" i="219"/>
  <c r="J4" i="218"/>
  <c r="J4" i="217"/>
  <c r="G4" i="217" s="1"/>
  <c r="J4" i="216"/>
  <c r="J4" i="215"/>
  <c r="J4" i="214"/>
  <c r="J4" i="213"/>
  <c r="J4" i="212"/>
  <c r="J4" i="211"/>
  <c r="G4" i="211" s="1"/>
  <c r="I4" i="211" s="1"/>
  <c r="J4" i="210"/>
  <c r="J4" i="209"/>
  <c r="J4" i="208"/>
  <c r="J4" i="207"/>
  <c r="J4" i="206"/>
  <c r="J4" i="205"/>
  <c r="J4" i="204"/>
  <c r="J4" i="203"/>
  <c r="J4" i="202"/>
  <c r="G4" i="202" s="1"/>
  <c r="J4" i="201"/>
  <c r="J4" i="200"/>
  <c r="J4" i="199"/>
  <c r="J4" i="198"/>
  <c r="J4" i="197"/>
  <c r="J4" i="196"/>
  <c r="J4" i="195"/>
  <c r="J4" i="194"/>
  <c r="J4" i="193"/>
  <c r="J4" i="192"/>
  <c r="J4" i="191"/>
  <c r="J4" i="190"/>
  <c r="J4" i="189"/>
  <c r="J4" i="188"/>
  <c r="J4" i="187"/>
  <c r="J4" i="186"/>
  <c r="J4" i="185"/>
  <c r="J4" i="184"/>
  <c r="J4" i="183"/>
  <c r="J4" i="182"/>
  <c r="J4" i="181"/>
  <c r="J4" i="180"/>
  <c r="J4" i="179"/>
  <c r="J4" i="178"/>
  <c r="J4" i="177"/>
  <c r="J4" i="176"/>
  <c r="J4" i="175"/>
  <c r="J4" i="174"/>
  <c r="J4" i="173"/>
  <c r="G4" i="173" s="1"/>
  <c r="J4" i="172"/>
  <c r="J4" i="171"/>
  <c r="J4" i="170"/>
  <c r="J4" i="169"/>
  <c r="J4" i="168"/>
  <c r="J4" i="167"/>
  <c r="J4" i="166"/>
  <c r="J4" i="165"/>
  <c r="J4" i="164"/>
  <c r="J4" i="163"/>
  <c r="J4" i="162"/>
  <c r="J4" i="161"/>
  <c r="J4" i="160"/>
  <c r="J4" i="159"/>
  <c r="J4" i="158"/>
  <c r="J4" i="157"/>
  <c r="J4" i="156"/>
  <c r="J4" i="155"/>
  <c r="J4" i="154"/>
  <c r="J4" i="153"/>
  <c r="J4" i="152"/>
  <c r="J4" i="151"/>
  <c r="J4" i="150"/>
  <c r="J4" i="149"/>
  <c r="J4" i="148"/>
  <c r="J4" i="147"/>
  <c r="J4" i="146"/>
  <c r="J4" i="145"/>
  <c r="J4" i="144"/>
  <c r="J4" i="143"/>
  <c r="J4" i="142"/>
  <c r="J4" i="141"/>
  <c r="J4" i="140"/>
  <c r="J4" i="139"/>
  <c r="J4" i="138"/>
  <c r="J4" i="137"/>
  <c r="G4" i="137" s="1"/>
  <c r="J4" i="136"/>
  <c r="J4" i="135"/>
  <c r="G4" i="135" s="1"/>
  <c r="J4" i="134"/>
  <c r="J4" i="133"/>
  <c r="J4" i="132"/>
  <c r="J4" i="131"/>
  <c r="J4" i="130"/>
  <c r="G4" i="130" s="1"/>
  <c r="J4" i="129"/>
  <c r="J4" i="128"/>
  <c r="J4" i="127"/>
  <c r="J4" i="126"/>
  <c r="J4" i="125"/>
  <c r="J4" i="124"/>
  <c r="G4" i="124" s="1"/>
  <c r="J4" i="123"/>
  <c r="G4" i="123" s="1"/>
  <c r="I4" i="123" s="1"/>
  <c r="J4" i="122"/>
  <c r="G4" i="122" s="1"/>
  <c r="J4" i="121"/>
  <c r="J4" i="120"/>
  <c r="J4" i="119"/>
  <c r="J4" i="118"/>
  <c r="J4" i="117"/>
  <c r="J4" i="116"/>
  <c r="J4" i="115"/>
  <c r="G4" i="115" s="1"/>
  <c r="I4" i="115" s="1"/>
  <c r="J4" i="114"/>
  <c r="G4" i="114" s="1"/>
  <c r="J4" i="113"/>
  <c r="J4" i="112"/>
  <c r="J4" i="111"/>
  <c r="G4" i="111" s="1"/>
  <c r="I4" i="111" s="1"/>
  <c r="J4" i="110"/>
  <c r="J4" i="109"/>
  <c r="J4" i="108"/>
  <c r="G4" i="108" s="1"/>
  <c r="J4" i="107"/>
  <c r="J4" i="106"/>
  <c r="J4" i="105"/>
  <c r="G4" i="105" s="1"/>
  <c r="J4" i="104"/>
  <c r="J4" i="103"/>
  <c r="J4" i="102"/>
  <c r="J4" i="101"/>
  <c r="J4" i="100"/>
  <c r="G4" i="100" s="1"/>
  <c r="J4" i="99"/>
  <c r="J4" i="98"/>
  <c r="J4" i="97"/>
  <c r="G4" i="97" s="1"/>
  <c r="J4" i="96"/>
  <c r="J4" i="95"/>
  <c r="G4" i="95" s="1"/>
  <c r="I4" i="95" s="1"/>
  <c r="J4" i="94"/>
  <c r="J4" i="93"/>
  <c r="J4" i="92"/>
  <c r="G4" i="92" s="1"/>
  <c r="J4" i="91"/>
  <c r="J4" i="90"/>
  <c r="J4" i="89"/>
  <c r="J4" i="88"/>
  <c r="J4" i="87"/>
  <c r="J4" i="86"/>
  <c r="J4" i="85"/>
  <c r="J4" i="84"/>
  <c r="J4" i="83"/>
  <c r="J4" i="82"/>
  <c r="J4" i="81"/>
  <c r="J4" i="80"/>
  <c r="J4" i="79"/>
  <c r="J4" i="78"/>
  <c r="J4" i="77"/>
  <c r="G4" i="77" s="1"/>
  <c r="J4" i="76"/>
  <c r="J4" i="75"/>
  <c r="G4" i="75" s="1"/>
  <c r="J4" i="74"/>
  <c r="J4" i="73"/>
  <c r="J4" i="72"/>
  <c r="J4" i="71"/>
  <c r="J4" i="70"/>
  <c r="J4" i="69"/>
  <c r="J4" i="68"/>
  <c r="J4" i="67"/>
  <c r="J4" i="66"/>
  <c r="G4" i="66" s="1"/>
  <c r="J4" i="65"/>
  <c r="J4" i="64"/>
  <c r="J4" i="63"/>
  <c r="J4" i="62"/>
  <c r="J4" i="61"/>
  <c r="J4" i="60"/>
  <c r="J4" i="59"/>
  <c r="J4" i="58"/>
  <c r="J4" i="57"/>
  <c r="J4" i="56"/>
  <c r="J4" i="55"/>
  <c r="J4" i="54"/>
  <c r="J4" i="53"/>
  <c r="J4" i="52"/>
  <c r="J4" i="51"/>
  <c r="G4" i="51" s="1"/>
  <c r="J4" i="50"/>
  <c r="G4" i="50" s="1"/>
  <c r="J4" i="49"/>
  <c r="J4" i="224"/>
  <c r="H5" i="223"/>
  <c r="H5" i="222"/>
  <c r="H5" i="221"/>
  <c r="H5" i="220"/>
  <c r="H5" i="219"/>
  <c r="H5" i="218"/>
  <c r="H5" i="217"/>
  <c r="I5" i="217" s="1"/>
  <c r="H5" i="215"/>
  <c r="H5" i="214"/>
  <c r="H5" i="213"/>
  <c r="H5" i="212"/>
  <c r="H5" i="211"/>
  <c r="H5" i="209"/>
  <c r="H5" i="207"/>
  <c r="H5" i="206"/>
  <c r="H5" i="205"/>
  <c r="H5" i="204"/>
  <c r="H5" i="203"/>
  <c r="H5" i="201"/>
  <c r="H5" i="199"/>
  <c r="H5" i="198"/>
  <c r="H5" i="197"/>
  <c r="H5" i="196"/>
  <c r="H5" i="195"/>
  <c r="H5" i="194"/>
  <c r="H5" i="193"/>
  <c r="H5" i="191"/>
  <c r="H5" i="190"/>
  <c r="H5" i="189"/>
  <c r="H5" i="188"/>
  <c r="H5" i="187"/>
  <c r="H5" i="186"/>
  <c r="H5" i="185"/>
  <c r="H5" i="183"/>
  <c r="H5" i="182"/>
  <c r="H5" i="180"/>
  <c r="H5" i="179"/>
  <c r="H5" i="178"/>
  <c r="H5" i="177"/>
  <c r="H5" i="175"/>
  <c r="H5" i="174"/>
  <c r="H5" i="172"/>
  <c r="H5" i="171"/>
  <c r="H5" i="170"/>
  <c r="H5" i="169"/>
  <c r="H5" i="167"/>
  <c r="H5" i="166"/>
  <c r="H5" i="164"/>
  <c r="H5" i="163"/>
  <c r="H5" i="162"/>
  <c r="H5" i="161"/>
  <c r="H5" i="159"/>
  <c r="H5" i="158"/>
  <c r="H5" i="157"/>
  <c r="H5" i="156"/>
  <c r="H5" i="155"/>
  <c r="H5" i="154"/>
  <c r="H5" i="153"/>
  <c r="H5" i="151"/>
  <c r="H5" i="150"/>
  <c r="H5" i="149"/>
  <c r="I5" i="149" s="1"/>
  <c r="H5" i="148"/>
  <c r="H5" i="147"/>
  <c r="H5" i="145"/>
  <c r="H5" i="143"/>
  <c r="H5" i="142"/>
  <c r="H5" i="141"/>
  <c r="H5" i="140"/>
  <c r="H5" i="139"/>
  <c r="H5" i="134"/>
  <c r="H5" i="133"/>
  <c r="H5" i="132"/>
  <c r="H5" i="131"/>
  <c r="H5" i="129"/>
  <c r="H5" i="127"/>
  <c r="H5" i="126"/>
  <c r="H5" i="125"/>
  <c r="H5" i="121"/>
  <c r="H5" i="119"/>
  <c r="H5" i="118"/>
  <c r="H5" i="117"/>
  <c r="H5" i="116"/>
  <c r="H5" i="113"/>
  <c r="H5" i="111"/>
  <c r="H5" i="110"/>
  <c r="H5" i="109"/>
  <c r="H5" i="107"/>
  <c r="H5" i="106"/>
  <c r="H5" i="105"/>
  <c r="H5" i="102"/>
  <c r="H5" i="100"/>
  <c r="H5" i="98"/>
  <c r="H5" i="97"/>
  <c r="H5" i="93"/>
  <c r="H5" i="91"/>
  <c r="H5" i="90"/>
  <c r="H5" i="89"/>
  <c r="H5" i="85"/>
  <c r="H5" i="84"/>
  <c r="H5" i="82"/>
  <c r="H5" i="81"/>
  <c r="H5" i="79"/>
  <c r="H5" i="76"/>
  <c r="H5" i="74"/>
  <c r="H5" i="73"/>
  <c r="H5" i="70"/>
  <c r="H5" i="68"/>
  <c r="H5" i="65"/>
  <c r="H5" i="62"/>
  <c r="H5" i="61"/>
  <c r="H5" i="60"/>
  <c r="H5" i="55"/>
  <c r="H5" i="53"/>
  <c r="H5" i="49"/>
  <c r="H4" i="223"/>
  <c r="H4" i="222"/>
  <c r="H4" i="221"/>
  <c r="H4" i="220"/>
  <c r="H4" i="219"/>
  <c r="H4" i="218"/>
  <c r="H4" i="215"/>
  <c r="H4" i="214"/>
  <c r="H4" i="213"/>
  <c r="H4" i="212"/>
  <c r="H4" i="211"/>
  <c r="H4" i="208"/>
  <c r="H4" i="207"/>
  <c r="H4" i="206"/>
  <c r="H4" i="205"/>
  <c r="H4" i="204"/>
  <c r="I4" i="204" s="1"/>
  <c r="H4" i="203"/>
  <c r="I4" i="203" s="1"/>
  <c r="H4" i="199"/>
  <c r="H4" i="198"/>
  <c r="H4" i="197"/>
  <c r="H4" i="196"/>
  <c r="H4" i="195"/>
  <c r="H4" i="194"/>
  <c r="H4" i="191"/>
  <c r="H4" i="190"/>
  <c r="H4" i="189"/>
  <c r="H4" i="188"/>
  <c r="H4" i="187"/>
  <c r="H4" i="186"/>
  <c r="H4" i="183"/>
  <c r="H4" i="182"/>
  <c r="H4" i="180"/>
  <c r="H4" i="179"/>
  <c r="H4" i="178"/>
  <c r="H4" i="175"/>
  <c r="H4" i="174"/>
  <c r="H4" i="172"/>
  <c r="H4" i="171"/>
  <c r="H4" i="170"/>
  <c r="H4" i="167"/>
  <c r="H4" i="166"/>
  <c r="H4" i="164"/>
  <c r="H4" i="163"/>
  <c r="H4" i="162"/>
  <c r="H4" i="159"/>
  <c r="H4" i="158"/>
  <c r="H4" i="157"/>
  <c r="H4" i="156"/>
  <c r="H4" i="155"/>
  <c r="H4" i="154"/>
  <c r="H4" i="151"/>
  <c r="H4" i="150"/>
  <c r="H4" i="149"/>
  <c r="H4" i="148"/>
  <c r="H4" i="147"/>
  <c r="H4" i="146"/>
  <c r="H4" i="144"/>
  <c r="H4" i="143"/>
  <c r="H4" i="142"/>
  <c r="H4" i="141"/>
  <c r="H4" i="140"/>
  <c r="H4" i="139"/>
  <c r="H4" i="138"/>
  <c r="H4" i="135"/>
  <c r="H4" i="134"/>
  <c r="H4" i="133"/>
  <c r="H4" i="132"/>
  <c r="H4" i="131"/>
  <c r="H4" i="127"/>
  <c r="H4" i="126"/>
  <c r="H4" i="125"/>
  <c r="H4" i="124"/>
  <c r="H4" i="123"/>
  <c r="H4" i="119"/>
  <c r="H4" i="118"/>
  <c r="H4" i="117"/>
  <c r="H4" i="116"/>
  <c r="H4" i="111"/>
  <c r="H4" i="110"/>
  <c r="H4" i="109"/>
  <c r="H4" i="107"/>
  <c r="H4" i="106"/>
  <c r="H4" i="103"/>
  <c r="H4" i="102"/>
  <c r="H4" i="101"/>
  <c r="H4" i="98"/>
  <c r="H4" i="95"/>
  <c r="H4" i="94"/>
  <c r="H4" i="92"/>
  <c r="H4" i="91"/>
  <c r="H4" i="90"/>
  <c r="I4" i="90" s="1"/>
  <c r="H4" i="86"/>
  <c r="H4" i="85"/>
  <c r="H4" i="84"/>
  <c r="H4" i="82"/>
  <c r="H4" i="79"/>
  <c r="H4" i="78"/>
  <c r="H4" i="76"/>
  <c r="H4" i="74"/>
  <c r="H4" i="71"/>
  <c r="H4" i="70"/>
  <c r="H4" i="68"/>
  <c r="H4" i="62"/>
  <c r="H4" i="61"/>
  <c r="H4" i="60"/>
  <c r="H4" i="55"/>
  <c r="H4" i="53"/>
  <c r="I4" i="53" s="1"/>
  <c r="H4" i="224"/>
  <c r="J8" i="223"/>
  <c r="J8" i="222"/>
  <c r="J8" i="221"/>
  <c r="J8" i="220"/>
  <c r="J8" i="219"/>
  <c r="J8" i="218"/>
  <c r="J8" i="217"/>
  <c r="J8" i="215"/>
  <c r="J8" i="214"/>
  <c r="K8" i="214" s="1"/>
  <c r="J8" i="213"/>
  <c r="J8" i="212"/>
  <c r="J8" i="211"/>
  <c r="J8" i="210"/>
  <c r="J8" i="209"/>
  <c r="K8" i="209" s="1"/>
  <c r="J8" i="207"/>
  <c r="J8" i="206"/>
  <c r="K8" i="206" s="1"/>
  <c r="J8" i="205"/>
  <c r="J8" i="204"/>
  <c r="J8" i="203"/>
  <c r="J8" i="202"/>
  <c r="J8" i="201"/>
  <c r="J8" i="199"/>
  <c r="J8" i="198"/>
  <c r="K8" i="198" s="1"/>
  <c r="L8" i="198" s="1"/>
  <c r="J8" i="197"/>
  <c r="J8" i="196"/>
  <c r="J8" i="195"/>
  <c r="J8" i="194"/>
  <c r="J8" i="193"/>
  <c r="K8" i="193" s="1"/>
  <c r="J8" i="191"/>
  <c r="J8" i="190"/>
  <c r="K8" i="190" s="1"/>
  <c r="L8" i="190" s="1"/>
  <c r="J8" i="189"/>
  <c r="J8" i="188"/>
  <c r="J8" i="187"/>
  <c r="J8" i="186"/>
  <c r="J8" i="185"/>
  <c r="J8" i="183"/>
  <c r="J8" i="182"/>
  <c r="K8" i="182" s="1"/>
  <c r="L8" i="182" s="1"/>
  <c r="J8" i="181"/>
  <c r="J8" i="180"/>
  <c r="J8" i="179"/>
  <c r="J8" i="178"/>
  <c r="J8" i="177"/>
  <c r="K8" i="177" s="1"/>
  <c r="L8" i="177" s="1"/>
  <c r="J8" i="175"/>
  <c r="J8" i="174"/>
  <c r="K8" i="174" s="1"/>
  <c r="L8" i="174" s="1"/>
  <c r="J8" i="173"/>
  <c r="J8" i="172"/>
  <c r="J8" i="171"/>
  <c r="J8" i="170"/>
  <c r="J8" i="169"/>
  <c r="J8" i="167"/>
  <c r="J8" i="166"/>
  <c r="J8" i="165"/>
  <c r="J8" i="164"/>
  <c r="J8" i="163"/>
  <c r="J8" i="162"/>
  <c r="J8" i="161"/>
  <c r="J8" i="159"/>
  <c r="J8" i="158"/>
  <c r="J8" i="157"/>
  <c r="J8" i="156"/>
  <c r="J8" i="155"/>
  <c r="J8" i="154"/>
  <c r="J8" i="153"/>
  <c r="J8" i="151"/>
  <c r="J8" i="150"/>
  <c r="K8" i="150" s="1"/>
  <c r="J8" i="149"/>
  <c r="J8" i="148"/>
  <c r="J8" i="147"/>
  <c r="J8" i="146"/>
  <c r="J8" i="145"/>
  <c r="J8" i="143"/>
  <c r="J8" i="142"/>
  <c r="K8" i="142" s="1"/>
  <c r="L8" i="142" s="1"/>
  <c r="J8" i="141"/>
  <c r="J8" i="140"/>
  <c r="J8" i="139"/>
  <c r="J8" i="138"/>
  <c r="J8" i="137"/>
  <c r="J8" i="135"/>
  <c r="J8" i="134"/>
  <c r="K8" i="134" s="1"/>
  <c r="L8" i="134" s="1"/>
  <c r="J8" i="133"/>
  <c r="J8" i="132"/>
  <c r="J8" i="131"/>
  <c r="J8" i="130"/>
  <c r="J8" i="129"/>
  <c r="J8" i="127"/>
  <c r="J8" i="126"/>
  <c r="K8" i="126" s="1"/>
  <c r="J8" i="125"/>
  <c r="J8" i="124"/>
  <c r="J8" i="123"/>
  <c r="J8" i="122"/>
  <c r="J8" i="121"/>
  <c r="J8" i="119"/>
  <c r="J8" i="118"/>
  <c r="K8" i="118" s="1"/>
  <c r="L8" i="118" s="1"/>
  <c r="J8" i="117"/>
  <c r="J8" i="116"/>
  <c r="J8" i="115"/>
  <c r="J8" i="114"/>
  <c r="J8" i="113"/>
  <c r="K8" i="113" s="1"/>
  <c r="L8" i="113" s="1"/>
  <c r="J8" i="111"/>
  <c r="J8" i="110"/>
  <c r="K8" i="110" s="1"/>
  <c r="L8" i="110" s="1"/>
  <c r="J8" i="109"/>
  <c r="J8" i="108"/>
  <c r="J8" i="107"/>
  <c r="J8" i="106"/>
  <c r="J8" i="105"/>
  <c r="K8" i="105" s="1"/>
  <c r="L8" i="105" s="1"/>
  <c r="J8" i="103"/>
  <c r="J8" i="102"/>
  <c r="K8" i="102" s="1"/>
  <c r="L8" i="102" s="1"/>
  <c r="J8" i="101"/>
  <c r="J8" i="100"/>
  <c r="J8" i="99"/>
  <c r="J8" i="98"/>
  <c r="J8" i="97"/>
  <c r="K8" i="97" s="1"/>
  <c r="L8" i="97" s="1"/>
  <c r="J8" i="95"/>
  <c r="J8" i="94"/>
  <c r="K8" i="94" s="1"/>
  <c r="J8" i="93"/>
  <c r="J8" i="92"/>
  <c r="J8" i="91"/>
  <c r="J8" i="90"/>
  <c r="J8" i="89"/>
  <c r="K8" i="89" s="1"/>
  <c r="L8" i="89" s="1"/>
  <c r="J8" i="87"/>
  <c r="J8" i="86"/>
  <c r="J8" i="85"/>
  <c r="J8" i="84"/>
  <c r="J8" i="83"/>
  <c r="J8" i="82"/>
  <c r="J8" i="81"/>
  <c r="J8" i="79"/>
  <c r="J8" i="78"/>
  <c r="J8" i="77"/>
  <c r="J8" i="76"/>
  <c r="J8" i="75"/>
  <c r="J8" i="74"/>
  <c r="J8" i="73"/>
  <c r="J8" i="71"/>
  <c r="J8" i="70"/>
  <c r="J8" i="69"/>
  <c r="J8" i="68"/>
  <c r="J8" i="67"/>
  <c r="J8" i="66"/>
  <c r="J8" i="65"/>
  <c r="J8" i="63"/>
  <c r="J8" i="62"/>
  <c r="J8" i="61"/>
  <c r="J8" i="60"/>
  <c r="J8" i="59"/>
  <c r="J8" i="58"/>
  <c r="J8" i="57"/>
  <c r="J8" i="55"/>
  <c r="J8" i="54"/>
  <c r="J8" i="53"/>
  <c r="J8" i="52"/>
  <c r="J8" i="51"/>
  <c r="J8" i="50"/>
  <c r="J8" i="49"/>
  <c r="J8" i="224"/>
  <c r="G5" i="223"/>
  <c r="G5" i="222"/>
  <c r="I5" i="222" s="1"/>
  <c r="G5" i="221"/>
  <c r="G5" i="220"/>
  <c r="G5" i="219"/>
  <c r="G5" i="218"/>
  <c r="G5" i="217"/>
  <c r="G5" i="215"/>
  <c r="I5" i="215" s="1"/>
  <c r="G5" i="214"/>
  <c r="G5" i="213"/>
  <c r="G5" i="212"/>
  <c r="G5" i="211"/>
  <c r="G5" i="210"/>
  <c r="G5" i="207"/>
  <c r="I5" i="207" s="1"/>
  <c r="G5" i="206"/>
  <c r="G5" i="205"/>
  <c r="I5" i="205" s="1"/>
  <c r="G5" i="204"/>
  <c r="G5" i="203"/>
  <c r="G5" i="201"/>
  <c r="G5" i="199"/>
  <c r="G5" i="198"/>
  <c r="G5" i="197"/>
  <c r="I5" i="197" s="1"/>
  <c r="G5" i="196"/>
  <c r="G5" i="195"/>
  <c r="G5" i="193"/>
  <c r="G5" i="191"/>
  <c r="G5" i="190"/>
  <c r="G5" i="189"/>
  <c r="G5" i="188"/>
  <c r="G5" i="187"/>
  <c r="G5" i="186"/>
  <c r="G5" i="185"/>
  <c r="G5" i="183"/>
  <c r="G5" i="182"/>
  <c r="G5" i="181"/>
  <c r="G5" i="180"/>
  <c r="G5" i="178"/>
  <c r="I5" i="178" s="1"/>
  <c r="G5" i="177"/>
  <c r="G5" i="175"/>
  <c r="G5" i="174"/>
  <c r="I5" i="174" s="1"/>
  <c r="G5" i="173"/>
  <c r="G5" i="170"/>
  <c r="G5" i="169"/>
  <c r="G5" i="167"/>
  <c r="G5" i="166"/>
  <c r="G5" i="165"/>
  <c r="G5" i="163"/>
  <c r="G5" i="162"/>
  <c r="G5" i="161"/>
  <c r="I5" i="161" s="1"/>
  <c r="G5" i="159"/>
  <c r="I5" i="159" s="1"/>
  <c r="G5" i="158"/>
  <c r="I5" i="158" s="1"/>
  <c r="G5" i="157"/>
  <c r="G5" i="156"/>
  <c r="G5" i="155"/>
  <c r="G5" i="154"/>
  <c r="I5" i="154" s="1"/>
  <c r="G5" i="153"/>
  <c r="I5" i="153" s="1"/>
  <c r="G5" i="151"/>
  <c r="G5" i="150"/>
  <c r="G5" i="149"/>
  <c r="G5" i="148"/>
  <c r="G5" i="146"/>
  <c r="G5" i="145"/>
  <c r="G5" i="143"/>
  <c r="G5" i="142"/>
  <c r="I5" i="142" s="1"/>
  <c r="G5" i="141"/>
  <c r="G5" i="140"/>
  <c r="G5" i="137"/>
  <c r="G5" i="135"/>
  <c r="G5" i="134"/>
  <c r="G5" i="133"/>
  <c r="G5" i="132"/>
  <c r="G5" i="130"/>
  <c r="G5" i="127"/>
  <c r="G5" i="126"/>
  <c r="G5" i="125"/>
  <c r="I5" i="125" s="1"/>
  <c r="G5" i="124"/>
  <c r="G5" i="121"/>
  <c r="G5" i="119"/>
  <c r="G5" i="118"/>
  <c r="G5" i="117"/>
  <c r="G5" i="116"/>
  <c r="G5" i="114"/>
  <c r="G5" i="113"/>
  <c r="G5" i="111"/>
  <c r="G5" i="110"/>
  <c r="G5" i="109"/>
  <c r="G5" i="108"/>
  <c r="G5" i="105"/>
  <c r="G5" i="103"/>
  <c r="G5" i="102"/>
  <c r="G5" i="101"/>
  <c r="G5" i="98"/>
  <c r="G5" i="95"/>
  <c r="G5" i="94"/>
  <c r="G5" i="93"/>
  <c r="G5" i="92"/>
  <c r="G5" i="90"/>
  <c r="I5" i="90" s="1"/>
  <c r="G5" i="89"/>
  <c r="G5" i="87"/>
  <c r="G5" i="86"/>
  <c r="G5" i="85"/>
  <c r="G5" i="84"/>
  <c r="G5" i="82"/>
  <c r="G5" i="81"/>
  <c r="G5" i="79"/>
  <c r="G5" i="78"/>
  <c r="G5" i="76"/>
  <c r="G5" i="74"/>
  <c r="I5" i="74" s="1"/>
  <c r="G5" i="73"/>
  <c r="G5" i="71"/>
  <c r="G5" i="70"/>
  <c r="G5" i="69"/>
  <c r="G5" i="68"/>
  <c r="G5" i="65"/>
  <c r="G5" i="63"/>
  <c r="G5" i="61"/>
  <c r="I5" i="61" s="1"/>
  <c r="G5" i="60"/>
  <c r="G5" i="58"/>
  <c r="G5" i="55"/>
  <c r="G5" i="54"/>
  <c r="G5" i="53"/>
  <c r="G5" i="52"/>
  <c r="G5" i="50"/>
  <c r="G5" i="49"/>
  <c r="G5" i="224"/>
  <c r="G4" i="223"/>
  <c r="G4" i="222"/>
  <c r="G4" i="221"/>
  <c r="G4" i="220"/>
  <c r="G4" i="219"/>
  <c r="G4" i="218"/>
  <c r="G4" i="215"/>
  <c r="G4" i="214"/>
  <c r="G4" i="213"/>
  <c r="G4" i="212"/>
  <c r="G4" i="210"/>
  <c r="G4" i="209"/>
  <c r="G4" i="207"/>
  <c r="G4" i="206"/>
  <c r="I4" i="206" s="1"/>
  <c r="G4" i="205"/>
  <c r="G4" i="204"/>
  <c r="G4" i="203"/>
  <c r="G4" i="201"/>
  <c r="G4" i="199"/>
  <c r="I4" i="199" s="1"/>
  <c r="G4" i="198"/>
  <c r="I4" i="198" s="1"/>
  <c r="G4" i="197"/>
  <c r="G4" i="196"/>
  <c r="I4" i="196" s="1"/>
  <c r="G4" i="195"/>
  <c r="G4" i="194"/>
  <c r="G4" i="193"/>
  <c r="G4" i="191"/>
  <c r="G4" i="190"/>
  <c r="G4" i="189"/>
  <c r="G4" i="188"/>
  <c r="I4" i="188" s="1"/>
  <c r="G4" i="187"/>
  <c r="G4" i="186"/>
  <c r="I4" i="186" s="1"/>
  <c r="G4" i="185"/>
  <c r="G4" i="183"/>
  <c r="I4" i="183" s="1"/>
  <c r="G4" i="182"/>
  <c r="I4" i="182" s="1"/>
  <c r="G4" i="181"/>
  <c r="G4" i="180"/>
  <c r="G4" i="179"/>
  <c r="G4" i="178"/>
  <c r="G4" i="177"/>
  <c r="G4" i="175"/>
  <c r="I4" i="175" s="1"/>
  <c r="G4" i="174"/>
  <c r="I4" i="174" s="1"/>
  <c r="G4" i="172"/>
  <c r="G4" i="171"/>
  <c r="G4" i="170"/>
  <c r="I4" i="170" s="1"/>
  <c r="G4" i="169"/>
  <c r="G4" i="167"/>
  <c r="G4" i="166"/>
  <c r="I4" i="166" s="1"/>
  <c r="G4" i="165"/>
  <c r="G4" i="164"/>
  <c r="G4" i="163"/>
  <c r="G4" i="162"/>
  <c r="I4" i="162" s="1"/>
  <c r="G4" i="161"/>
  <c r="G4" i="159"/>
  <c r="G4" i="158"/>
  <c r="G4" i="157"/>
  <c r="G4" i="156"/>
  <c r="I4" i="156" s="1"/>
  <c r="G4" i="155"/>
  <c r="G4" i="154"/>
  <c r="G4" i="153"/>
  <c r="G4" i="151"/>
  <c r="G4" i="150"/>
  <c r="I4" i="150" s="1"/>
  <c r="G4" i="149"/>
  <c r="I4" i="149" s="1"/>
  <c r="G4" i="148"/>
  <c r="I4" i="148" s="1"/>
  <c r="G4" i="147"/>
  <c r="I4" i="147" s="1"/>
  <c r="G4" i="146"/>
  <c r="G4" i="145"/>
  <c r="G4" i="143"/>
  <c r="G4" i="142"/>
  <c r="I4" i="142" s="1"/>
  <c r="G4" i="141"/>
  <c r="G4" i="140"/>
  <c r="G4" i="139"/>
  <c r="I4" i="139" s="1"/>
  <c r="G4" i="138"/>
  <c r="G4" i="134"/>
  <c r="I4" i="134" s="1"/>
  <c r="G4" i="133"/>
  <c r="G4" i="132"/>
  <c r="G4" i="131"/>
  <c r="G4" i="129"/>
  <c r="G4" i="127"/>
  <c r="G4" i="126"/>
  <c r="G4" i="125"/>
  <c r="G4" i="121"/>
  <c r="G4" i="119"/>
  <c r="G4" i="118"/>
  <c r="I4" i="118" s="1"/>
  <c r="G4" i="117"/>
  <c r="G4" i="116"/>
  <c r="G4" i="113"/>
  <c r="G4" i="110"/>
  <c r="G4" i="109"/>
  <c r="G4" i="107"/>
  <c r="G4" i="106"/>
  <c r="G4" i="103"/>
  <c r="G4" i="102"/>
  <c r="G4" i="101"/>
  <c r="G4" i="99"/>
  <c r="G4" i="98"/>
  <c r="G4" i="94"/>
  <c r="G4" i="93"/>
  <c r="G4" i="91"/>
  <c r="G4" i="90"/>
  <c r="G4" i="89"/>
  <c r="G4" i="87"/>
  <c r="G4" i="86"/>
  <c r="I4" i="86" s="1"/>
  <c r="G4" i="85"/>
  <c r="G4" i="84"/>
  <c r="I4" i="84" s="1"/>
  <c r="G4" i="83"/>
  <c r="G4" i="82"/>
  <c r="G4" i="81"/>
  <c r="G4" i="79"/>
  <c r="G4" i="78"/>
  <c r="I4" i="78" s="1"/>
  <c r="G4" i="76"/>
  <c r="G4" i="74"/>
  <c r="G4" i="73"/>
  <c r="G4" i="71"/>
  <c r="G4" i="70"/>
  <c r="G4" i="69"/>
  <c r="G4" i="68"/>
  <c r="I4" i="68" s="1"/>
  <c r="G4" i="67"/>
  <c r="G4" i="65"/>
  <c r="G4" i="63"/>
  <c r="G4" i="62"/>
  <c r="G4" i="61"/>
  <c r="G4" i="60"/>
  <c r="G4" i="59"/>
  <c r="G4" i="58"/>
  <c r="G4" i="57"/>
  <c r="G4" i="55"/>
  <c r="G4" i="54"/>
  <c r="G4" i="53"/>
  <c r="G4" i="52"/>
  <c r="G4" i="49"/>
  <c r="G4" i="224"/>
  <c r="V16" i="223"/>
  <c r="W16" i="223" s="1"/>
  <c r="R16" i="223"/>
  <c r="S16" i="223" s="1"/>
  <c r="V16" i="222"/>
  <c r="W16" i="222" s="1"/>
  <c r="R16" i="222"/>
  <c r="S16" i="222" s="1"/>
  <c r="V16" i="221"/>
  <c r="W16" i="221" s="1"/>
  <c r="R16" i="221"/>
  <c r="S16" i="221" s="1"/>
  <c r="V16" i="220"/>
  <c r="W16" i="220" s="1"/>
  <c r="R16" i="220"/>
  <c r="S16" i="220" s="1"/>
  <c r="V16" i="219"/>
  <c r="W16" i="219" s="1"/>
  <c r="R16" i="219"/>
  <c r="S16" i="219" s="1"/>
  <c r="V16" i="218"/>
  <c r="W16" i="218" s="1"/>
  <c r="R16" i="218"/>
  <c r="S16" i="218" s="1"/>
  <c r="V16" i="217"/>
  <c r="W16" i="217" s="1"/>
  <c r="R16" i="217"/>
  <c r="S16" i="217" s="1"/>
  <c r="V16" i="216"/>
  <c r="W16" i="216" s="1"/>
  <c r="R16" i="216"/>
  <c r="S16" i="216" s="1"/>
  <c r="V16" i="215"/>
  <c r="W16" i="215" s="1"/>
  <c r="R16" i="215"/>
  <c r="S16" i="215" s="1"/>
  <c r="V16" i="214"/>
  <c r="W16" i="214" s="1"/>
  <c r="R16" i="214"/>
  <c r="S16" i="214" s="1"/>
  <c r="V16" i="213"/>
  <c r="W16" i="213" s="1"/>
  <c r="R16" i="213"/>
  <c r="S16" i="213" s="1"/>
  <c r="V16" i="212"/>
  <c r="W16" i="212" s="1"/>
  <c r="R16" i="212"/>
  <c r="S16" i="212" s="1"/>
  <c r="V16" i="211"/>
  <c r="W16" i="211" s="1"/>
  <c r="R16" i="211"/>
  <c r="S16" i="211" s="1"/>
  <c r="V16" i="210"/>
  <c r="W16" i="210" s="1"/>
  <c r="R16" i="210"/>
  <c r="S16" i="210" s="1"/>
  <c r="V16" i="209"/>
  <c r="W16" i="209" s="1"/>
  <c r="R16" i="209"/>
  <c r="S16" i="209" s="1"/>
  <c r="V16" i="208"/>
  <c r="W16" i="208" s="1"/>
  <c r="R16" i="208"/>
  <c r="S16" i="208" s="1"/>
  <c r="V16" i="207"/>
  <c r="W16" i="207" s="1"/>
  <c r="R16" i="207"/>
  <c r="S16" i="207" s="1"/>
  <c r="V16" i="206"/>
  <c r="W16" i="206" s="1"/>
  <c r="R16" i="206"/>
  <c r="S16" i="206" s="1"/>
  <c r="V16" i="205"/>
  <c r="W16" i="205" s="1"/>
  <c r="R16" i="205"/>
  <c r="S16" i="205" s="1"/>
  <c r="V16" i="204"/>
  <c r="W16" i="204" s="1"/>
  <c r="R16" i="204"/>
  <c r="S16" i="204" s="1"/>
  <c r="W16" i="203"/>
  <c r="V16" i="203"/>
  <c r="R16" i="203"/>
  <c r="S16" i="203" s="1"/>
  <c r="V16" i="202"/>
  <c r="W16" i="202" s="1"/>
  <c r="R16" i="202"/>
  <c r="S16" i="202" s="1"/>
  <c r="W16" i="201"/>
  <c r="V16" i="201"/>
  <c r="R16" i="201"/>
  <c r="S16" i="201" s="1"/>
  <c r="V16" i="200"/>
  <c r="W16" i="200" s="1"/>
  <c r="R16" i="200"/>
  <c r="S16" i="200" s="1"/>
  <c r="W16" i="199"/>
  <c r="V16" i="199"/>
  <c r="R16" i="199"/>
  <c r="S16" i="199" s="1"/>
  <c r="V16" i="198"/>
  <c r="W16" i="198" s="1"/>
  <c r="R16" i="198"/>
  <c r="S16" i="198" s="1"/>
  <c r="W16" i="197"/>
  <c r="V16" i="197"/>
  <c r="R16" i="197"/>
  <c r="S16" i="197" s="1"/>
  <c r="V16" i="196"/>
  <c r="W16" i="196" s="1"/>
  <c r="R16" i="196"/>
  <c r="S16" i="196" s="1"/>
  <c r="W16" i="195"/>
  <c r="V16" i="195"/>
  <c r="R16" i="195"/>
  <c r="S16" i="195" s="1"/>
  <c r="V16" i="194"/>
  <c r="W16" i="194" s="1"/>
  <c r="R16" i="194"/>
  <c r="S16" i="194" s="1"/>
  <c r="W16" i="193"/>
  <c r="V16" i="193"/>
  <c r="R16" i="193"/>
  <c r="S16" i="193" s="1"/>
  <c r="V16" i="192"/>
  <c r="W16" i="192" s="1"/>
  <c r="R16" i="192"/>
  <c r="S16" i="192" s="1"/>
  <c r="W16" i="191"/>
  <c r="V16" i="191"/>
  <c r="R16" i="191"/>
  <c r="S16" i="191" s="1"/>
  <c r="V16" i="190"/>
  <c r="W16" i="190" s="1"/>
  <c r="R16" i="190"/>
  <c r="S16" i="190" s="1"/>
  <c r="W16" i="189"/>
  <c r="V16" i="189"/>
  <c r="R16" i="189"/>
  <c r="S16" i="189" s="1"/>
  <c r="V16" i="188"/>
  <c r="W16" i="188" s="1"/>
  <c r="R16" i="188"/>
  <c r="S16" i="188" s="1"/>
  <c r="W16" i="187"/>
  <c r="V16" i="187"/>
  <c r="R16" i="187"/>
  <c r="S16" i="187" s="1"/>
  <c r="V16" i="186"/>
  <c r="W16" i="186" s="1"/>
  <c r="R16" i="186"/>
  <c r="S16" i="186" s="1"/>
  <c r="W16" i="185"/>
  <c r="V16" i="185"/>
  <c r="R16" i="185"/>
  <c r="S16" i="185" s="1"/>
  <c r="V16" i="184"/>
  <c r="W16" i="184" s="1"/>
  <c r="R16" i="184"/>
  <c r="S16" i="184" s="1"/>
  <c r="W16" i="183"/>
  <c r="V16" i="183"/>
  <c r="R16" i="183"/>
  <c r="S16" i="183" s="1"/>
  <c r="V16" i="182"/>
  <c r="W16" i="182" s="1"/>
  <c r="R16" i="182"/>
  <c r="S16" i="182" s="1"/>
  <c r="W16" i="181"/>
  <c r="V16" i="181"/>
  <c r="R16" i="181"/>
  <c r="S16" i="181" s="1"/>
  <c r="V16" i="180"/>
  <c r="W16" i="180" s="1"/>
  <c r="R16" i="180"/>
  <c r="S16" i="180" s="1"/>
  <c r="W16" i="179"/>
  <c r="V16" i="179"/>
  <c r="R16" i="179"/>
  <c r="S16" i="179" s="1"/>
  <c r="V16" i="178"/>
  <c r="W16" i="178" s="1"/>
  <c r="R16" i="178"/>
  <c r="S16" i="178" s="1"/>
  <c r="W16" i="177"/>
  <c r="V16" i="177"/>
  <c r="R16" i="177"/>
  <c r="S16" i="177" s="1"/>
  <c r="V16" i="176"/>
  <c r="W16" i="176" s="1"/>
  <c r="R16" i="176"/>
  <c r="S16" i="176" s="1"/>
  <c r="W16" i="175"/>
  <c r="V16" i="175"/>
  <c r="R16" i="175"/>
  <c r="S16" i="175" s="1"/>
  <c r="V16" i="174"/>
  <c r="W16" i="174" s="1"/>
  <c r="R16" i="174"/>
  <c r="S16" i="174" s="1"/>
  <c r="W16" i="173"/>
  <c r="V16" i="173"/>
  <c r="R16" i="173"/>
  <c r="S16" i="173" s="1"/>
  <c r="V16" i="172"/>
  <c r="W16" i="172" s="1"/>
  <c r="R16" i="172"/>
  <c r="S16" i="172" s="1"/>
  <c r="W16" i="171"/>
  <c r="V16" i="171"/>
  <c r="R16" i="171"/>
  <c r="S16" i="171" s="1"/>
  <c r="V16" i="170"/>
  <c r="W16" i="170" s="1"/>
  <c r="R16" i="170"/>
  <c r="S16" i="170" s="1"/>
  <c r="V16" i="169"/>
  <c r="W16" i="169" s="1"/>
  <c r="R16" i="169"/>
  <c r="S16" i="169" s="1"/>
  <c r="V16" i="168"/>
  <c r="W16" i="168" s="1"/>
  <c r="R16" i="168"/>
  <c r="S16" i="168" s="1"/>
  <c r="V16" i="167"/>
  <c r="W16" i="167" s="1"/>
  <c r="R16" i="167"/>
  <c r="S16" i="167" s="1"/>
  <c r="W16" i="166"/>
  <c r="V16" i="166"/>
  <c r="R16" i="166"/>
  <c r="S16" i="166" s="1"/>
  <c r="V16" i="165"/>
  <c r="W16" i="165" s="1"/>
  <c r="R16" i="165"/>
  <c r="S16" i="165" s="1"/>
  <c r="W16" i="164"/>
  <c r="V16" i="164"/>
  <c r="R16" i="164"/>
  <c r="S16" i="164" s="1"/>
  <c r="V16" i="163"/>
  <c r="W16" i="163" s="1"/>
  <c r="R16" i="163"/>
  <c r="S16" i="163" s="1"/>
  <c r="W16" i="162"/>
  <c r="V16" i="162"/>
  <c r="R16" i="162"/>
  <c r="S16" i="162" s="1"/>
  <c r="V16" i="161"/>
  <c r="W16" i="161" s="1"/>
  <c r="R16" i="161"/>
  <c r="S16" i="161" s="1"/>
  <c r="W16" i="160"/>
  <c r="V16" i="160"/>
  <c r="R16" i="160"/>
  <c r="S16" i="160" s="1"/>
  <c r="V16" i="159"/>
  <c r="W16" i="159" s="1"/>
  <c r="R16" i="159"/>
  <c r="S16" i="159" s="1"/>
  <c r="W16" i="158"/>
  <c r="V16" i="158"/>
  <c r="R16" i="158"/>
  <c r="S16" i="158" s="1"/>
  <c r="V16" i="157"/>
  <c r="W16" i="157" s="1"/>
  <c r="R16" i="157"/>
  <c r="S16" i="157" s="1"/>
  <c r="W16" i="156"/>
  <c r="V16" i="156"/>
  <c r="R16" i="156"/>
  <c r="S16" i="156" s="1"/>
  <c r="V16" i="155"/>
  <c r="W16" i="155" s="1"/>
  <c r="R16" i="155"/>
  <c r="S16" i="155" s="1"/>
  <c r="W16" i="154"/>
  <c r="V16" i="154"/>
  <c r="R16" i="154"/>
  <c r="S16" i="154" s="1"/>
  <c r="V16" i="153"/>
  <c r="W16" i="153" s="1"/>
  <c r="R16" i="153"/>
  <c r="S16" i="153" s="1"/>
  <c r="W16" i="152"/>
  <c r="V16" i="152"/>
  <c r="R16" i="152"/>
  <c r="S16" i="152" s="1"/>
  <c r="V16" i="151"/>
  <c r="W16" i="151" s="1"/>
  <c r="R16" i="151"/>
  <c r="S16" i="151" s="1"/>
  <c r="W16" i="150"/>
  <c r="V16" i="150"/>
  <c r="R16" i="150"/>
  <c r="S16" i="150" s="1"/>
  <c r="V16" i="149"/>
  <c r="W16" i="149" s="1"/>
  <c r="R16" i="149"/>
  <c r="S16" i="149" s="1"/>
  <c r="W16" i="148"/>
  <c r="V16" i="148"/>
  <c r="R16" i="148"/>
  <c r="S16" i="148" s="1"/>
  <c r="V16" i="147"/>
  <c r="W16" i="147" s="1"/>
  <c r="R16" i="147"/>
  <c r="S16" i="147" s="1"/>
  <c r="W16" i="146"/>
  <c r="V16" i="146"/>
  <c r="R16" i="146"/>
  <c r="S16" i="146" s="1"/>
  <c r="V16" i="145"/>
  <c r="W16" i="145" s="1"/>
  <c r="R16" i="145"/>
  <c r="S16" i="145" s="1"/>
  <c r="W16" i="144"/>
  <c r="V16" i="144"/>
  <c r="R16" i="144"/>
  <c r="S16" i="144" s="1"/>
  <c r="V16" i="143"/>
  <c r="W16" i="143" s="1"/>
  <c r="R16" i="143"/>
  <c r="S16" i="143" s="1"/>
  <c r="W16" i="142"/>
  <c r="V16" i="142"/>
  <c r="R16" i="142"/>
  <c r="S16" i="142" s="1"/>
  <c r="V16" i="141"/>
  <c r="W16" i="141" s="1"/>
  <c r="R16" i="141"/>
  <c r="S16" i="141" s="1"/>
  <c r="W16" i="140"/>
  <c r="V16" i="140"/>
  <c r="R16" i="140"/>
  <c r="S16" i="140" s="1"/>
  <c r="V16" i="139"/>
  <c r="W16" i="139" s="1"/>
  <c r="R16" i="139"/>
  <c r="S16" i="139" s="1"/>
  <c r="W16" i="138"/>
  <c r="V16" i="138"/>
  <c r="R16" i="138"/>
  <c r="S16" i="138" s="1"/>
  <c r="V16" i="137"/>
  <c r="W16" i="137" s="1"/>
  <c r="R16" i="137"/>
  <c r="S16" i="137" s="1"/>
  <c r="W16" i="136"/>
  <c r="V16" i="136"/>
  <c r="R16" i="136"/>
  <c r="S16" i="136" s="1"/>
  <c r="V16" i="135"/>
  <c r="W16" i="135" s="1"/>
  <c r="R16" i="135"/>
  <c r="S16" i="135" s="1"/>
  <c r="V16" i="134"/>
  <c r="W16" i="134" s="1"/>
  <c r="R16" i="134"/>
  <c r="S16" i="134" s="1"/>
  <c r="V16" i="133"/>
  <c r="W16" i="133" s="1"/>
  <c r="R16" i="133"/>
  <c r="S16" i="133" s="1"/>
  <c r="V16" i="132"/>
  <c r="W16" i="132" s="1"/>
  <c r="R16" i="132"/>
  <c r="S16" i="132" s="1"/>
  <c r="V16" i="131"/>
  <c r="W16" i="131" s="1"/>
  <c r="R16" i="131"/>
  <c r="S16" i="131" s="1"/>
  <c r="V16" i="130"/>
  <c r="W16" i="130" s="1"/>
  <c r="R16" i="130"/>
  <c r="S16" i="130" s="1"/>
  <c r="V16" i="129"/>
  <c r="W16" i="129" s="1"/>
  <c r="R16" i="129"/>
  <c r="S16" i="129" s="1"/>
  <c r="V16" i="128"/>
  <c r="W16" i="128" s="1"/>
  <c r="R16" i="128"/>
  <c r="S16" i="128" s="1"/>
  <c r="V16" i="127"/>
  <c r="W16" i="127" s="1"/>
  <c r="R16" i="127"/>
  <c r="S16" i="127" s="1"/>
  <c r="V16" i="126"/>
  <c r="W16" i="126" s="1"/>
  <c r="R16" i="126"/>
  <c r="S16" i="126" s="1"/>
  <c r="V16" i="125"/>
  <c r="W16" i="125" s="1"/>
  <c r="R16" i="125"/>
  <c r="S16" i="125" s="1"/>
  <c r="W16" i="124"/>
  <c r="V16" i="124"/>
  <c r="R16" i="124"/>
  <c r="S16" i="124" s="1"/>
  <c r="V16" i="123"/>
  <c r="W16" i="123" s="1"/>
  <c r="R16" i="123"/>
  <c r="S16" i="123" s="1"/>
  <c r="V16" i="122"/>
  <c r="W16" i="122" s="1"/>
  <c r="R16" i="122"/>
  <c r="S16" i="122" s="1"/>
  <c r="V16" i="121"/>
  <c r="W16" i="121" s="1"/>
  <c r="R16" i="121"/>
  <c r="S16" i="121" s="1"/>
  <c r="W16" i="120"/>
  <c r="V16" i="120"/>
  <c r="R16" i="120"/>
  <c r="S16" i="120" s="1"/>
  <c r="V16" i="119"/>
  <c r="W16" i="119" s="1"/>
  <c r="R16" i="119"/>
  <c r="S16" i="119" s="1"/>
  <c r="V16" i="118"/>
  <c r="W16" i="118" s="1"/>
  <c r="R16" i="118"/>
  <c r="S16" i="118" s="1"/>
  <c r="V16" i="117"/>
  <c r="W16" i="117" s="1"/>
  <c r="R16" i="117"/>
  <c r="S16" i="117" s="1"/>
  <c r="V16" i="116"/>
  <c r="W16" i="116" s="1"/>
  <c r="R16" i="116"/>
  <c r="S16" i="116" s="1"/>
  <c r="V16" i="115"/>
  <c r="W16" i="115" s="1"/>
  <c r="R16" i="115"/>
  <c r="S16" i="115" s="1"/>
  <c r="V16" i="114"/>
  <c r="W16" i="114" s="1"/>
  <c r="R16" i="114"/>
  <c r="S16" i="114" s="1"/>
  <c r="V16" i="113"/>
  <c r="W16" i="113" s="1"/>
  <c r="R16" i="113"/>
  <c r="S16" i="113" s="1"/>
  <c r="V16" i="112"/>
  <c r="W16" i="112" s="1"/>
  <c r="R16" i="112"/>
  <c r="S16" i="112" s="1"/>
  <c r="V16" i="111"/>
  <c r="W16" i="111" s="1"/>
  <c r="R16" i="111"/>
  <c r="S16" i="111" s="1"/>
  <c r="V16" i="110"/>
  <c r="W16" i="110" s="1"/>
  <c r="R16" i="110"/>
  <c r="S16" i="110" s="1"/>
  <c r="V16" i="109"/>
  <c r="W16" i="109" s="1"/>
  <c r="R16" i="109"/>
  <c r="S16" i="109" s="1"/>
  <c r="W16" i="108"/>
  <c r="V16" i="108"/>
  <c r="R16" i="108"/>
  <c r="S16" i="108" s="1"/>
  <c r="V16" i="107"/>
  <c r="W16" i="107" s="1"/>
  <c r="R16" i="107"/>
  <c r="S16" i="107" s="1"/>
  <c r="V16" i="106"/>
  <c r="W16" i="106" s="1"/>
  <c r="R16" i="106"/>
  <c r="S16" i="106" s="1"/>
  <c r="V16" i="105"/>
  <c r="W16" i="105" s="1"/>
  <c r="R16" i="105"/>
  <c r="S16" i="105" s="1"/>
  <c r="V16" i="104"/>
  <c r="W16" i="104" s="1"/>
  <c r="R16" i="104"/>
  <c r="S16" i="104" s="1"/>
  <c r="V16" i="103"/>
  <c r="W16" i="103" s="1"/>
  <c r="R16" i="103"/>
  <c r="S16" i="103" s="1"/>
  <c r="V16" i="102"/>
  <c r="W16" i="102" s="1"/>
  <c r="R16" i="102"/>
  <c r="S16" i="102" s="1"/>
  <c r="V16" i="101"/>
  <c r="W16" i="101" s="1"/>
  <c r="R16" i="101"/>
  <c r="S16" i="101" s="1"/>
  <c r="V16" i="100"/>
  <c r="W16" i="100" s="1"/>
  <c r="R16" i="100"/>
  <c r="S16" i="100" s="1"/>
  <c r="V16" i="99"/>
  <c r="W16" i="99" s="1"/>
  <c r="R16" i="99"/>
  <c r="S16" i="99" s="1"/>
  <c r="V16" i="98"/>
  <c r="W16" i="98" s="1"/>
  <c r="R16" i="98"/>
  <c r="S16" i="98" s="1"/>
  <c r="V16" i="97"/>
  <c r="W16" i="97" s="1"/>
  <c r="R16" i="97"/>
  <c r="S16" i="97" s="1"/>
  <c r="V16" i="96"/>
  <c r="W16" i="96" s="1"/>
  <c r="R16" i="96"/>
  <c r="S16" i="96" s="1"/>
  <c r="V16" i="95"/>
  <c r="W16" i="95" s="1"/>
  <c r="R16" i="95"/>
  <c r="S16" i="95" s="1"/>
  <c r="V16" i="94"/>
  <c r="W16" i="94" s="1"/>
  <c r="R16" i="94"/>
  <c r="S16" i="94" s="1"/>
  <c r="V16" i="93"/>
  <c r="W16" i="93" s="1"/>
  <c r="S16" i="93"/>
  <c r="R16" i="93"/>
  <c r="W16" i="92"/>
  <c r="V16" i="92"/>
  <c r="R16" i="92"/>
  <c r="S16" i="92" s="1"/>
  <c r="V16" i="91"/>
  <c r="W16" i="91" s="1"/>
  <c r="S16" i="91"/>
  <c r="R16" i="91"/>
  <c r="W16" i="90"/>
  <c r="V16" i="90"/>
  <c r="R16" i="90"/>
  <c r="S16" i="90" s="1"/>
  <c r="V16" i="89"/>
  <c r="W16" i="89" s="1"/>
  <c r="R16" i="89"/>
  <c r="S16" i="89" s="1"/>
  <c r="W16" i="88"/>
  <c r="V16" i="88"/>
  <c r="R16" i="88"/>
  <c r="S16" i="88" s="1"/>
  <c r="V16" i="87"/>
  <c r="W16" i="87" s="1"/>
  <c r="R16" i="87"/>
  <c r="S16" i="87" s="1"/>
  <c r="W16" i="86"/>
  <c r="V16" i="86"/>
  <c r="R16" i="86"/>
  <c r="S16" i="86" s="1"/>
  <c r="V16" i="85"/>
  <c r="W16" i="85" s="1"/>
  <c r="R16" i="85"/>
  <c r="S16" i="85" s="1"/>
  <c r="V16" i="84"/>
  <c r="W16" i="84" s="1"/>
  <c r="R16" i="84"/>
  <c r="S16" i="84" s="1"/>
  <c r="V16" i="83"/>
  <c r="W16" i="83" s="1"/>
  <c r="R16" i="83"/>
  <c r="S16" i="83" s="1"/>
  <c r="V16" i="82"/>
  <c r="W16" i="82" s="1"/>
  <c r="R16" i="82"/>
  <c r="S16" i="82" s="1"/>
  <c r="V16" i="81"/>
  <c r="W16" i="81" s="1"/>
  <c r="R16" i="81"/>
  <c r="S16" i="81" s="1"/>
  <c r="V16" i="80"/>
  <c r="W16" i="80" s="1"/>
  <c r="R16" i="80"/>
  <c r="S16" i="80" s="1"/>
  <c r="V16" i="79"/>
  <c r="W16" i="79" s="1"/>
  <c r="R16" i="79"/>
  <c r="S16" i="79" s="1"/>
  <c r="V16" i="78"/>
  <c r="W16" i="78" s="1"/>
  <c r="R16" i="78"/>
  <c r="S16" i="78" s="1"/>
  <c r="V16" i="77"/>
  <c r="W16" i="77" s="1"/>
  <c r="R16" i="77"/>
  <c r="S16" i="77" s="1"/>
  <c r="V16" i="76"/>
  <c r="W16" i="76" s="1"/>
  <c r="R16" i="76"/>
  <c r="S16" i="76" s="1"/>
  <c r="V16" i="75"/>
  <c r="W16" i="75" s="1"/>
  <c r="R16" i="75"/>
  <c r="S16" i="75" s="1"/>
  <c r="V16" i="74"/>
  <c r="W16" i="74" s="1"/>
  <c r="R16" i="74"/>
  <c r="S16" i="74" s="1"/>
  <c r="V16" i="73"/>
  <c r="W16" i="73" s="1"/>
  <c r="R16" i="73"/>
  <c r="S16" i="73" s="1"/>
  <c r="V16" i="72"/>
  <c r="W16" i="72" s="1"/>
  <c r="R16" i="72"/>
  <c r="S16" i="72" s="1"/>
  <c r="W16" i="71"/>
  <c r="V16" i="71"/>
  <c r="R16" i="71"/>
  <c r="S16" i="71" s="1"/>
  <c r="V16" i="70"/>
  <c r="W16" i="70" s="1"/>
  <c r="R16" i="70"/>
  <c r="S16" i="70" s="1"/>
  <c r="V16" i="69"/>
  <c r="W16" i="69" s="1"/>
  <c r="R16" i="69"/>
  <c r="S16" i="69" s="1"/>
  <c r="V16" i="68"/>
  <c r="W16" i="68" s="1"/>
  <c r="R16" i="68"/>
  <c r="S16" i="68" s="1"/>
  <c r="W16" i="67"/>
  <c r="V16" i="67"/>
  <c r="R16" i="67"/>
  <c r="S16" i="67" s="1"/>
  <c r="V16" i="66"/>
  <c r="W16" i="66" s="1"/>
  <c r="R16" i="66"/>
  <c r="S16" i="66" s="1"/>
  <c r="V16" i="65"/>
  <c r="W16" i="65" s="1"/>
  <c r="R16" i="65"/>
  <c r="S16" i="65" s="1"/>
  <c r="V16" i="64"/>
  <c r="W16" i="64" s="1"/>
  <c r="R16" i="64"/>
  <c r="S16" i="64" s="1"/>
  <c r="V16" i="63"/>
  <c r="W16" i="63" s="1"/>
  <c r="R16" i="63"/>
  <c r="S16" i="63" s="1"/>
  <c r="V16" i="62"/>
  <c r="W16" i="62" s="1"/>
  <c r="R16" i="62"/>
  <c r="S16" i="62" s="1"/>
  <c r="W16" i="61"/>
  <c r="V16" i="61"/>
  <c r="R16" i="61"/>
  <c r="S16" i="61" s="1"/>
  <c r="V16" i="60"/>
  <c r="W16" i="60" s="1"/>
  <c r="R16" i="60"/>
  <c r="S16" i="60" s="1"/>
  <c r="W16" i="59"/>
  <c r="V16" i="59"/>
  <c r="R16" i="59"/>
  <c r="S16" i="59" s="1"/>
  <c r="V16" i="58"/>
  <c r="W16" i="58" s="1"/>
  <c r="R16" i="58"/>
  <c r="S16" i="58" s="1"/>
  <c r="V16" i="57"/>
  <c r="W16" i="57" s="1"/>
  <c r="R16" i="57"/>
  <c r="S16" i="57" s="1"/>
  <c r="V16" i="56"/>
  <c r="W16" i="56" s="1"/>
  <c r="R16" i="56"/>
  <c r="S16" i="56" s="1"/>
  <c r="V16" i="55"/>
  <c r="W16" i="55" s="1"/>
  <c r="R16" i="55"/>
  <c r="S16" i="55" s="1"/>
  <c r="V16" i="54"/>
  <c r="W16" i="54" s="1"/>
  <c r="R16" i="54"/>
  <c r="S16" i="54" s="1"/>
  <c r="V16" i="53"/>
  <c r="W16" i="53" s="1"/>
  <c r="R16" i="53"/>
  <c r="S16" i="53" s="1"/>
  <c r="V16" i="52"/>
  <c r="W16" i="52" s="1"/>
  <c r="R16" i="52"/>
  <c r="S16" i="52" s="1"/>
  <c r="V16" i="51"/>
  <c r="W16" i="51" s="1"/>
  <c r="R16" i="51"/>
  <c r="S16" i="51" s="1"/>
  <c r="V16" i="50"/>
  <c r="W16" i="50" s="1"/>
  <c r="R16" i="50"/>
  <c r="S16" i="50" s="1"/>
  <c r="V16" i="49"/>
  <c r="W16" i="49" s="1"/>
  <c r="R16" i="49"/>
  <c r="S16" i="49" s="1"/>
  <c r="V16" i="48"/>
  <c r="W16" i="48" s="1"/>
  <c r="R16" i="48"/>
  <c r="S16" i="48" s="1"/>
  <c r="V16" i="224"/>
  <c r="W16" i="224" s="1"/>
  <c r="R16" i="224"/>
  <c r="S16" i="224" s="1"/>
  <c r="H10" i="223"/>
  <c r="I10" i="223" s="1"/>
  <c r="H9" i="223"/>
  <c r="I9" i="223" s="1"/>
  <c r="I8" i="223"/>
  <c r="H8" i="223"/>
  <c r="I7" i="223"/>
  <c r="H7" i="223"/>
  <c r="H6" i="223"/>
  <c r="I6" i="223" s="1"/>
  <c r="I5" i="223"/>
  <c r="I4" i="223"/>
  <c r="L3" i="223"/>
  <c r="K3" i="223"/>
  <c r="J3" i="223"/>
  <c r="H10" i="222"/>
  <c r="I10" i="222" s="1"/>
  <c r="H9" i="222"/>
  <c r="I9" i="222" s="1"/>
  <c r="H8" i="222"/>
  <c r="I8" i="222" s="1"/>
  <c r="I7" i="222"/>
  <c r="H7" i="222"/>
  <c r="I6" i="222"/>
  <c r="H6" i="222"/>
  <c r="L3" i="222"/>
  <c r="K3" i="222"/>
  <c r="J3" i="222"/>
  <c r="H10" i="221"/>
  <c r="I10" i="221" s="1"/>
  <c r="I9" i="221"/>
  <c r="H9" i="221"/>
  <c r="H8" i="221"/>
  <c r="I8" i="221" s="1"/>
  <c r="I7" i="221"/>
  <c r="H7" i="221"/>
  <c r="I6" i="221"/>
  <c r="H6" i="221"/>
  <c r="I5" i="221"/>
  <c r="L3" i="221"/>
  <c r="K3" i="221"/>
  <c r="J3" i="221"/>
  <c r="H10" i="220"/>
  <c r="I10" i="220" s="1"/>
  <c r="H9" i="220"/>
  <c r="I9" i="220" s="1"/>
  <c r="L8" i="220"/>
  <c r="K8" i="220"/>
  <c r="H8" i="220"/>
  <c r="I8" i="220" s="1"/>
  <c r="I7" i="220"/>
  <c r="H7" i="220"/>
  <c r="I6" i="220"/>
  <c r="H6" i="220"/>
  <c r="L3" i="220"/>
  <c r="K3" i="220"/>
  <c r="J3" i="220"/>
  <c r="I10" i="219"/>
  <c r="H10" i="219"/>
  <c r="H9" i="219"/>
  <c r="I9" i="219" s="1"/>
  <c r="K8" i="219"/>
  <c r="I8" i="219"/>
  <c r="H8" i="219"/>
  <c r="H7" i="219"/>
  <c r="I7" i="219" s="1"/>
  <c r="I6" i="219"/>
  <c r="H6" i="219"/>
  <c r="L3" i="219"/>
  <c r="K3" i="219"/>
  <c r="J3" i="219"/>
  <c r="I10" i="218"/>
  <c r="H10" i="218"/>
  <c r="I9" i="218"/>
  <c r="H9" i="218"/>
  <c r="K8" i="218"/>
  <c r="H8" i="218"/>
  <c r="I8" i="218" s="1"/>
  <c r="I7" i="218"/>
  <c r="H7" i="218"/>
  <c r="H6" i="218"/>
  <c r="I6" i="218" s="1"/>
  <c r="L3" i="218"/>
  <c r="K3" i="218"/>
  <c r="J3" i="218"/>
  <c r="I10" i="217"/>
  <c r="H10" i="217"/>
  <c r="I9" i="217"/>
  <c r="H9" i="217"/>
  <c r="I8" i="217"/>
  <c r="H8" i="217"/>
  <c r="I7" i="217"/>
  <c r="H7" i="217"/>
  <c r="I6" i="217"/>
  <c r="H6" i="217"/>
  <c r="L3" i="217"/>
  <c r="K3" i="217"/>
  <c r="J3" i="217"/>
  <c r="H10" i="216"/>
  <c r="I10" i="216" s="1"/>
  <c r="H9" i="216"/>
  <c r="I9" i="216" s="1"/>
  <c r="H8" i="216"/>
  <c r="I8" i="216" s="1"/>
  <c r="I7" i="216"/>
  <c r="H7" i="216"/>
  <c r="H6" i="216"/>
  <c r="I6" i="216" s="1"/>
  <c r="L3" i="216"/>
  <c r="K3" i="216"/>
  <c r="J3" i="216"/>
  <c r="I10" i="215"/>
  <c r="H10" i="215"/>
  <c r="H9" i="215"/>
  <c r="I9" i="215" s="1"/>
  <c r="I8" i="215"/>
  <c r="H8" i="215"/>
  <c r="H7" i="215"/>
  <c r="I7" i="215" s="1"/>
  <c r="H6" i="215"/>
  <c r="I6" i="215" s="1"/>
  <c r="I4" i="215"/>
  <c r="L3" i="215"/>
  <c r="K3" i="215"/>
  <c r="J3" i="215"/>
  <c r="H10" i="214"/>
  <c r="I10" i="214" s="1"/>
  <c r="I9" i="214"/>
  <c r="H9" i="214"/>
  <c r="I8" i="214"/>
  <c r="H8" i="214"/>
  <c r="I7" i="214"/>
  <c r="H7" i="214"/>
  <c r="H6" i="214"/>
  <c r="I6" i="214" s="1"/>
  <c r="L3" i="214"/>
  <c r="K3" i="214"/>
  <c r="J3" i="214"/>
  <c r="H10" i="213"/>
  <c r="I10" i="213" s="1"/>
  <c r="I9" i="213"/>
  <c r="H9" i="213"/>
  <c r="H8" i="213"/>
  <c r="I8" i="213" s="1"/>
  <c r="I7" i="213"/>
  <c r="H7" i="213"/>
  <c r="H6" i="213"/>
  <c r="I6" i="213" s="1"/>
  <c r="I5" i="213"/>
  <c r="L3" i="213"/>
  <c r="K3" i="213"/>
  <c r="J3" i="213"/>
  <c r="I10" i="212"/>
  <c r="H10" i="212"/>
  <c r="H9" i="212"/>
  <c r="I9" i="212" s="1"/>
  <c r="K8" i="212"/>
  <c r="H8" i="212"/>
  <c r="I8" i="212" s="1"/>
  <c r="I7" i="212"/>
  <c r="H7" i="212"/>
  <c r="H6" i="212"/>
  <c r="I6" i="212" s="1"/>
  <c r="L3" i="212"/>
  <c r="K3" i="212"/>
  <c r="J3" i="212"/>
  <c r="I10" i="211"/>
  <c r="H10" i="211"/>
  <c r="I9" i="211"/>
  <c r="H9" i="211"/>
  <c r="I8" i="211"/>
  <c r="H8" i="211"/>
  <c r="H7" i="211"/>
  <c r="I7" i="211" s="1"/>
  <c r="I6" i="211"/>
  <c r="H6" i="211"/>
  <c r="I5" i="211"/>
  <c r="L3" i="211"/>
  <c r="K3" i="211"/>
  <c r="J3" i="211"/>
  <c r="I10" i="210"/>
  <c r="H10" i="210"/>
  <c r="I9" i="210"/>
  <c r="H9" i="210"/>
  <c r="I8" i="210"/>
  <c r="H8" i="210"/>
  <c r="H7" i="210"/>
  <c r="I7" i="210" s="1"/>
  <c r="H6" i="210"/>
  <c r="I6" i="210" s="1"/>
  <c r="L3" i="210"/>
  <c r="K3" i="210"/>
  <c r="J3" i="210"/>
  <c r="I10" i="209"/>
  <c r="H10" i="209"/>
  <c r="I9" i="209"/>
  <c r="H9" i="209"/>
  <c r="I8" i="209"/>
  <c r="H8" i="209"/>
  <c r="I7" i="209"/>
  <c r="H7" i="209"/>
  <c r="I6" i="209"/>
  <c r="H6" i="209"/>
  <c r="L3" i="209"/>
  <c r="K3" i="209"/>
  <c r="J3" i="209"/>
  <c r="H10" i="208"/>
  <c r="I10" i="208" s="1"/>
  <c r="H9" i="208"/>
  <c r="I9" i="208" s="1"/>
  <c r="H8" i="208"/>
  <c r="I8" i="208" s="1"/>
  <c r="H7" i="208"/>
  <c r="I7" i="208" s="1"/>
  <c r="H6" i="208"/>
  <c r="I6" i="208" s="1"/>
  <c r="L3" i="208"/>
  <c r="K3" i="208"/>
  <c r="J3" i="208"/>
  <c r="I10" i="207"/>
  <c r="H10" i="207"/>
  <c r="I9" i="207"/>
  <c r="H9" i="207"/>
  <c r="K8" i="207"/>
  <c r="L8" i="207" s="1"/>
  <c r="H8" i="207"/>
  <c r="I8" i="207" s="1"/>
  <c r="H7" i="207"/>
  <c r="I7" i="207" s="1"/>
  <c r="I6" i="207"/>
  <c r="H6" i="207"/>
  <c r="I4" i="207"/>
  <c r="L3" i="207"/>
  <c r="K3" i="207"/>
  <c r="J3" i="207"/>
  <c r="H10" i="206"/>
  <c r="I10" i="206" s="1"/>
  <c r="I9" i="206"/>
  <c r="H9" i="206"/>
  <c r="H8" i="206"/>
  <c r="I8" i="206" s="1"/>
  <c r="I7" i="206"/>
  <c r="H7" i="206"/>
  <c r="H6" i="206"/>
  <c r="I6" i="206" s="1"/>
  <c r="L3" i="206"/>
  <c r="K3" i="206"/>
  <c r="J3" i="206"/>
  <c r="I10" i="205"/>
  <c r="H10" i="205"/>
  <c r="H9" i="205"/>
  <c r="I9" i="205" s="1"/>
  <c r="K8" i="205"/>
  <c r="L8" i="205" s="1"/>
  <c r="I8" i="205"/>
  <c r="H8" i="205"/>
  <c r="I7" i="205"/>
  <c r="H7" i="205"/>
  <c r="H6" i="205"/>
  <c r="I6" i="205" s="1"/>
  <c r="L3" i="205"/>
  <c r="K3" i="205"/>
  <c r="J3" i="205"/>
  <c r="H10" i="204"/>
  <c r="I10" i="204" s="1"/>
  <c r="I9" i="204"/>
  <c r="H9" i="204"/>
  <c r="H8" i="204"/>
  <c r="I8" i="204" s="1"/>
  <c r="H7" i="204"/>
  <c r="I7" i="204" s="1"/>
  <c r="I6" i="204"/>
  <c r="H6" i="204"/>
  <c r="L3" i="204"/>
  <c r="K3" i="204"/>
  <c r="J3" i="204"/>
  <c r="I10" i="203"/>
  <c r="H10" i="203"/>
  <c r="H9" i="203"/>
  <c r="I9" i="203" s="1"/>
  <c r="K8" i="203"/>
  <c r="I8" i="203"/>
  <c r="H8" i="203"/>
  <c r="H7" i="203"/>
  <c r="I7" i="203" s="1"/>
  <c r="H6" i="203"/>
  <c r="I6" i="203" s="1"/>
  <c r="L3" i="203"/>
  <c r="K3" i="203"/>
  <c r="J3" i="203"/>
  <c r="H10" i="202"/>
  <c r="I10" i="202" s="1"/>
  <c r="I9" i="202"/>
  <c r="H9" i="202"/>
  <c r="I8" i="202"/>
  <c r="H8" i="202"/>
  <c r="H7" i="202"/>
  <c r="I7" i="202" s="1"/>
  <c r="H6" i="202"/>
  <c r="I6" i="202" s="1"/>
  <c r="L3" i="202"/>
  <c r="K3" i="202"/>
  <c r="J3" i="202"/>
  <c r="H10" i="201"/>
  <c r="I10" i="201" s="1"/>
  <c r="I9" i="201"/>
  <c r="H9" i="201"/>
  <c r="I8" i="201"/>
  <c r="H8" i="201"/>
  <c r="H7" i="201"/>
  <c r="I7" i="201" s="1"/>
  <c r="I6" i="201"/>
  <c r="H6" i="201"/>
  <c r="L3" i="201"/>
  <c r="K3" i="201"/>
  <c r="J3" i="201"/>
  <c r="I10" i="200"/>
  <c r="H10" i="200"/>
  <c r="I9" i="200"/>
  <c r="H9" i="200"/>
  <c r="H8" i="200"/>
  <c r="I8" i="200" s="1"/>
  <c r="I7" i="200"/>
  <c r="H7" i="200"/>
  <c r="I6" i="200"/>
  <c r="H6" i="200"/>
  <c r="L3" i="200"/>
  <c r="K3" i="200"/>
  <c r="J3" i="200"/>
  <c r="I10" i="199"/>
  <c r="H10" i="199"/>
  <c r="H9" i="199"/>
  <c r="I9" i="199" s="1"/>
  <c r="K8" i="199"/>
  <c r="L8" i="199" s="1"/>
  <c r="H8" i="199"/>
  <c r="I8" i="199" s="1"/>
  <c r="H7" i="199"/>
  <c r="I7" i="199" s="1"/>
  <c r="H6" i="199"/>
  <c r="I6" i="199" s="1"/>
  <c r="L3" i="199"/>
  <c r="K3" i="199"/>
  <c r="J3" i="199"/>
  <c r="I10" i="198"/>
  <c r="H10" i="198"/>
  <c r="I9" i="198"/>
  <c r="H9" i="198"/>
  <c r="I8" i="198"/>
  <c r="H8" i="198"/>
  <c r="I7" i="198"/>
  <c r="H7" i="198"/>
  <c r="H6" i="198"/>
  <c r="I6" i="198" s="1"/>
  <c r="L3" i="198"/>
  <c r="K3" i="198"/>
  <c r="J3" i="198"/>
  <c r="I10" i="197"/>
  <c r="H10" i="197"/>
  <c r="I9" i="197"/>
  <c r="H9" i="197"/>
  <c r="K8" i="197"/>
  <c r="L8" i="197" s="1"/>
  <c r="H8" i="197"/>
  <c r="I8" i="197" s="1"/>
  <c r="I7" i="197"/>
  <c r="H7" i="197"/>
  <c r="H6" i="197"/>
  <c r="I6" i="197" s="1"/>
  <c r="L3" i="197"/>
  <c r="K3" i="197"/>
  <c r="J3" i="197"/>
  <c r="I10" i="196"/>
  <c r="H10" i="196"/>
  <c r="H9" i="196"/>
  <c r="I9" i="196" s="1"/>
  <c r="H8" i="196"/>
  <c r="I8" i="196" s="1"/>
  <c r="I7" i="196"/>
  <c r="H7" i="196"/>
  <c r="H6" i="196"/>
  <c r="I6" i="196" s="1"/>
  <c r="L3" i="196"/>
  <c r="K3" i="196"/>
  <c r="J3" i="196"/>
  <c r="I10" i="195"/>
  <c r="H10" i="195"/>
  <c r="I9" i="195"/>
  <c r="H9" i="195"/>
  <c r="I8" i="195"/>
  <c r="H8" i="195"/>
  <c r="H7" i="195"/>
  <c r="I7" i="195" s="1"/>
  <c r="I6" i="195"/>
  <c r="H6" i="195"/>
  <c r="I5" i="195"/>
  <c r="L3" i="195"/>
  <c r="K3" i="195"/>
  <c r="J3" i="195"/>
  <c r="I10" i="194"/>
  <c r="H10" i="194"/>
  <c r="I9" i="194"/>
  <c r="H9" i="194"/>
  <c r="K8" i="194"/>
  <c r="I8" i="194"/>
  <c r="H8" i="194"/>
  <c r="H7" i="194"/>
  <c r="I7" i="194" s="1"/>
  <c r="H6" i="194"/>
  <c r="I6" i="194" s="1"/>
  <c r="L3" i="194"/>
  <c r="K3" i="194"/>
  <c r="J3" i="194"/>
  <c r="H10" i="193"/>
  <c r="I10" i="193" s="1"/>
  <c r="I9" i="193"/>
  <c r="H9" i="193"/>
  <c r="I8" i="193"/>
  <c r="H8" i="193"/>
  <c r="H7" i="193"/>
  <c r="I7" i="193" s="1"/>
  <c r="I6" i="193"/>
  <c r="H6" i="193"/>
  <c r="L3" i="193"/>
  <c r="K3" i="193"/>
  <c r="J3" i="193"/>
  <c r="H10" i="192"/>
  <c r="I10" i="192" s="1"/>
  <c r="H9" i="192"/>
  <c r="I9" i="192" s="1"/>
  <c r="H8" i="192"/>
  <c r="I8" i="192" s="1"/>
  <c r="H7" i="192"/>
  <c r="I7" i="192" s="1"/>
  <c r="H6" i="192"/>
  <c r="I6" i="192" s="1"/>
  <c r="L3" i="192"/>
  <c r="K3" i="192"/>
  <c r="J3" i="192"/>
  <c r="I10" i="191"/>
  <c r="H10" i="191"/>
  <c r="I9" i="191"/>
  <c r="H9" i="191"/>
  <c r="K8" i="191"/>
  <c r="L8" i="191" s="1"/>
  <c r="I8" i="191"/>
  <c r="H8" i="191"/>
  <c r="H7" i="191"/>
  <c r="I7" i="191" s="1"/>
  <c r="H6" i="191"/>
  <c r="I6" i="191" s="1"/>
  <c r="I5" i="191"/>
  <c r="L3" i="191"/>
  <c r="K3" i="191"/>
  <c r="J3" i="191"/>
  <c r="H10" i="190"/>
  <c r="I10" i="190" s="1"/>
  <c r="I9" i="190"/>
  <c r="H9" i="190"/>
  <c r="H8" i="190"/>
  <c r="I8" i="190" s="1"/>
  <c r="I7" i="190"/>
  <c r="H7" i="190"/>
  <c r="H6" i="190"/>
  <c r="I6" i="190" s="1"/>
  <c r="L3" i="190"/>
  <c r="K3" i="190"/>
  <c r="J3" i="190"/>
  <c r="I10" i="189"/>
  <c r="H10" i="189"/>
  <c r="H9" i="189"/>
  <c r="I9" i="189" s="1"/>
  <c r="L8" i="189"/>
  <c r="K8" i="189"/>
  <c r="I8" i="189"/>
  <c r="H8" i="189"/>
  <c r="I7" i="189"/>
  <c r="H7" i="189"/>
  <c r="H6" i="189"/>
  <c r="I6" i="189" s="1"/>
  <c r="I5" i="189"/>
  <c r="L3" i="189"/>
  <c r="K3" i="189"/>
  <c r="J3" i="189"/>
  <c r="H10" i="188"/>
  <c r="I10" i="188" s="1"/>
  <c r="I9" i="188"/>
  <c r="H9" i="188"/>
  <c r="H8" i="188"/>
  <c r="I8" i="188" s="1"/>
  <c r="H7" i="188"/>
  <c r="I7" i="188" s="1"/>
  <c r="I6" i="188"/>
  <c r="H6" i="188"/>
  <c r="L3" i="188"/>
  <c r="K3" i="188"/>
  <c r="J3" i="188"/>
  <c r="I10" i="187"/>
  <c r="H10" i="187"/>
  <c r="H9" i="187"/>
  <c r="I9" i="187" s="1"/>
  <c r="I8" i="187"/>
  <c r="H8" i="187"/>
  <c r="H7" i="187"/>
  <c r="I7" i="187" s="1"/>
  <c r="H6" i="187"/>
  <c r="I6" i="187" s="1"/>
  <c r="I4" i="187"/>
  <c r="L3" i="187"/>
  <c r="K3" i="187"/>
  <c r="J3" i="187"/>
  <c r="H10" i="186"/>
  <c r="I10" i="186" s="1"/>
  <c r="I9" i="186"/>
  <c r="H9" i="186"/>
  <c r="I8" i="186"/>
  <c r="H8" i="186"/>
  <c r="H7" i="186"/>
  <c r="I7" i="186" s="1"/>
  <c r="H6" i="186"/>
  <c r="I6" i="186" s="1"/>
  <c r="I5" i="186"/>
  <c r="L3" i="186"/>
  <c r="K3" i="186"/>
  <c r="J3" i="186"/>
  <c r="H10" i="185"/>
  <c r="I10" i="185" s="1"/>
  <c r="I9" i="185"/>
  <c r="H9" i="185"/>
  <c r="I8" i="185"/>
  <c r="H8" i="185"/>
  <c r="H7" i="185"/>
  <c r="I7" i="185" s="1"/>
  <c r="I6" i="185"/>
  <c r="H6" i="185"/>
  <c r="L3" i="185"/>
  <c r="K3" i="185"/>
  <c r="J3" i="185"/>
  <c r="I10" i="184"/>
  <c r="H10" i="184"/>
  <c r="I9" i="184"/>
  <c r="H9" i="184"/>
  <c r="H8" i="184"/>
  <c r="I8" i="184" s="1"/>
  <c r="I7" i="184"/>
  <c r="H7" i="184"/>
  <c r="I6" i="184"/>
  <c r="H6" i="184"/>
  <c r="L3" i="184"/>
  <c r="K3" i="184"/>
  <c r="J3" i="184"/>
  <c r="I10" i="183"/>
  <c r="H10" i="183"/>
  <c r="H9" i="183"/>
  <c r="I9" i="183" s="1"/>
  <c r="K8" i="183"/>
  <c r="L8" i="183" s="1"/>
  <c r="H8" i="183"/>
  <c r="I8" i="183" s="1"/>
  <c r="H7" i="183"/>
  <c r="I7" i="183" s="1"/>
  <c r="H6" i="183"/>
  <c r="I6" i="183" s="1"/>
  <c r="L3" i="183"/>
  <c r="K3" i="183"/>
  <c r="J3" i="183"/>
  <c r="I10" i="182"/>
  <c r="H10" i="182"/>
  <c r="I9" i="182"/>
  <c r="H9" i="182"/>
  <c r="H8" i="182"/>
  <c r="I8" i="182" s="1"/>
  <c r="I7" i="182"/>
  <c r="H7" i="182"/>
  <c r="H6" i="182"/>
  <c r="I6" i="182" s="1"/>
  <c r="L3" i="182"/>
  <c r="K3" i="182"/>
  <c r="J3" i="182"/>
  <c r="I10" i="181"/>
  <c r="H10" i="181"/>
  <c r="H9" i="181"/>
  <c r="I9" i="181" s="1"/>
  <c r="L8" i="181"/>
  <c r="K8" i="181"/>
  <c r="H8" i="181"/>
  <c r="I8" i="181" s="1"/>
  <c r="I7" i="181"/>
  <c r="H7" i="181"/>
  <c r="H6" i="181"/>
  <c r="I6" i="181" s="1"/>
  <c r="L3" i="181"/>
  <c r="K3" i="181"/>
  <c r="J3" i="181"/>
  <c r="I10" i="180"/>
  <c r="H10" i="180"/>
  <c r="H9" i="180"/>
  <c r="I9" i="180" s="1"/>
  <c r="K8" i="180"/>
  <c r="H8" i="180"/>
  <c r="I8" i="180" s="1"/>
  <c r="I7" i="180"/>
  <c r="H7" i="180"/>
  <c r="H6" i="180"/>
  <c r="I6" i="180" s="1"/>
  <c r="I4" i="180"/>
  <c r="L3" i="180"/>
  <c r="K3" i="180"/>
  <c r="J3" i="180"/>
  <c r="I10" i="179"/>
  <c r="H10" i="179"/>
  <c r="I9" i="179"/>
  <c r="H9" i="179"/>
  <c r="I8" i="179"/>
  <c r="H8" i="179"/>
  <c r="H7" i="179"/>
  <c r="I7" i="179" s="1"/>
  <c r="I6" i="179"/>
  <c r="H6" i="179"/>
  <c r="L3" i="179"/>
  <c r="K3" i="179"/>
  <c r="J3" i="179"/>
  <c r="H10" i="178"/>
  <c r="I10" i="178" s="1"/>
  <c r="I9" i="178"/>
  <c r="H9" i="178"/>
  <c r="I8" i="178"/>
  <c r="H8" i="178"/>
  <c r="I7" i="178"/>
  <c r="H7" i="178"/>
  <c r="H6" i="178"/>
  <c r="I6" i="178" s="1"/>
  <c r="L3" i="178"/>
  <c r="K3" i="178"/>
  <c r="J3" i="178"/>
  <c r="H10" i="177"/>
  <c r="I10" i="177" s="1"/>
  <c r="I9" i="177"/>
  <c r="H9" i="177"/>
  <c r="I8" i="177"/>
  <c r="H8" i="177"/>
  <c r="H7" i="177"/>
  <c r="I7" i="177" s="1"/>
  <c r="I6" i="177"/>
  <c r="H6" i="177"/>
  <c r="L3" i="177"/>
  <c r="K3" i="177"/>
  <c r="J3" i="177"/>
  <c r="H10" i="176"/>
  <c r="I10" i="176" s="1"/>
  <c r="H9" i="176"/>
  <c r="I9" i="176" s="1"/>
  <c r="H8" i="176"/>
  <c r="I8" i="176" s="1"/>
  <c r="H7" i="176"/>
  <c r="I7" i="176" s="1"/>
  <c r="H6" i="176"/>
  <c r="I6" i="176" s="1"/>
  <c r="L3" i="176"/>
  <c r="K3" i="176"/>
  <c r="J3" i="176"/>
  <c r="I10" i="175"/>
  <c r="H10" i="175"/>
  <c r="H9" i="175"/>
  <c r="I9" i="175" s="1"/>
  <c r="K8" i="175"/>
  <c r="L8" i="175" s="1"/>
  <c r="H8" i="175"/>
  <c r="I8" i="175" s="1"/>
  <c r="H7" i="175"/>
  <c r="I7" i="175" s="1"/>
  <c r="H6" i="175"/>
  <c r="I6" i="175" s="1"/>
  <c r="I5" i="175"/>
  <c r="L3" i="175"/>
  <c r="K3" i="175"/>
  <c r="J3" i="175"/>
  <c r="H10" i="174"/>
  <c r="I10" i="174" s="1"/>
  <c r="I9" i="174"/>
  <c r="H9" i="174"/>
  <c r="I8" i="174"/>
  <c r="H8" i="174"/>
  <c r="I7" i="174"/>
  <c r="H7" i="174"/>
  <c r="H6" i="174"/>
  <c r="I6" i="174" s="1"/>
  <c r="L3" i="174"/>
  <c r="K3" i="174"/>
  <c r="J3" i="174"/>
  <c r="I10" i="173"/>
  <c r="H10" i="173"/>
  <c r="I9" i="173"/>
  <c r="H9" i="173"/>
  <c r="L8" i="173"/>
  <c r="K8" i="173"/>
  <c r="H8" i="173"/>
  <c r="I8" i="173" s="1"/>
  <c r="I7" i="173"/>
  <c r="H7" i="173"/>
  <c r="I6" i="173"/>
  <c r="H6" i="173"/>
  <c r="L3" i="173"/>
  <c r="K3" i="173"/>
  <c r="J3" i="173"/>
  <c r="H10" i="172"/>
  <c r="I10" i="172" s="1"/>
  <c r="I9" i="172"/>
  <c r="H9" i="172"/>
  <c r="K8" i="172"/>
  <c r="L8" i="172"/>
  <c r="H8" i="172"/>
  <c r="I8" i="172" s="1"/>
  <c r="H7" i="172"/>
  <c r="I7" i="172" s="1"/>
  <c r="H6" i="172"/>
  <c r="I6" i="172" s="1"/>
  <c r="L3" i="172"/>
  <c r="K3" i="172"/>
  <c r="J3" i="172"/>
  <c r="I10" i="171"/>
  <c r="H10" i="171"/>
  <c r="H9" i="171"/>
  <c r="I9" i="171" s="1"/>
  <c r="I8" i="171"/>
  <c r="H8" i="171"/>
  <c r="H7" i="171"/>
  <c r="I7" i="171" s="1"/>
  <c r="H6" i="171"/>
  <c r="I6" i="171" s="1"/>
  <c r="I4" i="171"/>
  <c r="L3" i="171"/>
  <c r="K3" i="171"/>
  <c r="J3" i="171"/>
  <c r="H10" i="170"/>
  <c r="I10" i="170" s="1"/>
  <c r="I9" i="170"/>
  <c r="H9" i="170"/>
  <c r="K8" i="170"/>
  <c r="L8" i="170" s="1"/>
  <c r="I8" i="170"/>
  <c r="H8" i="170"/>
  <c r="I7" i="170"/>
  <c r="H7" i="170"/>
  <c r="H6" i="170"/>
  <c r="I6" i="170" s="1"/>
  <c r="I5" i="170"/>
  <c r="L3" i="170"/>
  <c r="K3" i="170"/>
  <c r="J3" i="170"/>
  <c r="H10" i="169"/>
  <c r="I10" i="169" s="1"/>
  <c r="I9" i="169"/>
  <c r="H9" i="169"/>
  <c r="I8" i="169"/>
  <c r="H8" i="169"/>
  <c r="H7" i="169"/>
  <c r="I7" i="169" s="1"/>
  <c r="I6" i="169"/>
  <c r="H6" i="169"/>
  <c r="L3" i="169"/>
  <c r="K3" i="169"/>
  <c r="J3" i="169"/>
  <c r="I10" i="168"/>
  <c r="H10" i="168"/>
  <c r="H9" i="168"/>
  <c r="I9" i="168" s="1"/>
  <c r="H8" i="168"/>
  <c r="I8" i="168" s="1"/>
  <c r="H7" i="168"/>
  <c r="I7" i="168" s="1"/>
  <c r="H6" i="168"/>
  <c r="I6" i="168" s="1"/>
  <c r="L3" i="168"/>
  <c r="K3" i="168"/>
  <c r="J3" i="168"/>
  <c r="I10" i="167"/>
  <c r="H10" i="167"/>
  <c r="H9" i="167"/>
  <c r="I9" i="167" s="1"/>
  <c r="K8" i="167"/>
  <c r="L8" i="167" s="1"/>
  <c r="I8" i="167"/>
  <c r="H8" i="167"/>
  <c r="H7" i="167"/>
  <c r="I7" i="167" s="1"/>
  <c r="H6" i="167"/>
  <c r="I6" i="167" s="1"/>
  <c r="I4" i="167"/>
  <c r="L3" i="167"/>
  <c r="K3" i="167"/>
  <c r="J3" i="167"/>
  <c r="I10" i="166"/>
  <c r="H10" i="166"/>
  <c r="I9" i="166"/>
  <c r="H9" i="166"/>
  <c r="K8" i="166"/>
  <c r="L8" i="166" s="1"/>
  <c r="H8" i="166"/>
  <c r="I8" i="166" s="1"/>
  <c r="I7" i="166"/>
  <c r="H7" i="166"/>
  <c r="H6" i="166"/>
  <c r="I6" i="166" s="1"/>
  <c r="L3" i="166"/>
  <c r="K3" i="166"/>
  <c r="J3" i="166"/>
  <c r="I10" i="165"/>
  <c r="H10" i="165"/>
  <c r="H9" i="165"/>
  <c r="I9" i="165" s="1"/>
  <c r="K8" i="165"/>
  <c r="L8" i="165" s="1"/>
  <c r="H8" i="165"/>
  <c r="I8" i="165" s="1"/>
  <c r="H7" i="165"/>
  <c r="I7" i="165" s="1"/>
  <c r="I6" i="165"/>
  <c r="H6" i="165"/>
  <c r="L3" i="165"/>
  <c r="K3" i="165"/>
  <c r="J3" i="165"/>
  <c r="H10" i="164"/>
  <c r="I10" i="164" s="1"/>
  <c r="I9" i="164"/>
  <c r="H9" i="164"/>
  <c r="H8" i="164"/>
  <c r="I8" i="164" s="1"/>
  <c r="H7" i="164"/>
  <c r="I7" i="164" s="1"/>
  <c r="H6" i="164"/>
  <c r="I6" i="164" s="1"/>
  <c r="I4" i="164"/>
  <c r="L3" i="164"/>
  <c r="K3" i="164"/>
  <c r="J3" i="164"/>
  <c r="I10" i="163"/>
  <c r="H10" i="163"/>
  <c r="H9" i="163"/>
  <c r="I9" i="163" s="1"/>
  <c r="K8" i="163"/>
  <c r="H8" i="163"/>
  <c r="I8" i="163" s="1"/>
  <c r="H7" i="163"/>
  <c r="I7" i="163" s="1"/>
  <c r="H6" i="163"/>
  <c r="I6" i="163" s="1"/>
  <c r="I5" i="163"/>
  <c r="L3" i="163"/>
  <c r="K3" i="163"/>
  <c r="J3" i="163"/>
  <c r="H10" i="162"/>
  <c r="I10" i="162" s="1"/>
  <c r="I9" i="162"/>
  <c r="H9" i="162"/>
  <c r="H8" i="162"/>
  <c r="I8" i="162" s="1"/>
  <c r="I7" i="162"/>
  <c r="H7" i="162"/>
  <c r="H6" i="162"/>
  <c r="I6" i="162" s="1"/>
  <c r="I5" i="162"/>
  <c r="L3" i="162"/>
  <c r="K3" i="162"/>
  <c r="J3" i="162"/>
  <c r="I10" i="161"/>
  <c r="H10" i="161"/>
  <c r="H9" i="161"/>
  <c r="I9" i="161" s="1"/>
  <c r="H8" i="161"/>
  <c r="I8" i="161" s="1"/>
  <c r="H7" i="161"/>
  <c r="I7" i="161" s="1"/>
  <c r="I6" i="161"/>
  <c r="H6" i="161"/>
  <c r="L3" i="161"/>
  <c r="K3" i="161"/>
  <c r="J3" i="161"/>
  <c r="I10" i="160"/>
  <c r="H10" i="160"/>
  <c r="I9" i="160"/>
  <c r="H9" i="160"/>
  <c r="H8" i="160"/>
  <c r="I8" i="160" s="1"/>
  <c r="H7" i="160"/>
  <c r="I7" i="160" s="1"/>
  <c r="H6" i="160"/>
  <c r="I6" i="160" s="1"/>
  <c r="L3" i="160"/>
  <c r="K3" i="160"/>
  <c r="J3" i="160"/>
  <c r="I10" i="159"/>
  <c r="H10" i="159"/>
  <c r="I9" i="159"/>
  <c r="H9" i="159"/>
  <c r="L8" i="159"/>
  <c r="K8" i="159"/>
  <c r="I8" i="159"/>
  <c r="H8" i="159"/>
  <c r="H7" i="159"/>
  <c r="I7" i="159" s="1"/>
  <c r="H6" i="159"/>
  <c r="I6" i="159" s="1"/>
  <c r="I4" i="159"/>
  <c r="L3" i="159"/>
  <c r="K3" i="159"/>
  <c r="J3" i="159"/>
  <c r="H10" i="158"/>
  <c r="I10" i="158" s="1"/>
  <c r="I9" i="158"/>
  <c r="H9" i="158"/>
  <c r="H8" i="158"/>
  <c r="I8" i="158" s="1"/>
  <c r="H7" i="158"/>
  <c r="I7" i="158" s="1"/>
  <c r="H6" i="158"/>
  <c r="I6" i="158" s="1"/>
  <c r="L3" i="158"/>
  <c r="K3" i="158"/>
  <c r="J3" i="158"/>
  <c r="I10" i="157"/>
  <c r="H10" i="157"/>
  <c r="I9" i="157"/>
  <c r="H9" i="157"/>
  <c r="K8" i="157"/>
  <c r="H8" i="157"/>
  <c r="I8" i="157" s="1"/>
  <c r="H7" i="157"/>
  <c r="I7" i="157" s="1"/>
  <c r="I6" i="157"/>
  <c r="H6" i="157"/>
  <c r="I5" i="157"/>
  <c r="L3" i="157"/>
  <c r="K3" i="157"/>
  <c r="J3" i="157"/>
  <c r="I10" i="156"/>
  <c r="H10" i="156"/>
  <c r="I9" i="156"/>
  <c r="H9" i="156"/>
  <c r="H8" i="156"/>
  <c r="I8" i="156" s="1"/>
  <c r="H7" i="156"/>
  <c r="I7" i="156" s="1"/>
  <c r="H6" i="156"/>
  <c r="I6" i="156" s="1"/>
  <c r="I5" i="156"/>
  <c r="L3" i="156"/>
  <c r="K3" i="156"/>
  <c r="J3" i="156"/>
  <c r="I10" i="155"/>
  <c r="H10" i="155"/>
  <c r="I9" i="155"/>
  <c r="H9" i="155"/>
  <c r="I8" i="155"/>
  <c r="H8" i="155"/>
  <c r="H7" i="155"/>
  <c r="I7" i="155" s="1"/>
  <c r="H6" i="155"/>
  <c r="I6" i="155" s="1"/>
  <c r="I5" i="155"/>
  <c r="I4" i="155"/>
  <c r="L3" i="155"/>
  <c r="K3" i="155"/>
  <c r="J3" i="155"/>
  <c r="H10" i="154"/>
  <c r="I10" i="154" s="1"/>
  <c r="I9" i="154"/>
  <c r="H9" i="154"/>
  <c r="K8" i="154"/>
  <c r="L8" i="154" s="1"/>
  <c r="H8" i="154"/>
  <c r="I8" i="154" s="1"/>
  <c r="I7" i="154"/>
  <c r="H7" i="154"/>
  <c r="H6" i="154"/>
  <c r="I6" i="154" s="1"/>
  <c r="L3" i="154"/>
  <c r="K3" i="154"/>
  <c r="J3" i="154"/>
  <c r="I10" i="153"/>
  <c r="H10" i="153"/>
  <c r="I9" i="153"/>
  <c r="H9" i="153"/>
  <c r="K8" i="153"/>
  <c r="L8" i="153" s="1"/>
  <c r="H8" i="153"/>
  <c r="I8" i="153" s="1"/>
  <c r="H7" i="153"/>
  <c r="I7" i="153" s="1"/>
  <c r="H6" i="153"/>
  <c r="I6" i="153" s="1"/>
  <c r="L3" i="153"/>
  <c r="K3" i="153"/>
  <c r="J3" i="153"/>
  <c r="H10" i="152"/>
  <c r="I10" i="152" s="1"/>
  <c r="I9" i="152"/>
  <c r="H9" i="152"/>
  <c r="H8" i="152"/>
  <c r="I8" i="152" s="1"/>
  <c r="H7" i="152"/>
  <c r="I7" i="152" s="1"/>
  <c r="H6" i="152"/>
  <c r="I6" i="152" s="1"/>
  <c r="L3" i="152"/>
  <c r="K3" i="152"/>
  <c r="J3" i="152"/>
  <c r="I10" i="151"/>
  <c r="H10" i="151"/>
  <c r="H9" i="151"/>
  <c r="I9" i="151" s="1"/>
  <c r="K8" i="151"/>
  <c r="L8" i="151" s="1"/>
  <c r="I8" i="151"/>
  <c r="H8" i="151"/>
  <c r="H7" i="151"/>
  <c r="I7" i="151" s="1"/>
  <c r="H6" i="151"/>
  <c r="I6" i="151" s="1"/>
  <c r="I5" i="151"/>
  <c r="I4" i="151"/>
  <c r="L3" i="151"/>
  <c r="K3" i="151"/>
  <c r="J3" i="151"/>
  <c r="I10" i="150"/>
  <c r="H10" i="150"/>
  <c r="I9" i="150"/>
  <c r="H9" i="150"/>
  <c r="H8" i="150"/>
  <c r="I8" i="150" s="1"/>
  <c r="I7" i="150"/>
  <c r="H7" i="150"/>
  <c r="H6" i="150"/>
  <c r="I6" i="150" s="1"/>
  <c r="L3" i="150"/>
  <c r="K3" i="150"/>
  <c r="J3" i="150"/>
  <c r="I10" i="149"/>
  <c r="H10" i="149"/>
  <c r="H9" i="149"/>
  <c r="I9" i="149" s="1"/>
  <c r="K8" i="149"/>
  <c r="I8" i="149"/>
  <c r="H8" i="149"/>
  <c r="H7" i="149"/>
  <c r="I7" i="149" s="1"/>
  <c r="I6" i="149"/>
  <c r="H6" i="149"/>
  <c r="L3" i="149"/>
  <c r="K3" i="149"/>
  <c r="J3" i="149"/>
  <c r="I10" i="148"/>
  <c r="H10" i="148"/>
  <c r="I9" i="148"/>
  <c r="H9" i="148"/>
  <c r="L8" i="148"/>
  <c r="K8" i="148"/>
  <c r="H8" i="148"/>
  <c r="I8" i="148" s="1"/>
  <c r="I7" i="148"/>
  <c r="H7" i="148"/>
  <c r="H6" i="148"/>
  <c r="I6" i="148" s="1"/>
  <c r="L3" i="148"/>
  <c r="K3" i="148"/>
  <c r="J3" i="148"/>
  <c r="H10" i="147"/>
  <c r="I10" i="147" s="1"/>
  <c r="H9" i="147"/>
  <c r="I9" i="147" s="1"/>
  <c r="I8" i="147"/>
  <c r="H8" i="147"/>
  <c r="H7" i="147"/>
  <c r="I7" i="147" s="1"/>
  <c r="I6" i="147"/>
  <c r="H6" i="147"/>
  <c r="L3" i="147"/>
  <c r="K3" i="147"/>
  <c r="J3" i="147"/>
  <c r="I10" i="146"/>
  <c r="H10" i="146"/>
  <c r="H9" i="146"/>
  <c r="I9" i="146" s="1"/>
  <c r="H8" i="146"/>
  <c r="I8" i="146" s="1"/>
  <c r="I7" i="146"/>
  <c r="H7" i="146"/>
  <c r="H6" i="146"/>
  <c r="I6" i="146" s="1"/>
  <c r="L3" i="146"/>
  <c r="K3" i="146"/>
  <c r="J3" i="146"/>
  <c r="I10" i="145"/>
  <c r="H10" i="145"/>
  <c r="I9" i="145"/>
  <c r="H9" i="145"/>
  <c r="I8" i="145"/>
  <c r="H8" i="145"/>
  <c r="H7" i="145"/>
  <c r="I7" i="145" s="1"/>
  <c r="I6" i="145"/>
  <c r="H6" i="145"/>
  <c r="L3" i="145"/>
  <c r="K3" i="145"/>
  <c r="J3" i="145"/>
  <c r="H10" i="144"/>
  <c r="I10" i="144" s="1"/>
  <c r="I9" i="144"/>
  <c r="H9" i="144"/>
  <c r="H8" i="144"/>
  <c r="I8" i="144" s="1"/>
  <c r="H7" i="144"/>
  <c r="I7" i="144" s="1"/>
  <c r="H6" i="144"/>
  <c r="I6" i="144" s="1"/>
  <c r="L3" i="144"/>
  <c r="K3" i="144"/>
  <c r="J3" i="144"/>
  <c r="H10" i="143"/>
  <c r="I10" i="143" s="1"/>
  <c r="I9" i="143"/>
  <c r="H9" i="143"/>
  <c r="K8" i="143"/>
  <c r="L8" i="143" s="1"/>
  <c r="I8" i="143"/>
  <c r="H8" i="143"/>
  <c r="H7" i="143"/>
  <c r="I7" i="143" s="1"/>
  <c r="H6" i="143"/>
  <c r="I6" i="143" s="1"/>
  <c r="I4" i="143"/>
  <c r="L3" i="143"/>
  <c r="K3" i="143"/>
  <c r="J3" i="143"/>
  <c r="I10" i="142"/>
  <c r="H10" i="142"/>
  <c r="H9" i="142"/>
  <c r="I9" i="142" s="1"/>
  <c r="H8" i="142"/>
  <c r="I8" i="142" s="1"/>
  <c r="I7" i="142"/>
  <c r="H7" i="142"/>
  <c r="H6" i="142"/>
  <c r="I6" i="142" s="1"/>
  <c r="L3" i="142"/>
  <c r="K3" i="142"/>
  <c r="J3" i="142"/>
  <c r="I10" i="141"/>
  <c r="H10" i="141"/>
  <c r="I9" i="141"/>
  <c r="H9" i="141"/>
  <c r="H8" i="141"/>
  <c r="I8" i="141" s="1"/>
  <c r="H7" i="141"/>
  <c r="I7" i="141" s="1"/>
  <c r="I6" i="141"/>
  <c r="H6" i="141"/>
  <c r="L3" i="141"/>
  <c r="K3" i="141"/>
  <c r="J3" i="141"/>
  <c r="I10" i="140"/>
  <c r="H10" i="140"/>
  <c r="I9" i="140"/>
  <c r="H9" i="140"/>
  <c r="K8" i="140"/>
  <c r="L8" i="140" s="1"/>
  <c r="H8" i="140"/>
  <c r="I8" i="140" s="1"/>
  <c r="I7" i="140"/>
  <c r="H7" i="140"/>
  <c r="H6" i="140"/>
  <c r="I6" i="140" s="1"/>
  <c r="L3" i="140"/>
  <c r="K3" i="140"/>
  <c r="J3" i="140"/>
  <c r="H10" i="139"/>
  <c r="I10" i="139" s="1"/>
  <c r="H9" i="139"/>
  <c r="I9" i="139" s="1"/>
  <c r="K8" i="139"/>
  <c r="I8" i="139"/>
  <c r="H8" i="139"/>
  <c r="H7" i="139"/>
  <c r="I7" i="139" s="1"/>
  <c r="I6" i="139"/>
  <c r="H6" i="139"/>
  <c r="L3" i="139"/>
  <c r="K3" i="139"/>
  <c r="J3" i="139"/>
  <c r="I10" i="138"/>
  <c r="H10" i="138"/>
  <c r="H9" i="138"/>
  <c r="I9" i="138" s="1"/>
  <c r="H8" i="138"/>
  <c r="I8" i="138" s="1"/>
  <c r="I7" i="138"/>
  <c r="H7" i="138"/>
  <c r="H6" i="138"/>
  <c r="I6" i="138" s="1"/>
  <c r="L3" i="138"/>
  <c r="K3" i="138"/>
  <c r="J3" i="138"/>
  <c r="I10" i="137"/>
  <c r="H10" i="137"/>
  <c r="I9" i="137"/>
  <c r="H9" i="137"/>
  <c r="I8" i="137"/>
  <c r="H8" i="137"/>
  <c r="H7" i="137"/>
  <c r="I7" i="137" s="1"/>
  <c r="I6" i="137"/>
  <c r="H6" i="137"/>
  <c r="L3" i="137"/>
  <c r="K3" i="137"/>
  <c r="J3" i="137"/>
  <c r="H10" i="136"/>
  <c r="I10" i="136" s="1"/>
  <c r="I9" i="136"/>
  <c r="H9" i="136"/>
  <c r="H8" i="136"/>
  <c r="I8" i="136" s="1"/>
  <c r="H7" i="136"/>
  <c r="I7" i="136" s="1"/>
  <c r="H6" i="136"/>
  <c r="I6" i="136" s="1"/>
  <c r="L3" i="136"/>
  <c r="K3" i="136"/>
  <c r="J3" i="136"/>
  <c r="H10" i="135"/>
  <c r="I10" i="135" s="1"/>
  <c r="I9" i="135"/>
  <c r="H9" i="135"/>
  <c r="K8" i="135"/>
  <c r="L8" i="135" s="1"/>
  <c r="I8" i="135"/>
  <c r="H8" i="135"/>
  <c r="H7" i="135"/>
  <c r="I7" i="135" s="1"/>
  <c r="H6" i="135"/>
  <c r="I6" i="135" s="1"/>
  <c r="L3" i="135"/>
  <c r="K3" i="135"/>
  <c r="J3" i="135"/>
  <c r="I10" i="134"/>
  <c r="H10" i="134"/>
  <c r="H9" i="134"/>
  <c r="I9" i="134" s="1"/>
  <c r="H8" i="134"/>
  <c r="I8" i="134" s="1"/>
  <c r="I7" i="134"/>
  <c r="H7" i="134"/>
  <c r="H6" i="134"/>
  <c r="I6" i="134" s="1"/>
  <c r="L3" i="134"/>
  <c r="K3" i="134"/>
  <c r="J3" i="134"/>
  <c r="I10" i="133"/>
  <c r="H10" i="133"/>
  <c r="I9" i="133"/>
  <c r="H9" i="133"/>
  <c r="K8" i="133"/>
  <c r="I8" i="133"/>
  <c r="H8" i="133"/>
  <c r="H7" i="133"/>
  <c r="I7" i="133" s="1"/>
  <c r="I6" i="133"/>
  <c r="H6" i="133"/>
  <c r="I5" i="133"/>
  <c r="L3" i="133"/>
  <c r="K3" i="133"/>
  <c r="J3" i="133"/>
  <c r="H10" i="132"/>
  <c r="I10" i="132" s="1"/>
  <c r="I9" i="132"/>
  <c r="H9" i="132"/>
  <c r="K8" i="132"/>
  <c r="L8" i="132" s="1"/>
  <c r="I8" i="132"/>
  <c r="H8" i="132"/>
  <c r="I7" i="132"/>
  <c r="H7" i="132"/>
  <c r="H6" i="132"/>
  <c r="I6" i="132" s="1"/>
  <c r="L3" i="132"/>
  <c r="K3" i="132"/>
  <c r="J3" i="132"/>
  <c r="H10" i="131"/>
  <c r="I10" i="131" s="1"/>
  <c r="I9" i="131"/>
  <c r="H9" i="131"/>
  <c r="L8" i="131"/>
  <c r="K8" i="131"/>
  <c r="I8" i="131"/>
  <c r="H8" i="131"/>
  <c r="I7" i="131"/>
  <c r="H7" i="131"/>
  <c r="I6" i="131"/>
  <c r="H6" i="131"/>
  <c r="I4" i="131"/>
  <c r="L3" i="131"/>
  <c r="K3" i="131"/>
  <c r="J3" i="131"/>
  <c r="H10" i="130"/>
  <c r="I10" i="130" s="1"/>
  <c r="H9" i="130"/>
  <c r="I9" i="130" s="1"/>
  <c r="K8" i="130"/>
  <c r="L8" i="130" s="1"/>
  <c r="H8" i="130"/>
  <c r="I8" i="130" s="1"/>
  <c r="I7" i="130"/>
  <c r="H7" i="130"/>
  <c r="I6" i="130"/>
  <c r="H6" i="130"/>
  <c r="L3" i="130"/>
  <c r="K3" i="130"/>
  <c r="J3" i="130"/>
  <c r="I10" i="129"/>
  <c r="H10" i="129"/>
  <c r="H9" i="129"/>
  <c r="I9" i="129" s="1"/>
  <c r="H8" i="129"/>
  <c r="I8" i="129" s="1"/>
  <c r="H7" i="129"/>
  <c r="I7" i="129" s="1"/>
  <c r="I6" i="129"/>
  <c r="H6" i="129"/>
  <c r="L3" i="129"/>
  <c r="K3" i="129"/>
  <c r="J3" i="129"/>
  <c r="I10" i="128"/>
  <c r="H10" i="128"/>
  <c r="I9" i="128"/>
  <c r="H9" i="128"/>
  <c r="H8" i="128"/>
  <c r="I8" i="128" s="1"/>
  <c r="H7" i="128"/>
  <c r="I7" i="128" s="1"/>
  <c r="H6" i="128"/>
  <c r="I6" i="128" s="1"/>
  <c r="L3" i="128"/>
  <c r="K3" i="128"/>
  <c r="J3" i="128"/>
  <c r="H10" i="127"/>
  <c r="I10" i="127" s="1"/>
  <c r="H9" i="127"/>
  <c r="I9" i="127" s="1"/>
  <c r="I8" i="127"/>
  <c r="H8" i="127"/>
  <c r="H7" i="127"/>
  <c r="I7" i="127" s="1"/>
  <c r="H6" i="127"/>
  <c r="I6" i="127" s="1"/>
  <c r="I4" i="127"/>
  <c r="L3" i="127"/>
  <c r="K3" i="127"/>
  <c r="J3" i="127"/>
  <c r="I10" i="126"/>
  <c r="H10" i="126"/>
  <c r="H9" i="126"/>
  <c r="I9" i="126" s="1"/>
  <c r="I8" i="126"/>
  <c r="H8" i="126"/>
  <c r="I7" i="126"/>
  <c r="H7" i="126"/>
  <c r="I6" i="126"/>
  <c r="H6" i="126"/>
  <c r="L3" i="126"/>
  <c r="K3" i="126"/>
  <c r="J3" i="126"/>
  <c r="I10" i="125"/>
  <c r="H10" i="125"/>
  <c r="I9" i="125"/>
  <c r="H9" i="125"/>
  <c r="K8" i="125"/>
  <c r="I8" i="125"/>
  <c r="H8" i="125"/>
  <c r="I7" i="125"/>
  <c r="H7" i="125"/>
  <c r="I6" i="125"/>
  <c r="H6" i="125"/>
  <c r="L3" i="125"/>
  <c r="K3" i="125"/>
  <c r="J3" i="125"/>
  <c r="H10" i="124"/>
  <c r="I10" i="124" s="1"/>
  <c r="H9" i="124"/>
  <c r="I9" i="124" s="1"/>
  <c r="K8" i="124"/>
  <c r="L8" i="124" s="1"/>
  <c r="I8" i="124"/>
  <c r="H8" i="124"/>
  <c r="I7" i="124"/>
  <c r="H7" i="124"/>
  <c r="I6" i="124"/>
  <c r="H6" i="124"/>
  <c r="L3" i="124"/>
  <c r="K3" i="124"/>
  <c r="J3" i="124"/>
  <c r="H10" i="123"/>
  <c r="I10" i="123" s="1"/>
  <c r="H9" i="123"/>
  <c r="I9" i="123" s="1"/>
  <c r="K8" i="123"/>
  <c r="L8" i="123" s="1"/>
  <c r="I8" i="123"/>
  <c r="H8" i="123"/>
  <c r="I7" i="123"/>
  <c r="H7" i="123"/>
  <c r="I6" i="123"/>
  <c r="H6" i="123"/>
  <c r="L3" i="123"/>
  <c r="K3" i="123"/>
  <c r="J3" i="123"/>
  <c r="H10" i="122"/>
  <c r="I10" i="122" s="1"/>
  <c r="H9" i="122"/>
  <c r="I9" i="122" s="1"/>
  <c r="H8" i="122"/>
  <c r="I8" i="122" s="1"/>
  <c r="I7" i="122"/>
  <c r="H7" i="122"/>
  <c r="H6" i="122"/>
  <c r="I6" i="122" s="1"/>
  <c r="L3" i="122"/>
  <c r="K3" i="122"/>
  <c r="J3" i="122"/>
  <c r="H10" i="121"/>
  <c r="I10" i="121" s="1"/>
  <c r="H9" i="121"/>
  <c r="I9" i="121" s="1"/>
  <c r="H8" i="121"/>
  <c r="I8" i="121" s="1"/>
  <c r="H7" i="121"/>
  <c r="I7" i="121" s="1"/>
  <c r="I6" i="121"/>
  <c r="H6" i="121"/>
  <c r="L3" i="121"/>
  <c r="K3" i="121"/>
  <c r="J3" i="121"/>
  <c r="I10" i="120"/>
  <c r="H10" i="120"/>
  <c r="I9" i="120"/>
  <c r="H9" i="120"/>
  <c r="H8" i="120"/>
  <c r="I8" i="120" s="1"/>
  <c r="H7" i="120"/>
  <c r="I7" i="120" s="1"/>
  <c r="H6" i="120"/>
  <c r="I6" i="120" s="1"/>
  <c r="L3" i="120"/>
  <c r="K3" i="120"/>
  <c r="J3" i="120"/>
  <c r="H10" i="119"/>
  <c r="I10" i="119" s="1"/>
  <c r="H9" i="119"/>
  <c r="I9" i="119" s="1"/>
  <c r="K8" i="119"/>
  <c r="L8" i="119" s="1"/>
  <c r="I8" i="119"/>
  <c r="H8" i="119"/>
  <c r="I7" i="119"/>
  <c r="H7" i="119"/>
  <c r="I6" i="119"/>
  <c r="H6" i="119"/>
  <c r="I4" i="119"/>
  <c r="L3" i="119"/>
  <c r="K3" i="119"/>
  <c r="J3" i="119"/>
  <c r="H10" i="118"/>
  <c r="I10" i="118" s="1"/>
  <c r="H9" i="118"/>
  <c r="I9" i="118" s="1"/>
  <c r="I8" i="118"/>
  <c r="H8" i="118"/>
  <c r="I7" i="118"/>
  <c r="H7" i="118"/>
  <c r="I6" i="118"/>
  <c r="H6" i="118"/>
  <c r="L3" i="118"/>
  <c r="K3" i="118"/>
  <c r="J3" i="118"/>
  <c r="H10" i="117"/>
  <c r="I10" i="117" s="1"/>
  <c r="H9" i="117"/>
  <c r="I9" i="117" s="1"/>
  <c r="K8" i="117"/>
  <c r="L8" i="117" s="1"/>
  <c r="I8" i="117"/>
  <c r="H8" i="117"/>
  <c r="I7" i="117"/>
  <c r="H7" i="117"/>
  <c r="I6" i="117"/>
  <c r="H6" i="117"/>
  <c r="I5" i="117"/>
  <c r="L3" i="117"/>
  <c r="K3" i="117"/>
  <c r="J3" i="117"/>
  <c r="H10" i="116"/>
  <c r="I10" i="116" s="1"/>
  <c r="H9" i="116"/>
  <c r="I9" i="116" s="1"/>
  <c r="K8" i="116"/>
  <c r="L8" i="116" s="1"/>
  <c r="I8" i="116"/>
  <c r="H8" i="116"/>
  <c r="I7" i="116"/>
  <c r="H7" i="116"/>
  <c r="I6" i="116"/>
  <c r="H6" i="116"/>
  <c r="L3" i="116"/>
  <c r="K3" i="116"/>
  <c r="J3" i="116"/>
  <c r="H10" i="115"/>
  <c r="I10" i="115" s="1"/>
  <c r="H9" i="115"/>
  <c r="I9" i="115" s="1"/>
  <c r="K8" i="115"/>
  <c r="L8" i="115" s="1"/>
  <c r="I8" i="115"/>
  <c r="H8" i="115"/>
  <c r="I7" i="115"/>
  <c r="H7" i="115"/>
  <c r="I6" i="115"/>
  <c r="H6" i="115"/>
  <c r="L3" i="115"/>
  <c r="K3" i="115"/>
  <c r="J3" i="115"/>
  <c r="H10" i="114"/>
  <c r="I10" i="114" s="1"/>
  <c r="H9" i="114"/>
  <c r="I9" i="114" s="1"/>
  <c r="K8" i="114"/>
  <c r="L8" i="114" s="1"/>
  <c r="I8" i="114"/>
  <c r="H8" i="114"/>
  <c r="I7" i="114"/>
  <c r="H7" i="114"/>
  <c r="I6" i="114"/>
  <c r="H6" i="114"/>
  <c r="L3" i="114"/>
  <c r="K3" i="114"/>
  <c r="J3" i="114"/>
  <c r="H10" i="113"/>
  <c r="I10" i="113" s="1"/>
  <c r="H9" i="113"/>
  <c r="I9" i="113" s="1"/>
  <c r="I8" i="113"/>
  <c r="H8" i="113"/>
  <c r="I7" i="113"/>
  <c r="H7" i="113"/>
  <c r="I6" i="113"/>
  <c r="H6" i="113"/>
  <c r="L3" i="113"/>
  <c r="K3" i="113"/>
  <c r="J3" i="113"/>
  <c r="H10" i="112"/>
  <c r="I10" i="112" s="1"/>
  <c r="H9" i="112"/>
  <c r="I9" i="112" s="1"/>
  <c r="I8" i="112"/>
  <c r="H8" i="112"/>
  <c r="I7" i="112"/>
  <c r="H7" i="112"/>
  <c r="I6" i="112"/>
  <c r="H6" i="112"/>
  <c r="L3" i="112"/>
  <c r="K3" i="112"/>
  <c r="J3" i="112"/>
  <c r="H10" i="111"/>
  <c r="I10" i="111" s="1"/>
  <c r="H9" i="111"/>
  <c r="I9" i="111" s="1"/>
  <c r="K8" i="111"/>
  <c r="I8" i="111"/>
  <c r="H8" i="111"/>
  <c r="I7" i="111"/>
  <c r="H7" i="111"/>
  <c r="I6" i="111"/>
  <c r="H6" i="111"/>
  <c r="L3" i="111"/>
  <c r="K3" i="111"/>
  <c r="J3" i="111"/>
  <c r="H10" i="110"/>
  <c r="I10" i="110" s="1"/>
  <c r="H9" i="110"/>
  <c r="I9" i="110" s="1"/>
  <c r="I8" i="110"/>
  <c r="H8" i="110"/>
  <c r="I7" i="110"/>
  <c r="H7" i="110"/>
  <c r="I6" i="110"/>
  <c r="H6" i="110"/>
  <c r="L3" i="110"/>
  <c r="K3" i="110"/>
  <c r="J3" i="110"/>
  <c r="H10" i="109"/>
  <c r="I10" i="109" s="1"/>
  <c r="H9" i="109"/>
  <c r="I9" i="109" s="1"/>
  <c r="K8" i="109"/>
  <c r="L8" i="109" s="1"/>
  <c r="I8" i="109"/>
  <c r="H8" i="109"/>
  <c r="I7" i="109"/>
  <c r="H7" i="109"/>
  <c r="I6" i="109"/>
  <c r="H6" i="109"/>
  <c r="I5" i="109"/>
  <c r="L3" i="109"/>
  <c r="K3" i="109"/>
  <c r="J3" i="109"/>
  <c r="H10" i="108"/>
  <c r="I10" i="108" s="1"/>
  <c r="H9" i="108"/>
  <c r="I9" i="108" s="1"/>
  <c r="K8" i="108"/>
  <c r="L8" i="108"/>
  <c r="I8" i="108"/>
  <c r="H8" i="108"/>
  <c r="I7" i="108"/>
  <c r="H7" i="108"/>
  <c r="I6" i="108"/>
  <c r="H6" i="108"/>
  <c r="L3" i="108"/>
  <c r="K3" i="108"/>
  <c r="J3" i="108"/>
  <c r="H10" i="107"/>
  <c r="I10" i="107" s="1"/>
  <c r="H9" i="107"/>
  <c r="I9" i="107" s="1"/>
  <c r="K8" i="107"/>
  <c r="L8" i="107" s="1"/>
  <c r="I8" i="107"/>
  <c r="H8" i="107"/>
  <c r="I7" i="107"/>
  <c r="H7" i="107"/>
  <c r="I6" i="107"/>
  <c r="H6" i="107"/>
  <c r="L3" i="107"/>
  <c r="K3" i="107"/>
  <c r="J3" i="107"/>
  <c r="H10" i="106"/>
  <c r="I10" i="106" s="1"/>
  <c r="H9" i="106"/>
  <c r="I9" i="106" s="1"/>
  <c r="K8" i="106"/>
  <c r="L8" i="106" s="1"/>
  <c r="I8" i="106"/>
  <c r="H8" i="106"/>
  <c r="I7" i="106"/>
  <c r="H7" i="106"/>
  <c r="I6" i="106"/>
  <c r="H6" i="106"/>
  <c r="L3" i="106"/>
  <c r="K3" i="106"/>
  <c r="J3" i="106"/>
  <c r="H10" i="105"/>
  <c r="I10" i="105" s="1"/>
  <c r="H9" i="105"/>
  <c r="I9" i="105" s="1"/>
  <c r="I8" i="105"/>
  <c r="H8" i="105"/>
  <c r="I7" i="105"/>
  <c r="H7" i="105"/>
  <c r="I6" i="105"/>
  <c r="H6" i="105"/>
  <c r="L3" i="105"/>
  <c r="K3" i="105"/>
  <c r="J3" i="105"/>
  <c r="H10" i="104"/>
  <c r="I10" i="104" s="1"/>
  <c r="H9" i="104"/>
  <c r="I9" i="104" s="1"/>
  <c r="I8" i="104"/>
  <c r="H8" i="104"/>
  <c r="I7" i="104"/>
  <c r="H7" i="104"/>
  <c r="I6" i="104"/>
  <c r="H6" i="104"/>
  <c r="L3" i="104"/>
  <c r="K3" i="104"/>
  <c r="J3" i="104"/>
  <c r="H10" i="103"/>
  <c r="I10" i="103" s="1"/>
  <c r="H9" i="103"/>
  <c r="I9" i="103" s="1"/>
  <c r="K8" i="103"/>
  <c r="I8" i="103"/>
  <c r="H8" i="103"/>
  <c r="I7" i="103"/>
  <c r="H7" i="103"/>
  <c r="I6" i="103"/>
  <c r="H6" i="103"/>
  <c r="I4" i="103"/>
  <c r="L3" i="103"/>
  <c r="K3" i="103"/>
  <c r="J3" i="103"/>
  <c r="H10" i="102"/>
  <c r="I10" i="102" s="1"/>
  <c r="H9" i="102"/>
  <c r="I9" i="102" s="1"/>
  <c r="I8" i="102"/>
  <c r="H8" i="102"/>
  <c r="I7" i="102"/>
  <c r="H7" i="102"/>
  <c r="I6" i="102"/>
  <c r="H6" i="102"/>
  <c r="L3" i="102"/>
  <c r="K3" i="102"/>
  <c r="J3" i="102"/>
  <c r="H10" i="101"/>
  <c r="I10" i="101" s="1"/>
  <c r="H9" i="101"/>
  <c r="I9" i="101" s="1"/>
  <c r="K8" i="101"/>
  <c r="L8" i="101" s="1"/>
  <c r="I8" i="101"/>
  <c r="H8" i="101"/>
  <c r="I7" i="101"/>
  <c r="H7" i="101"/>
  <c r="I6" i="101"/>
  <c r="H6" i="101"/>
  <c r="L3" i="101"/>
  <c r="K3" i="101"/>
  <c r="J3" i="101"/>
  <c r="H10" i="100"/>
  <c r="I10" i="100" s="1"/>
  <c r="H9" i="100"/>
  <c r="I9" i="100" s="1"/>
  <c r="K8" i="100"/>
  <c r="L8" i="100"/>
  <c r="I8" i="100"/>
  <c r="H8" i="100"/>
  <c r="I7" i="100"/>
  <c r="H7" i="100"/>
  <c r="I6" i="100"/>
  <c r="H6" i="100"/>
  <c r="L3" i="100"/>
  <c r="K3" i="100"/>
  <c r="J3" i="100"/>
  <c r="H10" i="99"/>
  <c r="I10" i="99" s="1"/>
  <c r="H9" i="99"/>
  <c r="I9" i="99" s="1"/>
  <c r="K8" i="99"/>
  <c r="L8" i="99"/>
  <c r="I8" i="99"/>
  <c r="H8" i="99"/>
  <c r="I7" i="99"/>
  <c r="H7" i="99"/>
  <c r="I6" i="99"/>
  <c r="H6" i="99"/>
  <c r="L3" i="99"/>
  <c r="K3" i="99"/>
  <c r="J3" i="99"/>
  <c r="H10" i="98"/>
  <c r="I10" i="98" s="1"/>
  <c r="H9" i="98"/>
  <c r="I9" i="98" s="1"/>
  <c r="K8" i="98"/>
  <c r="I8" i="98"/>
  <c r="H8" i="98"/>
  <c r="H7" i="98"/>
  <c r="I7" i="98" s="1"/>
  <c r="I6" i="98"/>
  <c r="H6" i="98"/>
  <c r="L3" i="98"/>
  <c r="K3" i="98"/>
  <c r="J3" i="98"/>
  <c r="H10" i="97"/>
  <c r="I10" i="97" s="1"/>
  <c r="H9" i="97"/>
  <c r="I9" i="97" s="1"/>
  <c r="I8" i="97"/>
  <c r="H8" i="97"/>
  <c r="I7" i="97"/>
  <c r="H7" i="97"/>
  <c r="H6" i="97"/>
  <c r="I6" i="97" s="1"/>
  <c r="L3" i="97"/>
  <c r="K3" i="97"/>
  <c r="J3" i="97"/>
  <c r="H10" i="96"/>
  <c r="I10" i="96" s="1"/>
  <c r="H9" i="96"/>
  <c r="I9" i="96" s="1"/>
  <c r="I8" i="96"/>
  <c r="H8" i="96"/>
  <c r="I7" i="96"/>
  <c r="H7" i="96"/>
  <c r="I6" i="96"/>
  <c r="H6" i="96"/>
  <c r="L3" i="96"/>
  <c r="K3" i="96"/>
  <c r="J3" i="96"/>
  <c r="H10" i="95"/>
  <c r="I10" i="95" s="1"/>
  <c r="H9" i="95"/>
  <c r="I9" i="95" s="1"/>
  <c r="K8" i="95"/>
  <c r="L8" i="95"/>
  <c r="I8" i="95"/>
  <c r="H8" i="95"/>
  <c r="I7" i="95"/>
  <c r="H7" i="95"/>
  <c r="I6" i="95"/>
  <c r="H6" i="95"/>
  <c r="L3" i="95"/>
  <c r="K3" i="95"/>
  <c r="J3" i="95"/>
  <c r="H10" i="94"/>
  <c r="I10" i="94" s="1"/>
  <c r="H9" i="94"/>
  <c r="I9" i="94" s="1"/>
  <c r="I8" i="94"/>
  <c r="H8" i="94"/>
  <c r="H7" i="94"/>
  <c r="I7" i="94" s="1"/>
  <c r="I6" i="94"/>
  <c r="H6" i="94"/>
  <c r="L3" i="94"/>
  <c r="K3" i="94"/>
  <c r="J3" i="94"/>
  <c r="H10" i="93"/>
  <c r="I10" i="93" s="1"/>
  <c r="H9" i="93"/>
  <c r="I9" i="93" s="1"/>
  <c r="K8" i="93"/>
  <c r="L8" i="93" s="1"/>
  <c r="I8" i="93"/>
  <c r="H8" i="93"/>
  <c r="I7" i="93"/>
  <c r="H7" i="93"/>
  <c r="H6" i="93"/>
  <c r="I6" i="93" s="1"/>
  <c r="L3" i="93"/>
  <c r="K3" i="93"/>
  <c r="J3" i="93"/>
  <c r="H10" i="92"/>
  <c r="I10" i="92" s="1"/>
  <c r="H9" i="92"/>
  <c r="I9" i="92" s="1"/>
  <c r="K8" i="92"/>
  <c r="I8" i="92"/>
  <c r="H8" i="92"/>
  <c r="I7" i="92"/>
  <c r="H7" i="92"/>
  <c r="I6" i="92"/>
  <c r="H6" i="92"/>
  <c r="L3" i="92"/>
  <c r="K3" i="92"/>
  <c r="J3" i="92"/>
  <c r="H10" i="91"/>
  <c r="I10" i="91" s="1"/>
  <c r="H9" i="91"/>
  <c r="I9" i="91" s="1"/>
  <c r="K8" i="91"/>
  <c r="L8" i="91" s="1"/>
  <c r="H8" i="91"/>
  <c r="I8" i="91" s="1"/>
  <c r="I7" i="91"/>
  <c r="H7" i="91"/>
  <c r="I6" i="91"/>
  <c r="H6" i="91"/>
  <c r="I4" i="91"/>
  <c r="L3" i="91"/>
  <c r="K3" i="91"/>
  <c r="J3" i="91"/>
  <c r="H10" i="90"/>
  <c r="I10" i="90" s="1"/>
  <c r="H9" i="90"/>
  <c r="I9" i="90" s="1"/>
  <c r="K8" i="90"/>
  <c r="L8" i="90" s="1"/>
  <c r="I8" i="90"/>
  <c r="H8" i="90"/>
  <c r="H7" i="90"/>
  <c r="I7" i="90" s="1"/>
  <c r="I6" i="90"/>
  <c r="H6" i="90"/>
  <c r="L3" i="90"/>
  <c r="K3" i="90"/>
  <c r="J3" i="90"/>
  <c r="H10" i="89"/>
  <c r="I10" i="89" s="1"/>
  <c r="H9" i="89"/>
  <c r="I9" i="89" s="1"/>
  <c r="I8" i="89"/>
  <c r="H8" i="89"/>
  <c r="I7" i="89"/>
  <c r="H7" i="89"/>
  <c r="I6" i="89"/>
  <c r="H6" i="89"/>
  <c r="L3" i="89"/>
  <c r="K3" i="89"/>
  <c r="J3" i="89"/>
  <c r="I10" i="88"/>
  <c r="H10" i="88"/>
  <c r="H9" i="88"/>
  <c r="I9" i="88" s="1"/>
  <c r="H8" i="88"/>
  <c r="I8" i="88" s="1"/>
  <c r="H7" i="88"/>
  <c r="I7" i="88" s="1"/>
  <c r="I6" i="88"/>
  <c r="H6" i="88"/>
  <c r="L3" i="88"/>
  <c r="K3" i="88"/>
  <c r="J3" i="88"/>
  <c r="H10" i="87"/>
  <c r="I10" i="87" s="1"/>
  <c r="I9" i="87"/>
  <c r="H9" i="87"/>
  <c r="K8" i="87"/>
  <c r="L8" i="87" s="1"/>
  <c r="I8" i="87"/>
  <c r="H8" i="87"/>
  <c r="H7" i="87"/>
  <c r="I7" i="87" s="1"/>
  <c r="H6" i="87"/>
  <c r="I6" i="87" s="1"/>
  <c r="L3" i="87"/>
  <c r="K3" i="87"/>
  <c r="J3" i="87"/>
  <c r="H10" i="86"/>
  <c r="I10" i="86" s="1"/>
  <c r="H9" i="86"/>
  <c r="I9" i="86" s="1"/>
  <c r="H8" i="86"/>
  <c r="I8" i="86" s="1"/>
  <c r="I7" i="86"/>
  <c r="H7" i="86"/>
  <c r="H6" i="86"/>
  <c r="I6" i="86" s="1"/>
  <c r="L3" i="86"/>
  <c r="K3" i="86"/>
  <c r="J3" i="86"/>
  <c r="I10" i="85"/>
  <c r="H10" i="85"/>
  <c r="H9" i="85"/>
  <c r="I9" i="85" s="1"/>
  <c r="H8" i="85"/>
  <c r="I8" i="85" s="1"/>
  <c r="H7" i="85"/>
  <c r="I7" i="85" s="1"/>
  <c r="I6" i="85"/>
  <c r="H6" i="85"/>
  <c r="I5" i="85"/>
  <c r="L3" i="85"/>
  <c r="K3" i="85"/>
  <c r="J3" i="85"/>
  <c r="I10" i="84"/>
  <c r="H10" i="84"/>
  <c r="I9" i="84"/>
  <c r="H9" i="84"/>
  <c r="K8" i="84"/>
  <c r="L8" i="84" s="1"/>
  <c r="H8" i="84"/>
  <c r="I8" i="84" s="1"/>
  <c r="H7" i="84"/>
  <c r="I7" i="84" s="1"/>
  <c r="H6" i="84"/>
  <c r="I6" i="84" s="1"/>
  <c r="L3" i="84"/>
  <c r="K3" i="84"/>
  <c r="J3" i="84"/>
  <c r="H10" i="83"/>
  <c r="I10" i="83" s="1"/>
  <c r="I9" i="83"/>
  <c r="H9" i="83"/>
  <c r="K8" i="83"/>
  <c r="L8" i="83" s="1"/>
  <c r="I8" i="83"/>
  <c r="H8" i="83"/>
  <c r="H7" i="83"/>
  <c r="I7" i="83" s="1"/>
  <c r="H6" i="83"/>
  <c r="I6" i="83" s="1"/>
  <c r="L3" i="83"/>
  <c r="K3" i="83"/>
  <c r="J3" i="83"/>
  <c r="H10" i="82"/>
  <c r="I10" i="82" s="1"/>
  <c r="H9" i="82"/>
  <c r="I9" i="82" s="1"/>
  <c r="H8" i="82"/>
  <c r="I8" i="82" s="1"/>
  <c r="I7" i="82"/>
  <c r="H7" i="82"/>
  <c r="H6" i="82"/>
  <c r="I6" i="82" s="1"/>
  <c r="I5" i="82"/>
  <c r="L3" i="82"/>
  <c r="K3" i="82"/>
  <c r="J3" i="82"/>
  <c r="I10" i="81"/>
  <c r="H10" i="81"/>
  <c r="H9" i="81"/>
  <c r="I9" i="81" s="1"/>
  <c r="H8" i="81"/>
  <c r="I8" i="81" s="1"/>
  <c r="H7" i="81"/>
  <c r="I7" i="81" s="1"/>
  <c r="I6" i="81"/>
  <c r="H6" i="81"/>
  <c r="L3" i="81"/>
  <c r="K3" i="81"/>
  <c r="J3" i="81"/>
  <c r="I10" i="80"/>
  <c r="H10" i="80"/>
  <c r="I9" i="80"/>
  <c r="H9" i="80"/>
  <c r="H8" i="80"/>
  <c r="I8" i="80" s="1"/>
  <c r="H7" i="80"/>
  <c r="I7" i="80" s="1"/>
  <c r="H6" i="80"/>
  <c r="I6" i="80" s="1"/>
  <c r="L3" i="80"/>
  <c r="K3" i="80"/>
  <c r="J3" i="80"/>
  <c r="I10" i="79"/>
  <c r="H10" i="79"/>
  <c r="I9" i="79"/>
  <c r="H9" i="79"/>
  <c r="K8" i="79"/>
  <c r="L8" i="79" s="1"/>
  <c r="I8" i="79"/>
  <c r="H8" i="79"/>
  <c r="H7" i="79"/>
  <c r="I7" i="79" s="1"/>
  <c r="H6" i="79"/>
  <c r="I6" i="79" s="1"/>
  <c r="I4" i="79"/>
  <c r="L3" i="79"/>
  <c r="K3" i="79"/>
  <c r="J3" i="79"/>
  <c r="H10" i="78"/>
  <c r="I10" i="78" s="1"/>
  <c r="I9" i="78"/>
  <c r="H9" i="78"/>
  <c r="H8" i="78"/>
  <c r="I8" i="78" s="1"/>
  <c r="I7" i="78"/>
  <c r="H7" i="78"/>
  <c r="H6" i="78"/>
  <c r="I6" i="78" s="1"/>
  <c r="L3" i="78"/>
  <c r="K3" i="78"/>
  <c r="J3" i="78"/>
  <c r="I10" i="77"/>
  <c r="H10" i="77"/>
  <c r="H9" i="77"/>
  <c r="I9" i="77" s="1"/>
  <c r="H8" i="77"/>
  <c r="I8" i="77" s="1"/>
  <c r="H7" i="77"/>
  <c r="I7" i="77" s="1"/>
  <c r="I6" i="77"/>
  <c r="H6" i="77"/>
  <c r="L3" i="77"/>
  <c r="K3" i="77"/>
  <c r="J3" i="77"/>
  <c r="I10" i="76"/>
  <c r="H10" i="76"/>
  <c r="I9" i="76"/>
  <c r="H9" i="76"/>
  <c r="K8" i="76"/>
  <c r="L8" i="76" s="1"/>
  <c r="H8" i="76"/>
  <c r="I8" i="76" s="1"/>
  <c r="H7" i="76"/>
  <c r="I7" i="76" s="1"/>
  <c r="H6" i="76"/>
  <c r="I6" i="76" s="1"/>
  <c r="L3" i="76"/>
  <c r="K3" i="76"/>
  <c r="J3" i="76"/>
  <c r="I10" i="75"/>
  <c r="H10" i="75"/>
  <c r="I9" i="75"/>
  <c r="H9" i="75"/>
  <c r="K8" i="75"/>
  <c r="L8" i="75" s="1"/>
  <c r="I8" i="75"/>
  <c r="H8" i="75"/>
  <c r="H7" i="75"/>
  <c r="I7" i="75" s="1"/>
  <c r="H6" i="75"/>
  <c r="I6" i="75" s="1"/>
  <c r="L3" i="75"/>
  <c r="K3" i="75"/>
  <c r="J3" i="75"/>
  <c r="H10" i="74"/>
  <c r="I10" i="74" s="1"/>
  <c r="I9" i="74"/>
  <c r="H9" i="74"/>
  <c r="H8" i="74"/>
  <c r="I8" i="74" s="1"/>
  <c r="I7" i="74"/>
  <c r="H7" i="74"/>
  <c r="H6" i="74"/>
  <c r="I6" i="74" s="1"/>
  <c r="I4" i="74"/>
  <c r="L3" i="74"/>
  <c r="K3" i="74"/>
  <c r="J3" i="74"/>
  <c r="I10" i="73"/>
  <c r="H10" i="73"/>
  <c r="H9" i="73"/>
  <c r="I9" i="73" s="1"/>
  <c r="H8" i="73"/>
  <c r="I8" i="73" s="1"/>
  <c r="H7" i="73"/>
  <c r="I7" i="73" s="1"/>
  <c r="I6" i="73"/>
  <c r="H6" i="73"/>
  <c r="L3" i="73"/>
  <c r="K3" i="73"/>
  <c r="J3" i="73"/>
  <c r="I10" i="72"/>
  <c r="H10" i="72"/>
  <c r="I9" i="72"/>
  <c r="H9" i="72"/>
  <c r="H8" i="72"/>
  <c r="I8" i="72" s="1"/>
  <c r="H7" i="72"/>
  <c r="I7" i="72" s="1"/>
  <c r="H6" i="72"/>
  <c r="I6" i="72" s="1"/>
  <c r="L3" i="72"/>
  <c r="K3" i="72"/>
  <c r="J3" i="72"/>
  <c r="I10" i="71"/>
  <c r="H10" i="71"/>
  <c r="I9" i="71"/>
  <c r="H9" i="71"/>
  <c r="K8" i="71"/>
  <c r="L8" i="71" s="1"/>
  <c r="I8" i="71"/>
  <c r="H8" i="71"/>
  <c r="H7" i="71"/>
  <c r="I7" i="71" s="1"/>
  <c r="H6" i="71"/>
  <c r="I6" i="71" s="1"/>
  <c r="L3" i="71"/>
  <c r="K3" i="71"/>
  <c r="J3" i="71"/>
  <c r="H10" i="70"/>
  <c r="I10" i="70" s="1"/>
  <c r="I9" i="70"/>
  <c r="H9" i="70"/>
  <c r="H8" i="70"/>
  <c r="I8" i="70" s="1"/>
  <c r="I7" i="70"/>
  <c r="H7" i="70"/>
  <c r="H6" i="70"/>
  <c r="I6" i="70" s="1"/>
  <c r="L3" i="70"/>
  <c r="K3" i="70"/>
  <c r="J3" i="70"/>
  <c r="I10" i="69"/>
  <c r="H10" i="69"/>
  <c r="H9" i="69"/>
  <c r="I9" i="69" s="1"/>
  <c r="H8" i="69"/>
  <c r="I8" i="69" s="1"/>
  <c r="H7" i="69"/>
  <c r="I7" i="69" s="1"/>
  <c r="I6" i="69"/>
  <c r="H6" i="69"/>
  <c r="L3" i="69"/>
  <c r="K3" i="69"/>
  <c r="J3" i="69"/>
  <c r="I10" i="68"/>
  <c r="H10" i="68"/>
  <c r="I9" i="68"/>
  <c r="H9" i="68"/>
  <c r="L8" i="68"/>
  <c r="K8" i="68"/>
  <c r="H8" i="68"/>
  <c r="I8" i="68" s="1"/>
  <c r="H7" i="68"/>
  <c r="I7" i="68" s="1"/>
  <c r="H6" i="68"/>
  <c r="I6" i="68" s="1"/>
  <c r="L3" i="68"/>
  <c r="K3" i="68"/>
  <c r="J3" i="68"/>
  <c r="I10" i="67"/>
  <c r="H10" i="67"/>
  <c r="I9" i="67"/>
  <c r="H9" i="67"/>
  <c r="K8" i="67"/>
  <c r="L8" i="67" s="1"/>
  <c r="I8" i="67"/>
  <c r="H8" i="67"/>
  <c r="H7" i="67"/>
  <c r="I7" i="67" s="1"/>
  <c r="H6" i="67"/>
  <c r="I6" i="67" s="1"/>
  <c r="L3" i="67"/>
  <c r="K3" i="67"/>
  <c r="J3" i="67"/>
  <c r="I10" i="66"/>
  <c r="H10" i="66"/>
  <c r="I9" i="66"/>
  <c r="H9" i="66"/>
  <c r="H8" i="66"/>
  <c r="I8" i="66" s="1"/>
  <c r="I7" i="66"/>
  <c r="H7" i="66"/>
  <c r="H6" i="66"/>
  <c r="I6" i="66" s="1"/>
  <c r="L3" i="66"/>
  <c r="K3" i="66"/>
  <c r="J3" i="66"/>
  <c r="I10" i="65"/>
  <c r="H10" i="65"/>
  <c r="I9" i="65"/>
  <c r="H9" i="65"/>
  <c r="H8" i="65"/>
  <c r="I8" i="65" s="1"/>
  <c r="H7" i="65"/>
  <c r="I7" i="65" s="1"/>
  <c r="I6" i="65"/>
  <c r="H6" i="65"/>
  <c r="L3" i="65"/>
  <c r="K3" i="65"/>
  <c r="J3" i="65"/>
  <c r="I10" i="64"/>
  <c r="H10" i="64"/>
  <c r="I9" i="64"/>
  <c r="H9" i="64"/>
  <c r="H8" i="64"/>
  <c r="I8" i="64" s="1"/>
  <c r="H7" i="64"/>
  <c r="I7" i="64" s="1"/>
  <c r="H6" i="64"/>
  <c r="I6" i="64" s="1"/>
  <c r="L3" i="64"/>
  <c r="K3" i="64"/>
  <c r="J3" i="64"/>
  <c r="I10" i="63"/>
  <c r="H10" i="63"/>
  <c r="I9" i="63"/>
  <c r="H9" i="63"/>
  <c r="K8" i="63"/>
  <c r="L8" i="63" s="1"/>
  <c r="I8" i="63"/>
  <c r="H8" i="63"/>
  <c r="H7" i="63"/>
  <c r="I7" i="63" s="1"/>
  <c r="H6" i="63"/>
  <c r="I6" i="63" s="1"/>
  <c r="L3" i="63"/>
  <c r="K3" i="63"/>
  <c r="J3" i="63"/>
  <c r="I10" i="62"/>
  <c r="H10" i="62"/>
  <c r="I9" i="62"/>
  <c r="H9" i="62"/>
  <c r="H8" i="62"/>
  <c r="I8" i="62" s="1"/>
  <c r="I7" i="62"/>
  <c r="H7" i="62"/>
  <c r="H6" i="62"/>
  <c r="I6" i="62" s="1"/>
  <c r="L3" i="62"/>
  <c r="K3" i="62"/>
  <c r="J3" i="62"/>
  <c r="I10" i="61"/>
  <c r="H10" i="61"/>
  <c r="I9" i="61"/>
  <c r="H9" i="61"/>
  <c r="H8" i="61"/>
  <c r="I8" i="61" s="1"/>
  <c r="H7" i="61"/>
  <c r="I7" i="61" s="1"/>
  <c r="I6" i="61"/>
  <c r="H6" i="61"/>
  <c r="L3" i="61"/>
  <c r="K3" i="61"/>
  <c r="J3" i="61"/>
  <c r="I10" i="60"/>
  <c r="H10" i="60"/>
  <c r="I9" i="60"/>
  <c r="H9" i="60"/>
  <c r="K8" i="60"/>
  <c r="L8" i="60" s="1"/>
  <c r="H8" i="60"/>
  <c r="I8" i="60" s="1"/>
  <c r="H7" i="60"/>
  <c r="I7" i="60" s="1"/>
  <c r="H6" i="60"/>
  <c r="I6" i="60" s="1"/>
  <c r="L3" i="60"/>
  <c r="K3" i="60"/>
  <c r="J3" i="60"/>
  <c r="I10" i="59"/>
  <c r="H10" i="59"/>
  <c r="I9" i="59"/>
  <c r="H9" i="59"/>
  <c r="K8" i="59"/>
  <c r="L8" i="59" s="1"/>
  <c r="I8" i="59"/>
  <c r="H8" i="59"/>
  <c r="H7" i="59"/>
  <c r="I7" i="59" s="1"/>
  <c r="H6" i="59"/>
  <c r="I6" i="59" s="1"/>
  <c r="L3" i="59"/>
  <c r="K3" i="59"/>
  <c r="J3" i="59"/>
  <c r="I10" i="58"/>
  <c r="H10" i="58"/>
  <c r="I9" i="58"/>
  <c r="H9" i="58"/>
  <c r="H8" i="58"/>
  <c r="I8" i="58" s="1"/>
  <c r="I7" i="58"/>
  <c r="H7" i="58"/>
  <c r="H6" i="58"/>
  <c r="I6" i="58" s="1"/>
  <c r="L3" i="58"/>
  <c r="K3" i="58"/>
  <c r="J3" i="58"/>
  <c r="I10" i="57"/>
  <c r="H10" i="57"/>
  <c r="I9" i="57"/>
  <c r="H9" i="57"/>
  <c r="H8" i="57"/>
  <c r="I8" i="57" s="1"/>
  <c r="H7" i="57"/>
  <c r="I7" i="57" s="1"/>
  <c r="I6" i="57"/>
  <c r="H6" i="57"/>
  <c r="L3" i="57"/>
  <c r="K3" i="57"/>
  <c r="J3" i="57"/>
  <c r="I10" i="56"/>
  <c r="H10" i="56"/>
  <c r="I9" i="56"/>
  <c r="H9" i="56"/>
  <c r="H8" i="56"/>
  <c r="I8" i="56" s="1"/>
  <c r="H7" i="56"/>
  <c r="I7" i="56" s="1"/>
  <c r="H6" i="56"/>
  <c r="I6" i="56" s="1"/>
  <c r="L3" i="56"/>
  <c r="K3" i="56"/>
  <c r="J3" i="56"/>
  <c r="I10" i="55"/>
  <c r="H10" i="55"/>
  <c r="I9" i="55"/>
  <c r="H9" i="55"/>
  <c r="K8" i="55"/>
  <c r="L8" i="55" s="1"/>
  <c r="I8" i="55"/>
  <c r="H8" i="55"/>
  <c r="H7" i="55"/>
  <c r="I7" i="55" s="1"/>
  <c r="H6" i="55"/>
  <c r="I6" i="55" s="1"/>
  <c r="I4" i="55"/>
  <c r="L3" i="55"/>
  <c r="K3" i="55"/>
  <c r="J3" i="55"/>
  <c r="I10" i="54"/>
  <c r="H10" i="54"/>
  <c r="I9" i="54"/>
  <c r="H9" i="54"/>
  <c r="H8" i="54"/>
  <c r="I8" i="54" s="1"/>
  <c r="I7" i="54"/>
  <c r="H7" i="54"/>
  <c r="H6" i="54"/>
  <c r="I6" i="54" s="1"/>
  <c r="L3" i="54"/>
  <c r="K3" i="54"/>
  <c r="J3" i="54"/>
  <c r="I10" i="53"/>
  <c r="H10" i="53"/>
  <c r="I9" i="53"/>
  <c r="H9" i="53"/>
  <c r="H8" i="53"/>
  <c r="I8" i="53" s="1"/>
  <c r="H7" i="53"/>
  <c r="I7" i="53" s="1"/>
  <c r="I6" i="53"/>
  <c r="H6" i="53"/>
  <c r="I5" i="53"/>
  <c r="L3" i="53"/>
  <c r="K3" i="53"/>
  <c r="J3" i="53"/>
  <c r="I10" i="52"/>
  <c r="H10" i="52"/>
  <c r="I9" i="52"/>
  <c r="H9" i="52"/>
  <c r="K8" i="52"/>
  <c r="L8" i="52" s="1"/>
  <c r="H8" i="52"/>
  <c r="I8" i="52" s="1"/>
  <c r="H7" i="52"/>
  <c r="I7" i="52" s="1"/>
  <c r="H6" i="52"/>
  <c r="I6" i="52" s="1"/>
  <c r="L3" i="52"/>
  <c r="K3" i="52"/>
  <c r="J3" i="52"/>
  <c r="I10" i="51"/>
  <c r="H10" i="51"/>
  <c r="I9" i="51"/>
  <c r="H9" i="51"/>
  <c r="K8" i="51"/>
  <c r="L8" i="51" s="1"/>
  <c r="I8" i="51"/>
  <c r="H8" i="51"/>
  <c r="H7" i="51"/>
  <c r="I7" i="51" s="1"/>
  <c r="H6" i="51"/>
  <c r="I6" i="51" s="1"/>
  <c r="L3" i="51"/>
  <c r="K3" i="51"/>
  <c r="J3" i="51"/>
  <c r="I10" i="50"/>
  <c r="H10" i="50"/>
  <c r="I9" i="50"/>
  <c r="H9" i="50"/>
  <c r="H8" i="50"/>
  <c r="I8" i="50" s="1"/>
  <c r="I7" i="50"/>
  <c r="H7" i="50"/>
  <c r="H6" i="50"/>
  <c r="I6" i="50" s="1"/>
  <c r="L3" i="50"/>
  <c r="K3" i="50"/>
  <c r="J3" i="50"/>
  <c r="I10" i="49"/>
  <c r="H10" i="49"/>
  <c r="I9" i="49"/>
  <c r="H9" i="49"/>
  <c r="H8" i="49"/>
  <c r="I8" i="49" s="1"/>
  <c r="H7" i="49"/>
  <c r="I7" i="49" s="1"/>
  <c r="I6" i="49"/>
  <c r="H6" i="49"/>
  <c r="L3" i="49"/>
  <c r="K3" i="49"/>
  <c r="J3" i="49"/>
  <c r="I10" i="48"/>
  <c r="H10" i="48"/>
  <c r="I9" i="48"/>
  <c r="H9" i="48"/>
  <c r="H8" i="48"/>
  <c r="I8" i="48" s="1"/>
  <c r="H7" i="48"/>
  <c r="I7" i="48" s="1"/>
  <c r="H6" i="48"/>
  <c r="I6" i="48" s="1"/>
  <c r="L3" i="48"/>
  <c r="K3" i="48"/>
  <c r="J3" i="48"/>
  <c r="I10" i="224"/>
  <c r="H10" i="224"/>
  <c r="I9" i="224"/>
  <c r="H9" i="224"/>
  <c r="K8" i="224"/>
  <c r="L8" i="224" s="1"/>
  <c r="I8" i="224"/>
  <c r="H8" i="224"/>
  <c r="H7" i="224"/>
  <c r="I7" i="224" s="1"/>
  <c r="H6" i="224"/>
  <c r="I6" i="224" s="1"/>
  <c r="L3" i="224"/>
  <c r="K3" i="224"/>
  <c r="J3" i="224"/>
  <c r="I5" i="224" l="1"/>
  <c r="I4" i="224"/>
  <c r="I4" i="222"/>
  <c r="H4" i="216"/>
  <c r="I4" i="212"/>
  <c r="I4" i="210"/>
  <c r="I5" i="202"/>
  <c r="I5" i="199"/>
  <c r="H4" i="192"/>
  <c r="H4" i="184"/>
  <c r="I5" i="183"/>
  <c r="I5" i="182"/>
  <c r="I5" i="181"/>
  <c r="I4" i="172"/>
  <c r="H4" i="160"/>
  <c r="I5" i="141"/>
  <c r="I5" i="137"/>
  <c r="I4" i="135"/>
  <c r="I5" i="134"/>
  <c r="I5" i="132"/>
  <c r="H4" i="128"/>
  <c r="I5" i="122"/>
  <c r="H4" i="120"/>
  <c r="I5" i="119"/>
  <c r="L5" i="116"/>
  <c r="L4" i="116"/>
  <c r="L5" i="115"/>
  <c r="L4" i="115"/>
  <c r="L5" i="113"/>
  <c r="I5" i="113"/>
  <c r="L5" i="112"/>
  <c r="H4" i="112"/>
  <c r="L5" i="109"/>
  <c r="L5" i="106"/>
  <c r="L4" i="105"/>
  <c r="S18" i="105"/>
  <c r="K5" i="103"/>
  <c r="H5" i="103" s="1"/>
  <c r="I5" i="103" s="1"/>
  <c r="L4" i="101"/>
  <c r="L4" i="100"/>
  <c r="K4" i="100"/>
  <c r="H4" i="100" s="1"/>
  <c r="W17" i="99"/>
  <c r="L5" i="99" s="1"/>
  <c r="L5" i="97"/>
  <c r="S18" i="97"/>
  <c r="L4" i="97" s="1"/>
  <c r="L5" i="96"/>
  <c r="L4" i="96"/>
  <c r="K4" i="96"/>
  <c r="H4" i="96" s="1"/>
  <c r="L4" i="95"/>
  <c r="L4" i="94"/>
  <c r="I5" i="94"/>
  <c r="W18" i="94"/>
  <c r="L5" i="94" s="1"/>
  <c r="W18" i="92"/>
  <c r="L5" i="92" s="1"/>
  <c r="I4" i="87"/>
  <c r="H4" i="83"/>
  <c r="I4" i="83"/>
  <c r="I5" i="77"/>
  <c r="H5" i="75"/>
  <c r="I4" i="75"/>
  <c r="I5" i="70"/>
  <c r="I5" i="69"/>
  <c r="I5" i="68"/>
  <c r="H5" i="67"/>
  <c r="I5" i="66"/>
  <c r="I4" i="66"/>
  <c r="K5" i="59"/>
  <c r="H5" i="59" s="1"/>
  <c r="I5" i="58"/>
  <c r="H4" i="56"/>
  <c r="I4" i="52"/>
  <c r="H4" i="51"/>
  <c r="I4" i="51"/>
  <c r="I5" i="50"/>
  <c r="I4" i="50"/>
  <c r="H4" i="48"/>
  <c r="H4" i="72"/>
  <c r="H4" i="136"/>
  <c r="H4" i="200"/>
  <c r="H5" i="51"/>
  <c r="I5" i="51" s="1"/>
  <c r="I5" i="60"/>
  <c r="I5" i="188"/>
  <c r="I5" i="196"/>
  <c r="J8" i="48"/>
  <c r="J8" i="56"/>
  <c r="J8" i="64"/>
  <c r="J8" i="88"/>
  <c r="K8" i="88" s="1"/>
  <c r="J8" i="96"/>
  <c r="K8" i="96" s="1"/>
  <c r="J8" i="104"/>
  <c r="K8" i="104" s="1"/>
  <c r="J8" i="112"/>
  <c r="J8" i="120"/>
  <c r="J8" i="128"/>
  <c r="J8" i="152"/>
  <c r="J8" i="160"/>
  <c r="J8" i="168"/>
  <c r="K8" i="168" s="1"/>
  <c r="L8" i="168" s="1"/>
  <c r="J8" i="176"/>
  <c r="J8" i="184"/>
  <c r="K8" i="184" s="1"/>
  <c r="L8" i="184" s="1"/>
  <c r="J8" i="192"/>
  <c r="K8" i="192" s="1"/>
  <c r="L8" i="192" s="1"/>
  <c r="J8" i="216"/>
  <c r="K8" i="216" s="1"/>
  <c r="L8" i="216" s="1"/>
  <c r="I5" i="52"/>
  <c r="I5" i="180"/>
  <c r="G4" i="48"/>
  <c r="G4" i="56"/>
  <c r="G4" i="64"/>
  <c r="G4" i="72"/>
  <c r="G4" i="80"/>
  <c r="I4" i="80" s="1"/>
  <c r="G4" i="88"/>
  <c r="G4" i="96"/>
  <c r="I4" i="96" s="1"/>
  <c r="G4" i="104"/>
  <c r="G4" i="112"/>
  <c r="G4" i="120"/>
  <c r="I4" i="120" s="1"/>
  <c r="G4" i="128"/>
  <c r="I4" i="128" s="1"/>
  <c r="G4" i="136"/>
  <c r="G4" i="144"/>
  <c r="I4" i="144" s="1"/>
  <c r="G4" i="152"/>
  <c r="G4" i="160"/>
  <c r="G4" i="168"/>
  <c r="G4" i="176"/>
  <c r="I4" i="176" s="1"/>
  <c r="G4" i="184"/>
  <c r="G4" i="192"/>
  <c r="G4" i="200"/>
  <c r="G4" i="208"/>
  <c r="I4" i="208" s="1"/>
  <c r="G4" i="216"/>
  <c r="I4" i="157"/>
  <c r="I4" i="221"/>
  <c r="I5" i="172"/>
  <c r="G5" i="48"/>
  <c r="G5" i="56"/>
  <c r="G5" i="64"/>
  <c r="G5" i="72"/>
  <c r="I5" i="72" s="1"/>
  <c r="G5" i="80"/>
  <c r="G5" i="88"/>
  <c r="G5" i="96"/>
  <c r="I5" i="96" s="1"/>
  <c r="G5" i="104"/>
  <c r="G5" i="112"/>
  <c r="I5" i="112" s="1"/>
  <c r="G5" i="120"/>
  <c r="G5" i="128"/>
  <c r="I5" i="128" s="1"/>
  <c r="G5" i="136"/>
  <c r="G5" i="144"/>
  <c r="G5" i="152"/>
  <c r="G5" i="160"/>
  <c r="G5" i="168"/>
  <c r="G5" i="176"/>
  <c r="G5" i="184"/>
  <c r="G5" i="192"/>
  <c r="G5" i="200"/>
  <c r="G5" i="208"/>
  <c r="G5" i="216"/>
  <c r="L8" i="126"/>
  <c r="L8" i="206"/>
  <c r="H4" i="67"/>
  <c r="I4" i="67" s="1"/>
  <c r="I4" i="85"/>
  <c r="I4" i="213"/>
  <c r="I5" i="164"/>
  <c r="K8" i="169"/>
  <c r="L8" i="169" s="1"/>
  <c r="I4" i="154"/>
  <c r="I4" i="77"/>
  <c r="I4" i="141"/>
  <c r="I4" i="121"/>
  <c r="I4" i="129"/>
  <c r="H5" i="48"/>
  <c r="H5" i="56"/>
  <c r="I5" i="56" s="1"/>
  <c r="H5" i="64"/>
  <c r="I5" i="64" s="1"/>
  <c r="H5" i="72"/>
  <c r="H5" i="80"/>
  <c r="H5" i="88"/>
  <c r="H5" i="96"/>
  <c r="H5" i="104"/>
  <c r="H5" i="112"/>
  <c r="H5" i="120"/>
  <c r="I5" i="120" s="1"/>
  <c r="H5" i="128"/>
  <c r="H5" i="136"/>
  <c r="H5" i="144"/>
  <c r="H5" i="152"/>
  <c r="H5" i="160"/>
  <c r="I5" i="160" s="1"/>
  <c r="H5" i="168"/>
  <c r="I5" i="168" s="1"/>
  <c r="H5" i="176"/>
  <c r="H5" i="184"/>
  <c r="I5" i="184" s="1"/>
  <c r="H5" i="192"/>
  <c r="H5" i="200"/>
  <c r="H5" i="208"/>
  <c r="H5" i="216"/>
  <c r="I5" i="216" s="1"/>
  <c r="K8" i="158"/>
  <c r="L8" i="158" s="1"/>
  <c r="I4" i="69"/>
  <c r="I4" i="197"/>
  <c r="I5" i="84"/>
  <c r="I5" i="148"/>
  <c r="I5" i="212"/>
  <c r="G5" i="51"/>
  <c r="G5" i="59"/>
  <c r="G5" i="67"/>
  <c r="G5" i="75"/>
  <c r="I5" i="75" s="1"/>
  <c r="G5" i="83"/>
  <c r="I5" i="95"/>
  <c r="I4" i="61"/>
  <c r="I4" i="125"/>
  <c r="I4" i="189"/>
  <c r="I5" i="76"/>
  <c r="I5" i="140"/>
  <c r="I5" i="204"/>
  <c r="I5" i="59"/>
  <c r="I5" i="83"/>
  <c r="I5" i="91"/>
  <c r="I5" i="99"/>
  <c r="I5" i="107"/>
  <c r="I5" i="115"/>
  <c r="I5" i="123"/>
  <c r="I5" i="131"/>
  <c r="I5" i="139"/>
  <c r="I5" i="147"/>
  <c r="I4" i="185"/>
  <c r="I4" i="113"/>
  <c r="I5" i="54"/>
  <c r="I5" i="198"/>
  <c r="I5" i="62"/>
  <c r="I5" i="65"/>
  <c r="I5" i="80"/>
  <c r="I5" i="144"/>
  <c r="I5" i="152"/>
  <c r="I5" i="192"/>
  <c r="I5" i="78"/>
  <c r="I5" i="86"/>
  <c r="I4" i="62"/>
  <c r="I4" i="48"/>
  <c r="I4" i="160"/>
  <c r="I4" i="54"/>
  <c r="I4" i="49"/>
  <c r="I4" i="57"/>
  <c r="I4" i="65"/>
  <c r="I4" i="161"/>
  <c r="I4" i="177"/>
  <c r="I4" i="193"/>
  <c r="I4" i="201"/>
  <c r="I4" i="209"/>
  <c r="I4" i="217"/>
  <c r="I5" i="104"/>
  <c r="I4" i="56"/>
  <c r="I4" i="72"/>
  <c r="I4" i="88"/>
  <c r="I4" i="136"/>
  <c r="I4" i="152"/>
  <c r="I4" i="168"/>
  <c r="I4" i="184"/>
  <c r="I4" i="200"/>
  <c r="I4" i="73"/>
  <c r="I4" i="81"/>
  <c r="I4" i="137"/>
  <c r="I4" i="145"/>
  <c r="I4" i="169"/>
  <c r="I4" i="105"/>
  <c r="L8" i="120"/>
  <c r="K8" i="120"/>
  <c r="K8" i="128"/>
  <c r="L8" i="128" s="1"/>
  <c r="K8" i="48"/>
  <c r="L8" i="48" s="1"/>
  <c r="K8" i="144"/>
  <c r="L8" i="144" s="1"/>
  <c r="K8" i="160"/>
  <c r="L8" i="160" s="1"/>
  <c r="K8" i="64"/>
  <c r="L8" i="64" s="1"/>
  <c r="L8" i="104"/>
  <c r="K8" i="136"/>
  <c r="L8" i="136" s="1"/>
  <c r="K8" i="56"/>
  <c r="L8" i="56" s="1"/>
  <c r="L8" i="72"/>
  <c r="K8" i="176"/>
  <c r="L8" i="176" s="1"/>
  <c r="I5" i="193"/>
  <c r="I5" i="201"/>
  <c r="I5" i="97"/>
  <c r="I5" i="145"/>
  <c r="I5" i="177"/>
  <c r="I5" i="185"/>
  <c r="I5" i="49"/>
  <c r="I5" i="57"/>
  <c r="I5" i="73"/>
  <c r="I4" i="124"/>
  <c r="I4" i="130"/>
  <c r="I4" i="178"/>
  <c r="I4" i="192"/>
  <c r="I4" i="100"/>
  <c r="I4" i="108"/>
  <c r="I4" i="116"/>
  <c r="I4" i="92"/>
  <c r="I4" i="194"/>
  <c r="I4" i="114"/>
  <c r="I4" i="122"/>
  <c r="I4" i="138"/>
  <c r="I4" i="216"/>
  <c r="I4" i="218"/>
  <c r="I5" i="81"/>
  <c r="I4" i="82"/>
  <c r="I4" i="60"/>
  <c r="I4" i="71"/>
  <c r="I5" i="79"/>
  <c r="I5" i="63"/>
  <c r="I5" i="87"/>
  <c r="I4" i="89"/>
  <c r="I5" i="55"/>
  <c r="I4" i="64"/>
  <c r="L8" i="50"/>
  <c r="I4" i="70"/>
  <c r="I5" i="71"/>
  <c r="I4" i="76"/>
  <c r="K8" i="50"/>
  <c r="K8" i="54"/>
  <c r="L8" i="54" s="1"/>
  <c r="K8" i="58"/>
  <c r="L8" i="58" s="1"/>
  <c r="K8" i="62"/>
  <c r="L8" i="62" s="1"/>
  <c r="K8" i="66"/>
  <c r="L8" i="66" s="1"/>
  <c r="K8" i="70"/>
  <c r="L8" i="70" s="1"/>
  <c r="K8" i="74"/>
  <c r="L8" i="74" s="1"/>
  <c r="K8" i="78"/>
  <c r="L8" i="78" s="1"/>
  <c r="K8" i="82"/>
  <c r="L8" i="82" s="1"/>
  <c r="K8" i="86"/>
  <c r="L8" i="86" s="1"/>
  <c r="L8" i="92"/>
  <c r="L8" i="94"/>
  <c r="I5" i="98"/>
  <c r="I5" i="100"/>
  <c r="I4" i="104"/>
  <c r="I5" i="108"/>
  <c r="I4" i="112"/>
  <c r="I5" i="116"/>
  <c r="I5" i="124"/>
  <c r="I5" i="126"/>
  <c r="K8" i="164"/>
  <c r="L8" i="164" s="1"/>
  <c r="K8" i="127"/>
  <c r="L8" i="127" s="1"/>
  <c r="K8" i="49"/>
  <c r="L8" i="49" s="1"/>
  <c r="K8" i="53"/>
  <c r="L8" i="53" s="1"/>
  <c r="K8" i="57"/>
  <c r="L8" i="57" s="1"/>
  <c r="K8" i="61"/>
  <c r="L8" i="61" s="1"/>
  <c r="K8" i="65"/>
  <c r="L8" i="65" s="1"/>
  <c r="K8" i="69"/>
  <c r="L8" i="69" s="1"/>
  <c r="K8" i="73"/>
  <c r="L8" i="73" s="1"/>
  <c r="K8" i="77"/>
  <c r="L8" i="77" s="1"/>
  <c r="K8" i="81"/>
  <c r="L8" i="81" s="1"/>
  <c r="K8" i="85"/>
  <c r="L8" i="85" s="1"/>
  <c r="I4" i="93"/>
  <c r="I4" i="94"/>
  <c r="I4" i="102"/>
  <c r="I5" i="106"/>
  <c r="I4" i="110"/>
  <c r="I5" i="114"/>
  <c r="K8" i="122"/>
  <c r="L8" i="122" s="1"/>
  <c r="L8" i="88"/>
  <c r="I5" i="89"/>
  <c r="L8" i="96"/>
  <c r="L8" i="98"/>
  <c r="I4" i="101"/>
  <c r="I5" i="105"/>
  <c r="I4" i="109"/>
  <c r="I4" i="117"/>
  <c r="I4" i="126"/>
  <c r="I4" i="146"/>
  <c r="K8" i="147"/>
  <c r="L8" i="147" s="1"/>
  <c r="I5" i="92"/>
  <c r="K8" i="138"/>
  <c r="L8" i="138" s="1"/>
  <c r="K8" i="155"/>
  <c r="L8" i="155" s="1"/>
  <c r="I4" i="97"/>
  <c r="I4" i="98"/>
  <c r="I4" i="99"/>
  <c r="I4" i="107"/>
  <c r="I5" i="111"/>
  <c r="K8" i="141"/>
  <c r="L8" i="141" s="1"/>
  <c r="I5" i="93"/>
  <c r="I5" i="102"/>
  <c r="L8" i="103"/>
  <c r="I4" i="106"/>
  <c r="I5" i="110"/>
  <c r="L8" i="111"/>
  <c r="I5" i="118"/>
  <c r="I5" i="121"/>
  <c r="K8" i="121"/>
  <c r="L8" i="121" s="1"/>
  <c r="I4" i="133"/>
  <c r="I5" i="135"/>
  <c r="K8" i="146"/>
  <c r="L8" i="146" s="1"/>
  <c r="K8" i="145"/>
  <c r="L8" i="145" s="1"/>
  <c r="I5" i="150"/>
  <c r="K8" i="152"/>
  <c r="L8" i="152" s="1"/>
  <c r="I5" i="127"/>
  <c r="I4" i="132"/>
  <c r="K8" i="137"/>
  <c r="L8" i="137" s="1"/>
  <c r="L8" i="139"/>
  <c r="I4" i="153"/>
  <c r="I5" i="166"/>
  <c r="I4" i="140"/>
  <c r="I5" i="143"/>
  <c r="K8" i="156"/>
  <c r="L8" i="156" s="1"/>
  <c r="K8" i="185"/>
  <c r="L8" i="185" s="1"/>
  <c r="K8" i="129"/>
  <c r="L8" i="129" s="1"/>
  <c r="L8" i="149"/>
  <c r="I4" i="158"/>
  <c r="L8" i="125"/>
  <c r="L8" i="133"/>
  <c r="K8" i="161"/>
  <c r="L8" i="161" s="1"/>
  <c r="I4" i="163"/>
  <c r="K8" i="201"/>
  <c r="L8" i="201" s="1"/>
  <c r="L8" i="150"/>
  <c r="I4" i="179"/>
  <c r="L8" i="194"/>
  <c r="I5" i="214"/>
  <c r="L8" i="214"/>
  <c r="I5" i="190"/>
  <c r="L8" i="203"/>
  <c r="L8" i="180"/>
  <c r="I4" i="195"/>
  <c r="I5" i="203"/>
  <c r="I4" i="205"/>
  <c r="L8" i="212"/>
  <c r="I4" i="214"/>
  <c r="I5" i="218"/>
  <c r="I4" i="220"/>
  <c r="K8" i="162"/>
  <c r="L8" i="162" s="1"/>
  <c r="I4" i="165"/>
  <c r="I5" i="167"/>
  <c r="L8" i="171"/>
  <c r="I4" i="191"/>
  <c r="I4" i="202"/>
  <c r="I5" i="208"/>
  <c r="K8" i="215"/>
  <c r="L8" i="215" s="1"/>
  <c r="I4" i="219"/>
  <c r="L8" i="157"/>
  <c r="L8" i="163"/>
  <c r="I5" i="169"/>
  <c r="K8" i="171"/>
  <c r="I4" i="173"/>
  <c r="K8" i="178"/>
  <c r="L8" i="178" s="1"/>
  <c r="I5" i="187"/>
  <c r="K8" i="187"/>
  <c r="L8" i="187" s="1"/>
  <c r="I4" i="190"/>
  <c r="K8" i="196"/>
  <c r="L8" i="196" s="1"/>
  <c r="I5" i="206"/>
  <c r="I5" i="210"/>
  <c r="K8" i="210"/>
  <c r="L8" i="210" s="1"/>
  <c r="I5" i="220"/>
  <c r="K8" i="179"/>
  <c r="L8" i="179" s="1"/>
  <c r="K8" i="186"/>
  <c r="L8" i="186" s="1"/>
  <c r="K8" i="188"/>
  <c r="L8" i="188" s="1"/>
  <c r="L8" i="193"/>
  <c r="K8" i="195"/>
  <c r="L8" i="195" s="1"/>
  <c r="K8" i="202"/>
  <c r="L8" i="202" s="1"/>
  <c r="K8" i="204"/>
  <c r="L8" i="204" s="1"/>
  <c r="L8" i="209"/>
  <c r="K8" i="211"/>
  <c r="L8" i="211" s="1"/>
  <c r="L8" i="218"/>
  <c r="I5" i="219"/>
  <c r="L8" i="219"/>
  <c r="K8" i="223"/>
  <c r="L8" i="223" s="1"/>
  <c r="K8" i="222"/>
  <c r="L8" i="222" s="1"/>
  <c r="K8" i="213"/>
  <c r="L8" i="213" s="1"/>
  <c r="K8" i="217"/>
  <c r="L8" i="217" s="1"/>
  <c r="K8" i="221"/>
  <c r="L8" i="221" s="1"/>
  <c r="I5" i="200" l="1"/>
  <c r="I5" i="176"/>
  <c r="I5" i="136"/>
  <c r="I5" i="88"/>
  <c r="I5" i="67"/>
  <c r="I5" i="48"/>
  <c r="L8" i="112"/>
  <c r="K8" i="112"/>
  <c r="D1" i="11" l="1"/>
</calcChain>
</file>

<file path=xl/sharedStrings.xml><?xml version="1.0" encoding="utf-8"?>
<sst xmlns="http://schemas.openxmlformats.org/spreadsheetml/2006/main" count="21669" uniqueCount="4164">
  <si>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</si>
  <si>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</si>
  <si>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</si>
  <si>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</si>
  <si>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</si>
  <si>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</si>
  <si>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</si>
  <si>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</si>
  <si>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</si>
  <si>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</si>
  <si>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</si>
  <si>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</si>
  <si>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</si>
  <si>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ŚLĄSKIE</t>
  </si>
  <si>
    <t>CIESZYŃSKI</t>
  </si>
  <si>
    <t/>
  </si>
  <si>
    <t>05929</t>
  </si>
  <si>
    <t>UL. GÓRECKA</t>
  </si>
  <si>
    <t>21970</t>
  </si>
  <si>
    <t>UL. SZKOLNA</t>
  </si>
  <si>
    <t>BIELSKI</t>
  </si>
  <si>
    <t>06260</t>
  </si>
  <si>
    <t>UL. GRUNWALDZKA</t>
  </si>
  <si>
    <t>01103</t>
  </si>
  <si>
    <t>UL. BESKIDZKA</t>
  </si>
  <si>
    <t>01279</t>
  </si>
  <si>
    <t>UL. BIELSKA</t>
  </si>
  <si>
    <t>09276</t>
  </si>
  <si>
    <t>UL. KOPERNIKA</t>
  </si>
  <si>
    <t>12672</t>
  </si>
  <si>
    <t>UL. MIARKI</t>
  </si>
  <si>
    <t>ŻYWIECKI</t>
  </si>
  <si>
    <t>CZERNICHÓW</t>
  </si>
  <si>
    <t>7829743</t>
  </si>
  <si>
    <t>8413,8414</t>
  </si>
  <si>
    <t>0051090</t>
  </si>
  <si>
    <t>MIĘDZYBRODZIE BIALSKIE</t>
  </si>
  <si>
    <t>1438617</t>
  </si>
  <si>
    <t>5362</t>
  </si>
  <si>
    <t>36044</t>
  </si>
  <si>
    <t>UL. KASPERKÓW</t>
  </si>
  <si>
    <t>1437679</t>
  </si>
  <si>
    <t>12352,8415</t>
  </si>
  <si>
    <t>0051374</t>
  </si>
  <si>
    <t>MIĘDZYBRODZIE ŻYWIECKIE</t>
  </si>
  <si>
    <t>99999</t>
  </si>
  <si>
    <t>09925</t>
  </si>
  <si>
    <t>UL. KRĘTA</t>
  </si>
  <si>
    <t>4197559</t>
  </si>
  <si>
    <t>84334,84361</t>
  </si>
  <si>
    <t>GILOWICE</t>
  </si>
  <si>
    <t>0051747</t>
  </si>
  <si>
    <t>31504</t>
  </si>
  <si>
    <t>UL. SIEDLAKÓWKA</t>
  </si>
  <si>
    <t>GOLESZÓW</t>
  </si>
  <si>
    <t>03061</t>
  </si>
  <si>
    <t>UL. CIESZYŃSKA</t>
  </si>
  <si>
    <t>2166764</t>
  </si>
  <si>
    <t>44118</t>
  </si>
  <si>
    <t>0052327</t>
  </si>
  <si>
    <t>11926</t>
  </si>
  <si>
    <t>UL. 1 MAJA</t>
  </si>
  <si>
    <t>7001666</t>
  </si>
  <si>
    <t>29978</t>
  </si>
  <si>
    <t>24048</t>
  </si>
  <si>
    <t>UL. WIEJSKA</t>
  </si>
  <si>
    <t>HAŻLACH</t>
  </si>
  <si>
    <t>09546</t>
  </si>
  <si>
    <t>UL. KOŚCIELNA</t>
  </si>
  <si>
    <t>8403068</t>
  </si>
  <si>
    <t>61368</t>
  </si>
  <si>
    <t>0052669</t>
  </si>
  <si>
    <t>KOŃCZYCE WIELKIE</t>
  </si>
  <si>
    <t>6109948</t>
  </si>
  <si>
    <t>61372</t>
  </si>
  <si>
    <t>0052770</t>
  </si>
  <si>
    <t>POGWIZDÓW</t>
  </si>
  <si>
    <t>08206</t>
  </si>
  <si>
    <t>UL. KATOWICKA</t>
  </si>
  <si>
    <t>5026258</t>
  </si>
  <si>
    <t>61370</t>
  </si>
  <si>
    <t>1352969</t>
  </si>
  <si>
    <t>61371</t>
  </si>
  <si>
    <t>0052830</t>
  </si>
  <si>
    <t>ZAMARSKI</t>
  </si>
  <si>
    <t>23623</t>
  </si>
  <si>
    <t>UL. WAPIENICKA</t>
  </si>
  <si>
    <t>26640</t>
  </si>
  <si>
    <t>UL. ŻYWIECKA</t>
  </si>
  <si>
    <t>20431</t>
  </si>
  <si>
    <t>UL. CMENTARNA</t>
  </si>
  <si>
    <t>20683</t>
  </si>
  <si>
    <t>UL. SPORTOWA</t>
  </si>
  <si>
    <t>5A</t>
  </si>
  <si>
    <t>ŁODYGOWICE</t>
  </si>
  <si>
    <t>09572</t>
  </si>
  <si>
    <t>UL. KOŚCIUSZKI</t>
  </si>
  <si>
    <t>4199829</t>
  </si>
  <si>
    <t>107060,107094</t>
  </si>
  <si>
    <t>0059559</t>
  </si>
  <si>
    <t>14907</t>
  </si>
  <si>
    <t>UL. OKRĘŻNA</t>
  </si>
  <si>
    <t>8785763</t>
  </si>
  <si>
    <t>107170,107171</t>
  </si>
  <si>
    <t>15710</t>
  </si>
  <si>
    <t>UL. PARKOWA</t>
  </si>
  <si>
    <t>04434</t>
  </si>
  <si>
    <t>UL. DWORCOWA</t>
  </si>
  <si>
    <t>4071155</t>
  </si>
  <si>
    <t>92865,92866</t>
  </si>
  <si>
    <t>PORĄBKA</t>
  </si>
  <si>
    <t>0064371</t>
  </si>
  <si>
    <t>BUJAKÓW</t>
  </si>
  <si>
    <t>7064382</t>
  </si>
  <si>
    <t>5856</t>
  </si>
  <si>
    <t>0064431</t>
  </si>
  <si>
    <t>CZANIEC</t>
  </si>
  <si>
    <t>24648</t>
  </si>
  <si>
    <t>UL. KARD. KAROLA WOJTYŁY</t>
  </si>
  <si>
    <t>7378874</t>
  </si>
  <si>
    <t>5855</t>
  </si>
  <si>
    <t>1348347</t>
  </si>
  <si>
    <t>5862</t>
  </si>
  <si>
    <t>0064773</t>
  </si>
  <si>
    <t>09796</t>
  </si>
  <si>
    <t>UL. KRAKOWSKA</t>
  </si>
  <si>
    <t>4960236</t>
  </si>
  <si>
    <t>5857</t>
  </si>
  <si>
    <t>31433</t>
  </si>
  <si>
    <t>UL. KOZUBNICKA</t>
  </si>
  <si>
    <t>11937</t>
  </si>
  <si>
    <t>UL. 3 MAJA</t>
  </si>
  <si>
    <t>RAJCZA</t>
  </si>
  <si>
    <t>0066051</t>
  </si>
  <si>
    <t>19252</t>
  </si>
  <si>
    <t>RYNEK RYNEK</t>
  </si>
  <si>
    <t>8971651</t>
  </si>
  <si>
    <t>55925</t>
  </si>
  <si>
    <t>54A</t>
  </si>
  <si>
    <t>2B</t>
  </si>
  <si>
    <t>5344994</t>
  </si>
  <si>
    <t>109214</t>
  </si>
  <si>
    <t>SKOCZÓW</t>
  </si>
  <si>
    <t>0067228</t>
  </si>
  <si>
    <t>KICZYCE</t>
  </si>
  <si>
    <t>03839</t>
  </si>
  <si>
    <t>UL. DŁUGA</t>
  </si>
  <si>
    <t>2409023</t>
  </si>
  <si>
    <t>109215,109217</t>
  </si>
  <si>
    <t>0067435</t>
  </si>
  <si>
    <t>PIERŚCIEC</t>
  </si>
  <si>
    <t>34590</t>
  </si>
  <si>
    <t>UL. JERZEGO TOMANKA</t>
  </si>
  <si>
    <t>6301274</t>
  </si>
  <si>
    <t>122913,122922</t>
  </si>
  <si>
    <t>0067487</t>
  </si>
  <si>
    <t>POGÓRZE</t>
  </si>
  <si>
    <t>25531</t>
  </si>
  <si>
    <t>UL. ZAMEK</t>
  </si>
  <si>
    <t>05635</t>
  </si>
  <si>
    <t>UL. GŁÓWNA</t>
  </si>
  <si>
    <t>07123</t>
  </si>
  <si>
    <t>UL. JANA PAWŁA II</t>
  </si>
  <si>
    <t>24885</t>
  </si>
  <si>
    <t>UL. WSPÓLNA</t>
  </si>
  <si>
    <t>UJSOŁY</t>
  </si>
  <si>
    <t>5422267</t>
  </si>
  <si>
    <t>128996</t>
  </si>
  <si>
    <t>0073358</t>
  </si>
  <si>
    <t>SOBLÓWKA</t>
  </si>
  <si>
    <t>4771568</t>
  </si>
  <si>
    <t>128995</t>
  </si>
  <si>
    <t>0073565</t>
  </si>
  <si>
    <t>ZŁATNA</t>
  </si>
  <si>
    <t>26081</t>
  </si>
  <si>
    <t>UL. ZIELONA</t>
  </si>
  <si>
    <t>WILAMOWICE</t>
  </si>
  <si>
    <t>5343802</t>
  </si>
  <si>
    <t>87003</t>
  </si>
  <si>
    <t>0076240</t>
  </si>
  <si>
    <t>HECZNAROWICE</t>
  </si>
  <si>
    <t>2102040</t>
  </si>
  <si>
    <t>24566,24573</t>
  </si>
  <si>
    <t>0076279</t>
  </si>
  <si>
    <t>PISARZOWICE</t>
  </si>
  <si>
    <t>05083</t>
  </si>
  <si>
    <t>UL. ŚW. FLORIANA</t>
  </si>
  <si>
    <t>WILKOWICE</t>
  </si>
  <si>
    <t>0076612</t>
  </si>
  <si>
    <t>6934211</t>
  </si>
  <si>
    <t>56517</t>
  </si>
  <si>
    <t>5723218</t>
  </si>
  <si>
    <t>123810</t>
  </si>
  <si>
    <t>CZĘSTOCHOWSKI</t>
  </si>
  <si>
    <t>BLACHOWNIA</t>
  </si>
  <si>
    <t>0130375</t>
  </si>
  <si>
    <t>CISIE</t>
  </si>
  <si>
    <t>28026</t>
  </si>
  <si>
    <t>UL. CISIAŃSKA</t>
  </si>
  <si>
    <t>5918161</t>
  </si>
  <si>
    <t>80473</t>
  </si>
  <si>
    <t>0130501</t>
  </si>
  <si>
    <t>ŁOJKI</t>
  </si>
  <si>
    <t>LUBLINIECKI</t>
  </si>
  <si>
    <t>11333</t>
  </si>
  <si>
    <t>UL. LUBLINIECKA</t>
  </si>
  <si>
    <t>2210537</t>
  </si>
  <si>
    <t>10969,10970</t>
  </si>
  <si>
    <t>DĄBROWA ZIELONA</t>
  </si>
  <si>
    <t>0130850</t>
  </si>
  <si>
    <t>33975</t>
  </si>
  <si>
    <t>PL. PLAC KOŚCIUSZKI</t>
  </si>
  <si>
    <t>6422842</t>
  </si>
  <si>
    <t>10985</t>
  </si>
  <si>
    <t>0130932</t>
  </si>
  <si>
    <t>OLBRACHCICE</t>
  </si>
  <si>
    <t>17394</t>
  </si>
  <si>
    <t>UL. POZNAŃSKA</t>
  </si>
  <si>
    <t>8720323</t>
  </si>
  <si>
    <t>86230,86269</t>
  </si>
  <si>
    <t>HERBY</t>
  </si>
  <si>
    <t>0132351</t>
  </si>
  <si>
    <t>2061376</t>
  </si>
  <si>
    <t>88103,88105,88106</t>
  </si>
  <si>
    <t>4580011</t>
  </si>
  <si>
    <t>87089,87103</t>
  </si>
  <si>
    <t>0132374</t>
  </si>
  <si>
    <t>LISÓW</t>
  </si>
  <si>
    <t>2315648</t>
  </si>
  <si>
    <t>86985</t>
  </si>
  <si>
    <t>0132492</t>
  </si>
  <si>
    <t>OLSZYNA</t>
  </si>
  <si>
    <t>ZAWIERCIAŃSKI</t>
  </si>
  <si>
    <t>1A</t>
  </si>
  <si>
    <t>12A</t>
  </si>
  <si>
    <t>03458</t>
  </si>
  <si>
    <t>UL. CZĘSTOCHOWSKA</t>
  </si>
  <si>
    <t>KŁOBUCKI</t>
  </si>
  <si>
    <t>KŁOBUCK</t>
  </si>
  <si>
    <t>5468761</t>
  </si>
  <si>
    <t>24121,24122</t>
  </si>
  <si>
    <t>0133920</t>
  </si>
  <si>
    <t>LGOTA</t>
  </si>
  <si>
    <t>17070</t>
  </si>
  <si>
    <t>UL. POŁUDNIOWA</t>
  </si>
  <si>
    <t>1373381</t>
  </si>
  <si>
    <t>89726,89727</t>
  </si>
  <si>
    <t>0133936</t>
  </si>
  <si>
    <t>LIBIDZA</t>
  </si>
  <si>
    <t>31291</t>
  </si>
  <si>
    <t>UL. STEFANA OLSZYŃSKIEGO</t>
  </si>
  <si>
    <t>8273646</t>
  </si>
  <si>
    <t>89728,89729</t>
  </si>
  <si>
    <t>0133965</t>
  </si>
  <si>
    <t>ŁOBODNO</t>
  </si>
  <si>
    <t>19834</t>
  </si>
  <si>
    <t>UL. HENRYKA SIENKIEWICZA</t>
  </si>
  <si>
    <t>6A</t>
  </si>
  <si>
    <t>KOCHANOWICE</t>
  </si>
  <si>
    <t>8735893</t>
  </si>
  <si>
    <t>57724</t>
  </si>
  <si>
    <t>0134692</t>
  </si>
  <si>
    <t>KOCHCICE</t>
  </si>
  <si>
    <t>KONIECPOL</t>
  </si>
  <si>
    <t>RUDNIKI</t>
  </si>
  <si>
    <t>8848541</t>
  </si>
  <si>
    <t>78953,78954</t>
  </si>
  <si>
    <t>KONOPISKA</t>
  </si>
  <si>
    <t>0135220</t>
  </si>
  <si>
    <t>ALEKSANDRIA</t>
  </si>
  <si>
    <t>05876</t>
  </si>
  <si>
    <t>UL. GOŚCINNA</t>
  </si>
  <si>
    <t>6680144</t>
  </si>
  <si>
    <t>78956,78957</t>
  </si>
  <si>
    <t>0135237</t>
  </si>
  <si>
    <t>HUTKI</t>
  </si>
  <si>
    <t>7064315</t>
  </si>
  <si>
    <t>70143,70152</t>
  </si>
  <si>
    <t>0135272</t>
  </si>
  <si>
    <t>2461584</t>
  </si>
  <si>
    <t>61571</t>
  </si>
  <si>
    <t>0135310</t>
  </si>
  <si>
    <t>KORZONEK</t>
  </si>
  <si>
    <t>3494453</t>
  </si>
  <si>
    <t>62401</t>
  </si>
  <si>
    <t>0135332</t>
  </si>
  <si>
    <t>ŁAZIEC</t>
  </si>
  <si>
    <t>8083265</t>
  </si>
  <si>
    <t>73103</t>
  </si>
  <si>
    <t>0135349</t>
  </si>
  <si>
    <t>RĘKSZOWICE</t>
  </si>
  <si>
    <t>1388801</t>
  </si>
  <si>
    <t>108776,14772</t>
  </si>
  <si>
    <t>KOSZĘCIN</t>
  </si>
  <si>
    <t>0135450</t>
  </si>
  <si>
    <t>03701</t>
  </si>
  <si>
    <t>UL. DĄBRÓWKI</t>
  </si>
  <si>
    <t>2677763</t>
  </si>
  <si>
    <t>124867</t>
  </si>
  <si>
    <t>10898</t>
  </si>
  <si>
    <t>UL. LEŚNA</t>
  </si>
  <si>
    <t>4320607</t>
  </si>
  <si>
    <t>90911,90925</t>
  </si>
  <si>
    <t>20421</t>
  </si>
  <si>
    <t>UL. SOBIESKIEGO</t>
  </si>
  <si>
    <t>7253503</t>
  </si>
  <si>
    <t>115091</t>
  </si>
  <si>
    <t>0135510</t>
  </si>
  <si>
    <t>RUSINOWICE</t>
  </si>
  <si>
    <t>8717794</t>
  </si>
  <si>
    <t>92659</t>
  </si>
  <si>
    <t>0135533</t>
  </si>
  <si>
    <t>SADÓW</t>
  </si>
  <si>
    <t>17366</t>
  </si>
  <si>
    <t>UL. POWSTAŃCÓW ŚLĄSKICH</t>
  </si>
  <si>
    <t>8908814</t>
  </si>
  <si>
    <t>92608,92614</t>
  </si>
  <si>
    <t>0135540</t>
  </si>
  <si>
    <t>STRZEBIŃ</t>
  </si>
  <si>
    <t>11246</t>
  </si>
  <si>
    <t>UL. LOMPY</t>
  </si>
  <si>
    <t>7320424</t>
  </si>
  <si>
    <t>48540</t>
  </si>
  <si>
    <t>MYSZKOWSKI</t>
  </si>
  <si>
    <t>KOZIEGŁOWY</t>
  </si>
  <si>
    <t>0135591</t>
  </si>
  <si>
    <t>CYNKÓW</t>
  </si>
  <si>
    <t>21271</t>
  </si>
  <si>
    <t>UL. STRAŻACKA</t>
  </si>
  <si>
    <t>3688903</t>
  </si>
  <si>
    <t>47376</t>
  </si>
  <si>
    <t>0135792</t>
  </si>
  <si>
    <t>GNIAZDÓW</t>
  </si>
  <si>
    <t>4895312</t>
  </si>
  <si>
    <t>48542</t>
  </si>
  <si>
    <t>0135817</t>
  </si>
  <si>
    <t>KOZIEGŁÓWKI</t>
  </si>
  <si>
    <t>11139</t>
  </si>
  <si>
    <t>UL. LIPOWA</t>
  </si>
  <si>
    <t>1383728</t>
  </si>
  <si>
    <t>49623,51240</t>
  </si>
  <si>
    <t>0135970</t>
  </si>
  <si>
    <t>MYSŁÓW</t>
  </si>
  <si>
    <t>13548</t>
  </si>
  <si>
    <t>UL. MYSZKOWSKA</t>
  </si>
  <si>
    <t>22308</t>
  </si>
  <si>
    <t>UL. ŚLĄSKA</t>
  </si>
  <si>
    <t>1899446</t>
  </si>
  <si>
    <t>48541</t>
  </si>
  <si>
    <t>0136254</t>
  </si>
  <si>
    <t>SIEDLEC DUŻY</t>
  </si>
  <si>
    <t>2278437</t>
  </si>
  <si>
    <t>49635</t>
  </si>
  <si>
    <t>0136283</t>
  </si>
  <si>
    <t>WINOWNO</t>
  </si>
  <si>
    <t>KROCZYCE</t>
  </si>
  <si>
    <t>8907024</t>
  </si>
  <si>
    <t>84211</t>
  </si>
  <si>
    <t>0136509</t>
  </si>
  <si>
    <t>09582</t>
  </si>
  <si>
    <t>UL. TADEUSZA KOŚCIUSZKI</t>
  </si>
  <si>
    <t>8976475</t>
  </si>
  <si>
    <t>84210</t>
  </si>
  <si>
    <t>9037558</t>
  </si>
  <si>
    <t>86218</t>
  </si>
  <si>
    <t>0136691</t>
  </si>
  <si>
    <t>SIAMOSZYCE</t>
  </si>
  <si>
    <t>KRUSZYNA</t>
  </si>
  <si>
    <t>2222631</t>
  </si>
  <si>
    <t>21016,21018</t>
  </si>
  <si>
    <t>0136811</t>
  </si>
  <si>
    <t>16579</t>
  </si>
  <si>
    <t>UL. POCZTOWA</t>
  </si>
  <si>
    <t>7254550</t>
  </si>
  <si>
    <t>21017,21020</t>
  </si>
  <si>
    <t>0136930</t>
  </si>
  <si>
    <t>WIDZÓW</t>
  </si>
  <si>
    <t>26608</t>
  </si>
  <si>
    <t>UL. ŻWIRKI I WIGURY</t>
  </si>
  <si>
    <t>3306788</t>
  </si>
  <si>
    <t>106664,106665</t>
  </si>
  <si>
    <t>KRZEPICE</t>
  </si>
  <si>
    <t>0137130</t>
  </si>
  <si>
    <t>STAROKRZEPICE</t>
  </si>
  <si>
    <t>14973</t>
  </si>
  <si>
    <t>UL. OLESKA</t>
  </si>
  <si>
    <t>5663905</t>
  </si>
  <si>
    <t>69800</t>
  </si>
  <si>
    <t>0137199</t>
  </si>
  <si>
    <t>ZAJĄCZKI DRUGIE</t>
  </si>
  <si>
    <t>5533218</t>
  </si>
  <si>
    <t>69798</t>
  </si>
  <si>
    <t>0137265</t>
  </si>
  <si>
    <t>ZAJĄCZKI PIERWSZE</t>
  </si>
  <si>
    <t>7064819</t>
  </si>
  <si>
    <t>51854</t>
  </si>
  <si>
    <t>LIPIE</t>
  </si>
  <si>
    <t>0137940</t>
  </si>
  <si>
    <t>LINDÓW</t>
  </si>
  <si>
    <t>5470993</t>
  </si>
  <si>
    <t>104620,104626</t>
  </si>
  <si>
    <t>0138017</t>
  </si>
  <si>
    <t>PARZYMIECHY</t>
  </si>
  <si>
    <t>2184046</t>
  </si>
  <si>
    <t>29287</t>
  </si>
  <si>
    <t>0138069</t>
  </si>
  <si>
    <t>RĘBIELICE SZLACHECKIE</t>
  </si>
  <si>
    <t>3625499</t>
  </si>
  <si>
    <t>15971,15985</t>
  </si>
  <si>
    <t>MIEDŹNO</t>
  </si>
  <si>
    <t>0138253</t>
  </si>
  <si>
    <t>20998</t>
  </si>
  <si>
    <t>UL. STAROWIEJSKA</t>
  </si>
  <si>
    <t>7256513</t>
  </si>
  <si>
    <t>109782,109961</t>
  </si>
  <si>
    <t>MYKANÓW</t>
  </si>
  <si>
    <t>0138721</t>
  </si>
  <si>
    <t>BOROWNO-KOLONIA</t>
  </si>
  <si>
    <t>00436</t>
  </si>
  <si>
    <t>UL. ARMII LUDOWEJ</t>
  </si>
  <si>
    <t>6/8</t>
  </si>
  <si>
    <t>1818453</t>
  </si>
  <si>
    <t>109726,109727</t>
  </si>
  <si>
    <t>0138750</t>
  </si>
  <si>
    <t>CZARNY LAS</t>
  </si>
  <si>
    <t>6937872</t>
  </si>
  <si>
    <t>109715</t>
  </si>
  <si>
    <t>0138862</t>
  </si>
  <si>
    <t>LUBOJNA</t>
  </si>
  <si>
    <t>7639192</t>
  </si>
  <si>
    <t>109780,110068</t>
  </si>
  <si>
    <t>0138922</t>
  </si>
  <si>
    <t>20254</t>
  </si>
  <si>
    <t>UL. SŁONECZNA</t>
  </si>
  <si>
    <t>7574228</t>
  </si>
  <si>
    <t>104945</t>
  </si>
  <si>
    <t>0138997</t>
  </si>
  <si>
    <t>RYBNA</t>
  </si>
  <si>
    <t>8275508</t>
  </si>
  <si>
    <t>53453</t>
  </si>
  <si>
    <t>0139034</t>
  </si>
  <si>
    <t>STARY KOCIN</t>
  </si>
  <si>
    <t>1973725</t>
  </si>
  <si>
    <t>53455</t>
  </si>
  <si>
    <t>0139070</t>
  </si>
  <si>
    <t>WIERZCHOWISKO</t>
  </si>
  <si>
    <t>8339734</t>
  </si>
  <si>
    <t>114352</t>
  </si>
  <si>
    <t>NIEGOWA</t>
  </si>
  <si>
    <t>0139130</t>
  </si>
  <si>
    <t>BLIŻYCE</t>
  </si>
  <si>
    <t>2471649</t>
  </si>
  <si>
    <t>84728,84729</t>
  </si>
  <si>
    <t>0139258</t>
  </si>
  <si>
    <t>7892839</t>
  </si>
  <si>
    <t>108953,108954</t>
  </si>
  <si>
    <t>0139318</t>
  </si>
  <si>
    <t>SOKOLNIKI</t>
  </si>
  <si>
    <t>4198414</t>
  </si>
  <si>
    <t>25494</t>
  </si>
  <si>
    <t>OPATÓW</t>
  </si>
  <si>
    <t>0140899</t>
  </si>
  <si>
    <t>IWANOWICE DUŻE</t>
  </si>
  <si>
    <t>7511338</t>
  </si>
  <si>
    <t>25493</t>
  </si>
  <si>
    <t>0141166</t>
  </si>
  <si>
    <t>ZŁOCHOWICE</t>
  </si>
  <si>
    <t>23884</t>
  </si>
  <si>
    <t>UL. WESOŁA</t>
  </si>
  <si>
    <t>1378285</t>
  </si>
  <si>
    <t>34894</t>
  </si>
  <si>
    <t>PANKI</t>
  </si>
  <si>
    <t>0141640</t>
  </si>
  <si>
    <t>ALEKSANDRÓW</t>
  </si>
  <si>
    <t>7382682</t>
  </si>
  <si>
    <t>34890</t>
  </si>
  <si>
    <t>0141769</t>
  </si>
  <si>
    <t>KONIECZKI</t>
  </si>
  <si>
    <t>2380386</t>
  </si>
  <si>
    <t>34896,35150</t>
  </si>
  <si>
    <t>0141887</t>
  </si>
  <si>
    <t>23270</t>
  </si>
  <si>
    <t>UL. TYSIĄCLECIA</t>
  </si>
  <si>
    <t>PAWONKÓW</t>
  </si>
  <si>
    <t>2117894</t>
  </si>
  <si>
    <t>23058</t>
  </si>
  <si>
    <t>0142071</t>
  </si>
  <si>
    <t>KOŚMIDRY</t>
  </si>
  <si>
    <t>8785713</t>
  </si>
  <si>
    <t>25045</t>
  </si>
  <si>
    <t>0142119</t>
  </si>
  <si>
    <t>LISOWICE</t>
  </si>
  <si>
    <t>12734</t>
  </si>
  <si>
    <t>UL. MICKIEWICZA</t>
  </si>
  <si>
    <t>2378704</t>
  </si>
  <si>
    <t>23023</t>
  </si>
  <si>
    <t>0142289</t>
  </si>
  <si>
    <t>6108805</t>
  </si>
  <si>
    <t>17756</t>
  </si>
  <si>
    <t>2135770</t>
  </si>
  <si>
    <t>35092</t>
  </si>
  <si>
    <t>POCZESNA</t>
  </si>
  <si>
    <t>0142438</t>
  </si>
  <si>
    <t>KOLONIA POCZESNA</t>
  </si>
  <si>
    <t>00692</t>
  </si>
  <si>
    <t>UL. BANKOWA</t>
  </si>
  <si>
    <t>6936833</t>
  </si>
  <si>
    <t>21337</t>
  </si>
  <si>
    <t>2215209</t>
  </si>
  <si>
    <t>21299</t>
  </si>
  <si>
    <t>0142473</t>
  </si>
  <si>
    <t>MICHAŁÓW</t>
  </si>
  <si>
    <t>10716</t>
  </si>
  <si>
    <t>UL. LAUROWA</t>
  </si>
  <si>
    <t>3621002</t>
  </si>
  <si>
    <t>29126</t>
  </si>
  <si>
    <t>0142510</t>
  </si>
  <si>
    <t>SŁOWIK</t>
  </si>
  <si>
    <t>16793</t>
  </si>
  <si>
    <t>UL. PODLASKA</t>
  </si>
  <si>
    <t>4835075</t>
  </si>
  <si>
    <t>29123,35105</t>
  </si>
  <si>
    <t>0142540</t>
  </si>
  <si>
    <t>HUTA STARA B</t>
  </si>
  <si>
    <t>12740</t>
  </si>
  <si>
    <t>UL. ADAMA MICKIEWICZA</t>
  </si>
  <si>
    <t>4468082</t>
  </si>
  <si>
    <t>29124,29125</t>
  </si>
  <si>
    <t>0142579</t>
  </si>
  <si>
    <t>WRZOSOWA</t>
  </si>
  <si>
    <t>POPÓW</t>
  </si>
  <si>
    <t>03851</t>
  </si>
  <si>
    <t>UL. JANA DŁUGOSZA</t>
  </si>
  <si>
    <t>6251357</t>
  </si>
  <si>
    <t>109206</t>
  </si>
  <si>
    <t>0143047</t>
  </si>
  <si>
    <t>ZAWADY</t>
  </si>
  <si>
    <t>8529810</t>
  </si>
  <si>
    <t>72400</t>
  </si>
  <si>
    <t>PORAJ</t>
  </si>
  <si>
    <t>0143113</t>
  </si>
  <si>
    <t>CHOROŃ</t>
  </si>
  <si>
    <t>2403254</t>
  </si>
  <si>
    <t>71573</t>
  </si>
  <si>
    <t>0143202</t>
  </si>
  <si>
    <t>JASTRZĄB</t>
  </si>
  <si>
    <t>8084905</t>
  </si>
  <si>
    <t>70319,70325</t>
  </si>
  <si>
    <t>0143225</t>
  </si>
  <si>
    <t>05962</t>
  </si>
  <si>
    <t>UL. GÓRNICZA</t>
  </si>
  <si>
    <t>13902</t>
  </si>
  <si>
    <t>UL. NADRZECZNA</t>
  </si>
  <si>
    <t>PRZYSTAJŃ</t>
  </si>
  <si>
    <t>2151786</t>
  </si>
  <si>
    <t>58196,58201</t>
  </si>
  <si>
    <t>0143900</t>
  </si>
  <si>
    <t>RĘDZINY</t>
  </si>
  <si>
    <t>24687</t>
  </si>
  <si>
    <t>UL. WOLNOŚCI</t>
  </si>
  <si>
    <t>5536211</t>
  </si>
  <si>
    <t>55345</t>
  </si>
  <si>
    <t>0144584</t>
  </si>
  <si>
    <t>04577</t>
  </si>
  <si>
    <t>UL. DZIAŁKOWICZÓW</t>
  </si>
  <si>
    <t>5536300</t>
  </si>
  <si>
    <t>55881</t>
  </si>
  <si>
    <t>SZCZEKOCINY</t>
  </si>
  <si>
    <t>8147914</t>
  </si>
  <si>
    <t>129926,129927,22942,22943</t>
  </si>
  <si>
    <t>0146407</t>
  </si>
  <si>
    <t>ROKITNO</t>
  </si>
  <si>
    <t>4070896</t>
  </si>
  <si>
    <t>19569</t>
  </si>
  <si>
    <t>WŁODOWICE</t>
  </si>
  <si>
    <t>0146761</t>
  </si>
  <si>
    <t>17092</t>
  </si>
  <si>
    <t>UL. POMOWSKA</t>
  </si>
  <si>
    <t>WOŹNIKI</t>
  </si>
  <si>
    <t>6442629</t>
  </si>
  <si>
    <t>61669</t>
  </si>
  <si>
    <t>0146985</t>
  </si>
  <si>
    <t>PSARY</t>
  </si>
  <si>
    <t>8339995</t>
  </si>
  <si>
    <t>57115,61577</t>
  </si>
  <si>
    <t>7589796</t>
  </si>
  <si>
    <t>93088</t>
  </si>
  <si>
    <t>WRĘCZYCA WIELKA</t>
  </si>
  <si>
    <t>0146991</t>
  </si>
  <si>
    <t>BIEŻEŃ</t>
  </si>
  <si>
    <t>7319036</t>
  </si>
  <si>
    <t>31688</t>
  </si>
  <si>
    <t>0147045</t>
  </si>
  <si>
    <t>BOROWE</t>
  </si>
  <si>
    <t>2335794</t>
  </si>
  <si>
    <t>34238</t>
  </si>
  <si>
    <t>0147157</t>
  </si>
  <si>
    <t>GRODZISKO</t>
  </si>
  <si>
    <t>08615</t>
  </si>
  <si>
    <t>UL. KŁOBUCKA</t>
  </si>
  <si>
    <t>1378408</t>
  </si>
  <si>
    <t>64392</t>
  </si>
  <si>
    <t>0147192</t>
  </si>
  <si>
    <t>KALEJ</t>
  </si>
  <si>
    <t>2319614</t>
  </si>
  <si>
    <t>31689</t>
  </si>
  <si>
    <t>0147223</t>
  </si>
  <si>
    <t>KULEJE</t>
  </si>
  <si>
    <t>6937921</t>
  </si>
  <si>
    <t>64394,64395</t>
  </si>
  <si>
    <t>0147358</t>
  </si>
  <si>
    <t>TRUSKOLASY</t>
  </si>
  <si>
    <t>4516961</t>
  </si>
  <si>
    <t>64427,64428</t>
  </si>
  <si>
    <t>0147418</t>
  </si>
  <si>
    <t>04441</t>
  </si>
  <si>
    <t>UL. DWORKOWA</t>
  </si>
  <si>
    <t>09329</t>
  </si>
  <si>
    <t>UL. JANUSZA KORCZAKA</t>
  </si>
  <si>
    <t>4832678</t>
  </si>
  <si>
    <t>43357</t>
  </si>
  <si>
    <t>BĘDZIŃSKI</t>
  </si>
  <si>
    <t>BOBROWNIKI</t>
  </si>
  <si>
    <t>0212498</t>
  </si>
  <si>
    <t>19830</t>
  </si>
  <si>
    <t>UL. SIENKIEWICZA</t>
  </si>
  <si>
    <t>7829907</t>
  </si>
  <si>
    <t>68597</t>
  </si>
  <si>
    <t>0212529</t>
  </si>
  <si>
    <t>DOBIESZOWICE</t>
  </si>
  <si>
    <t>4977172</t>
  </si>
  <si>
    <t>68591,68594</t>
  </si>
  <si>
    <t>0212587</t>
  </si>
  <si>
    <t>ROGOŹNIK</t>
  </si>
  <si>
    <t>10034</t>
  </si>
  <si>
    <t>UL. KRUPNA</t>
  </si>
  <si>
    <t>9036500</t>
  </si>
  <si>
    <t>68595</t>
  </si>
  <si>
    <t>0212593</t>
  </si>
  <si>
    <t>SĄCZÓW</t>
  </si>
  <si>
    <t>6620220</t>
  </si>
  <si>
    <t>65208,65218</t>
  </si>
  <si>
    <t>BIERUŃSKO-LĘDZIŃSKI</t>
  </si>
  <si>
    <t>BOJSZOWY</t>
  </si>
  <si>
    <t>0212707</t>
  </si>
  <si>
    <t>33209</t>
  </si>
  <si>
    <t>UL. ŚWIĘTEGO JANA</t>
  </si>
  <si>
    <t>5982135</t>
  </si>
  <si>
    <t>65212</t>
  </si>
  <si>
    <t>0212720</t>
  </si>
  <si>
    <t>MIĘDZYRZECZE</t>
  </si>
  <si>
    <t>26550</t>
  </si>
  <si>
    <t>UL. ŻUBRÓW</t>
  </si>
  <si>
    <t>2417533</t>
  </si>
  <si>
    <t>92269</t>
  </si>
  <si>
    <t>0212736</t>
  </si>
  <si>
    <t>ŚWIERCZYNIEC</t>
  </si>
  <si>
    <t>19885</t>
  </si>
  <si>
    <t>UL. SIERPOWA</t>
  </si>
  <si>
    <t>CZECHOWICE-DZIEDZICE</t>
  </si>
  <si>
    <t>0213724</t>
  </si>
  <si>
    <t>LIGOTA</t>
  </si>
  <si>
    <t>6042844</t>
  </si>
  <si>
    <t>105096</t>
  </si>
  <si>
    <t>01891</t>
  </si>
  <si>
    <t>UL. BORY</t>
  </si>
  <si>
    <t>7702332</t>
  </si>
  <si>
    <t>105095,29061</t>
  </si>
  <si>
    <t>0213859</t>
  </si>
  <si>
    <t>ZABRZEG</t>
  </si>
  <si>
    <t>18234</t>
  </si>
  <si>
    <t>UL. KAROLA PYTLA</t>
  </si>
  <si>
    <t>5153753</t>
  </si>
  <si>
    <t>105076,106230</t>
  </si>
  <si>
    <t>RYBNICKI</t>
  </si>
  <si>
    <t>CZERWIONKA-LESZCZYNY</t>
  </si>
  <si>
    <t>0213925</t>
  </si>
  <si>
    <t>BEŁK</t>
  </si>
  <si>
    <t>22255</t>
  </si>
  <si>
    <t>UL. SZYMOCHY</t>
  </si>
  <si>
    <t>2173054</t>
  </si>
  <si>
    <t>114199,44576,68668</t>
  </si>
  <si>
    <t>0213960</t>
  </si>
  <si>
    <t>KSIĄŻENICE</t>
  </si>
  <si>
    <t>44286</t>
  </si>
  <si>
    <t>UL. KSIĘDZA POJDY</t>
  </si>
  <si>
    <t>4321561</t>
  </si>
  <si>
    <t>81199</t>
  </si>
  <si>
    <t>0214008</t>
  </si>
  <si>
    <t>PALOWICE</t>
  </si>
  <si>
    <t>03811</t>
  </si>
  <si>
    <t>UL. DĘBOWA</t>
  </si>
  <si>
    <t>2152406</t>
  </si>
  <si>
    <t>44577</t>
  </si>
  <si>
    <t>0214043</t>
  </si>
  <si>
    <t>PRZEGĘDZA</t>
  </si>
  <si>
    <t>1401691</t>
  </si>
  <si>
    <t>81200</t>
  </si>
  <si>
    <t>0214103</t>
  </si>
  <si>
    <t>SZCZEJKOWICE</t>
  </si>
  <si>
    <t>7397895</t>
  </si>
  <si>
    <t>15252</t>
  </si>
  <si>
    <t>GASZOWICE</t>
  </si>
  <si>
    <t>0214126</t>
  </si>
  <si>
    <t>CZERNICA</t>
  </si>
  <si>
    <t>6042723</t>
  </si>
  <si>
    <t>15062</t>
  </si>
  <si>
    <t>0214155</t>
  </si>
  <si>
    <t>19211</t>
  </si>
  <si>
    <t>UL. RYDUŁTOWSKA</t>
  </si>
  <si>
    <t>2318988</t>
  </si>
  <si>
    <t>18352</t>
  </si>
  <si>
    <t>0214209</t>
  </si>
  <si>
    <t>PIECE</t>
  </si>
  <si>
    <t>6872371</t>
  </si>
  <si>
    <t>15377</t>
  </si>
  <si>
    <t>0214221</t>
  </si>
  <si>
    <t>SZCZERBICE</t>
  </si>
  <si>
    <t>5152698</t>
  </si>
  <si>
    <t>6867</t>
  </si>
  <si>
    <t>GLIWICKI</t>
  </si>
  <si>
    <t>GIERAŁTOWICE</t>
  </si>
  <si>
    <t>0214304</t>
  </si>
  <si>
    <t>CHUDÓW</t>
  </si>
  <si>
    <t>7574181</t>
  </si>
  <si>
    <t>110213,110217</t>
  </si>
  <si>
    <t>0214327</t>
  </si>
  <si>
    <t>7315282</t>
  </si>
  <si>
    <t>110188,110228</t>
  </si>
  <si>
    <t>0214340</t>
  </si>
  <si>
    <t>PANIÓWKI</t>
  </si>
  <si>
    <t>26326</t>
  </si>
  <si>
    <t>UL. ZWYCIĘSTWA</t>
  </si>
  <si>
    <t>2254251</t>
  </si>
  <si>
    <t>110198,110226</t>
  </si>
  <si>
    <t>0214362</t>
  </si>
  <si>
    <t>PRZYSZOWICE</t>
  </si>
  <si>
    <t>PSZCZYŃSKI</t>
  </si>
  <si>
    <t>GOCZAŁKOWICE-ZDRÓJ</t>
  </si>
  <si>
    <t>0214391</t>
  </si>
  <si>
    <t>3625504</t>
  </si>
  <si>
    <t>128484</t>
  </si>
  <si>
    <t>23456</t>
  </si>
  <si>
    <t>UL. UZDROWISKOWA</t>
  </si>
  <si>
    <t>5916506</t>
  </si>
  <si>
    <t>118718,41465,47673</t>
  </si>
  <si>
    <t>1427649</t>
  </si>
  <si>
    <t>52313</t>
  </si>
  <si>
    <t>WODZISŁAWSKI</t>
  </si>
  <si>
    <t>GODÓW</t>
  </si>
  <si>
    <t>0214400</t>
  </si>
  <si>
    <t>7383607</t>
  </si>
  <si>
    <t>52327</t>
  </si>
  <si>
    <t>0214416</t>
  </si>
  <si>
    <t>GOŁKOWICE</t>
  </si>
  <si>
    <t>101A</t>
  </si>
  <si>
    <t>2048102</t>
  </si>
  <si>
    <t>52316</t>
  </si>
  <si>
    <t>21071</t>
  </si>
  <si>
    <t>UL. STANISŁAWA STASZICA</t>
  </si>
  <si>
    <t>8784825</t>
  </si>
  <si>
    <t>52312</t>
  </si>
  <si>
    <t>0214468</t>
  </si>
  <si>
    <t>KROSTOSZOWICE</t>
  </si>
  <si>
    <t>13279</t>
  </si>
  <si>
    <t>UL. GUSTAWA MORCINKA</t>
  </si>
  <si>
    <t>4136226</t>
  </si>
  <si>
    <t>52320</t>
  </si>
  <si>
    <t>0214474</t>
  </si>
  <si>
    <t>ŁAZISKA</t>
  </si>
  <si>
    <t>6429044</t>
  </si>
  <si>
    <t>52318</t>
  </si>
  <si>
    <t>0214497</t>
  </si>
  <si>
    <t>SKRBEŃSKO</t>
  </si>
  <si>
    <t>8976496</t>
  </si>
  <si>
    <t>52323</t>
  </si>
  <si>
    <t>0214505</t>
  </si>
  <si>
    <t>SKRZYSZÓW</t>
  </si>
  <si>
    <t>3752749</t>
  </si>
  <si>
    <t>52321</t>
  </si>
  <si>
    <t>8721786</t>
  </si>
  <si>
    <t>46591</t>
  </si>
  <si>
    <t>GORZYCE</t>
  </si>
  <si>
    <t>0214563</t>
  </si>
  <si>
    <t>BLUSZCZÓW</t>
  </si>
  <si>
    <t>3944401</t>
  </si>
  <si>
    <t>42501,46592</t>
  </si>
  <si>
    <t>0214570</t>
  </si>
  <si>
    <t>CZYŻOWICE</t>
  </si>
  <si>
    <t>24572</t>
  </si>
  <si>
    <t>UL. WODZISŁAWSKA</t>
  </si>
  <si>
    <t>18263</t>
  </si>
  <si>
    <t>UL. RACIBORSKA</t>
  </si>
  <si>
    <t>2362506</t>
  </si>
  <si>
    <t>46593</t>
  </si>
  <si>
    <t>0214623</t>
  </si>
  <si>
    <t>GORZYCZKI</t>
  </si>
  <si>
    <t>8655295</t>
  </si>
  <si>
    <t>53486</t>
  </si>
  <si>
    <t>2052522</t>
  </si>
  <si>
    <t>42502,46595</t>
  </si>
  <si>
    <t>0214712</t>
  </si>
  <si>
    <t>ROGÓW</t>
  </si>
  <si>
    <t>2205415</t>
  </si>
  <si>
    <t>42503,46577</t>
  </si>
  <si>
    <t>0214764</t>
  </si>
  <si>
    <t>TURZA ŚLĄSKA</t>
  </si>
  <si>
    <t>11056</t>
  </si>
  <si>
    <t>UL. LIGONIA</t>
  </si>
  <si>
    <t>6678668</t>
  </si>
  <si>
    <t>61926,62329</t>
  </si>
  <si>
    <t>TARNOGÓRSKI</t>
  </si>
  <si>
    <t>KRUPSKI MŁYN</t>
  </si>
  <si>
    <t>0215338</t>
  </si>
  <si>
    <t>03667</t>
  </si>
  <si>
    <t>UL. DĄBROWSKIEGO</t>
  </si>
  <si>
    <t>4644456</t>
  </si>
  <si>
    <t>68285</t>
  </si>
  <si>
    <t>0215344</t>
  </si>
  <si>
    <t>POTĘPA</t>
  </si>
  <si>
    <t>22677</t>
  </si>
  <si>
    <t>UL. TARNOGÓRSKA</t>
  </si>
  <si>
    <t>4898935</t>
  </si>
  <si>
    <t>114674</t>
  </si>
  <si>
    <t>RACIBORSKI</t>
  </si>
  <si>
    <t>KRZANOWICE</t>
  </si>
  <si>
    <t>0215404</t>
  </si>
  <si>
    <t>BORUCIN</t>
  </si>
  <si>
    <t>01804</t>
  </si>
  <si>
    <t>UL. BOŃCZYKA</t>
  </si>
  <si>
    <t>6935787</t>
  </si>
  <si>
    <t>121926,121928</t>
  </si>
  <si>
    <t>0215427</t>
  </si>
  <si>
    <t>00157</t>
  </si>
  <si>
    <t>UL. AKACJOWA</t>
  </si>
  <si>
    <t>17011</t>
  </si>
  <si>
    <t>UL. POLNA</t>
  </si>
  <si>
    <t>5025914</t>
  </si>
  <si>
    <t>22244,22245</t>
  </si>
  <si>
    <t>KRZYŻANOWICE</t>
  </si>
  <si>
    <t>0215456</t>
  </si>
  <si>
    <t>BIEŃKOWICE</t>
  </si>
  <si>
    <t>8912889</t>
  </si>
  <si>
    <t>22242,22243</t>
  </si>
  <si>
    <t>0215597</t>
  </si>
  <si>
    <t>TWORKÓW</t>
  </si>
  <si>
    <t>25547</t>
  </si>
  <si>
    <t>UL. ZAMKOWA</t>
  </si>
  <si>
    <t>KUŹNIA RACIBORSKA</t>
  </si>
  <si>
    <t>6315497</t>
  </si>
  <si>
    <t>122822,122823</t>
  </si>
  <si>
    <t>0215746</t>
  </si>
  <si>
    <t>RUDY</t>
  </si>
  <si>
    <t>5408368</t>
  </si>
  <si>
    <t>24611,24613</t>
  </si>
  <si>
    <t>31794</t>
  </si>
  <si>
    <t>UL. ROGERA</t>
  </si>
  <si>
    <t>2348310</t>
  </si>
  <si>
    <t>91687,91688</t>
  </si>
  <si>
    <t>LUBOMIA</t>
  </si>
  <si>
    <t>0216119</t>
  </si>
  <si>
    <t>2004317</t>
  </si>
  <si>
    <t>91685,91686</t>
  </si>
  <si>
    <t>0216208</t>
  </si>
  <si>
    <t>SYRYNIA</t>
  </si>
  <si>
    <t>LYSKI</t>
  </si>
  <si>
    <t>7956063</t>
  </si>
  <si>
    <t>74796</t>
  </si>
  <si>
    <t>KORNOWAC</t>
  </si>
  <si>
    <t>0216332</t>
  </si>
  <si>
    <t>KOBYLA</t>
  </si>
  <si>
    <t>2309784</t>
  </si>
  <si>
    <t>41945</t>
  </si>
  <si>
    <t>0216349</t>
  </si>
  <si>
    <t>2374849</t>
  </si>
  <si>
    <t>12416,17503</t>
  </si>
  <si>
    <t>0216361</t>
  </si>
  <si>
    <t>7001554</t>
  </si>
  <si>
    <t>91739</t>
  </si>
  <si>
    <t>0216444</t>
  </si>
  <si>
    <t>POGRZEBIEŃ</t>
  </si>
  <si>
    <t>15601</t>
  </si>
  <si>
    <t>UL. PAMIĄTKI</t>
  </si>
  <si>
    <t>7126173</t>
  </si>
  <si>
    <t>17200</t>
  </si>
  <si>
    <t>0216473</t>
  </si>
  <si>
    <t>PSTRĄŻNA</t>
  </si>
  <si>
    <t>ŁAZY</t>
  </si>
  <si>
    <t>1423041</t>
  </si>
  <si>
    <t>3193</t>
  </si>
  <si>
    <t>0216846</t>
  </si>
  <si>
    <t>ROKITNO SZLACHECKIE</t>
  </si>
  <si>
    <t>8656878</t>
  </si>
  <si>
    <t>19052</t>
  </si>
  <si>
    <t>MIEDŹNA</t>
  </si>
  <si>
    <t>0216941</t>
  </si>
  <si>
    <t>FRYDEK</t>
  </si>
  <si>
    <t>12991</t>
  </si>
  <si>
    <t>UL. MIODOWA</t>
  </si>
  <si>
    <t>8672612</t>
  </si>
  <si>
    <t>2884</t>
  </si>
  <si>
    <t>0216987</t>
  </si>
  <si>
    <t>09357</t>
  </si>
  <si>
    <t>UL. WOJCIECHA KORFANTEGO</t>
  </si>
  <si>
    <t>8907242</t>
  </si>
  <si>
    <t>19045</t>
  </si>
  <si>
    <t>0216993</t>
  </si>
  <si>
    <t>GÓRA</t>
  </si>
  <si>
    <t>18045</t>
  </si>
  <si>
    <t>UL. PSZCZYŃSKA</t>
  </si>
  <si>
    <t>6301264</t>
  </si>
  <si>
    <t>19053,8494</t>
  </si>
  <si>
    <t>0217082</t>
  </si>
  <si>
    <t>5787749</t>
  </si>
  <si>
    <t>19054,23916,26231</t>
  </si>
  <si>
    <t>0217120</t>
  </si>
  <si>
    <t>WOLA</t>
  </si>
  <si>
    <t>2355104</t>
  </si>
  <si>
    <t>19056</t>
  </si>
  <si>
    <t>3898368</t>
  </si>
  <si>
    <t>104155,104156,104160</t>
  </si>
  <si>
    <t>17171</t>
  </si>
  <si>
    <t>UL. POPRZECZNA</t>
  </si>
  <si>
    <t>4086803</t>
  </si>
  <si>
    <t>19082</t>
  </si>
  <si>
    <t>MIERZĘCICE</t>
  </si>
  <si>
    <t>2073242</t>
  </si>
  <si>
    <t>6785</t>
  </si>
  <si>
    <t>0217254</t>
  </si>
  <si>
    <t>NOWA WIEŚ</t>
  </si>
  <si>
    <t>25821</t>
  </si>
  <si>
    <t>UL. ALEKSANDRA ZAWADZKIEGO</t>
  </si>
  <si>
    <t>7763613</t>
  </si>
  <si>
    <t>3848</t>
  </si>
  <si>
    <t>0217260</t>
  </si>
  <si>
    <t>PRZECZYCE</t>
  </si>
  <si>
    <t>5040488</t>
  </si>
  <si>
    <t>3868</t>
  </si>
  <si>
    <t>0217395</t>
  </si>
  <si>
    <t>TOPOROWICE</t>
  </si>
  <si>
    <t>03436</t>
  </si>
  <si>
    <t>UL. CZERWONEGO ZAGŁĘBIA</t>
  </si>
  <si>
    <t>8015661</t>
  </si>
  <si>
    <t>47298</t>
  </si>
  <si>
    <t>MSZANA</t>
  </si>
  <si>
    <t>0217461</t>
  </si>
  <si>
    <t>GOGOŁOWA</t>
  </si>
  <si>
    <t>6427640</t>
  </si>
  <si>
    <t>47318</t>
  </si>
  <si>
    <t>4385190</t>
  </si>
  <si>
    <t>47343,47544</t>
  </si>
  <si>
    <t>0217484</t>
  </si>
  <si>
    <t>4707881</t>
  </si>
  <si>
    <t>47151</t>
  </si>
  <si>
    <t>0217538</t>
  </si>
  <si>
    <t>POŁOMIA</t>
  </si>
  <si>
    <t>8592869</t>
  </si>
  <si>
    <t>10589</t>
  </si>
  <si>
    <t>NĘDZA</t>
  </si>
  <si>
    <t>0217580</t>
  </si>
  <si>
    <t>BABICE</t>
  </si>
  <si>
    <t>2410584</t>
  </si>
  <si>
    <t>10496</t>
  </si>
  <si>
    <t>0217604</t>
  </si>
  <si>
    <t>GÓRKI ŚLĄSKIE</t>
  </si>
  <si>
    <t>14797</t>
  </si>
  <si>
    <t>UL. OFIAR OŚWIĘCIMSKICH</t>
  </si>
  <si>
    <t>2335628</t>
  </si>
  <si>
    <t>10563,10564</t>
  </si>
  <si>
    <t>0217627</t>
  </si>
  <si>
    <t>41A</t>
  </si>
  <si>
    <t>00432</t>
  </si>
  <si>
    <t>UL. ARMII KRAJOWEJ</t>
  </si>
  <si>
    <t>4577017</t>
  </si>
  <si>
    <t>55084,55096,55402</t>
  </si>
  <si>
    <t>MIKOŁOWSKI</t>
  </si>
  <si>
    <t>ORNONTOWICE</t>
  </si>
  <si>
    <t>0218437</t>
  </si>
  <si>
    <t>8148050</t>
  </si>
  <si>
    <t>92538</t>
  </si>
  <si>
    <t>3815479</t>
  </si>
  <si>
    <t>92149</t>
  </si>
  <si>
    <t>7C</t>
  </si>
  <si>
    <t>PAWŁOWICE</t>
  </si>
  <si>
    <t>3625549</t>
  </si>
  <si>
    <t>21389</t>
  </si>
  <si>
    <t>0218590</t>
  </si>
  <si>
    <t>KRZYŻOWICE</t>
  </si>
  <si>
    <t>0218621</t>
  </si>
  <si>
    <t>33954</t>
  </si>
  <si>
    <t>UL. PUKOWCA</t>
  </si>
  <si>
    <t>7065592</t>
  </si>
  <si>
    <t>127986,84541,84542</t>
  </si>
  <si>
    <t>17354</t>
  </si>
  <si>
    <t>UL. POWSTAŃCÓW</t>
  </si>
  <si>
    <t>8657796</t>
  </si>
  <si>
    <t>18000</t>
  </si>
  <si>
    <t>0218779</t>
  </si>
  <si>
    <t>WARSZOWICE</t>
  </si>
  <si>
    <t>PIETROWICE WIELKIE</t>
  </si>
  <si>
    <t>8226194</t>
  </si>
  <si>
    <t>86418</t>
  </si>
  <si>
    <t>0218905</t>
  </si>
  <si>
    <t>KROWIARKI</t>
  </si>
  <si>
    <t>5996637</t>
  </si>
  <si>
    <t>87603</t>
  </si>
  <si>
    <t>0218957</t>
  </si>
  <si>
    <t>PAWŁÓW</t>
  </si>
  <si>
    <t>16174</t>
  </si>
  <si>
    <t>UL. PIETROWICKA</t>
  </si>
  <si>
    <t>3816568</t>
  </si>
  <si>
    <t>87604,89744</t>
  </si>
  <si>
    <t>0218963</t>
  </si>
  <si>
    <t>09182</t>
  </si>
  <si>
    <t>UL. KONOPNICKIEJ</t>
  </si>
  <si>
    <t>4916966</t>
  </si>
  <si>
    <t>87633</t>
  </si>
  <si>
    <t>0218970</t>
  </si>
  <si>
    <t>SAMBOROWICE</t>
  </si>
  <si>
    <t>PILCHOWICE</t>
  </si>
  <si>
    <t>05583</t>
  </si>
  <si>
    <t>UL. GLIWICKA</t>
  </si>
  <si>
    <t>7824836</t>
  </si>
  <si>
    <t>121981</t>
  </si>
  <si>
    <t>0219069</t>
  </si>
  <si>
    <t>WILCZA</t>
  </si>
  <si>
    <t>12674</t>
  </si>
  <si>
    <t>UL. KAROLA MIARKI</t>
  </si>
  <si>
    <t>4261160</t>
  </si>
  <si>
    <t>121923,121925</t>
  </si>
  <si>
    <t>0219075</t>
  </si>
  <si>
    <t>ŻERNICA</t>
  </si>
  <si>
    <t>12880</t>
  </si>
  <si>
    <t>UL. LEOPOLDA MIKI</t>
  </si>
  <si>
    <t>PILICA</t>
  </si>
  <si>
    <t>2351982</t>
  </si>
  <si>
    <t>60016,60375</t>
  </si>
  <si>
    <t>0219566</t>
  </si>
  <si>
    <t>21445</t>
  </si>
  <si>
    <t>UL. 17 STYCZNIA</t>
  </si>
  <si>
    <t>2A</t>
  </si>
  <si>
    <t>6619160</t>
  </si>
  <si>
    <t>73283,73284,73288</t>
  </si>
  <si>
    <t>4389957</t>
  </si>
  <si>
    <t>60817,80138</t>
  </si>
  <si>
    <t>0219916</t>
  </si>
  <si>
    <t>WIERBKA</t>
  </si>
  <si>
    <t>5785452</t>
  </si>
  <si>
    <t>77954</t>
  </si>
  <si>
    <t>0220240</t>
  </si>
  <si>
    <t>GRODKÓW</t>
  </si>
  <si>
    <t>2348261</t>
  </si>
  <si>
    <t>3937</t>
  </si>
  <si>
    <t>0220291</t>
  </si>
  <si>
    <t>8276091</t>
  </si>
  <si>
    <t>110530</t>
  </si>
  <si>
    <t>0220351</t>
  </si>
  <si>
    <t>SARNÓW</t>
  </si>
  <si>
    <t>8276042</t>
  </si>
  <si>
    <t>110518</t>
  </si>
  <si>
    <t>0220380</t>
  </si>
  <si>
    <t>STRZYŻOWICE</t>
  </si>
  <si>
    <t>PSZCZYNA</t>
  </si>
  <si>
    <t>4580904</t>
  </si>
  <si>
    <t>14859</t>
  </si>
  <si>
    <t>0220687</t>
  </si>
  <si>
    <t>STUDZIONKA</t>
  </si>
  <si>
    <t>07606</t>
  </si>
  <si>
    <t>UL. HENRYKA JORDANA</t>
  </si>
  <si>
    <t>3A</t>
  </si>
  <si>
    <t>2498264</t>
  </si>
  <si>
    <t>29324</t>
  </si>
  <si>
    <t>0220760</t>
  </si>
  <si>
    <t>WISŁA WIELKA</t>
  </si>
  <si>
    <t>06681</t>
  </si>
  <si>
    <t>UL. HODOWCÓW</t>
  </si>
  <si>
    <t>09714</t>
  </si>
  <si>
    <t>UL. KOZIELSKA</t>
  </si>
  <si>
    <t>RUDZINIEC</t>
  </si>
  <si>
    <t>5472007</t>
  </si>
  <si>
    <t>128604,57832</t>
  </si>
  <si>
    <t>0221066</t>
  </si>
  <si>
    <t>CHECHŁO</t>
  </si>
  <si>
    <t>1380699</t>
  </si>
  <si>
    <t>107131</t>
  </si>
  <si>
    <t>0221178</t>
  </si>
  <si>
    <t>PŁAWNIOWICE</t>
  </si>
  <si>
    <t>2060872</t>
  </si>
  <si>
    <t>107249,107254</t>
  </si>
  <si>
    <t>0221238</t>
  </si>
  <si>
    <t>SOŚNICOWICE</t>
  </si>
  <si>
    <t>4263381</t>
  </si>
  <si>
    <t>59895</t>
  </si>
  <si>
    <t>0221899</t>
  </si>
  <si>
    <t>SIERAKOWICE</t>
  </si>
  <si>
    <t>05527</t>
  </si>
  <si>
    <t>UL. GIMNAZJALNA</t>
  </si>
  <si>
    <t>SUSZEC</t>
  </si>
  <si>
    <t>4896597</t>
  </si>
  <si>
    <t>58537</t>
  </si>
  <si>
    <t>0222031</t>
  </si>
  <si>
    <t>MIZERÓW</t>
  </si>
  <si>
    <t>5982409</t>
  </si>
  <si>
    <t>44007</t>
  </si>
  <si>
    <t>0222090</t>
  </si>
  <si>
    <t>RUDZICZKA</t>
  </si>
  <si>
    <t>24754</t>
  </si>
  <si>
    <t>UL. WOSZCZYCKA</t>
  </si>
  <si>
    <t>ŚWIERKLANY</t>
  </si>
  <si>
    <t>TWORÓG</t>
  </si>
  <si>
    <t>3448601</t>
  </si>
  <si>
    <t>114145,74673</t>
  </si>
  <si>
    <t>0223266</t>
  </si>
  <si>
    <t>BRYNEK</t>
  </si>
  <si>
    <t>15698</t>
  </si>
  <si>
    <t>UL. PARK</t>
  </si>
  <si>
    <t>2481221</t>
  </si>
  <si>
    <t>23268</t>
  </si>
  <si>
    <t>6365134</t>
  </si>
  <si>
    <t>56601</t>
  </si>
  <si>
    <t>0223409</t>
  </si>
  <si>
    <t>WOJSKA</t>
  </si>
  <si>
    <t>7826635</t>
  </si>
  <si>
    <t>18989</t>
  </si>
  <si>
    <t>25449</t>
  </si>
  <si>
    <t>UL. ZAKŁADOWA</t>
  </si>
  <si>
    <t>19179</t>
  </si>
  <si>
    <t>UL. RYBNICKA</t>
  </si>
  <si>
    <t>1417940</t>
  </si>
  <si>
    <t>25935</t>
  </si>
  <si>
    <t>ZBROSŁAWICE</t>
  </si>
  <si>
    <t>0225012</t>
  </si>
  <si>
    <t>CZEKANÓW</t>
  </si>
  <si>
    <t>0225058</t>
  </si>
  <si>
    <t>KAMIENIEC</t>
  </si>
  <si>
    <t>5216176</t>
  </si>
  <si>
    <t>25939,28165,28166</t>
  </si>
  <si>
    <t>2192553</t>
  </si>
  <si>
    <t>27394</t>
  </si>
  <si>
    <t>0225087</t>
  </si>
  <si>
    <t>KOPIENICA</t>
  </si>
  <si>
    <t>8274848</t>
  </si>
  <si>
    <t>28884,35139</t>
  </si>
  <si>
    <t>0225199</t>
  </si>
  <si>
    <t>MIEDARY</t>
  </si>
  <si>
    <t>4513455</t>
  </si>
  <si>
    <t>25466</t>
  </si>
  <si>
    <t>0225213</t>
  </si>
  <si>
    <t>PRZEZCHLEBIE</t>
  </si>
  <si>
    <t>7382763</t>
  </si>
  <si>
    <t>32082,32095</t>
  </si>
  <si>
    <t>0225271</t>
  </si>
  <si>
    <t>WIESZOWA</t>
  </si>
  <si>
    <t>02528</t>
  </si>
  <si>
    <t>UL. BYTOMSKA</t>
  </si>
  <si>
    <t>8403697</t>
  </si>
  <si>
    <t>28881,31995</t>
  </si>
  <si>
    <t>0225302</t>
  </si>
  <si>
    <t>0225319</t>
  </si>
  <si>
    <t>ZIEMIĘCICE</t>
  </si>
  <si>
    <t>2295746</t>
  </si>
  <si>
    <t>25942</t>
  </si>
  <si>
    <t>ZEBRZYDOWICE</t>
  </si>
  <si>
    <t>07029</t>
  </si>
  <si>
    <t>UL. JAGIELLOŃSKA</t>
  </si>
  <si>
    <t>2326916</t>
  </si>
  <si>
    <t>28742</t>
  </si>
  <si>
    <t>0225408</t>
  </si>
  <si>
    <t>MARKLOWICE GÓRNE</t>
  </si>
  <si>
    <t>6937754</t>
  </si>
  <si>
    <t>41951</t>
  </si>
  <si>
    <t>ŻARNOWIEC</t>
  </si>
  <si>
    <t>0225615</t>
  </si>
  <si>
    <t>CHLINA</t>
  </si>
  <si>
    <t>135A</t>
  </si>
  <si>
    <t>4580401</t>
  </si>
  <si>
    <t>47303,47304</t>
  </si>
  <si>
    <t>0226224</t>
  </si>
  <si>
    <t>8722085</t>
  </si>
  <si>
    <t>53942,73296</t>
  </si>
  <si>
    <t>1448149</t>
  </si>
  <si>
    <t>70566,70567</t>
  </si>
  <si>
    <t>BIELSKO-BIAŁA</t>
  </si>
  <si>
    <t>0923584</t>
  </si>
  <si>
    <t>00162</t>
  </si>
  <si>
    <t>UL. AKADEMII UMIEJĘTNOŚCI</t>
  </si>
  <si>
    <t>7575221</t>
  </si>
  <si>
    <t>23415</t>
  </si>
  <si>
    <t>00470</t>
  </si>
  <si>
    <t>UL. ADAMA ASNYKA</t>
  </si>
  <si>
    <t>5855315</t>
  </si>
  <si>
    <t>3207,74636</t>
  </si>
  <si>
    <t>01679</t>
  </si>
  <si>
    <t>UL. BOHATERÓW WARSZAWY</t>
  </si>
  <si>
    <t>7064223</t>
  </si>
  <si>
    <t>23412,23695</t>
  </si>
  <si>
    <t>02058</t>
  </si>
  <si>
    <t>UL. BRATKÓW</t>
  </si>
  <si>
    <t>4135626</t>
  </si>
  <si>
    <t>89941,89944</t>
  </si>
  <si>
    <t>02125</t>
  </si>
  <si>
    <t>UL. WŁADYSŁAWA BRONIEWSKIEGO</t>
  </si>
  <si>
    <t>4833238</t>
  </si>
  <si>
    <t>23409</t>
  </si>
  <si>
    <t>8339829</t>
  </si>
  <si>
    <t>71946,71947</t>
  </si>
  <si>
    <t>02337</t>
  </si>
  <si>
    <t>UL. BUDOWLANYCH</t>
  </si>
  <si>
    <t>6109980</t>
  </si>
  <si>
    <t>23414</t>
  </si>
  <si>
    <t>4834006</t>
  </si>
  <si>
    <t>23711</t>
  </si>
  <si>
    <t>2082461</t>
  </si>
  <si>
    <t>23709,89706</t>
  </si>
  <si>
    <t>03376</t>
  </si>
  <si>
    <t>UL. CZEREŚNIOWA</t>
  </si>
  <si>
    <t>5026277</t>
  </si>
  <si>
    <t>23424,23713,87607</t>
  </si>
  <si>
    <t>04029</t>
  </si>
  <si>
    <t>UL. DOLINY MIĘTUSIEJ</t>
  </si>
  <si>
    <t>6869447</t>
  </si>
  <si>
    <t>128104,128626,83657,83658</t>
  </si>
  <si>
    <t>7700382</t>
  </si>
  <si>
    <t>23696</t>
  </si>
  <si>
    <t>04543</t>
  </si>
  <si>
    <t>UL. DYWIZJI KOŚCIUSZKOWSKIEJ</t>
  </si>
  <si>
    <t>3561084</t>
  </si>
  <si>
    <t>70673,70674,70675,70676,70677,72008,72009</t>
  </si>
  <si>
    <t>04995</t>
  </si>
  <si>
    <t>UL. FILAROWA</t>
  </si>
  <si>
    <t>1446332</t>
  </si>
  <si>
    <t>84461,85164</t>
  </si>
  <si>
    <t>05193</t>
  </si>
  <si>
    <t>UL. ANDRZEJA FRYCZA-MODRZEWSKIEGO</t>
  </si>
  <si>
    <t>6045072</t>
  </si>
  <si>
    <t>58333</t>
  </si>
  <si>
    <t>05825</t>
  </si>
  <si>
    <t>UL. MAKSYMA GORKIEGO</t>
  </si>
  <si>
    <t>7192311</t>
  </si>
  <si>
    <t>74635</t>
  </si>
  <si>
    <t>06191</t>
  </si>
  <si>
    <t>UL. GEN. STEFANA GROTA-ROWECKIEGO</t>
  </si>
  <si>
    <t>3943553</t>
  </si>
  <si>
    <t>70563,70565</t>
  </si>
  <si>
    <t>07332</t>
  </si>
  <si>
    <t>UL. JASKROWA</t>
  </si>
  <si>
    <t>4770219</t>
  </si>
  <si>
    <t>105981,128638</t>
  </si>
  <si>
    <t>07406</t>
  </si>
  <si>
    <t>UL. JAWORZAŃSKA</t>
  </si>
  <si>
    <t>5595491</t>
  </si>
  <si>
    <t>25566,25568</t>
  </si>
  <si>
    <t>07699</t>
  </si>
  <si>
    <t>UL. JUTRZENKI</t>
  </si>
  <si>
    <t>11A</t>
  </si>
  <si>
    <t>8976369</t>
  </si>
  <si>
    <t>23416,23417</t>
  </si>
  <si>
    <t>08096</t>
  </si>
  <si>
    <t>UL. KARPACKA</t>
  </si>
  <si>
    <t>1446961</t>
  </si>
  <si>
    <t>84459</t>
  </si>
  <si>
    <t>09073</t>
  </si>
  <si>
    <t>UL. KOMOROWICKA</t>
  </si>
  <si>
    <t>5339249</t>
  </si>
  <si>
    <t>19471,3212</t>
  </si>
  <si>
    <t>8720656</t>
  </si>
  <si>
    <t>80995,88461,88463</t>
  </si>
  <si>
    <t>8212350</t>
  </si>
  <si>
    <t>58354</t>
  </si>
  <si>
    <t>09186</t>
  </si>
  <si>
    <t>UL. MARII KONOPNICKIEJ</t>
  </si>
  <si>
    <t>7063401</t>
  </si>
  <si>
    <t>23707</t>
  </si>
  <si>
    <t>09458</t>
  </si>
  <si>
    <t>UL. ZOFII KOSSAK-SZCZUCKIEJ</t>
  </si>
  <si>
    <t>5536383</t>
  </si>
  <si>
    <t>87611,87613</t>
  </si>
  <si>
    <t>09848</t>
  </si>
  <si>
    <t>UL. ZYGMUNTA KRASIŃSKIEGO</t>
  </si>
  <si>
    <t>1440787</t>
  </si>
  <si>
    <t>4387,80152</t>
  </si>
  <si>
    <t>2124556</t>
  </si>
  <si>
    <t>75680,75681</t>
  </si>
  <si>
    <t>10769</t>
  </si>
  <si>
    <t>UL. NADBRZEŻNA</t>
  </si>
  <si>
    <t>1439695</t>
  </si>
  <si>
    <t>74722</t>
  </si>
  <si>
    <t>UL. LEGIONÓW</t>
  </si>
  <si>
    <t>5216202</t>
  </si>
  <si>
    <t>120168,130029,81294</t>
  </si>
  <si>
    <t>6805713</t>
  </si>
  <si>
    <t>128247,128248</t>
  </si>
  <si>
    <t>5024504</t>
  </si>
  <si>
    <t>23703</t>
  </si>
  <si>
    <t>10813</t>
  </si>
  <si>
    <t>UL. TEOFILA ALEKSANDRA LENARTOWICZA</t>
  </si>
  <si>
    <t>3306913</t>
  </si>
  <si>
    <t>23423,23702</t>
  </si>
  <si>
    <t>11132</t>
  </si>
  <si>
    <t>UL. LIPNICKA</t>
  </si>
  <si>
    <t>7827776</t>
  </si>
  <si>
    <t>120024</t>
  </si>
  <si>
    <t>11205</t>
  </si>
  <si>
    <t>UL. 11 LISTOPADA</t>
  </si>
  <si>
    <t>8084591</t>
  </si>
  <si>
    <t>34526</t>
  </si>
  <si>
    <t>11211</t>
  </si>
  <si>
    <t>UL. LISTOPADOWA</t>
  </si>
  <si>
    <t>8785964</t>
  </si>
  <si>
    <t>74630,74632,84488,84489</t>
  </si>
  <si>
    <t>11249</t>
  </si>
  <si>
    <t>UL. JÓZEFA LOMPY</t>
  </si>
  <si>
    <t>4511371</t>
  </si>
  <si>
    <t>34328,34541</t>
  </si>
  <si>
    <t>2170941</t>
  </si>
  <si>
    <t>88129</t>
  </si>
  <si>
    <t>11456</t>
  </si>
  <si>
    <t>PL. MARCINA LUTRA</t>
  </si>
  <si>
    <t>3815619</t>
  </si>
  <si>
    <t>23712</t>
  </si>
  <si>
    <t>11501</t>
  </si>
  <si>
    <t>UL. ŁAGODNA</t>
  </si>
  <si>
    <t>2679459</t>
  </si>
  <si>
    <t>115560,121506,123263,75683,85761</t>
  </si>
  <si>
    <t>1439848</t>
  </si>
  <si>
    <t>120259,19724,6997</t>
  </si>
  <si>
    <t>3876632</t>
  </si>
  <si>
    <t>23413</t>
  </si>
  <si>
    <t>12535</t>
  </si>
  <si>
    <t>UL. MAZAŃCOWICKA</t>
  </si>
  <si>
    <t>3434233</t>
  </si>
  <si>
    <t>34531</t>
  </si>
  <si>
    <t>12707</t>
  </si>
  <si>
    <t>UL. PROF. DR. MIECZYSŁAWA MICHAŁOWICZA</t>
  </si>
  <si>
    <t>3363911</t>
  </si>
  <si>
    <t>128964</t>
  </si>
  <si>
    <t>1439868</t>
  </si>
  <si>
    <t>128620</t>
  </si>
  <si>
    <t>13096</t>
  </si>
  <si>
    <t>UL. MŁODZIEŻOWA</t>
  </si>
  <si>
    <t>2065951</t>
  </si>
  <si>
    <t>23418,23419</t>
  </si>
  <si>
    <t>14319</t>
  </si>
  <si>
    <t>UL. CYPRIANA KAMILA NORWIDA</t>
  </si>
  <si>
    <t>2457111</t>
  </si>
  <si>
    <t>23697</t>
  </si>
  <si>
    <t>15419</t>
  </si>
  <si>
    <t>UL. ANTONIEGO OSUCHOWSKIEGO</t>
  </si>
  <si>
    <t>8338603</t>
  </si>
  <si>
    <t>58300</t>
  </si>
  <si>
    <t>16046</t>
  </si>
  <si>
    <t>UL. PIASTOWSKA</t>
  </si>
  <si>
    <t>2260803</t>
  </si>
  <si>
    <t>23701</t>
  </si>
  <si>
    <t>16264</t>
  </si>
  <si>
    <t>UL. JÓZEFA PIŁSUDSKIEGO</t>
  </si>
  <si>
    <t>2325159</t>
  </si>
  <si>
    <t>23425</t>
  </si>
  <si>
    <t>16451</t>
  </si>
  <si>
    <t>UL. EMILII PLATER</t>
  </si>
  <si>
    <t>4833990</t>
  </si>
  <si>
    <t>85357</t>
  </si>
  <si>
    <t>8399815</t>
  </si>
  <si>
    <t>23411,23705</t>
  </si>
  <si>
    <t>28A</t>
  </si>
  <si>
    <t>6936277</t>
  </si>
  <si>
    <t>128114</t>
  </si>
  <si>
    <t>18575</t>
  </si>
  <si>
    <t>UL. TADEUSZA REJTANA</t>
  </si>
  <si>
    <t>2238241</t>
  </si>
  <si>
    <t>119203,85521</t>
  </si>
  <si>
    <t>19674</t>
  </si>
  <si>
    <t>UL. STEFANII SEMPOŁOWSKIEJ</t>
  </si>
  <si>
    <t>2500086</t>
  </si>
  <si>
    <t>111301,115670,115671,120006,23698</t>
  </si>
  <si>
    <t>19907</t>
  </si>
  <si>
    <t>UL. GEN. WŁADYSŁAWA SIKORSKIEGO</t>
  </si>
  <si>
    <t>5598704</t>
  </si>
  <si>
    <t>75682</t>
  </si>
  <si>
    <t>6427717</t>
  </si>
  <si>
    <t>92792,92793</t>
  </si>
  <si>
    <t>5340503</t>
  </si>
  <si>
    <t>74624,74625</t>
  </si>
  <si>
    <t>19959</t>
  </si>
  <si>
    <t>UL. TEODORA SIXTA</t>
  </si>
  <si>
    <t>4771550</t>
  </si>
  <si>
    <t>70570,70571,70572</t>
  </si>
  <si>
    <t>20291</t>
  </si>
  <si>
    <t>UL. JULIUSZA SŁOWACKIEGO</t>
  </si>
  <si>
    <t>1441524</t>
  </si>
  <si>
    <t>118885,80864</t>
  </si>
  <si>
    <t>6761496</t>
  </si>
  <si>
    <t>75679</t>
  </si>
  <si>
    <t>20427</t>
  </si>
  <si>
    <t>UL. JANA SOBIESKIEGO</t>
  </si>
  <si>
    <t>2153974</t>
  </si>
  <si>
    <t>120242,87337</t>
  </si>
  <si>
    <t>3746610</t>
  </si>
  <si>
    <t>112311,112312,112313</t>
  </si>
  <si>
    <t>20915</t>
  </si>
  <si>
    <t>UL. STAROBIELSKA</t>
  </si>
  <si>
    <t>4898547</t>
  </si>
  <si>
    <t>119005,84463,84464</t>
  </si>
  <si>
    <t>21011</t>
  </si>
  <si>
    <t>UL. STARTOWA</t>
  </si>
  <si>
    <t>3561996</t>
  </si>
  <si>
    <t>70909,70910,70911</t>
  </si>
  <si>
    <t>21150</t>
  </si>
  <si>
    <t>UL. STERNICZA</t>
  </si>
  <si>
    <t>1441673</t>
  </si>
  <si>
    <t>23408</t>
  </si>
  <si>
    <t>21252</t>
  </si>
  <si>
    <t>UL. STRACONKI</t>
  </si>
  <si>
    <t>5727957</t>
  </si>
  <si>
    <t>119880,119898,84465,84468</t>
  </si>
  <si>
    <t>22633</t>
  </si>
  <si>
    <t>UL. CZESŁAWA TAŃSKIEGO</t>
  </si>
  <si>
    <t>6046478</t>
  </si>
  <si>
    <t>71987,71988,71989</t>
  </si>
  <si>
    <t>4580519</t>
  </si>
  <si>
    <t>23410</t>
  </si>
  <si>
    <t>24459</t>
  </si>
  <si>
    <t>UL. WINCENTEGO WITOSA</t>
  </si>
  <si>
    <t>1445456</t>
  </si>
  <si>
    <t>75684,75688</t>
  </si>
  <si>
    <t>24685</t>
  </si>
  <si>
    <t>PL. WOLNOŚCI</t>
  </si>
  <si>
    <t>2420163</t>
  </si>
  <si>
    <t>58350,58351</t>
  </si>
  <si>
    <t>25084</t>
  </si>
  <si>
    <t>UL. STANISŁAWA WYSPIAŃSKIEGO</t>
  </si>
  <si>
    <t>6363225</t>
  </si>
  <si>
    <t>119440,92844,92846</t>
  </si>
  <si>
    <t>5404675</t>
  </si>
  <si>
    <t>23708</t>
  </si>
  <si>
    <t>25133</t>
  </si>
  <si>
    <t>UL. WYZWOLENIA</t>
  </si>
  <si>
    <t>7634390</t>
  </si>
  <si>
    <t>23710</t>
  </si>
  <si>
    <t>25624</t>
  </si>
  <si>
    <t>UL. ZAPŁOCIE DUŻE</t>
  </si>
  <si>
    <t>2120557</t>
  </si>
  <si>
    <t>120244</t>
  </si>
  <si>
    <t>6426028</t>
  </si>
  <si>
    <t>23706</t>
  </si>
  <si>
    <t>26216</t>
  </si>
  <si>
    <t>UL. ZŁOTY POTOK</t>
  </si>
  <si>
    <t>2082471</t>
  </si>
  <si>
    <t>109365</t>
  </si>
  <si>
    <t>26469</t>
  </si>
  <si>
    <t>UL. STEFANA ŻEROMSKIEGO</t>
  </si>
  <si>
    <t>5/7</t>
  </si>
  <si>
    <t>3749043</t>
  </si>
  <si>
    <t>23704</t>
  </si>
  <si>
    <t>2316678</t>
  </si>
  <si>
    <t>35203</t>
  </si>
  <si>
    <t>CIESZYN</t>
  </si>
  <si>
    <t>0924158</t>
  </si>
  <si>
    <t>7893170</t>
  </si>
  <si>
    <t>61683</t>
  </si>
  <si>
    <t>01463</t>
  </si>
  <si>
    <t>UL. BŁOGOCKA</t>
  </si>
  <si>
    <t>8849424</t>
  </si>
  <si>
    <t>29203</t>
  </si>
  <si>
    <t>02849</t>
  </si>
  <si>
    <t>UL. FRYDERYKA CHOPINA</t>
  </si>
  <si>
    <t>8526790</t>
  </si>
  <si>
    <t>59834</t>
  </si>
  <si>
    <t>03518</t>
  </si>
  <si>
    <t>UL. CZYTELNI LUDOWEJ</t>
  </si>
  <si>
    <t>1345801</t>
  </si>
  <si>
    <t>40582,40583</t>
  </si>
  <si>
    <t>04103</t>
  </si>
  <si>
    <t>PL. DOMINIKAŃSKI</t>
  </si>
  <si>
    <t>7634373</t>
  </si>
  <si>
    <t>26284,61682</t>
  </si>
  <si>
    <t>5663756</t>
  </si>
  <si>
    <t>47374,53578</t>
  </si>
  <si>
    <t>05200</t>
  </si>
  <si>
    <t>UL. FRYSZTACKA</t>
  </si>
  <si>
    <t>7761338</t>
  </si>
  <si>
    <t>125899,29520</t>
  </si>
  <si>
    <t>06485</t>
  </si>
  <si>
    <t>UL. GEN. JÓZEFA HALLERA</t>
  </si>
  <si>
    <t>4069907</t>
  </si>
  <si>
    <t>30424</t>
  </si>
  <si>
    <t>4644305</t>
  </si>
  <si>
    <t>72510</t>
  </si>
  <si>
    <t>09552</t>
  </si>
  <si>
    <t>PL. KOŚCIELNY</t>
  </si>
  <si>
    <t>4898488</t>
  </si>
  <si>
    <t>40899,40900,41491</t>
  </si>
  <si>
    <t>09870</t>
  </si>
  <si>
    <t>UL. IGNACEGO KRASZEWSKIEGO</t>
  </si>
  <si>
    <t>2390140</t>
  </si>
  <si>
    <t>118744,26647,53585,75177</t>
  </si>
  <si>
    <t>11252</t>
  </si>
  <si>
    <t>PL. JÓZEFA LONDZINA</t>
  </si>
  <si>
    <t>3943494</t>
  </si>
  <si>
    <t>27900,27904</t>
  </si>
  <si>
    <t>12109</t>
  </si>
  <si>
    <t>UL. MAŁA ŁĄKA</t>
  </si>
  <si>
    <t>3752641</t>
  </si>
  <si>
    <t>28591</t>
  </si>
  <si>
    <t>12489</t>
  </si>
  <si>
    <t>UL. JANA MATEJKI</t>
  </si>
  <si>
    <t>3497825</t>
  </si>
  <si>
    <t>40904</t>
  </si>
  <si>
    <t>12722</t>
  </si>
  <si>
    <t>UL. DR. JANA MICHEJDY</t>
  </si>
  <si>
    <t>5854792</t>
  </si>
  <si>
    <t>72511,9126</t>
  </si>
  <si>
    <t>4326577</t>
  </si>
  <si>
    <t>8663</t>
  </si>
  <si>
    <t>20290</t>
  </si>
  <si>
    <t>PL. JULIUSZA SŁOWACKIEGO</t>
  </si>
  <si>
    <t>8849799</t>
  </si>
  <si>
    <t>40907</t>
  </si>
  <si>
    <t>22238</t>
  </si>
  <si>
    <t>UL. KAROLA SZYMANOWSKIEGO</t>
  </si>
  <si>
    <t>2301893</t>
  </si>
  <si>
    <t>129704,17044</t>
  </si>
  <si>
    <t>22532</t>
  </si>
  <si>
    <t>UL. KS. IGNACEGO ŚWIEŻEGO</t>
  </si>
  <si>
    <t>8399955</t>
  </si>
  <si>
    <t>40909</t>
  </si>
  <si>
    <t>24628</t>
  </si>
  <si>
    <t>UL. WOJSKA POLSKIEGO</t>
  </si>
  <si>
    <t>1345549</t>
  </si>
  <si>
    <t>89508,89509,89546,89547</t>
  </si>
  <si>
    <t>5852983</t>
  </si>
  <si>
    <t>30158</t>
  </si>
  <si>
    <t>7A</t>
  </si>
  <si>
    <t>2163733</t>
  </si>
  <si>
    <t>8664</t>
  </si>
  <si>
    <t>7B</t>
  </si>
  <si>
    <t>2455442</t>
  </si>
  <si>
    <t>92786,92787</t>
  </si>
  <si>
    <t>5791288</t>
  </si>
  <si>
    <t>109216</t>
  </si>
  <si>
    <t>0925198</t>
  </si>
  <si>
    <t>7954055</t>
  </si>
  <si>
    <t>40576,44109,44112</t>
  </si>
  <si>
    <t>5217030</t>
  </si>
  <si>
    <t>114747,122912</t>
  </si>
  <si>
    <t>3306945</t>
  </si>
  <si>
    <t>114499,114500,114501,114502,118720</t>
  </si>
  <si>
    <t>4707501</t>
  </si>
  <si>
    <t>114172,114243</t>
  </si>
  <si>
    <t>4516916</t>
  </si>
  <si>
    <t>109213</t>
  </si>
  <si>
    <t>15300</t>
  </si>
  <si>
    <t>UL. OSIEDLOWA</t>
  </si>
  <si>
    <t>SZCZYRK</t>
  </si>
  <si>
    <t>0925850</t>
  </si>
  <si>
    <t>8592443</t>
  </si>
  <si>
    <t>124288,124294</t>
  </si>
  <si>
    <t>16457</t>
  </si>
  <si>
    <t>UL. PLAŻOWA</t>
  </si>
  <si>
    <t>1334936</t>
  </si>
  <si>
    <t>17353</t>
  </si>
  <si>
    <t>21887</t>
  </si>
  <si>
    <t>UL. SZCZYTOWA</t>
  </si>
  <si>
    <t>03639</t>
  </si>
  <si>
    <t>UL. IGNACEGO DASZYŃSKIEGO</t>
  </si>
  <si>
    <t>21101</t>
  </si>
  <si>
    <t>UL. STAWOWA</t>
  </si>
  <si>
    <t>7063810</t>
  </si>
  <si>
    <t>24570,92820</t>
  </si>
  <si>
    <t>0926996</t>
  </si>
  <si>
    <t>WISŁA</t>
  </si>
  <si>
    <t>0927091</t>
  </si>
  <si>
    <t>4262257</t>
  </si>
  <si>
    <t>44074,55984,56493</t>
  </si>
  <si>
    <t>06686</t>
  </si>
  <si>
    <t>PL. BOGUMIŁA HOFFA</t>
  </si>
  <si>
    <t>2151757</t>
  </si>
  <si>
    <t>58501</t>
  </si>
  <si>
    <t>07392</t>
  </si>
  <si>
    <t>UL. JAWORNIK</t>
  </si>
  <si>
    <t>1840928</t>
  </si>
  <si>
    <t>59956</t>
  </si>
  <si>
    <t>09307</t>
  </si>
  <si>
    <t>UL. KOPYDŁO</t>
  </si>
  <si>
    <t>6365710</t>
  </si>
  <si>
    <t>113931</t>
  </si>
  <si>
    <t>3561668</t>
  </si>
  <si>
    <t>53582,53583</t>
  </si>
  <si>
    <t>18648</t>
  </si>
  <si>
    <t>UL. WŁADYSŁAWA REYMONTA</t>
  </si>
  <si>
    <t>4767763</t>
  </si>
  <si>
    <t>115558</t>
  </si>
  <si>
    <t>ŻYWIEC</t>
  </si>
  <si>
    <t>0927642</t>
  </si>
  <si>
    <t>5598038</t>
  </si>
  <si>
    <t>13480,9893,9894</t>
  </si>
  <si>
    <t>3561953</t>
  </si>
  <si>
    <t>20815,20816</t>
  </si>
  <si>
    <t>6364220</t>
  </si>
  <si>
    <t>25015,25016</t>
  </si>
  <si>
    <t>7065183</t>
  </si>
  <si>
    <t>11298</t>
  </si>
  <si>
    <t>1438057</t>
  </si>
  <si>
    <t>21447,8877,8878,8879</t>
  </si>
  <si>
    <t>09066</t>
  </si>
  <si>
    <t>UL. KOMISJI EDUKACJI NARODOWEJ</t>
  </si>
  <si>
    <t>6301745</t>
  </si>
  <si>
    <t>113897,113913,113969,113973</t>
  </si>
  <si>
    <t>3684132</t>
  </si>
  <si>
    <t>4706,4712</t>
  </si>
  <si>
    <t>3368929</t>
  </si>
  <si>
    <t>10215,10216</t>
  </si>
  <si>
    <t>7065268</t>
  </si>
  <si>
    <t>44375</t>
  </si>
  <si>
    <t>14247</t>
  </si>
  <si>
    <t>UL. NIEZAPOMINAJKI</t>
  </si>
  <si>
    <t>7765052</t>
  </si>
  <si>
    <t>3349</t>
  </si>
  <si>
    <t>16795</t>
  </si>
  <si>
    <t>3748239</t>
  </si>
  <si>
    <t>128593</t>
  </si>
  <si>
    <t>2187639</t>
  </si>
  <si>
    <t>75062,7524</t>
  </si>
  <si>
    <t>7702406</t>
  </si>
  <si>
    <t>118648,22250,22251</t>
  </si>
  <si>
    <t>20068</t>
  </si>
  <si>
    <t>UL. MARII SKŁODOWSKIEJ-CURIE</t>
  </si>
  <si>
    <t>8849484</t>
  </si>
  <si>
    <t>7254</t>
  </si>
  <si>
    <t>20286</t>
  </si>
  <si>
    <t>UL. SŁOWACKIEGO</t>
  </si>
  <si>
    <t>7956892</t>
  </si>
  <si>
    <t>11650</t>
  </si>
  <si>
    <t>5339850</t>
  </si>
  <si>
    <t>44126</t>
  </si>
  <si>
    <t>27609</t>
  </si>
  <si>
    <t>UL. MOSZCZANICKA</t>
  </si>
  <si>
    <t>6173489</t>
  </si>
  <si>
    <t>11271,11272,11273,11274</t>
  </si>
  <si>
    <t>1455910</t>
  </si>
  <si>
    <t>52800,52805</t>
  </si>
  <si>
    <t>CZĘSTOCHOWA</t>
  </si>
  <si>
    <t>0930868</t>
  </si>
  <si>
    <t>00498</t>
  </si>
  <si>
    <t>UL. ŚW. AUGUSTYNA</t>
  </si>
  <si>
    <t>28/30</t>
  </si>
  <si>
    <t>4535912</t>
  </si>
  <si>
    <t>54340,54387</t>
  </si>
  <si>
    <t>3/7</t>
  </si>
  <si>
    <t>8785717</t>
  </si>
  <si>
    <t>42092,49945</t>
  </si>
  <si>
    <t>00566</t>
  </si>
  <si>
    <t>UL. BACZYŃSKIEGO</t>
  </si>
  <si>
    <t>5088428</t>
  </si>
  <si>
    <t>122073,24767</t>
  </si>
  <si>
    <t>00729</t>
  </si>
  <si>
    <t>UL. ŚW. BARBARY</t>
  </si>
  <si>
    <t>7890469</t>
  </si>
  <si>
    <t>62321,68347</t>
  </si>
  <si>
    <t>9/11</t>
  </si>
  <si>
    <t>4070118</t>
  </si>
  <si>
    <t>105972,107654</t>
  </si>
  <si>
    <t>02254</t>
  </si>
  <si>
    <t>UL. BRZEŹNICKA</t>
  </si>
  <si>
    <t>6747331</t>
  </si>
  <si>
    <t>49532</t>
  </si>
  <si>
    <t>5153685</t>
  </si>
  <si>
    <t>42843,49933</t>
  </si>
  <si>
    <t>04959</t>
  </si>
  <si>
    <t>UL. FESTYNOWA</t>
  </si>
  <si>
    <t>6747807</t>
  </si>
  <si>
    <t>55416,55905</t>
  </si>
  <si>
    <t>05948</t>
  </si>
  <si>
    <t>UL. GÓRNA</t>
  </si>
  <si>
    <t>7000612</t>
  </si>
  <si>
    <t>120457,121395,83987,84254,84260</t>
  </si>
  <si>
    <t>6236364</t>
  </si>
  <si>
    <t>91986,91987,91988</t>
  </si>
  <si>
    <t>07343</t>
  </si>
  <si>
    <t>UL. JASNOGÓRSKA</t>
  </si>
  <si>
    <t>4386187</t>
  </si>
  <si>
    <t>58134</t>
  </si>
  <si>
    <t>1457145</t>
  </si>
  <si>
    <t>59029</t>
  </si>
  <si>
    <t>84/90</t>
  </si>
  <si>
    <t>7761056</t>
  </si>
  <si>
    <t>53328</t>
  </si>
  <si>
    <t>08171</t>
  </si>
  <si>
    <t>UL. KASZTANOWA</t>
  </si>
  <si>
    <t>7/9</t>
  </si>
  <si>
    <t>3706828</t>
  </si>
  <si>
    <t>130148,18247</t>
  </si>
  <si>
    <t>08228</t>
  </si>
  <si>
    <t>UL. KAWIA</t>
  </si>
  <si>
    <t>2152113</t>
  </si>
  <si>
    <t>85602</t>
  </si>
  <si>
    <t>09841</t>
  </si>
  <si>
    <t>UL. KRASIŃSKIEGO</t>
  </si>
  <si>
    <t>14/24</t>
  </si>
  <si>
    <t>5917108</t>
  </si>
  <si>
    <t>68674,69856,69955,70354</t>
  </si>
  <si>
    <t>10009</t>
  </si>
  <si>
    <t>UL. KRÓTKA</t>
  </si>
  <si>
    <t>2290485</t>
  </si>
  <si>
    <t>126087,66133</t>
  </si>
  <si>
    <t>6042497</t>
  </si>
  <si>
    <t>41798</t>
  </si>
  <si>
    <t>10268</t>
  </si>
  <si>
    <t>UL. KSIĘŻYCOWA</t>
  </si>
  <si>
    <t>6556109</t>
  </si>
  <si>
    <t>53830</t>
  </si>
  <si>
    <t>1448850</t>
  </si>
  <si>
    <t>126314,126316,126317,61912,68337,68342</t>
  </si>
  <si>
    <t>3625973</t>
  </si>
  <si>
    <t>57748,62130</t>
  </si>
  <si>
    <t>11383</t>
  </si>
  <si>
    <t>UL. LUDOWA</t>
  </si>
  <si>
    <t>6428627</t>
  </si>
  <si>
    <t>122442,42195,46604,72518,72523</t>
  </si>
  <si>
    <t>11752</t>
  </si>
  <si>
    <t>UL. ŁUKASIŃSKIEGO</t>
  </si>
  <si>
    <t>14834</t>
  </si>
  <si>
    <t>UL. OGRODOWA</t>
  </si>
  <si>
    <t>6808385</t>
  </si>
  <si>
    <t>125778,42357</t>
  </si>
  <si>
    <t>14890</t>
  </si>
  <si>
    <t>UL. OKÓLNA</t>
  </si>
  <si>
    <t>8422212</t>
  </si>
  <si>
    <t>50558</t>
  </si>
  <si>
    <t>31/39</t>
  </si>
  <si>
    <t>7570376</t>
  </si>
  <si>
    <t>72528</t>
  </si>
  <si>
    <t>14909</t>
  </si>
  <si>
    <t>UL. OKRZEI</t>
  </si>
  <si>
    <t>2086493</t>
  </si>
  <si>
    <t>122163</t>
  </si>
  <si>
    <t>15016</t>
  </si>
  <si>
    <t>UL. OLSZTYŃSKA</t>
  </si>
  <si>
    <t>3834915</t>
  </si>
  <si>
    <t>61792,72402</t>
  </si>
  <si>
    <t>15141</t>
  </si>
  <si>
    <t>UL. ORLA</t>
  </si>
  <si>
    <t>17039</t>
  </si>
  <si>
    <t>UL. POLSKIEGO CZERWONEGO KRZYŻA</t>
  </si>
  <si>
    <t>8463481</t>
  </si>
  <si>
    <t>47956</t>
  </si>
  <si>
    <t>7320386</t>
  </si>
  <si>
    <t>56380</t>
  </si>
  <si>
    <t>17054</t>
  </si>
  <si>
    <t>UL. POŁANIECKA</t>
  </si>
  <si>
    <t>6427656</t>
  </si>
  <si>
    <t>57757,72404</t>
  </si>
  <si>
    <t>17372</t>
  </si>
  <si>
    <t>UL. POWSTAŃCÓW WARSZAWY</t>
  </si>
  <si>
    <t>144A</t>
  </si>
  <si>
    <t>2179383</t>
  </si>
  <si>
    <t>124058</t>
  </si>
  <si>
    <t>17635</t>
  </si>
  <si>
    <t>UL. PRZECHODNIA</t>
  </si>
  <si>
    <t>11/15</t>
  </si>
  <si>
    <t>5536297</t>
  </si>
  <si>
    <t>48727</t>
  </si>
  <si>
    <t>17754</t>
  </si>
  <si>
    <t>UL. PRZERWY-TETMAJERA</t>
  </si>
  <si>
    <t>2327151</t>
  </si>
  <si>
    <t>56612</t>
  </si>
  <si>
    <t>17769</t>
  </si>
  <si>
    <t>UL. PRZESTRZENNA</t>
  </si>
  <si>
    <t>68/70</t>
  </si>
  <si>
    <t>18091</t>
  </si>
  <si>
    <t>UL. PUŁASKIEGO</t>
  </si>
  <si>
    <t>3688709</t>
  </si>
  <si>
    <t>40594</t>
  </si>
  <si>
    <t>4/6</t>
  </si>
  <si>
    <t>6935119</t>
  </si>
  <si>
    <t>53151,53480</t>
  </si>
  <si>
    <t>2379402</t>
  </si>
  <si>
    <t>57747</t>
  </si>
  <si>
    <t>18670</t>
  </si>
  <si>
    <t>UL. RĘDZIŃSKA</t>
  </si>
  <si>
    <t>7383924</t>
  </si>
  <si>
    <t>47676,55811</t>
  </si>
  <si>
    <t>18705</t>
  </si>
  <si>
    <t>UL. ŚW. ROCHA</t>
  </si>
  <si>
    <t>5406830</t>
  </si>
  <si>
    <t>128545</t>
  </si>
  <si>
    <t>19339</t>
  </si>
  <si>
    <t>UL. RZEPAKOWA</t>
  </si>
  <si>
    <t>2232967</t>
  </si>
  <si>
    <t>44550</t>
  </si>
  <si>
    <t>19392</t>
  </si>
  <si>
    <t>UL. SABINOWSKA</t>
  </si>
  <si>
    <t>8786245</t>
  </si>
  <si>
    <t>88295</t>
  </si>
  <si>
    <t>19900</t>
  </si>
  <si>
    <t>UL. SIKORSKIEGO</t>
  </si>
  <si>
    <t>6108318</t>
  </si>
  <si>
    <t>126215,126217</t>
  </si>
  <si>
    <t>UL. JANA III SOBIESKIEGO</t>
  </si>
  <si>
    <t>1454388</t>
  </si>
  <si>
    <t>41197,72393</t>
  </si>
  <si>
    <t>21043</t>
  </si>
  <si>
    <t>UL. STARZYŃSKIEGO</t>
  </si>
  <si>
    <t>8785753</t>
  </si>
  <si>
    <t>57756</t>
  </si>
  <si>
    <t>21750</t>
  </si>
  <si>
    <t>UL. SZAMOTOWA</t>
  </si>
  <si>
    <t>22659</t>
  </si>
  <si>
    <t>UL. TARGOWA</t>
  </si>
  <si>
    <t>2167399</t>
  </si>
  <si>
    <t>53787</t>
  </si>
  <si>
    <t>23345</t>
  </si>
  <si>
    <t>UL. UŁAŃSKA</t>
  </si>
  <si>
    <t>5469274</t>
  </si>
  <si>
    <t>52791,53054,53055,55520</t>
  </si>
  <si>
    <t>23682</t>
  </si>
  <si>
    <t>UL. WARSZAWSKA</t>
  </si>
  <si>
    <t>2395163</t>
  </si>
  <si>
    <t>53460</t>
  </si>
  <si>
    <t>24091</t>
  </si>
  <si>
    <t>UL. WIELKOBORSKA</t>
  </si>
  <si>
    <t>7064397</t>
  </si>
  <si>
    <t>109746,64862</t>
  </si>
  <si>
    <t>24375</t>
  </si>
  <si>
    <t>UL. WIRAŻOWA</t>
  </si>
  <si>
    <t>2122706</t>
  </si>
  <si>
    <t>48823,53827</t>
  </si>
  <si>
    <t>24802</t>
  </si>
  <si>
    <t>UL. WRĘCZYCKA</t>
  </si>
  <si>
    <t>2104683</t>
  </si>
  <si>
    <t>46847</t>
  </si>
  <si>
    <t>25533</t>
  </si>
  <si>
    <t>UL. ZAMENHOFA</t>
  </si>
  <si>
    <t>8272787</t>
  </si>
  <si>
    <t>43789</t>
  </si>
  <si>
    <t>29503</t>
  </si>
  <si>
    <t>UL. WASZYNGTONA</t>
  </si>
  <si>
    <t>5088022</t>
  </si>
  <si>
    <t>57746,72403</t>
  </si>
  <si>
    <t>35038</t>
  </si>
  <si>
    <t>UL. HUBERMANA</t>
  </si>
  <si>
    <t>1449250</t>
  </si>
  <si>
    <t>126189,126190,126191</t>
  </si>
  <si>
    <t>35124</t>
  </si>
  <si>
    <t>UL. KUBINY</t>
  </si>
  <si>
    <t>10/12</t>
  </si>
  <si>
    <t>9038541</t>
  </si>
  <si>
    <t>55074,55081</t>
  </si>
  <si>
    <t>35166</t>
  </si>
  <si>
    <t>UL. WORCELLA</t>
  </si>
  <si>
    <t>2334663</t>
  </si>
  <si>
    <t>49947</t>
  </si>
  <si>
    <t>2469236</t>
  </si>
  <si>
    <t>61598,61624</t>
  </si>
  <si>
    <t>37675</t>
  </si>
  <si>
    <t>AL. ALEJA JANA PAWŁA II</t>
  </si>
  <si>
    <t>126/130</t>
  </si>
  <si>
    <t>1456186</t>
  </si>
  <si>
    <t>38949</t>
  </si>
  <si>
    <t>38312</t>
  </si>
  <si>
    <t>AL. ALEJA KOŚCIUSZKI</t>
  </si>
  <si>
    <t>38313</t>
  </si>
  <si>
    <t>AL. ALEJA NAJŚWIĘTSZEJ MARYI PANNY</t>
  </si>
  <si>
    <t>1456585</t>
  </si>
  <si>
    <t>92019,92609</t>
  </si>
  <si>
    <t>58/60</t>
  </si>
  <si>
    <t>8656392</t>
  </si>
  <si>
    <t>54079</t>
  </si>
  <si>
    <t>38499</t>
  </si>
  <si>
    <t>AL. ALEJA ARMII KRAJOWEJ</t>
  </si>
  <si>
    <t>68A</t>
  </si>
  <si>
    <t>1354097</t>
  </si>
  <si>
    <t>74150</t>
  </si>
  <si>
    <t>0931365</t>
  </si>
  <si>
    <t>8593218</t>
  </si>
  <si>
    <t>74149</t>
  </si>
  <si>
    <t>8016928</t>
  </si>
  <si>
    <t>80837</t>
  </si>
  <si>
    <t>7907961</t>
  </si>
  <si>
    <t>38525,38526,38527</t>
  </si>
  <si>
    <t>KALETY</t>
  </si>
  <si>
    <t>0931589</t>
  </si>
  <si>
    <t>1405676</t>
  </si>
  <si>
    <t>34226</t>
  </si>
  <si>
    <t>1406711</t>
  </si>
  <si>
    <t>38488,38489</t>
  </si>
  <si>
    <t>15209</t>
  </si>
  <si>
    <t>UL. ORZESZKOWEJ</t>
  </si>
  <si>
    <t>4325651</t>
  </si>
  <si>
    <t>10072,10074,118441</t>
  </si>
  <si>
    <t>47891</t>
  </si>
  <si>
    <t>UL. KSIĘDZA ROGOWSKIEGO</t>
  </si>
  <si>
    <t>0931678</t>
  </si>
  <si>
    <t>3880783</t>
  </si>
  <si>
    <t>41196,53783</t>
  </si>
  <si>
    <t>5024976</t>
  </si>
  <si>
    <t>53766,53768</t>
  </si>
  <si>
    <t>20100</t>
  </si>
  <si>
    <t>UL. KS. IGNACEGO SKORUPKI</t>
  </si>
  <si>
    <t>2443313</t>
  </si>
  <si>
    <t>24119</t>
  </si>
  <si>
    <t>6683993</t>
  </si>
  <si>
    <t>25565,89793</t>
  </si>
  <si>
    <t>3876704</t>
  </si>
  <si>
    <t>49509,49666,49730</t>
  </si>
  <si>
    <t>7830239</t>
  </si>
  <si>
    <t>73269,73687,81509</t>
  </si>
  <si>
    <t>0931750</t>
  </si>
  <si>
    <t>2181249</t>
  </si>
  <si>
    <t>87309,87310</t>
  </si>
  <si>
    <t>6107274</t>
  </si>
  <si>
    <t>87308,87346</t>
  </si>
  <si>
    <t>6620040</t>
  </si>
  <si>
    <t>66350,66352,66445</t>
  </si>
  <si>
    <t>0931827</t>
  </si>
  <si>
    <t>3875195</t>
  </si>
  <si>
    <t>55433</t>
  </si>
  <si>
    <t>0931862</t>
  </si>
  <si>
    <t>10353</t>
  </si>
  <si>
    <t>UL. KUKÓW</t>
  </si>
  <si>
    <t>2283941</t>
  </si>
  <si>
    <t>69796</t>
  </si>
  <si>
    <t>13/17</t>
  </si>
  <si>
    <t>8339781</t>
  </si>
  <si>
    <t>69795</t>
  </si>
  <si>
    <t>5089101</t>
  </si>
  <si>
    <t>69797</t>
  </si>
  <si>
    <t>20064</t>
  </si>
  <si>
    <t>UL. SKŁODOWSKIEJ</t>
  </si>
  <si>
    <t>8209112</t>
  </si>
  <si>
    <t>71106,71115,75445</t>
  </si>
  <si>
    <t>36708</t>
  </si>
  <si>
    <t>UL. RYŁY</t>
  </si>
  <si>
    <t>2034515</t>
  </si>
  <si>
    <t>19710</t>
  </si>
  <si>
    <t>LUBLINIEC</t>
  </si>
  <si>
    <t>0931945</t>
  </si>
  <si>
    <t>04253</t>
  </si>
  <si>
    <t>UL. DRONIOWICKA</t>
  </si>
  <si>
    <t>7315836</t>
  </si>
  <si>
    <t>8104,8105</t>
  </si>
  <si>
    <t>8274541</t>
  </si>
  <si>
    <t>8487,8653</t>
  </si>
  <si>
    <t>08574</t>
  </si>
  <si>
    <t>UL. KLONOWA</t>
  </si>
  <si>
    <t>4450527</t>
  </si>
  <si>
    <t>17058</t>
  </si>
  <si>
    <t>6809229</t>
  </si>
  <si>
    <t>17175,17193,82451</t>
  </si>
  <si>
    <t>16274</t>
  </si>
  <si>
    <t>UL. MARSZ. JÓZEFA PIŁSUDSKIEGO</t>
  </si>
  <si>
    <t>1375569</t>
  </si>
  <si>
    <t>19323</t>
  </si>
  <si>
    <t>19581</t>
  </si>
  <si>
    <t>UL. SĄDOWA</t>
  </si>
  <si>
    <t>3302914</t>
  </si>
  <si>
    <t>7948,8090</t>
  </si>
  <si>
    <t>6489502</t>
  </si>
  <si>
    <t>88163,88164,88165,88166,88169,90556,91358</t>
  </si>
  <si>
    <t>20806</t>
  </si>
  <si>
    <t>UL. STALMACHA</t>
  </si>
  <si>
    <t>4834582</t>
  </si>
  <si>
    <t>105877,105880</t>
  </si>
  <si>
    <t>22233</t>
  </si>
  <si>
    <t>UL. KS. PŁK. JANA SZYMAŁY</t>
  </si>
  <si>
    <t>3305492</t>
  </si>
  <si>
    <t>19459</t>
  </si>
  <si>
    <t>1374104</t>
  </si>
  <si>
    <t>19523</t>
  </si>
  <si>
    <t>31589</t>
  </si>
  <si>
    <t>UL. PŁK. STANISŁAWA WILIMOWSKIEGO</t>
  </si>
  <si>
    <t>2217895</t>
  </si>
  <si>
    <t>75580</t>
  </si>
  <si>
    <t>41189</t>
  </si>
  <si>
    <t>PL. PLAC KONRADA MAŃKI</t>
  </si>
  <si>
    <t>4260515</t>
  </si>
  <si>
    <t>48685,48687</t>
  </si>
  <si>
    <t>MYSZKÓW</t>
  </si>
  <si>
    <t>0932057</t>
  </si>
  <si>
    <t>07407</t>
  </si>
  <si>
    <t>UL. JAWORZNICKA</t>
  </si>
  <si>
    <t>4771592</t>
  </si>
  <si>
    <t>48689,48690,48691</t>
  </si>
  <si>
    <t>7511451</t>
  </si>
  <si>
    <t>23339,23379,23394</t>
  </si>
  <si>
    <t>10557</t>
  </si>
  <si>
    <t>UL. KWIATKOWSKIEGO</t>
  </si>
  <si>
    <t>4962042</t>
  </si>
  <si>
    <t>20703</t>
  </si>
  <si>
    <t>1385891</t>
  </si>
  <si>
    <t>23221</t>
  </si>
  <si>
    <t>8594684</t>
  </si>
  <si>
    <t>48697,48698</t>
  </si>
  <si>
    <t>20A</t>
  </si>
  <si>
    <t>2429372</t>
  </si>
  <si>
    <t>28252</t>
  </si>
  <si>
    <t>23624</t>
  </si>
  <si>
    <t>UL. WAPIENNA</t>
  </si>
  <si>
    <t>18A</t>
  </si>
  <si>
    <t>14793</t>
  </si>
  <si>
    <t>UL. OFIAR KATYNIA</t>
  </si>
  <si>
    <t>KATOWICE</t>
  </si>
  <si>
    <t>0937474</t>
  </si>
  <si>
    <t>01742</t>
  </si>
  <si>
    <t>UL. BOLESŁAWA CHROBREGO</t>
  </si>
  <si>
    <t>3555682</t>
  </si>
  <si>
    <t>110064</t>
  </si>
  <si>
    <t>03678</t>
  </si>
  <si>
    <t>UL. ORDONA</t>
  </si>
  <si>
    <t>6492525</t>
  </si>
  <si>
    <t>92733</t>
  </si>
  <si>
    <t>2341941</t>
  </si>
  <si>
    <t>48269</t>
  </si>
  <si>
    <t>04261</t>
  </si>
  <si>
    <t>UL. DROZDÓW</t>
  </si>
  <si>
    <t>1473106</t>
  </si>
  <si>
    <t>12930,12931,30177</t>
  </si>
  <si>
    <t>05154</t>
  </si>
  <si>
    <t>UL. FRANCUSKA</t>
  </si>
  <si>
    <t>4643019</t>
  </si>
  <si>
    <t>124121</t>
  </si>
  <si>
    <t>48242</t>
  </si>
  <si>
    <t>UL. J. GALLUSA</t>
  </si>
  <si>
    <t>6997571</t>
  </si>
  <si>
    <t>111354</t>
  </si>
  <si>
    <t>1474771</t>
  </si>
  <si>
    <t>13793,13794</t>
  </si>
  <si>
    <t>06075</t>
  </si>
  <si>
    <t>UL. GRANICZNA</t>
  </si>
  <si>
    <t>4134544</t>
  </si>
  <si>
    <t>9142</t>
  </si>
  <si>
    <t>2382828</t>
  </si>
  <si>
    <t>119821</t>
  </si>
  <si>
    <t>06169</t>
  </si>
  <si>
    <t>UL. GROMADZKA</t>
  </si>
  <si>
    <t>7445949</t>
  </si>
  <si>
    <t>79185</t>
  </si>
  <si>
    <t>06317</t>
  </si>
  <si>
    <t>UL. JÓZEFA GRZEGORZKA</t>
  </si>
  <si>
    <t>06530</t>
  </si>
  <si>
    <t>UL. HARCERZY WRZEŚNIA 1939</t>
  </si>
  <si>
    <t>7957468</t>
  </si>
  <si>
    <t>130336</t>
  </si>
  <si>
    <t>8721480</t>
  </si>
  <si>
    <t>129034</t>
  </si>
  <si>
    <t>06637</t>
  </si>
  <si>
    <t>UL. HETMAŃSKA</t>
  </si>
  <si>
    <t>7510404</t>
  </si>
  <si>
    <t>10821,10822,123005</t>
  </si>
  <si>
    <t>06996</t>
  </si>
  <si>
    <t>UL. ŚW. JACKA</t>
  </si>
  <si>
    <t>5855317</t>
  </si>
  <si>
    <t>12925,12926</t>
  </si>
  <si>
    <t>08705</t>
  </si>
  <si>
    <t>UL. STANISŁAWA KOBYLIŃSKIEGO</t>
  </si>
  <si>
    <t>2108847</t>
  </si>
  <si>
    <t>17018</t>
  </si>
  <si>
    <t>38509</t>
  </si>
  <si>
    <t>AL. ALEJA WOJCIECHA KORFANTEGO</t>
  </si>
  <si>
    <t>1473443</t>
  </si>
  <si>
    <t>113644</t>
  </si>
  <si>
    <t>5279454</t>
  </si>
  <si>
    <t>29790,29792</t>
  </si>
  <si>
    <t>5663570</t>
  </si>
  <si>
    <t>123853,130340</t>
  </si>
  <si>
    <t>09481</t>
  </si>
  <si>
    <t>UL. KOSTKI NAPIERSKIEGO</t>
  </si>
  <si>
    <t>7828632</t>
  </si>
  <si>
    <t>20664</t>
  </si>
  <si>
    <t>09537</t>
  </si>
  <si>
    <t>UL. KOSZYKOWA</t>
  </si>
  <si>
    <t>1920168</t>
  </si>
  <si>
    <t>16462</t>
  </si>
  <si>
    <t>8081628</t>
  </si>
  <si>
    <t>128775,128777</t>
  </si>
  <si>
    <t>09886</t>
  </si>
  <si>
    <t>UL. BERNARDA KRAWCZYKA</t>
  </si>
  <si>
    <t>6999769</t>
  </si>
  <si>
    <t>17025</t>
  </si>
  <si>
    <t>11467</t>
  </si>
  <si>
    <t>UL. LWOWSKA</t>
  </si>
  <si>
    <t>1467359</t>
  </si>
  <si>
    <t>10859,10860,127791</t>
  </si>
  <si>
    <t>12582</t>
  </si>
  <si>
    <t>UL. MEDYKÓW</t>
  </si>
  <si>
    <t>12898</t>
  </si>
  <si>
    <t>UL. MIKOŁOWSKA</t>
  </si>
  <si>
    <t>2045103</t>
  </si>
  <si>
    <t>114458,14008,14009,92352</t>
  </si>
  <si>
    <t>8402347</t>
  </si>
  <si>
    <t>16843</t>
  </si>
  <si>
    <t>19A</t>
  </si>
  <si>
    <t>6300239</t>
  </si>
  <si>
    <t>18425</t>
  </si>
  <si>
    <t>15479</t>
  </si>
  <si>
    <t>UL. OWOCOWA</t>
  </si>
  <si>
    <t>15529</t>
  </si>
  <si>
    <t>UL. IGNACEGO PADEREWSKIEGO</t>
  </si>
  <si>
    <t>15625</t>
  </si>
  <si>
    <t>UL. PANEWNICKA</t>
  </si>
  <si>
    <t>7570764</t>
  </si>
  <si>
    <t>126309</t>
  </si>
  <si>
    <t>2184674</t>
  </si>
  <si>
    <t>114470</t>
  </si>
  <si>
    <t>8594157</t>
  </si>
  <si>
    <t>17086</t>
  </si>
  <si>
    <t>8594529</t>
  </si>
  <si>
    <t>17453</t>
  </si>
  <si>
    <t>5211249</t>
  </si>
  <si>
    <t>111339</t>
  </si>
  <si>
    <t>20952</t>
  </si>
  <si>
    <t>UL. STAROMIEJSKA</t>
  </si>
  <si>
    <t>1467459</t>
  </si>
  <si>
    <t>35012</t>
  </si>
  <si>
    <t>2354551</t>
  </si>
  <si>
    <t>10214,10532,10533</t>
  </si>
  <si>
    <t>21410</t>
  </si>
  <si>
    <t>UL. STUDENCKA</t>
  </si>
  <si>
    <t>4580609</t>
  </si>
  <si>
    <t>123210</t>
  </si>
  <si>
    <t>22300</t>
  </si>
  <si>
    <t>UL. KS. FRANCISZKA ŚCIGAŁY</t>
  </si>
  <si>
    <t>8084586</t>
  </si>
  <si>
    <t>92690,92727</t>
  </si>
  <si>
    <t>22723</t>
  </si>
  <si>
    <t>UL. TEATRALNA</t>
  </si>
  <si>
    <t>22728</t>
  </si>
  <si>
    <t>UL. TECHNIKÓW</t>
  </si>
  <si>
    <t>1976365</t>
  </si>
  <si>
    <t>92743,92744</t>
  </si>
  <si>
    <t>6617502</t>
  </si>
  <si>
    <t>92728</t>
  </si>
  <si>
    <t>24369</t>
  </si>
  <si>
    <t>UL. WIOSNY LUDÓW</t>
  </si>
  <si>
    <t>2084640</t>
  </si>
  <si>
    <t>15369,22955,22957,22969,30409</t>
  </si>
  <si>
    <t>1472808</t>
  </si>
  <si>
    <t>16565</t>
  </si>
  <si>
    <t>24601</t>
  </si>
  <si>
    <t>UL. WOJEWÓDZKA</t>
  </si>
  <si>
    <t>4326459</t>
  </si>
  <si>
    <t>125141</t>
  </si>
  <si>
    <t>4706014</t>
  </si>
  <si>
    <t>48272</t>
  </si>
  <si>
    <t>25114</t>
  </si>
  <si>
    <t>UL. KS. KARD. STEFANA WYSZYŃSKIEGO</t>
  </si>
  <si>
    <t>26102</t>
  </si>
  <si>
    <t>UL. ZIELONOGÓRSKA</t>
  </si>
  <si>
    <t>4389915</t>
  </si>
  <si>
    <t>20253,31181,5590</t>
  </si>
  <si>
    <t>18154266</t>
  </si>
  <si>
    <t>125300,9975</t>
  </si>
  <si>
    <t>BĘDZIN</t>
  </si>
  <si>
    <t>0937899</t>
  </si>
  <si>
    <t>07431</t>
  </si>
  <si>
    <t>UL. JEDNOŚCI</t>
  </si>
  <si>
    <t>1332455</t>
  </si>
  <si>
    <t>52894</t>
  </si>
  <si>
    <t>09282</t>
  </si>
  <si>
    <t>UL. MIKOŁAJA KOPERNIKA</t>
  </si>
  <si>
    <t>3687795</t>
  </si>
  <si>
    <t>8510</t>
  </si>
  <si>
    <t>6426194</t>
  </si>
  <si>
    <t>103402,103403,103404,103405</t>
  </si>
  <si>
    <t>4765288</t>
  </si>
  <si>
    <t>75583</t>
  </si>
  <si>
    <t>7320193</t>
  </si>
  <si>
    <t>49561</t>
  </si>
  <si>
    <t>20803</t>
  </si>
  <si>
    <t>UL. WISŁAWY SZYMBORSKIEJ</t>
  </si>
  <si>
    <t>3881014</t>
  </si>
  <si>
    <t>8509</t>
  </si>
  <si>
    <t>7275243</t>
  </si>
  <si>
    <t>72720,72845</t>
  </si>
  <si>
    <t>6811059</t>
  </si>
  <si>
    <t>72914,73544</t>
  </si>
  <si>
    <t>28081</t>
  </si>
  <si>
    <t>UL. HUGO KOŁŁĄTAJA</t>
  </si>
  <si>
    <t>BIERUŃ</t>
  </si>
  <si>
    <t>0938077</t>
  </si>
  <si>
    <t>5339851</t>
  </si>
  <si>
    <t>19097,74208</t>
  </si>
  <si>
    <t>11033</t>
  </si>
  <si>
    <t>UL. LICEALNA</t>
  </si>
  <si>
    <t>23934</t>
  </si>
  <si>
    <t>UL. WĘGLOWA</t>
  </si>
  <si>
    <t>5275783</t>
  </si>
  <si>
    <t>11317</t>
  </si>
  <si>
    <t>BYTOM</t>
  </si>
  <si>
    <t>0938670</t>
  </si>
  <si>
    <t>00161</t>
  </si>
  <si>
    <t>PL. AKADEMICKI</t>
  </si>
  <si>
    <t>5470865</t>
  </si>
  <si>
    <t>26669</t>
  </si>
  <si>
    <t>5918245</t>
  </si>
  <si>
    <t>25866</t>
  </si>
  <si>
    <t>6169244</t>
  </si>
  <si>
    <t>123386,24545</t>
  </si>
  <si>
    <t>01940</t>
  </si>
  <si>
    <t>UL. ARKI BOŻKA</t>
  </si>
  <si>
    <t>4390360</t>
  </si>
  <si>
    <t>123999</t>
  </si>
  <si>
    <t>02863</t>
  </si>
  <si>
    <t>UL. CHORZOWSKA</t>
  </si>
  <si>
    <t>1445217</t>
  </si>
  <si>
    <t>27891</t>
  </si>
  <si>
    <t>28H</t>
  </si>
  <si>
    <t>4452531</t>
  </si>
  <si>
    <t>17502</t>
  </si>
  <si>
    <t>18154272</t>
  </si>
  <si>
    <t>24617,79870,79872</t>
  </si>
  <si>
    <t>28103</t>
  </si>
  <si>
    <t>UL. ANDRZEJA FRYCZA MODRZEWSKIEGO</t>
  </si>
  <si>
    <t>2472758</t>
  </si>
  <si>
    <t>60478</t>
  </si>
  <si>
    <t xml:space="preserve">21/23 </t>
  </si>
  <si>
    <t>6301127</t>
  </si>
  <si>
    <t>79860</t>
  </si>
  <si>
    <t>07629</t>
  </si>
  <si>
    <t>UL. ANTONIEGO JÓZEFCZAKA</t>
  </si>
  <si>
    <t>5279890</t>
  </si>
  <si>
    <t>3740</t>
  </si>
  <si>
    <t>2397284</t>
  </si>
  <si>
    <t>9206</t>
  </si>
  <si>
    <t>7507722</t>
  </si>
  <si>
    <t>24095,79867</t>
  </si>
  <si>
    <t>08486</t>
  </si>
  <si>
    <t>PL. KLASZTORNY</t>
  </si>
  <si>
    <t>2421991</t>
  </si>
  <si>
    <t>71812,71815,71819,71822,71875</t>
  </si>
  <si>
    <t>09207</t>
  </si>
  <si>
    <t>UL. KONSTYTUCJI</t>
  </si>
  <si>
    <t xml:space="preserve">20/22 </t>
  </si>
  <si>
    <t>6107429</t>
  </si>
  <si>
    <t>24098</t>
  </si>
  <si>
    <t>2244036</t>
  </si>
  <si>
    <t>25875</t>
  </si>
  <si>
    <t>10003</t>
  </si>
  <si>
    <t>UL. KRÓLOWEJ JADWIGI</t>
  </si>
  <si>
    <t>2391943</t>
  </si>
  <si>
    <t>16719</t>
  </si>
  <si>
    <t>11793</t>
  </si>
  <si>
    <t>UL. ŁUŻYCKA</t>
  </si>
  <si>
    <t>8402219</t>
  </si>
  <si>
    <t>27897</t>
  </si>
  <si>
    <t>2061831</t>
  </si>
  <si>
    <t>25876</t>
  </si>
  <si>
    <t>7065736</t>
  </si>
  <si>
    <t>26670</t>
  </si>
  <si>
    <t>12499</t>
  </si>
  <si>
    <t>UL. MATKI EWY</t>
  </si>
  <si>
    <t>7379628</t>
  </si>
  <si>
    <t>17753</t>
  </si>
  <si>
    <t>7511814</t>
  </si>
  <si>
    <t>91984,91985</t>
  </si>
  <si>
    <t>13246</t>
  </si>
  <si>
    <t>UL. STANISŁAWA MONIUSZKI</t>
  </si>
  <si>
    <t>2227106</t>
  </si>
  <si>
    <t>8997</t>
  </si>
  <si>
    <t>14018</t>
  </si>
  <si>
    <t>UL. GABRIELA NARUTOWICZA</t>
  </si>
  <si>
    <t>3429851</t>
  </si>
  <si>
    <t>26813</t>
  </si>
  <si>
    <t>4771353</t>
  </si>
  <si>
    <t>24541,24730</t>
  </si>
  <si>
    <t>14105</t>
  </si>
  <si>
    <t>UL. JÓZEFA NICKLA</t>
  </si>
  <si>
    <t>4325557</t>
  </si>
  <si>
    <t>25472,25473</t>
  </si>
  <si>
    <t>15148</t>
  </si>
  <si>
    <t>UL. ORLĄT LWOWSKICH</t>
  </si>
  <si>
    <t>12B</t>
  </si>
  <si>
    <t>18154132</t>
  </si>
  <si>
    <t>22868</t>
  </si>
  <si>
    <t>16060</t>
  </si>
  <si>
    <t>UL. PIASTÓW ŚLĄSKICH</t>
  </si>
  <si>
    <t>8672302</t>
  </si>
  <si>
    <t>20989</t>
  </si>
  <si>
    <t>17365</t>
  </si>
  <si>
    <t>PL. POWSTAŃCÓW ŚLĄSKICH</t>
  </si>
  <si>
    <t>2074282</t>
  </si>
  <si>
    <t>22866,22867</t>
  </si>
  <si>
    <t>2198513</t>
  </si>
  <si>
    <t>123387,24544,24732</t>
  </si>
  <si>
    <t>4326376</t>
  </si>
  <si>
    <t>115632,120819</t>
  </si>
  <si>
    <t>5472074</t>
  </si>
  <si>
    <t>27894</t>
  </si>
  <si>
    <t>17577</t>
  </si>
  <si>
    <t>UL. BOLESŁAWA PRUSA</t>
  </si>
  <si>
    <t>2049231</t>
  </si>
  <si>
    <t>72306</t>
  </si>
  <si>
    <t>17742</t>
  </si>
  <si>
    <t>UL. PRZEMYSŁOWA</t>
  </si>
  <si>
    <t>2339987</t>
  </si>
  <si>
    <t>26667</t>
  </si>
  <si>
    <t>18273</t>
  </si>
  <si>
    <t>UL. RACŁAWICKA</t>
  </si>
  <si>
    <t>2066005</t>
  </si>
  <si>
    <t>26666</t>
  </si>
  <si>
    <t>18469</t>
  </si>
  <si>
    <t>UL. MACIEJA RATAJA</t>
  </si>
  <si>
    <t>7065487</t>
  </si>
  <si>
    <t>27896</t>
  </si>
  <si>
    <t>18613</t>
  </si>
  <si>
    <t>UL. REPTOWSKA</t>
  </si>
  <si>
    <t>4701622</t>
  </si>
  <si>
    <t>24543,25595</t>
  </si>
  <si>
    <t>19816</t>
  </si>
  <si>
    <t>UL. HENRYKA SIEMIRADZKIEGO</t>
  </si>
  <si>
    <t>3944876</t>
  </si>
  <si>
    <t>113770,113772</t>
  </si>
  <si>
    <t>20137</t>
  </si>
  <si>
    <t>UL. SKRAJNA</t>
  </si>
  <si>
    <t>14A</t>
  </si>
  <si>
    <t>1442366</t>
  </si>
  <si>
    <t>71250</t>
  </si>
  <si>
    <t>20262</t>
  </si>
  <si>
    <t>PL. SŁONECZNY</t>
  </si>
  <si>
    <t>5663466</t>
  </si>
  <si>
    <t>119611,9596</t>
  </si>
  <si>
    <t>20430</t>
  </si>
  <si>
    <t>PL. JANA III SOBIESKIEGO</t>
  </si>
  <si>
    <t>2352432</t>
  </si>
  <si>
    <t>25865</t>
  </si>
  <si>
    <t>6683584</t>
  </si>
  <si>
    <t>23621</t>
  </si>
  <si>
    <t>21365</t>
  </si>
  <si>
    <t>UL. STRZELCÓW BYTOMSKICH</t>
  </si>
  <si>
    <t>8976350</t>
  </si>
  <si>
    <t>79865</t>
  </si>
  <si>
    <t>21511</t>
  </si>
  <si>
    <t>UL. SUCHOGÓRSKA</t>
  </si>
  <si>
    <t>7447393</t>
  </si>
  <si>
    <t>24618,25477</t>
  </si>
  <si>
    <t>22230</t>
  </si>
  <si>
    <t>UL. SZYMAŁY</t>
  </si>
  <si>
    <t>4833973</t>
  </si>
  <si>
    <t>23530,23531</t>
  </si>
  <si>
    <t>22541</t>
  </si>
  <si>
    <t>UL. ŚWIĘTOCHŁOWICKA</t>
  </si>
  <si>
    <t>5470997</t>
  </si>
  <si>
    <t>24097</t>
  </si>
  <si>
    <t>8146388</t>
  </si>
  <si>
    <t>3739</t>
  </si>
  <si>
    <t>5600006</t>
  </si>
  <si>
    <t>24540</t>
  </si>
  <si>
    <t>6743347</t>
  </si>
  <si>
    <t>23532,23533,23535</t>
  </si>
  <si>
    <t>23826</t>
  </si>
  <si>
    <t>UL. STANISŁAWA WEBERA</t>
  </si>
  <si>
    <t>6364827</t>
  </si>
  <si>
    <t>26668</t>
  </si>
  <si>
    <t>24589</t>
  </si>
  <si>
    <t>UL. STANISŁAWA WOJCIECHOWSKIEGO</t>
  </si>
  <si>
    <t>2450092</t>
  </si>
  <si>
    <t>24096</t>
  </si>
  <si>
    <t>24749</t>
  </si>
  <si>
    <t>UL. WORPIE</t>
  </si>
  <si>
    <t>6747449</t>
  </si>
  <si>
    <t>27893</t>
  </si>
  <si>
    <t>25438</t>
  </si>
  <si>
    <t>UL. ZAKĄTEK</t>
  </si>
  <si>
    <t>4195292</t>
  </si>
  <si>
    <t>22869,22870</t>
  </si>
  <si>
    <t>1442704</t>
  </si>
  <si>
    <t>23622</t>
  </si>
  <si>
    <t>RADZIONKÓW</t>
  </si>
  <si>
    <t>0938806</t>
  </si>
  <si>
    <t>4195640</t>
  </si>
  <si>
    <t>29060,29136,29729,87949,87950,87951</t>
  </si>
  <si>
    <t>13967</t>
  </si>
  <si>
    <t>UL. ZOFII NAŁKOWSKIEJ</t>
  </si>
  <si>
    <t>1406621</t>
  </si>
  <si>
    <t>109145,109146,109163</t>
  </si>
  <si>
    <t>8A</t>
  </si>
  <si>
    <t>8147120</t>
  </si>
  <si>
    <t>30292,30313,30377</t>
  </si>
  <si>
    <t>CHORZÓW</t>
  </si>
  <si>
    <t>0938887</t>
  </si>
  <si>
    <t>00891</t>
  </si>
  <si>
    <t>UL. STEFANA BATOREGO</t>
  </si>
  <si>
    <t>4072129</t>
  </si>
  <si>
    <t>43646,43647</t>
  </si>
  <si>
    <t>7828870</t>
  </si>
  <si>
    <t>15639</t>
  </si>
  <si>
    <t>03366</t>
  </si>
  <si>
    <t>UL. KS. JÓZEFA CZEMPIELA</t>
  </si>
  <si>
    <t>8212516</t>
  </si>
  <si>
    <t>27498</t>
  </si>
  <si>
    <t>03673</t>
  </si>
  <si>
    <t>UL. GEN. HENRYKA DĄBROWSKIEGO</t>
  </si>
  <si>
    <t>7127648</t>
  </si>
  <si>
    <t>30076,30087</t>
  </si>
  <si>
    <t>3688631</t>
  </si>
  <si>
    <t>15777</t>
  </si>
  <si>
    <t>3624600</t>
  </si>
  <si>
    <t>103780,92791</t>
  </si>
  <si>
    <t>1443540</t>
  </si>
  <si>
    <t>15374</t>
  </si>
  <si>
    <t>5152753</t>
  </si>
  <si>
    <t>29693,29744</t>
  </si>
  <si>
    <t>04526</t>
  </si>
  <si>
    <t>UL. DYREKCYJNA</t>
  </si>
  <si>
    <t>2314828</t>
  </si>
  <si>
    <t>30101,30170</t>
  </si>
  <si>
    <t>04907</t>
  </si>
  <si>
    <t>UL. FARNA</t>
  </si>
  <si>
    <t>4707593</t>
  </si>
  <si>
    <t>18243</t>
  </si>
  <si>
    <t>4514204</t>
  </si>
  <si>
    <t>82407,82408,82409,82411</t>
  </si>
  <si>
    <t>06457</t>
  </si>
  <si>
    <t>UL. HAJDUCKA</t>
  </si>
  <si>
    <t>5791236</t>
  </si>
  <si>
    <t>29900,30058</t>
  </si>
  <si>
    <t>06523</t>
  </si>
  <si>
    <t>UL. HARCERSKA</t>
  </si>
  <si>
    <t>6619053</t>
  </si>
  <si>
    <t>18400</t>
  </si>
  <si>
    <t>07816</t>
  </si>
  <si>
    <t>UL. KALINY</t>
  </si>
  <si>
    <t>2377628</t>
  </si>
  <si>
    <t>18350</t>
  </si>
  <si>
    <t>2345409</t>
  </si>
  <si>
    <t>34366,34367</t>
  </si>
  <si>
    <t>8781311</t>
  </si>
  <si>
    <t>68250,68252</t>
  </si>
  <si>
    <t>2411407</t>
  </si>
  <si>
    <t>15570</t>
  </si>
  <si>
    <t>6810558</t>
  </si>
  <si>
    <t>18302</t>
  </si>
  <si>
    <t>1975172</t>
  </si>
  <si>
    <t>16028</t>
  </si>
  <si>
    <t>11497</t>
  </si>
  <si>
    <t>UL. ŁAGIEWNICKA</t>
  </si>
  <si>
    <t>5727442</t>
  </si>
  <si>
    <t>29810,29819,29840,29856</t>
  </si>
  <si>
    <t>7638938</t>
  </si>
  <si>
    <t>29879,29883</t>
  </si>
  <si>
    <t>4707165</t>
  </si>
  <si>
    <t>15961</t>
  </si>
  <si>
    <t>7510468</t>
  </si>
  <si>
    <t>18446</t>
  </si>
  <si>
    <t>12632</t>
  </si>
  <si>
    <t>UL. METALOWCÓW</t>
  </si>
  <si>
    <t>5598083</t>
  </si>
  <si>
    <t>38832,38833</t>
  </si>
  <si>
    <t>1442907</t>
  </si>
  <si>
    <t>30427</t>
  </si>
  <si>
    <t>16303</t>
  </si>
  <si>
    <t>UL. ŚW. PIOTRA</t>
  </si>
  <si>
    <t>2453707</t>
  </si>
  <si>
    <t>29557,29584</t>
  </si>
  <si>
    <t>9A</t>
  </si>
  <si>
    <t>8274945</t>
  </si>
  <si>
    <t>15897</t>
  </si>
  <si>
    <t>16816</t>
  </si>
  <si>
    <t>UL. PODMIEJSKA</t>
  </si>
  <si>
    <t>7765064</t>
  </si>
  <si>
    <t>32014,32034</t>
  </si>
  <si>
    <t>6999410</t>
  </si>
  <si>
    <t>18491</t>
  </si>
  <si>
    <t>18489</t>
  </si>
  <si>
    <t>UL. RATUSZOWA</t>
  </si>
  <si>
    <t>7127741</t>
  </si>
  <si>
    <t>29189,29213</t>
  </si>
  <si>
    <t>19303</t>
  </si>
  <si>
    <t>UL. JÓZEFA RYSZKI</t>
  </si>
  <si>
    <t>2266738</t>
  </si>
  <si>
    <t>18052</t>
  </si>
  <si>
    <t>19875</t>
  </si>
  <si>
    <t>UL. 17 SIERPNIA</t>
  </si>
  <si>
    <t>1443464</t>
  </si>
  <si>
    <t>15791</t>
  </si>
  <si>
    <t>6489639</t>
  </si>
  <si>
    <t>15543</t>
  </si>
  <si>
    <t>8021076</t>
  </si>
  <si>
    <t>17664</t>
  </si>
  <si>
    <t>2003593</t>
  </si>
  <si>
    <t>34362</t>
  </si>
  <si>
    <t>23395</t>
  </si>
  <si>
    <t>UL. LUDWIKA URBANOWICZA</t>
  </si>
  <si>
    <t>8782127</t>
  </si>
  <si>
    <t>15671</t>
  </si>
  <si>
    <t>7700536</t>
  </si>
  <si>
    <t>22285</t>
  </si>
  <si>
    <t>109A</t>
  </si>
  <si>
    <t>2679556</t>
  </si>
  <si>
    <t>29301,29325</t>
  </si>
  <si>
    <t>7766226</t>
  </si>
  <si>
    <t>15824</t>
  </si>
  <si>
    <t>38160</t>
  </si>
  <si>
    <t>UL. DR. WINCENTEGO STYCZYŃSKIEGO</t>
  </si>
  <si>
    <t>1349513</t>
  </si>
  <si>
    <t>6901</t>
  </si>
  <si>
    <t>0939094</t>
  </si>
  <si>
    <t>02750</t>
  </si>
  <si>
    <t>UL. CHŁOPSKA</t>
  </si>
  <si>
    <t>1348811</t>
  </si>
  <si>
    <t>6707</t>
  </si>
  <si>
    <t>08485</t>
  </si>
  <si>
    <t>UL. KLASZTORNA</t>
  </si>
  <si>
    <t>1349245</t>
  </si>
  <si>
    <t>13719</t>
  </si>
  <si>
    <t>7892252</t>
  </si>
  <si>
    <t>44159,44161,44164</t>
  </si>
  <si>
    <t>4830619</t>
  </si>
  <si>
    <t>14489</t>
  </si>
  <si>
    <t>11146</t>
  </si>
  <si>
    <t>UL. LIPOWSKA</t>
  </si>
  <si>
    <t>4639073</t>
  </si>
  <si>
    <t>29063</t>
  </si>
  <si>
    <t>11749</t>
  </si>
  <si>
    <t>UL. IGNACEGO ŁUKASIEWICZA</t>
  </si>
  <si>
    <t>3557169</t>
  </si>
  <si>
    <t>12706</t>
  </si>
  <si>
    <t>UL. MIECZYSŁAWA MICHAŁOWICZA</t>
  </si>
  <si>
    <t>7954003</t>
  </si>
  <si>
    <t>18868,18869,22628</t>
  </si>
  <si>
    <t>13735</t>
  </si>
  <si>
    <t>UL. NAD BIAŁKĄ</t>
  </si>
  <si>
    <t>1E</t>
  </si>
  <si>
    <t>7384100</t>
  </si>
  <si>
    <t>16603</t>
  </si>
  <si>
    <t>4404042</t>
  </si>
  <si>
    <t>6532</t>
  </si>
  <si>
    <t>8847737</t>
  </si>
  <si>
    <t>5806</t>
  </si>
  <si>
    <t>5997052</t>
  </si>
  <si>
    <t>129732,17667,17669</t>
  </si>
  <si>
    <t>22965</t>
  </si>
  <si>
    <t>UL. ROMUALDA TRAUGUTTA</t>
  </si>
  <si>
    <t>1349850</t>
  </si>
  <si>
    <t>5706</t>
  </si>
  <si>
    <t>8716037</t>
  </si>
  <si>
    <t>129444</t>
  </si>
  <si>
    <t>2120459</t>
  </si>
  <si>
    <t>104000</t>
  </si>
  <si>
    <t>44162</t>
  </si>
  <si>
    <t>0223059</t>
  </si>
  <si>
    <t>14995</t>
  </si>
  <si>
    <t>1333862</t>
  </si>
  <si>
    <t>93091,93092,93093,93095</t>
  </si>
  <si>
    <t>CZELADŹ</t>
  </si>
  <si>
    <t>0939349</t>
  </si>
  <si>
    <t>06156</t>
  </si>
  <si>
    <t>UL. GRODZIECKA</t>
  </si>
  <si>
    <t>4515863</t>
  </si>
  <si>
    <t>91580</t>
  </si>
  <si>
    <t>22073</t>
  </si>
  <si>
    <t>UL. SZPITALNA</t>
  </si>
  <si>
    <t>7065369</t>
  </si>
  <si>
    <t>26925</t>
  </si>
  <si>
    <t>0939409</t>
  </si>
  <si>
    <t>02120</t>
  </si>
  <si>
    <t>UL. BRONIEWSKIEGO</t>
  </si>
  <si>
    <t>5408316</t>
  </si>
  <si>
    <t>103845,104635</t>
  </si>
  <si>
    <t>05213</t>
  </si>
  <si>
    <t>UL. FURGOŁA</t>
  </si>
  <si>
    <t>8721228</t>
  </si>
  <si>
    <t>104563,104579</t>
  </si>
  <si>
    <t>2032256</t>
  </si>
  <si>
    <t>25848</t>
  </si>
  <si>
    <t>09000</t>
  </si>
  <si>
    <t>UL. KOŁŁĄTAJA</t>
  </si>
  <si>
    <t>6873433</t>
  </si>
  <si>
    <t>13439,29087,35194</t>
  </si>
  <si>
    <t>1401155</t>
  </si>
  <si>
    <t>25847</t>
  </si>
  <si>
    <t>18154166</t>
  </si>
  <si>
    <t>103843,103844</t>
  </si>
  <si>
    <t>77C</t>
  </si>
  <si>
    <t>1401454</t>
  </si>
  <si>
    <t>79356</t>
  </si>
  <si>
    <t>17547</t>
  </si>
  <si>
    <t>UL. PROSTA</t>
  </si>
  <si>
    <t>8147050</t>
  </si>
  <si>
    <t>13082,13083,13112</t>
  </si>
  <si>
    <t>17683</t>
  </si>
  <si>
    <t>UL. PRZEDSZKOLNA</t>
  </si>
  <si>
    <t>6811064</t>
  </si>
  <si>
    <t>104474,104481</t>
  </si>
  <si>
    <t>9039814</t>
  </si>
  <si>
    <t>43477</t>
  </si>
  <si>
    <t>DĄBROWA GÓRNICZA</t>
  </si>
  <si>
    <t>0939473</t>
  </si>
  <si>
    <t>00105</t>
  </si>
  <si>
    <t>UL. KAROLA ADAMIECKIEGO</t>
  </si>
  <si>
    <t>4835096</t>
  </si>
  <si>
    <t>40069,53795</t>
  </si>
  <si>
    <t>02844</t>
  </si>
  <si>
    <t>UL. CHOPINA</t>
  </si>
  <si>
    <t>3432706</t>
  </si>
  <si>
    <t>24237</t>
  </si>
  <si>
    <t>03241</t>
  </si>
  <si>
    <t>UL. CZAPIŃSKIEGO</t>
  </si>
  <si>
    <t>7188099</t>
  </si>
  <si>
    <t>22713</t>
  </si>
  <si>
    <t>05778</t>
  </si>
  <si>
    <t>UL. GOŁONOSKA</t>
  </si>
  <si>
    <t>2130497</t>
  </si>
  <si>
    <t>23025</t>
  </si>
  <si>
    <t>2248030</t>
  </si>
  <si>
    <t>24218</t>
  </si>
  <si>
    <t>7064354</t>
  </si>
  <si>
    <t>53784</t>
  </si>
  <si>
    <t>05971</t>
  </si>
  <si>
    <t>UL. GÓRNIKÓW REDENU</t>
  </si>
  <si>
    <t>8594406</t>
  </si>
  <si>
    <t>21942,21997</t>
  </si>
  <si>
    <t>07394</t>
  </si>
  <si>
    <t>UL. JAWOROWA</t>
  </si>
  <si>
    <t>8976178</t>
  </si>
  <si>
    <t>68660,74101</t>
  </si>
  <si>
    <t>09440</t>
  </si>
  <si>
    <t>UL. KOSMONAUTÓW</t>
  </si>
  <si>
    <t>4707433</t>
  </si>
  <si>
    <t>31332</t>
  </si>
  <si>
    <t>7829939</t>
  </si>
  <si>
    <t>7647</t>
  </si>
  <si>
    <t>3369937</t>
  </si>
  <si>
    <t>128547,53799</t>
  </si>
  <si>
    <t>6619130</t>
  </si>
  <si>
    <t>75381,75382,75383</t>
  </si>
  <si>
    <t>10775</t>
  </si>
  <si>
    <t>UL. LEGIONÓW POLSKICH</t>
  </si>
  <si>
    <t>18154312</t>
  </si>
  <si>
    <t>125805,14853,73857,75380</t>
  </si>
  <si>
    <t>47350</t>
  </si>
  <si>
    <t>UL. EMILII ZAWIDZKIEJ</t>
  </si>
  <si>
    <t>3688594</t>
  </si>
  <si>
    <t>22326,22409</t>
  </si>
  <si>
    <t>11620</t>
  </si>
  <si>
    <t>UL. ŁĘKNICE</t>
  </si>
  <si>
    <t>7956871</t>
  </si>
  <si>
    <t>30768</t>
  </si>
  <si>
    <t>13000</t>
  </si>
  <si>
    <t>UL. MIRECKIEGO</t>
  </si>
  <si>
    <t>8849652</t>
  </si>
  <si>
    <t>21298,21311</t>
  </si>
  <si>
    <t>8402348</t>
  </si>
  <si>
    <t>18860</t>
  </si>
  <si>
    <t>14642</t>
  </si>
  <si>
    <t>UL. OBROŃCÓW POKOJU</t>
  </si>
  <si>
    <t>5408756</t>
  </si>
  <si>
    <t>53793</t>
  </si>
  <si>
    <t>4385753</t>
  </si>
  <si>
    <t>7460</t>
  </si>
  <si>
    <t>5408712</t>
  </si>
  <si>
    <t>31106</t>
  </si>
  <si>
    <t>21391</t>
  </si>
  <si>
    <t>UL. STRZEMIESZYCKA</t>
  </si>
  <si>
    <t>7656853</t>
  </si>
  <si>
    <t>119602,23110,23116,23338,23369,23381,23422</t>
  </si>
  <si>
    <t>21625</t>
  </si>
  <si>
    <t>UL. SWOBODNA</t>
  </si>
  <si>
    <t>7893427</t>
  </si>
  <si>
    <t>53789</t>
  </si>
  <si>
    <t>8529752</t>
  </si>
  <si>
    <t>23670</t>
  </si>
  <si>
    <t>23299</t>
  </si>
  <si>
    <t>UL. UCZNIOWSKA</t>
  </si>
  <si>
    <t>18154357</t>
  </si>
  <si>
    <t>18626</t>
  </si>
  <si>
    <t>25081</t>
  </si>
  <si>
    <t>UL. WYSPIAŃSKIEGO</t>
  </si>
  <si>
    <t>7443449</t>
  </si>
  <si>
    <t>123747,128575</t>
  </si>
  <si>
    <t>25881</t>
  </si>
  <si>
    <t>UL. ZĄBKOWICKA</t>
  </si>
  <si>
    <t>8212571</t>
  </si>
  <si>
    <t>18746</t>
  </si>
  <si>
    <t>34033</t>
  </si>
  <si>
    <t>AL. ALEJA ZWYCIĘSTWA</t>
  </si>
  <si>
    <t>5168020</t>
  </si>
  <si>
    <t>23635</t>
  </si>
  <si>
    <t>43602</t>
  </si>
  <si>
    <t>UL. ALEJA JÓZEFA PIŁSUDSKIEGO</t>
  </si>
  <si>
    <t>1924962</t>
  </si>
  <si>
    <t>21213,21227</t>
  </si>
  <si>
    <t>6300913</t>
  </si>
  <si>
    <t>25701,25755,43493</t>
  </si>
  <si>
    <t>2679779</t>
  </si>
  <si>
    <t>42926,62102</t>
  </si>
  <si>
    <t>3086507</t>
  </si>
  <si>
    <t>53794</t>
  </si>
  <si>
    <t>18154047</t>
  </si>
  <si>
    <t>21127,21179</t>
  </si>
  <si>
    <t>4134697</t>
  </si>
  <si>
    <t>119673,49155</t>
  </si>
  <si>
    <t>GLIWICE</t>
  </si>
  <si>
    <t>0940000</t>
  </si>
  <si>
    <t>00160</t>
  </si>
  <si>
    <t>UL. AKADEMICKA</t>
  </si>
  <si>
    <t>8021241</t>
  </si>
  <si>
    <t>29679,29772,29786</t>
  </si>
  <si>
    <t>00656</t>
  </si>
  <si>
    <t>UL. BAŁTYCKA</t>
  </si>
  <si>
    <t>4511175</t>
  </si>
  <si>
    <t>17261</t>
  </si>
  <si>
    <t>00763</t>
  </si>
  <si>
    <t>UL. NORBERTA BARLICKIEGO</t>
  </si>
  <si>
    <t>01718</t>
  </si>
  <si>
    <t>UL. BOJKOWSKA</t>
  </si>
  <si>
    <t>4326874</t>
  </si>
  <si>
    <t>10371,10381</t>
  </si>
  <si>
    <t>8976406</t>
  </si>
  <si>
    <t>85002</t>
  </si>
  <si>
    <t>5981176</t>
  </si>
  <si>
    <t>7719,8643,93116</t>
  </si>
  <si>
    <t>05151</t>
  </si>
  <si>
    <t>UL. FRANCISZKAŃSKA</t>
  </si>
  <si>
    <t>16A</t>
  </si>
  <si>
    <t>7128655</t>
  </si>
  <si>
    <t>16351</t>
  </si>
  <si>
    <t>08435</t>
  </si>
  <si>
    <t>UL. JANA KILIŃSKIEGO</t>
  </si>
  <si>
    <t>24A</t>
  </si>
  <si>
    <t>2084300</t>
  </si>
  <si>
    <t>16685</t>
  </si>
  <si>
    <t>6255451</t>
  </si>
  <si>
    <t>114154</t>
  </si>
  <si>
    <t>5407442</t>
  </si>
  <si>
    <t>17379</t>
  </si>
  <si>
    <t>14914</t>
  </si>
  <si>
    <t>UL. STEFANA OKRZEI</t>
  </si>
  <si>
    <t>5855209</t>
  </si>
  <si>
    <t>10258</t>
  </si>
  <si>
    <t>18652</t>
  </si>
  <si>
    <t>UL. WŁADYSŁAWA STANISŁAWA REYMONTA</t>
  </si>
  <si>
    <t>3561654</t>
  </si>
  <si>
    <t>7718,8718</t>
  </si>
  <si>
    <t>18695</t>
  </si>
  <si>
    <t>UL. ROBOTNICZA</t>
  </si>
  <si>
    <t>19914</t>
  </si>
  <si>
    <t>UL. WŁADYSŁAWA SIKORSKIEGO</t>
  </si>
  <si>
    <t>2140305</t>
  </si>
  <si>
    <t>125002</t>
  </si>
  <si>
    <t>3306665</t>
  </si>
  <si>
    <t>109008,110002</t>
  </si>
  <si>
    <t>JASTRZĘBIE-ZDRÓJ</t>
  </si>
  <si>
    <t>0940163</t>
  </si>
  <si>
    <t>45842</t>
  </si>
  <si>
    <t>OS. OSIEDLE 1000-LECIA</t>
  </si>
  <si>
    <t>1917645</t>
  </si>
  <si>
    <t>109031,109039</t>
  </si>
  <si>
    <t>03333</t>
  </si>
  <si>
    <t>UL. BRONISŁAWA CZECHA</t>
  </si>
  <si>
    <t>1458449</t>
  </si>
  <si>
    <t>80647,80648</t>
  </si>
  <si>
    <t>2338356</t>
  </si>
  <si>
    <t>108716,108718</t>
  </si>
  <si>
    <t>5275039</t>
  </si>
  <si>
    <t>30734</t>
  </si>
  <si>
    <t>8658258</t>
  </si>
  <si>
    <t>92783,92784</t>
  </si>
  <si>
    <t>13A</t>
  </si>
  <si>
    <t>6104325</t>
  </si>
  <si>
    <t>104864,118710,118719</t>
  </si>
  <si>
    <t>1463583</t>
  </si>
  <si>
    <t>43615</t>
  </si>
  <si>
    <t>6615170</t>
  </si>
  <si>
    <t>108783,113988</t>
  </si>
  <si>
    <t>10493</t>
  </si>
  <si>
    <t>UL. WIELKOPOLSKA</t>
  </si>
  <si>
    <t>8016259</t>
  </si>
  <si>
    <t>108725,108729,108749,109166</t>
  </si>
  <si>
    <t>4324211</t>
  </si>
  <si>
    <t>109063,109890</t>
  </si>
  <si>
    <t>2094712</t>
  </si>
  <si>
    <t>43825</t>
  </si>
  <si>
    <t>12555</t>
  </si>
  <si>
    <t>UL. MAZURSKA</t>
  </si>
  <si>
    <t>5914630</t>
  </si>
  <si>
    <t>88697</t>
  </si>
  <si>
    <t>15095</t>
  </si>
  <si>
    <t>UL. OPOLSKA</t>
  </si>
  <si>
    <t>4766744</t>
  </si>
  <si>
    <t>48036,48145,63424</t>
  </si>
  <si>
    <t>16057</t>
  </si>
  <si>
    <t>UL. PIASTÓW</t>
  </si>
  <si>
    <t>1462802</t>
  </si>
  <si>
    <t>68054,68310,68632</t>
  </si>
  <si>
    <t>7638808</t>
  </si>
  <si>
    <t>63417</t>
  </si>
  <si>
    <t>125A</t>
  </si>
  <si>
    <t>5408302</t>
  </si>
  <si>
    <t>108750,111412</t>
  </si>
  <si>
    <t>8273410</t>
  </si>
  <si>
    <t>44649</t>
  </si>
  <si>
    <t>5404102</t>
  </si>
  <si>
    <t>44054,89141</t>
  </si>
  <si>
    <t>3302570</t>
  </si>
  <si>
    <t>109042,109051</t>
  </si>
  <si>
    <t>22483</t>
  </si>
  <si>
    <t>UL. NIEPODLEGŁOŚCI</t>
  </si>
  <si>
    <t>6679593</t>
  </si>
  <si>
    <t>109434,109439,109866,110052</t>
  </si>
  <si>
    <t>3559961</t>
  </si>
  <si>
    <t>44234</t>
  </si>
  <si>
    <t>1463257</t>
  </si>
  <si>
    <t>69810,70099</t>
  </si>
  <si>
    <t>24806</t>
  </si>
  <si>
    <t>UL. WROCŁAWSKA</t>
  </si>
  <si>
    <t>7892011</t>
  </si>
  <si>
    <t>44547</t>
  </si>
  <si>
    <t>1903702</t>
  </si>
  <si>
    <t>63420</t>
  </si>
  <si>
    <t>31402</t>
  </si>
  <si>
    <t>UL. KS. EMANUELA PŁONKI</t>
  </si>
  <si>
    <t>2188511</t>
  </si>
  <si>
    <t>63423</t>
  </si>
  <si>
    <t>38718</t>
  </si>
  <si>
    <t>UL. KS. JANA TWARDOWSKIEGO</t>
  </si>
  <si>
    <t>JAWORZNO</t>
  </si>
  <si>
    <t>0940335</t>
  </si>
  <si>
    <t>7511887</t>
  </si>
  <si>
    <t>120338,69949,90927</t>
  </si>
  <si>
    <t>03148</t>
  </si>
  <si>
    <t>UL. MARII CURIE-SKŁODOWSKIEJ</t>
  </si>
  <si>
    <t>4579430</t>
  </si>
  <si>
    <t>17177</t>
  </si>
  <si>
    <t>14177</t>
  </si>
  <si>
    <t>UL. JULIANA URSYNA NIEMCEWICZA</t>
  </si>
  <si>
    <t>5854818</t>
  </si>
  <si>
    <t>17709</t>
  </si>
  <si>
    <t>25353</t>
  </si>
  <si>
    <t>UL. ZAGŁOBY</t>
  </si>
  <si>
    <t>2154229</t>
  </si>
  <si>
    <t>19071</t>
  </si>
  <si>
    <t>KNURÓW</t>
  </si>
  <si>
    <t>0940849</t>
  </si>
  <si>
    <t>2263147</t>
  </si>
  <si>
    <t>19395</t>
  </si>
  <si>
    <t>6110177</t>
  </si>
  <si>
    <t>19141</t>
  </si>
  <si>
    <t>07435</t>
  </si>
  <si>
    <t>UL. JEDNOŚCI NARODOWEJ</t>
  </si>
  <si>
    <t>2347404</t>
  </si>
  <si>
    <t>19507,19966</t>
  </si>
  <si>
    <t>5089641</t>
  </si>
  <si>
    <t>19296</t>
  </si>
  <si>
    <t>09715</t>
  </si>
  <si>
    <t>UL. KS. ALOJZEGO KOZIEŁKA</t>
  </si>
  <si>
    <t>7765065</t>
  </si>
  <si>
    <t>19714,19716</t>
  </si>
  <si>
    <t>7319132</t>
  </si>
  <si>
    <t>17047</t>
  </si>
  <si>
    <t>20270</t>
  </si>
  <si>
    <t>UL. ANTONIEGO SŁONINY</t>
  </si>
  <si>
    <t>2268744</t>
  </si>
  <si>
    <t>29874,29875,29876</t>
  </si>
  <si>
    <t>5470539</t>
  </si>
  <si>
    <t>20218,20220,20225</t>
  </si>
  <si>
    <t>1363688</t>
  </si>
  <si>
    <t>17195</t>
  </si>
  <si>
    <t>24320</t>
  </si>
  <si>
    <t>UL. WILSONA</t>
  </si>
  <si>
    <t>5726619</t>
  </si>
  <si>
    <t>19205,19450</t>
  </si>
  <si>
    <t>30312</t>
  </si>
  <si>
    <t>UL. ALEJA LIPOWA</t>
  </si>
  <si>
    <t>0940884</t>
  </si>
  <si>
    <t>4135714</t>
  </si>
  <si>
    <t>10394,10820</t>
  </si>
  <si>
    <t>16033</t>
  </si>
  <si>
    <t>UL. PIASKOWA</t>
  </si>
  <si>
    <t>8911941</t>
  </si>
  <si>
    <t>61881,62047</t>
  </si>
  <si>
    <t>LĘDZINY</t>
  </si>
  <si>
    <t>0940890</t>
  </si>
  <si>
    <t>05754</t>
  </si>
  <si>
    <t>UL. GOŁAWIECKA</t>
  </si>
  <si>
    <t>06706</t>
  </si>
  <si>
    <t>UL. HOŁDUNOWSKA</t>
  </si>
  <si>
    <t>2346123</t>
  </si>
  <si>
    <t>13236</t>
  </si>
  <si>
    <t>4706943</t>
  </si>
  <si>
    <t>13237</t>
  </si>
  <si>
    <t>15524</t>
  </si>
  <si>
    <t>UL. PADEREWSKIEGO</t>
  </si>
  <si>
    <t>4322834</t>
  </si>
  <si>
    <t>13235</t>
  </si>
  <si>
    <t>16942</t>
  </si>
  <si>
    <t>UL. POKOJU</t>
  </si>
  <si>
    <t>6491018</t>
  </si>
  <si>
    <t>86197,87064,87067</t>
  </si>
  <si>
    <t>5084601</t>
  </si>
  <si>
    <t>34973,34976</t>
  </si>
  <si>
    <t>ŁAZISKA GÓRNE</t>
  </si>
  <si>
    <t>0941139</t>
  </si>
  <si>
    <t>11B</t>
  </si>
  <si>
    <t>8145514</t>
  </si>
  <si>
    <t>115081,71082</t>
  </si>
  <si>
    <t>5534846</t>
  </si>
  <si>
    <t>55301</t>
  </si>
  <si>
    <t>3625723</t>
  </si>
  <si>
    <t>55291</t>
  </si>
  <si>
    <t>1382296</t>
  </si>
  <si>
    <t>55294</t>
  </si>
  <si>
    <t>5405188</t>
  </si>
  <si>
    <t>55300</t>
  </si>
  <si>
    <t>7319023</t>
  </si>
  <si>
    <t>55303</t>
  </si>
  <si>
    <t>25043</t>
  </si>
  <si>
    <t>UL. WYRSKA</t>
  </si>
  <si>
    <t>04863</t>
  </si>
  <si>
    <t>UL. FABRYCZNA</t>
  </si>
  <si>
    <t>4898355</t>
  </si>
  <si>
    <t>30329</t>
  </si>
  <si>
    <t>MIKOŁÓW</t>
  </si>
  <si>
    <t>0941286</t>
  </si>
  <si>
    <t>00685</t>
  </si>
  <si>
    <t>UL. KS. BP. BANDURSKIEGO</t>
  </si>
  <si>
    <t>2068724</t>
  </si>
  <si>
    <t>43754,43865</t>
  </si>
  <si>
    <t>6810559</t>
  </si>
  <si>
    <t>30331</t>
  </si>
  <si>
    <t>4071936</t>
  </si>
  <si>
    <t>26523</t>
  </si>
  <si>
    <t>7446080</t>
  </si>
  <si>
    <t>34319</t>
  </si>
  <si>
    <t>7892386</t>
  </si>
  <si>
    <t>58872,58874,59003,59004</t>
  </si>
  <si>
    <t>4A</t>
  </si>
  <si>
    <t>6427010</t>
  </si>
  <si>
    <t>47269,48864</t>
  </si>
  <si>
    <t>4322278</t>
  </si>
  <si>
    <t>34427</t>
  </si>
  <si>
    <t>2099001</t>
  </si>
  <si>
    <t>3417</t>
  </si>
  <si>
    <t>MYSŁOWICE</t>
  </si>
  <si>
    <t>0941487</t>
  </si>
  <si>
    <t>00011</t>
  </si>
  <si>
    <t>UL. 1000-LECIA PAŃSTWA POLSKIEGO</t>
  </si>
  <si>
    <t>7128684</t>
  </si>
  <si>
    <t>17102</t>
  </si>
  <si>
    <t>1472031</t>
  </si>
  <si>
    <t>4228</t>
  </si>
  <si>
    <t>02887</t>
  </si>
  <si>
    <t>UL. JERZEGO CHROMIKA</t>
  </si>
  <si>
    <t>4453366</t>
  </si>
  <si>
    <t>17071</t>
  </si>
  <si>
    <t>2015866</t>
  </si>
  <si>
    <t>3916</t>
  </si>
  <si>
    <t>2427598</t>
  </si>
  <si>
    <t>17170,17179</t>
  </si>
  <si>
    <t>06412</t>
  </si>
  <si>
    <t>UL. GWARKÓW</t>
  </si>
  <si>
    <t>5408424</t>
  </si>
  <si>
    <t>3497,3927</t>
  </si>
  <si>
    <t>06673</t>
  </si>
  <si>
    <t>UL. KS. KARD. AUGUSTA HLONDA</t>
  </si>
  <si>
    <t>8467292</t>
  </si>
  <si>
    <t>3356</t>
  </si>
  <si>
    <t>09523</t>
  </si>
  <si>
    <t>UL. KOSZTOWSKA</t>
  </si>
  <si>
    <t>1897620</t>
  </si>
  <si>
    <t>3491</t>
  </si>
  <si>
    <t>10642</t>
  </si>
  <si>
    <t>UL. LARYSKA</t>
  </si>
  <si>
    <t>2397109</t>
  </si>
  <si>
    <t>3335</t>
  </si>
  <si>
    <t>2680197</t>
  </si>
  <si>
    <t>17188,17199</t>
  </si>
  <si>
    <t>6-8</t>
  </si>
  <si>
    <t>8019718</t>
  </si>
  <si>
    <t>15670</t>
  </si>
  <si>
    <t>3497827</t>
  </si>
  <si>
    <t>17237,17260</t>
  </si>
  <si>
    <t>5089701</t>
  </si>
  <si>
    <t>3388</t>
  </si>
  <si>
    <t>2070427</t>
  </si>
  <si>
    <t>3347</t>
  </si>
  <si>
    <t>2322319</t>
  </si>
  <si>
    <t>18212,18217</t>
  </si>
  <si>
    <t>6874767</t>
  </si>
  <si>
    <t>127636</t>
  </si>
  <si>
    <t>7951632</t>
  </si>
  <si>
    <t>3458</t>
  </si>
  <si>
    <t>20793</t>
  </si>
  <si>
    <t>UL. STADIONOWA</t>
  </si>
  <si>
    <t>8016795</t>
  </si>
  <si>
    <t>3464</t>
  </si>
  <si>
    <t>24074</t>
  </si>
  <si>
    <t>UL. WIELKA SKOTNICA</t>
  </si>
  <si>
    <t>5726610</t>
  </si>
  <si>
    <t>18164,18180,3890</t>
  </si>
  <si>
    <t>84A</t>
  </si>
  <si>
    <t>1469674</t>
  </si>
  <si>
    <t>18409</t>
  </si>
  <si>
    <t>24908</t>
  </si>
  <si>
    <t>UL. JÓZEFA WYBICKIEGO</t>
  </si>
  <si>
    <t>2136617</t>
  </si>
  <si>
    <t>6383</t>
  </si>
  <si>
    <t>26145</t>
  </si>
  <si>
    <t>UL. GEN. JERZEGO ZIĘTKA</t>
  </si>
  <si>
    <t>2200028</t>
  </si>
  <si>
    <t>40035,40120,50395,50400</t>
  </si>
  <si>
    <t>32498</t>
  </si>
  <si>
    <t>UL. BERNARDA WAŁY</t>
  </si>
  <si>
    <t>4193871</t>
  </si>
  <si>
    <t>86705</t>
  </si>
  <si>
    <t>CHEŁM ŚLĄSKI</t>
  </si>
  <si>
    <t>0941518</t>
  </si>
  <si>
    <t>05976</t>
  </si>
  <si>
    <t>UL. MIECZYSŁAWA KARŁOWICZA</t>
  </si>
  <si>
    <t>1414588</t>
  </si>
  <si>
    <t>86706</t>
  </si>
  <si>
    <t>08812</t>
  </si>
  <si>
    <t>UL. OSKARA KOLBERGA</t>
  </si>
  <si>
    <t>6745577</t>
  </si>
  <si>
    <t>91706,91707</t>
  </si>
  <si>
    <t>3816358</t>
  </si>
  <si>
    <t>58243</t>
  </si>
  <si>
    <t>IMIELIN</t>
  </si>
  <si>
    <t>0941582</t>
  </si>
  <si>
    <t>2208675</t>
  </si>
  <si>
    <t>58242</t>
  </si>
  <si>
    <t>19510</t>
  </si>
  <si>
    <t>UL. WOJCIECHA SAPETY</t>
  </si>
  <si>
    <t>2124138</t>
  </si>
  <si>
    <t>44541</t>
  </si>
  <si>
    <t>ORZESZE</t>
  </si>
  <si>
    <t>0941984</t>
  </si>
  <si>
    <t>00009</t>
  </si>
  <si>
    <t>UL. 1000-LECIA</t>
  </si>
  <si>
    <t>5023669</t>
  </si>
  <si>
    <t>38897</t>
  </si>
  <si>
    <t>5217143</t>
  </si>
  <si>
    <t>44485,44487</t>
  </si>
  <si>
    <t>1387010</t>
  </si>
  <si>
    <t>118716,93144,93145</t>
  </si>
  <si>
    <t>5790974</t>
  </si>
  <si>
    <t>38896</t>
  </si>
  <si>
    <t>14317</t>
  </si>
  <si>
    <t>UL. NORWIDA</t>
  </si>
  <si>
    <t>7192391</t>
  </si>
  <si>
    <t>38899</t>
  </si>
  <si>
    <t>2062638</t>
  </si>
  <si>
    <t>38900</t>
  </si>
  <si>
    <t>5023071</t>
  </si>
  <si>
    <t>38892</t>
  </si>
  <si>
    <t>26520</t>
  </si>
  <si>
    <t>UL. ŻORSKA</t>
  </si>
  <si>
    <t>2154357</t>
  </si>
  <si>
    <t>14771</t>
  </si>
  <si>
    <t>PIEKARY ŚLĄSKIE</t>
  </si>
  <si>
    <t>0942104</t>
  </si>
  <si>
    <t>5790661</t>
  </si>
  <si>
    <t>16306</t>
  </si>
  <si>
    <t>47993</t>
  </si>
  <si>
    <t>UL. BISKUPA HERBERTA BEDNORZA</t>
  </si>
  <si>
    <t>1469685</t>
  </si>
  <si>
    <t>17185</t>
  </si>
  <si>
    <t>2343894</t>
  </si>
  <si>
    <t>115600,15425</t>
  </si>
  <si>
    <t>7000558</t>
  </si>
  <si>
    <t>5115</t>
  </si>
  <si>
    <t>2311377</t>
  </si>
  <si>
    <t>124615</t>
  </si>
  <si>
    <t>2406363</t>
  </si>
  <si>
    <t>15826</t>
  </si>
  <si>
    <t>2278092</t>
  </si>
  <si>
    <t>15622</t>
  </si>
  <si>
    <t>8656935</t>
  </si>
  <si>
    <t>106083,121959</t>
  </si>
  <si>
    <t>5536344</t>
  </si>
  <si>
    <t>16273</t>
  </si>
  <si>
    <t>4639323</t>
  </si>
  <si>
    <t>128199,17160</t>
  </si>
  <si>
    <t>5658721</t>
  </si>
  <si>
    <t>16389</t>
  </si>
  <si>
    <t>09635</t>
  </si>
  <si>
    <t>UL. FRANCISZKA KOTUCHY</t>
  </si>
  <si>
    <t>6491502</t>
  </si>
  <si>
    <t>19144,19196</t>
  </si>
  <si>
    <t>48112</t>
  </si>
  <si>
    <t>UL. KS. JERZEGO POPIEŁUSZKI</t>
  </si>
  <si>
    <t>8465911</t>
  </si>
  <si>
    <t>14837</t>
  </si>
  <si>
    <t>5981181</t>
  </si>
  <si>
    <t>15729</t>
  </si>
  <si>
    <t>2503871</t>
  </si>
  <si>
    <t>16246</t>
  </si>
  <si>
    <t>7001549</t>
  </si>
  <si>
    <t>16630</t>
  </si>
  <si>
    <t>1482346</t>
  </si>
  <si>
    <t>123312,16256</t>
  </si>
  <si>
    <t>26288</t>
  </si>
  <si>
    <t>UL. ZWIĄZKOWA</t>
  </si>
  <si>
    <t>3305769</t>
  </si>
  <si>
    <t>16140</t>
  </si>
  <si>
    <t>48055</t>
  </si>
  <si>
    <t>UL. KSIĘDZA GERARDA WACULIKA</t>
  </si>
  <si>
    <t>7191327</t>
  </si>
  <si>
    <t>79095,79096</t>
  </si>
  <si>
    <t>PORĘBA</t>
  </si>
  <si>
    <t>0942216</t>
  </si>
  <si>
    <t>11386</t>
  </si>
  <si>
    <t>UL. LUDOWEGO WOJSKA POLSKIEGO</t>
  </si>
  <si>
    <t>7892378</t>
  </si>
  <si>
    <t>74880</t>
  </si>
  <si>
    <t>24045</t>
  </si>
  <si>
    <t>UL. WIEDZY</t>
  </si>
  <si>
    <t>8972000</t>
  </si>
  <si>
    <t>30500,30862,31062</t>
  </si>
  <si>
    <t>6237200</t>
  </si>
  <si>
    <t>14948</t>
  </si>
  <si>
    <t>0942222</t>
  </si>
  <si>
    <t>8467294</t>
  </si>
  <si>
    <t>128646</t>
  </si>
  <si>
    <t>6747421</t>
  </si>
  <si>
    <t>84458</t>
  </si>
  <si>
    <t>6620454</t>
  </si>
  <si>
    <t>18401,18402</t>
  </si>
  <si>
    <t>08265</t>
  </si>
  <si>
    <t>UL. KAZIMIERZA WIELKIEGO</t>
  </si>
  <si>
    <t>2379000</t>
  </si>
  <si>
    <t>7957053</t>
  </si>
  <si>
    <t>28153</t>
  </si>
  <si>
    <t>6872748</t>
  </si>
  <si>
    <t>30265</t>
  </si>
  <si>
    <t>4260495</t>
  </si>
  <si>
    <t>75658,75779</t>
  </si>
  <si>
    <t>17107</t>
  </si>
  <si>
    <t>UL. JÓZEFA PONIATOWSKIEGO</t>
  </si>
  <si>
    <t>6046288</t>
  </si>
  <si>
    <t>19777,19778</t>
  </si>
  <si>
    <t>2678187</t>
  </si>
  <si>
    <t>104142,104143,104154</t>
  </si>
  <si>
    <t>8653695</t>
  </si>
  <si>
    <t>30003</t>
  </si>
  <si>
    <t>31698</t>
  </si>
  <si>
    <t>UL. KS. BP. BOGEDAINA</t>
  </si>
  <si>
    <t>1897483</t>
  </si>
  <si>
    <t>104119,104120,75535,75537</t>
  </si>
  <si>
    <t>31704</t>
  </si>
  <si>
    <t>UL. L. ZAMENHOFA</t>
  </si>
  <si>
    <t>05048</t>
  </si>
  <si>
    <t>UL. GRZEGORZA FITELBERGA</t>
  </si>
  <si>
    <t>PYSKOWICE</t>
  </si>
  <si>
    <t>0942417</t>
  </si>
  <si>
    <t>4835159</t>
  </si>
  <si>
    <t>38870</t>
  </si>
  <si>
    <t>7574215</t>
  </si>
  <si>
    <t>20543,20545,20546</t>
  </si>
  <si>
    <t>25107</t>
  </si>
  <si>
    <t>UL. KARD. STEFANA WYSZYŃSKIEGO</t>
  </si>
  <si>
    <t>3363992</t>
  </si>
  <si>
    <t>49651</t>
  </si>
  <si>
    <t>2401077</t>
  </si>
  <si>
    <t>25234</t>
  </si>
  <si>
    <t>RACIBÓRZ</t>
  </si>
  <si>
    <t>0942469</t>
  </si>
  <si>
    <t>01703</t>
  </si>
  <si>
    <t>UL. BOJANOWSKA</t>
  </si>
  <si>
    <t>2408154</t>
  </si>
  <si>
    <t>24474</t>
  </si>
  <si>
    <t>02562</t>
  </si>
  <si>
    <t>UL. CECYLII</t>
  </si>
  <si>
    <t>5344984</t>
  </si>
  <si>
    <t>18673</t>
  </si>
  <si>
    <t>04790</t>
  </si>
  <si>
    <t>UL. ELŻBIETY</t>
  </si>
  <si>
    <t>5216161</t>
  </si>
  <si>
    <t>74552,74554</t>
  </si>
  <si>
    <t>7637225</t>
  </si>
  <si>
    <t>130214</t>
  </si>
  <si>
    <t>05670</t>
  </si>
  <si>
    <t>UL. GNIEŹNIEŃSKA</t>
  </si>
  <si>
    <t>6617689</t>
  </si>
  <si>
    <t>53299</t>
  </si>
  <si>
    <t>1394763</t>
  </si>
  <si>
    <t>55302,55670,55745,74550</t>
  </si>
  <si>
    <t>08153</t>
  </si>
  <si>
    <t>UL. JANA KASPROWICZA</t>
  </si>
  <si>
    <t>1394762</t>
  </si>
  <si>
    <t>18672</t>
  </si>
  <si>
    <t>4831852</t>
  </si>
  <si>
    <t>24648,24754,24775,24812</t>
  </si>
  <si>
    <t>5982369</t>
  </si>
  <si>
    <t>74559,74560,74561,74563</t>
  </si>
  <si>
    <t>09987</t>
  </si>
  <si>
    <t>UL. KRÓLEWSKA</t>
  </si>
  <si>
    <t>6619232</t>
  </si>
  <si>
    <t>23580</t>
  </si>
  <si>
    <t>12024</t>
  </si>
  <si>
    <t>UL. KORNELA MAKUSZYŃSKIEGO</t>
  </si>
  <si>
    <t>1394175</t>
  </si>
  <si>
    <t>111108,111116,111122,84337</t>
  </si>
  <si>
    <t>2257752</t>
  </si>
  <si>
    <t>31818</t>
  </si>
  <si>
    <t>14703</t>
  </si>
  <si>
    <t>UL. OCICKA</t>
  </si>
  <si>
    <t>1395699</t>
  </si>
  <si>
    <t>75582</t>
  </si>
  <si>
    <t>2327805</t>
  </si>
  <si>
    <t>23518,42751</t>
  </si>
  <si>
    <t>15075</t>
  </si>
  <si>
    <t>UL. OPAWSKA</t>
  </si>
  <si>
    <t>8339594</t>
  </si>
  <si>
    <t>120920,28691</t>
  </si>
  <si>
    <t>5087463</t>
  </si>
  <si>
    <t>25346</t>
  </si>
  <si>
    <t>21068</t>
  </si>
  <si>
    <t>UL. KS. STANISŁAWA STASZICA</t>
  </si>
  <si>
    <t>7206749</t>
  </si>
  <si>
    <t>26423</t>
  </si>
  <si>
    <t>21525</t>
  </si>
  <si>
    <t>UL. SUDECKA</t>
  </si>
  <si>
    <t>5918123</t>
  </si>
  <si>
    <t>74556,74557</t>
  </si>
  <si>
    <t>24289</t>
  </si>
  <si>
    <t>UL. WILEŃSKA</t>
  </si>
  <si>
    <t>5854966</t>
  </si>
  <si>
    <t>53894,74548</t>
  </si>
  <si>
    <t>7760933</t>
  </si>
  <si>
    <t>18299</t>
  </si>
  <si>
    <t>5471059</t>
  </si>
  <si>
    <t>25219</t>
  </si>
  <si>
    <t>18154243</t>
  </si>
  <si>
    <t>53380</t>
  </si>
  <si>
    <t>35421</t>
  </si>
  <si>
    <t>UL. KARDYNAŁA STEFANA WYSZYŃSKIEGO</t>
  </si>
  <si>
    <t>3432707</t>
  </si>
  <si>
    <t>47605,74545</t>
  </si>
  <si>
    <t>1394225</t>
  </si>
  <si>
    <t>18675</t>
  </si>
  <si>
    <t>2508470</t>
  </si>
  <si>
    <t>124764,124766,124768</t>
  </si>
  <si>
    <t>30220</t>
  </si>
  <si>
    <t>UL. KASPRA ADAMCZYKA</t>
  </si>
  <si>
    <t>18154095</t>
  </si>
  <si>
    <t>25172</t>
  </si>
  <si>
    <t>47837</t>
  </si>
  <si>
    <t>UL. KAPITANA SERAFINA MYŚLIWCA</t>
  </si>
  <si>
    <t>4515925</t>
  </si>
  <si>
    <t>87201,87212</t>
  </si>
  <si>
    <t>RUDA ŚLĄSKA</t>
  </si>
  <si>
    <t>0942630</t>
  </si>
  <si>
    <t>01282</t>
  </si>
  <si>
    <t>UL. BIELSZOWICKA</t>
  </si>
  <si>
    <t>2113059</t>
  </si>
  <si>
    <t>90175,90183</t>
  </si>
  <si>
    <t>02384</t>
  </si>
  <si>
    <t>UL. WIKTORA BUJOCZKA</t>
  </si>
  <si>
    <t>2158247</t>
  </si>
  <si>
    <t>19829</t>
  </si>
  <si>
    <t>7829760</t>
  </si>
  <si>
    <t>44178</t>
  </si>
  <si>
    <t>9039460</t>
  </si>
  <si>
    <t>21240</t>
  </si>
  <si>
    <t>5726611</t>
  </si>
  <si>
    <t>19505,44031</t>
  </si>
  <si>
    <t>02906</t>
  </si>
  <si>
    <t>UL. CHRYZANTEM</t>
  </si>
  <si>
    <t>5915664</t>
  </si>
  <si>
    <t>41283</t>
  </si>
  <si>
    <t>04805</t>
  </si>
  <si>
    <t>UL. ENERGETYKÓW</t>
  </si>
  <si>
    <t>3687812</t>
  </si>
  <si>
    <t>44448</t>
  </si>
  <si>
    <t>05499</t>
  </si>
  <si>
    <t>UL. JANA GIERAŁTOWSKIEGO</t>
  </si>
  <si>
    <t>5727985</t>
  </si>
  <si>
    <t>90022,90038</t>
  </si>
  <si>
    <t>05559</t>
  </si>
  <si>
    <t>UL. GLINIANA</t>
  </si>
  <si>
    <t>4961213</t>
  </si>
  <si>
    <t>21385</t>
  </si>
  <si>
    <t>8909907</t>
  </si>
  <si>
    <t>40617</t>
  </si>
  <si>
    <t>4771142</t>
  </si>
  <si>
    <t>19598,21142</t>
  </si>
  <si>
    <t>06409</t>
  </si>
  <si>
    <t>UL. GWARECKA</t>
  </si>
  <si>
    <t>7956919</t>
  </si>
  <si>
    <t>20981</t>
  </si>
  <si>
    <t>06480</t>
  </si>
  <si>
    <t>UL. GEN. HALLERA</t>
  </si>
  <si>
    <t>3626099</t>
  </si>
  <si>
    <t>89871,89886</t>
  </si>
  <si>
    <t>5599517</t>
  </si>
  <si>
    <t>89465,89732,89747</t>
  </si>
  <si>
    <t>07184</t>
  </si>
  <si>
    <t>UL. ALOJZEGO JANKOWSKIEGO</t>
  </si>
  <si>
    <t>5026294</t>
  </si>
  <si>
    <t>87511,87534</t>
  </si>
  <si>
    <t>1482674</t>
  </si>
  <si>
    <t>44285</t>
  </si>
  <si>
    <t>07580</t>
  </si>
  <si>
    <t>UL. JOANNY</t>
  </si>
  <si>
    <t>2477579</t>
  </si>
  <si>
    <t>86160,86243</t>
  </si>
  <si>
    <t>07733</t>
  </si>
  <si>
    <t>UL. IGNACEGO KACZMARKA</t>
  </si>
  <si>
    <t>3626070</t>
  </si>
  <si>
    <t>90131,90140</t>
  </si>
  <si>
    <t>07846</t>
  </si>
  <si>
    <t>UL. WAWRZYNA KAŁUSA</t>
  </si>
  <si>
    <t>8403590</t>
  </si>
  <si>
    <t>41864</t>
  </si>
  <si>
    <t>10358</t>
  </si>
  <si>
    <t>UL. KUKUŁCZA</t>
  </si>
  <si>
    <t>6874399</t>
  </si>
  <si>
    <t>20008</t>
  </si>
  <si>
    <t>11003</t>
  </si>
  <si>
    <t>UL. KS. PAWŁA LEXA</t>
  </si>
  <si>
    <t>6300240</t>
  </si>
  <si>
    <t>43925</t>
  </si>
  <si>
    <t>1482561</t>
  </si>
  <si>
    <t>43736</t>
  </si>
  <si>
    <t>2370762</t>
  </si>
  <si>
    <t>42169</t>
  </si>
  <si>
    <t>6299533</t>
  </si>
  <si>
    <t>21370</t>
  </si>
  <si>
    <t>6556066</t>
  </si>
  <si>
    <t>87447,87456</t>
  </si>
  <si>
    <t>8531074</t>
  </si>
  <si>
    <t>86347,87037</t>
  </si>
  <si>
    <t>14136</t>
  </si>
  <si>
    <t>UL. PIOTRA NIEDURNEGO</t>
  </si>
  <si>
    <t>5217077</t>
  </si>
  <si>
    <t>85418,85492</t>
  </si>
  <si>
    <t>6365168</t>
  </si>
  <si>
    <t>41124</t>
  </si>
  <si>
    <t>14143</t>
  </si>
  <si>
    <t>UL. KS. JÓZEFA NIEDZIELI</t>
  </si>
  <si>
    <t>6556016</t>
  </si>
  <si>
    <t>19358</t>
  </si>
  <si>
    <t>14655</t>
  </si>
  <si>
    <t>UL. OBROŃCÓW WESTERPLATTE</t>
  </si>
  <si>
    <t>2132735</t>
  </si>
  <si>
    <t>89375,89411</t>
  </si>
  <si>
    <t>15205</t>
  </si>
  <si>
    <t>UL. ORZEGOWSKA</t>
  </si>
  <si>
    <t>5026601</t>
  </si>
  <si>
    <t>87687,87710</t>
  </si>
  <si>
    <t>15440</t>
  </si>
  <si>
    <t>UL. OŚWIĘCIMSKA</t>
  </si>
  <si>
    <t>4642627</t>
  </si>
  <si>
    <t>20191</t>
  </si>
  <si>
    <t>18484</t>
  </si>
  <si>
    <t>UL. RATOWNIKÓW</t>
  </si>
  <si>
    <t>5727493</t>
  </si>
  <si>
    <t>109370,114922</t>
  </si>
  <si>
    <t>19021</t>
  </si>
  <si>
    <t>UL. LUDOMIRA RÓŻYCKIEGO</t>
  </si>
  <si>
    <t>1482323</t>
  </si>
  <si>
    <t>20287</t>
  </si>
  <si>
    <t>20710</t>
  </si>
  <si>
    <t>UL. RYSZARDA SPRUSA</t>
  </si>
  <si>
    <t>2491973</t>
  </si>
  <si>
    <t>87093,87131</t>
  </si>
  <si>
    <t>21654</t>
  </si>
  <si>
    <t>UL. TADEUSZA SYGIETYŃSKIEGO</t>
  </si>
  <si>
    <t>7065730</t>
  </si>
  <si>
    <t>19173</t>
  </si>
  <si>
    <t>6747489</t>
  </si>
  <si>
    <t>89096</t>
  </si>
  <si>
    <t>22837</t>
  </si>
  <si>
    <t>UL. LWA TOŁSTOJA</t>
  </si>
  <si>
    <t>7192332</t>
  </si>
  <si>
    <t>90078,90090</t>
  </si>
  <si>
    <t>8721726</t>
  </si>
  <si>
    <t>43734</t>
  </si>
  <si>
    <t>23144</t>
  </si>
  <si>
    <t>UL. KS. LUDWIKA TUNKLA</t>
  </si>
  <si>
    <t>8845604</t>
  </si>
  <si>
    <t>42925</t>
  </si>
  <si>
    <t>8912885</t>
  </si>
  <si>
    <t>20091</t>
  </si>
  <si>
    <t>25536</t>
  </si>
  <si>
    <t>UL. LUDWIKA ZAMENHOFA</t>
  </si>
  <si>
    <t>2335993</t>
  </si>
  <si>
    <t>21205</t>
  </si>
  <si>
    <t>27930</t>
  </si>
  <si>
    <t>UL. CYPRIANA NORWIDA</t>
  </si>
  <si>
    <t>2342105</t>
  </si>
  <si>
    <t>40143</t>
  </si>
  <si>
    <t>RYBNIK</t>
  </si>
  <si>
    <t>0942765</t>
  </si>
  <si>
    <t>01528</t>
  </si>
  <si>
    <t>UL. BOCZNA</t>
  </si>
  <si>
    <t>1477135</t>
  </si>
  <si>
    <t>35115</t>
  </si>
  <si>
    <t>7190742</t>
  </si>
  <si>
    <t>30661</t>
  </si>
  <si>
    <t>01832</t>
  </si>
  <si>
    <t>UL. BORKI</t>
  </si>
  <si>
    <t>37D</t>
  </si>
  <si>
    <t>6359749</t>
  </si>
  <si>
    <t>38724</t>
  </si>
  <si>
    <t>02374</t>
  </si>
  <si>
    <t>UL. MAKSYMILIANA BUHLA</t>
  </si>
  <si>
    <t>6109850</t>
  </si>
  <si>
    <t>35284</t>
  </si>
  <si>
    <t>03114</t>
  </si>
  <si>
    <t>4008166</t>
  </si>
  <si>
    <t>42902</t>
  </si>
  <si>
    <t>2019834</t>
  </si>
  <si>
    <t>29255</t>
  </si>
  <si>
    <t>2106348</t>
  </si>
  <si>
    <t>30932</t>
  </si>
  <si>
    <t>06654</t>
  </si>
  <si>
    <t>UL. KS. HENRYKA JOŚKI</t>
  </si>
  <si>
    <t>6428997</t>
  </si>
  <si>
    <t>43909,43920</t>
  </si>
  <si>
    <t>3944312</t>
  </si>
  <si>
    <t>80261,80278</t>
  </si>
  <si>
    <t>07626</t>
  </si>
  <si>
    <t>UL. ŚW. JÓZEFA</t>
  </si>
  <si>
    <t>2304045</t>
  </si>
  <si>
    <t>34473</t>
  </si>
  <si>
    <t>1918926</t>
  </si>
  <si>
    <t>123466</t>
  </si>
  <si>
    <t>7893646</t>
  </si>
  <si>
    <t>107356,87286</t>
  </si>
  <si>
    <t>4067263</t>
  </si>
  <si>
    <t>38739,38740</t>
  </si>
  <si>
    <t>7780101</t>
  </si>
  <si>
    <t>21516,52560,55671</t>
  </si>
  <si>
    <t>7830231</t>
  </si>
  <si>
    <t>35288</t>
  </si>
  <si>
    <t>8339833</t>
  </si>
  <si>
    <t>34479</t>
  </si>
  <si>
    <t>8336797</t>
  </si>
  <si>
    <t>38726</t>
  </si>
  <si>
    <t>4072624</t>
  </si>
  <si>
    <t>85329</t>
  </si>
  <si>
    <t>6617880</t>
  </si>
  <si>
    <t>19392,91594,91595</t>
  </si>
  <si>
    <t>4643081</t>
  </si>
  <si>
    <t>38728</t>
  </si>
  <si>
    <t>12019</t>
  </si>
  <si>
    <t>UL. ŚW. MAKSYMILIANA</t>
  </si>
  <si>
    <t>2106094</t>
  </si>
  <si>
    <t>22720,56653,59635</t>
  </si>
  <si>
    <t>12130</t>
  </si>
  <si>
    <t>UL. STANISŁAWA MAŁACHOWSKIEGO</t>
  </si>
  <si>
    <t>2094929</t>
  </si>
  <si>
    <t>34475</t>
  </si>
  <si>
    <t>5868887</t>
  </si>
  <si>
    <t>35286</t>
  </si>
  <si>
    <t>2226975</t>
  </si>
  <si>
    <t>39228,47221</t>
  </si>
  <si>
    <t>1480418</t>
  </si>
  <si>
    <t>85115</t>
  </si>
  <si>
    <t>8399162</t>
  </si>
  <si>
    <t>30911</t>
  </si>
  <si>
    <t>6870130</t>
  </si>
  <si>
    <t>39609</t>
  </si>
  <si>
    <t>14131</t>
  </si>
  <si>
    <t>UL. NIEDOBCZYCKA</t>
  </si>
  <si>
    <t>2106355</t>
  </si>
  <si>
    <t>39719,48176,85116</t>
  </si>
  <si>
    <t>15206</t>
  </si>
  <si>
    <t>UL. ORZEPOWICKA</t>
  </si>
  <si>
    <t>15A</t>
  </si>
  <si>
    <t>5598667</t>
  </si>
  <si>
    <t>23730</t>
  </si>
  <si>
    <t>6555911</t>
  </si>
  <si>
    <t>48753,48755</t>
  </si>
  <si>
    <t>16041</t>
  </si>
  <si>
    <t>UL. PIASTA</t>
  </si>
  <si>
    <t>1951557</t>
  </si>
  <si>
    <t>17067</t>
  </si>
  <si>
    <t>5727883</t>
  </si>
  <si>
    <t>115411,125811,92688,92689</t>
  </si>
  <si>
    <t>6810753</t>
  </si>
  <si>
    <t>31953</t>
  </si>
  <si>
    <t>6698376</t>
  </si>
  <si>
    <t>17406</t>
  </si>
  <si>
    <t>UL. RUDZKA</t>
  </si>
  <si>
    <t>3625777</t>
  </si>
  <si>
    <t>29912</t>
  </si>
  <si>
    <t>19142</t>
  </si>
  <si>
    <t>UL. RYBACKA</t>
  </si>
  <si>
    <t>1479611</t>
  </si>
  <si>
    <t>39885,40094,55667</t>
  </si>
  <si>
    <t>19244</t>
  </si>
  <si>
    <t>UL. JÓZEFA RYMERA</t>
  </si>
  <si>
    <t>1480056</t>
  </si>
  <si>
    <t>35287</t>
  </si>
  <si>
    <t>8593548</t>
  </si>
  <si>
    <t>40144</t>
  </si>
  <si>
    <t>20798</t>
  </si>
  <si>
    <t>UL. LEOPOLDA STAFFA</t>
  </si>
  <si>
    <t>42A</t>
  </si>
  <si>
    <t>4072214</t>
  </si>
  <si>
    <t>42210</t>
  </si>
  <si>
    <t>21938</t>
  </si>
  <si>
    <t>UL. ALOJZEGO SZEWCZYKA</t>
  </si>
  <si>
    <t>2476520</t>
  </si>
  <si>
    <t>35285</t>
  </si>
  <si>
    <t>22108</t>
  </si>
  <si>
    <t>UL. SZTOLNIOWA</t>
  </si>
  <si>
    <t>29B</t>
  </si>
  <si>
    <t>5725890</t>
  </si>
  <si>
    <t>31891</t>
  </si>
  <si>
    <t>2163323</t>
  </si>
  <si>
    <t>29256</t>
  </si>
  <si>
    <t>1481512</t>
  </si>
  <si>
    <t>52342,52443</t>
  </si>
  <si>
    <t>22502</t>
  </si>
  <si>
    <t>UL. ŚWIERKLAŃSKA</t>
  </si>
  <si>
    <t>2042585</t>
  </si>
  <si>
    <t>38730</t>
  </si>
  <si>
    <t>24532</t>
  </si>
  <si>
    <t>UL. WŁOŚCIAŃSKA</t>
  </si>
  <si>
    <t>39E</t>
  </si>
  <si>
    <t>2117073</t>
  </si>
  <si>
    <t>38723</t>
  </si>
  <si>
    <t>2385164</t>
  </si>
  <si>
    <t>38720</t>
  </si>
  <si>
    <t>7953578</t>
  </si>
  <si>
    <t>38721</t>
  </si>
  <si>
    <t>24674</t>
  </si>
  <si>
    <t>UL. WOLNA</t>
  </si>
  <si>
    <t>5536720</t>
  </si>
  <si>
    <t>38861</t>
  </si>
  <si>
    <t>26165</t>
  </si>
  <si>
    <t>UL. ZIOŁOWA</t>
  </si>
  <si>
    <t>4913050</t>
  </si>
  <si>
    <t>29913</t>
  </si>
  <si>
    <t>26579</t>
  </si>
  <si>
    <t>UL. ŻURAWIA</t>
  </si>
  <si>
    <t>7383692</t>
  </si>
  <si>
    <t>41878</t>
  </si>
  <si>
    <t>31668</t>
  </si>
  <si>
    <t>UL. GZELSKA</t>
  </si>
  <si>
    <t>2128841</t>
  </si>
  <si>
    <t>35253</t>
  </si>
  <si>
    <t>33673</t>
  </si>
  <si>
    <t>UL. BERNARDA KUGLERA</t>
  </si>
  <si>
    <t>3938912</t>
  </si>
  <si>
    <t>56014</t>
  </si>
  <si>
    <t>33927</t>
  </si>
  <si>
    <t>UL. DR. MARIANA RÓŻAŃSKIEGO</t>
  </si>
  <si>
    <t>RYDUŁTOWY</t>
  </si>
  <si>
    <t>0943121</t>
  </si>
  <si>
    <t>2340706</t>
  </si>
  <si>
    <t>108806,108807</t>
  </si>
  <si>
    <t>5918468</t>
  </si>
  <si>
    <t>109642</t>
  </si>
  <si>
    <t>18327</t>
  </si>
  <si>
    <t>UL. RADOSZOWSKA</t>
  </si>
  <si>
    <t>5727987</t>
  </si>
  <si>
    <t>109643</t>
  </si>
  <si>
    <t>3366106</t>
  </si>
  <si>
    <t>86426</t>
  </si>
  <si>
    <t>SIEMIANOWICE ŚLĄSKIE</t>
  </si>
  <si>
    <t>0943150</t>
  </si>
  <si>
    <t>1478853</t>
  </si>
  <si>
    <t>128887,88782</t>
  </si>
  <si>
    <t>02342</t>
  </si>
  <si>
    <t>UL. WITOLDA BUDRYKA</t>
  </si>
  <si>
    <t>3877090</t>
  </si>
  <si>
    <t>86433</t>
  </si>
  <si>
    <t>2043180</t>
  </si>
  <si>
    <t>87417,87418</t>
  </si>
  <si>
    <t>03691</t>
  </si>
  <si>
    <t>UL. MARII DĄBROWSKIEJ</t>
  </si>
  <si>
    <t>1477533</t>
  </si>
  <si>
    <t>88774,88775</t>
  </si>
  <si>
    <t>1478445</t>
  </si>
  <si>
    <t>86431</t>
  </si>
  <si>
    <t>6172170</t>
  </si>
  <si>
    <t>86437</t>
  </si>
  <si>
    <t>1477696</t>
  </si>
  <si>
    <t>87549,87555</t>
  </si>
  <si>
    <t>3877183</t>
  </si>
  <si>
    <t>89420,89423</t>
  </si>
  <si>
    <t>2338587</t>
  </si>
  <si>
    <t>86417</t>
  </si>
  <si>
    <t>7509026</t>
  </si>
  <si>
    <t>88786,88787</t>
  </si>
  <si>
    <t>5340527</t>
  </si>
  <si>
    <t>86413</t>
  </si>
  <si>
    <t>12702</t>
  </si>
  <si>
    <t>UL. MICHAŁKOWICKA</t>
  </si>
  <si>
    <t>6169446</t>
  </si>
  <si>
    <t>87563,87569</t>
  </si>
  <si>
    <t>12883</t>
  </si>
  <si>
    <t>UL. MIKOŁAJA</t>
  </si>
  <si>
    <t>1479173</t>
  </si>
  <si>
    <t>88776,88777,88778,88779</t>
  </si>
  <si>
    <t>13562</t>
  </si>
  <si>
    <t>UL. MYŚLIWIECKA</t>
  </si>
  <si>
    <t>14203</t>
  </si>
  <si>
    <t>2038441</t>
  </si>
  <si>
    <t>128885,89425,90944</t>
  </si>
  <si>
    <t>7252072</t>
  </si>
  <si>
    <t>86430</t>
  </si>
  <si>
    <t>17926</t>
  </si>
  <si>
    <t>UL. PRZYJAŹNI</t>
  </si>
  <si>
    <t>3383965</t>
  </si>
  <si>
    <t>87560</t>
  </si>
  <si>
    <t>20150</t>
  </si>
  <si>
    <t>PL. SKRZEKA I WÓJCIKA</t>
  </si>
  <si>
    <t>3943418</t>
  </si>
  <si>
    <t>86423</t>
  </si>
  <si>
    <t>5280846</t>
  </si>
  <si>
    <t>86411</t>
  </si>
  <si>
    <t>3682886</t>
  </si>
  <si>
    <t>87415,87416</t>
  </si>
  <si>
    <t>1478100</t>
  </si>
  <si>
    <t>86436</t>
  </si>
  <si>
    <t>5217289</t>
  </si>
  <si>
    <t>5090</t>
  </si>
  <si>
    <t>SŁAWKÓW</t>
  </si>
  <si>
    <t>0943285</t>
  </si>
  <si>
    <t>02148</t>
  </si>
  <si>
    <t>UL. BROWARNA</t>
  </si>
  <si>
    <t>2352411</t>
  </si>
  <si>
    <t>5092,91946</t>
  </si>
  <si>
    <t>SOSNOWIEC</t>
  </si>
  <si>
    <t>0943428</t>
  </si>
  <si>
    <t>4263629</t>
  </si>
  <si>
    <t>91330,91337,91338,91753</t>
  </si>
  <si>
    <t>01981</t>
  </si>
  <si>
    <t>UL. BRACI MIEROSZEWSKICH</t>
  </si>
  <si>
    <t>8146168</t>
  </si>
  <si>
    <t>17138</t>
  </si>
  <si>
    <t>1490709</t>
  </si>
  <si>
    <t>91339,91384</t>
  </si>
  <si>
    <t>7955718</t>
  </si>
  <si>
    <t>115481</t>
  </si>
  <si>
    <t>2372661</t>
  </si>
  <si>
    <t>110491,110493</t>
  </si>
  <si>
    <t>5662646</t>
  </si>
  <si>
    <t>84348,84349,84350</t>
  </si>
  <si>
    <t>12081</t>
  </si>
  <si>
    <t>UL. MARIANA MALINY</t>
  </si>
  <si>
    <t>3689207</t>
  </si>
  <si>
    <t>114466,92328,92329</t>
  </si>
  <si>
    <t>12327</t>
  </si>
  <si>
    <t>UL. MARIACKA</t>
  </si>
  <si>
    <t>2069682</t>
  </si>
  <si>
    <t>86795</t>
  </si>
  <si>
    <t>7696328</t>
  </si>
  <si>
    <t>118780,92331</t>
  </si>
  <si>
    <t>15379</t>
  </si>
  <si>
    <t>UL. OSTROGÓRSKA</t>
  </si>
  <si>
    <t>36029</t>
  </si>
  <si>
    <t>UL. MARSZAŁKA JÓZEFA PIŁSUDSKIEGO</t>
  </si>
  <si>
    <t>8339769</t>
  </si>
  <si>
    <t>92324,92325</t>
  </si>
  <si>
    <t>8593622</t>
  </si>
  <si>
    <t>118771,90909</t>
  </si>
  <si>
    <t>7316306</t>
  </si>
  <si>
    <t>10516</t>
  </si>
  <si>
    <t>2117108</t>
  </si>
  <si>
    <t>123265,87301,87302</t>
  </si>
  <si>
    <t>26635</t>
  </si>
  <si>
    <t>UL. ŻYTNIA</t>
  </si>
  <si>
    <t>1485610</t>
  </si>
  <si>
    <t>19165</t>
  </si>
  <si>
    <t>ŚWIĘTOCHŁOWICE</t>
  </si>
  <si>
    <t>0943724</t>
  </si>
  <si>
    <t>1923591</t>
  </si>
  <si>
    <t>72636,72637,72638</t>
  </si>
  <si>
    <t>02388</t>
  </si>
  <si>
    <t>UL. DR. ANTONIEGO BUKOWEGO</t>
  </si>
  <si>
    <t>3367563</t>
  </si>
  <si>
    <t>19132</t>
  </si>
  <si>
    <t>7316056</t>
  </si>
  <si>
    <t>19133</t>
  </si>
  <si>
    <t>09027</t>
  </si>
  <si>
    <t>UL. WIŚNIOWA</t>
  </si>
  <si>
    <t>6933513</t>
  </si>
  <si>
    <t>74024,74025</t>
  </si>
  <si>
    <t>4894565</t>
  </si>
  <si>
    <t>80811,80813</t>
  </si>
  <si>
    <t>4326674</t>
  </si>
  <si>
    <t>74026,74027</t>
  </si>
  <si>
    <t>6936675</t>
  </si>
  <si>
    <t>123512,79109,79112</t>
  </si>
  <si>
    <t>1485355</t>
  </si>
  <si>
    <t>19166</t>
  </si>
  <si>
    <t>8212553</t>
  </si>
  <si>
    <t>19137</t>
  </si>
  <si>
    <t>1947792</t>
  </si>
  <si>
    <t>66143,66146,66147</t>
  </si>
  <si>
    <t>2488622</t>
  </si>
  <si>
    <t>19130</t>
  </si>
  <si>
    <t>1485369</t>
  </si>
  <si>
    <t>19131</t>
  </si>
  <si>
    <t>26267</t>
  </si>
  <si>
    <t>UL. FRANCISZKA ZUBRZYCKIEGO</t>
  </si>
  <si>
    <t>7379932</t>
  </si>
  <si>
    <t>54140</t>
  </si>
  <si>
    <t>TARNOWSKIE GÓRY</t>
  </si>
  <si>
    <t>0943813</t>
  </si>
  <si>
    <t>5339923</t>
  </si>
  <si>
    <t>79182</t>
  </si>
  <si>
    <t>07059</t>
  </si>
  <si>
    <t>UL. JAGODOWA</t>
  </si>
  <si>
    <t>8402278</t>
  </si>
  <si>
    <t>31296</t>
  </si>
  <si>
    <t>07142</t>
  </si>
  <si>
    <t>UL. WINCENTEGO JANASA</t>
  </si>
  <si>
    <t>5087365</t>
  </si>
  <si>
    <t>54137</t>
  </si>
  <si>
    <t>08728</t>
  </si>
  <si>
    <t>UL. JANA KOCHANOWSKIEGO</t>
  </si>
  <si>
    <t>1404655</t>
  </si>
  <si>
    <t>54135</t>
  </si>
  <si>
    <t>1402818</t>
  </si>
  <si>
    <t>54138</t>
  </si>
  <si>
    <t>09367</t>
  </si>
  <si>
    <t>UL. JÓZEFA KOROLA</t>
  </si>
  <si>
    <t>38A</t>
  </si>
  <si>
    <t>1403462</t>
  </si>
  <si>
    <t>17581</t>
  </si>
  <si>
    <t>5725418</t>
  </si>
  <si>
    <t>54260</t>
  </si>
  <si>
    <t>11223</t>
  </si>
  <si>
    <t>UL. LITEWSKA</t>
  </si>
  <si>
    <t>6360827</t>
  </si>
  <si>
    <t>23809,23832</t>
  </si>
  <si>
    <t>8976765</t>
  </si>
  <si>
    <t>18970,18972</t>
  </si>
  <si>
    <t>7065378</t>
  </si>
  <si>
    <t>17766,18428</t>
  </si>
  <si>
    <t>3813693</t>
  </si>
  <si>
    <t>23129</t>
  </si>
  <si>
    <t>5614523</t>
  </si>
  <si>
    <t>24637,27799,27873</t>
  </si>
  <si>
    <t>3370266</t>
  </si>
  <si>
    <t>23624,23655</t>
  </si>
  <si>
    <t>8529157</t>
  </si>
  <si>
    <t>18938,18944,31293</t>
  </si>
  <si>
    <t>1403386</t>
  </si>
  <si>
    <t>87952,87953,87954,87955</t>
  </si>
  <si>
    <t>1403001</t>
  </si>
  <si>
    <t>106305,106591,106739,107088</t>
  </si>
  <si>
    <t>22386</t>
  </si>
  <si>
    <t>UL. JANA ŚNIADECKIEGO</t>
  </si>
  <si>
    <t>5022734</t>
  </si>
  <si>
    <t>32073</t>
  </si>
  <si>
    <t>5790034</t>
  </si>
  <si>
    <t>79183</t>
  </si>
  <si>
    <t>6615806</t>
  </si>
  <si>
    <t>114262,17675</t>
  </si>
  <si>
    <t>33887</t>
  </si>
  <si>
    <t>UL. KARŁUSZOWIEC</t>
  </si>
  <si>
    <t>18154329</t>
  </si>
  <si>
    <t>15815</t>
  </si>
  <si>
    <t>2008395</t>
  </si>
  <si>
    <t>16654</t>
  </si>
  <si>
    <t>TYCHY</t>
  </si>
  <si>
    <t>0944534</t>
  </si>
  <si>
    <t>6491324</t>
  </si>
  <si>
    <t>5453</t>
  </si>
  <si>
    <t>00970</t>
  </si>
  <si>
    <t>UL. BEGONII</t>
  </si>
  <si>
    <t>2307814</t>
  </si>
  <si>
    <t>23033,43841,43843</t>
  </si>
  <si>
    <t>01278</t>
  </si>
  <si>
    <t>AL. BIELSKA</t>
  </si>
  <si>
    <t>3369795</t>
  </si>
  <si>
    <t>21810,5386</t>
  </si>
  <si>
    <t>01842</t>
  </si>
  <si>
    <t>UL. BOROWA</t>
  </si>
  <si>
    <t>7001505</t>
  </si>
  <si>
    <t>46973,47328</t>
  </si>
  <si>
    <t>02153</t>
  </si>
  <si>
    <t>UL. BROWAROWA</t>
  </si>
  <si>
    <t>6999117</t>
  </si>
  <si>
    <t>6117</t>
  </si>
  <si>
    <t>02276</t>
  </si>
  <si>
    <t>UL. BRZOZOWA</t>
  </si>
  <si>
    <t>3944435</t>
  </si>
  <si>
    <t>128155,73467,73468,74129</t>
  </si>
  <si>
    <t>3305727</t>
  </si>
  <si>
    <t>38533</t>
  </si>
  <si>
    <t>2402935</t>
  </si>
  <si>
    <t>23195,23198</t>
  </si>
  <si>
    <t>03283</t>
  </si>
  <si>
    <t>UL. STEFANA CZARNIECKIEGO</t>
  </si>
  <si>
    <t>1485830</t>
  </si>
  <si>
    <t>48328,48329,73471,73472</t>
  </si>
  <si>
    <t>04731</t>
  </si>
  <si>
    <t>UL. EDUKACJI</t>
  </si>
  <si>
    <t>9039446</t>
  </si>
  <si>
    <t>48334,48335,48336,48337</t>
  </si>
  <si>
    <t>5788996</t>
  </si>
  <si>
    <t>23039</t>
  </si>
  <si>
    <t>04781</t>
  </si>
  <si>
    <t>UL. ELFÓW</t>
  </si>
  <si>
    <t>2469614</t>
  </si>
  <si>
    <t>43542,43838</t>
  </si>
  <si>
    <t>8211174</t>
  </si>
  <si>
    <t>5505</t>
  </si>
  <si>
    <t>3433900</t>
  </si>
  <si>
    <t>127075</t>
  </si>
  <si>
    <t>06192</t>
  </si>
  <si>
    <t>UL. STEFANA GROTA-ROWECKIEGO</t>
  </si>
  <si>
    <t>2068582</t>
  </si>
  <si>
    <t>5846</t>
  </si>
  <si>
    <t>6109762</t>
  </si>
  <si>
    <t>38530,38531</t>
  </si>
  <si>
    <t>8658260</t>
  </si>
  <si>
    <t>5209</t>
  </si>
  <si>
    <t>1488539</t>
  </si>
  <si>
    <t>23037</t>
  </si>
  <si>
    <t>7510640</t>
  </si>
  <si>
    <t>43845</t>
  </si>
  <si>
    <t>6104940</t>
  </si>
  <si>
    <t>23052</t>
  </si>
  <si>
    <t>14199</t>
  </si>
  <si>
    <t>AL. NIEPODLEGŁOŚCI</t>
  </si>
  <si>
    <t>6489410</t>
  </si>
  <si>
    <t>23196,23197</t>
  </si>
  <si>
    <t>1488698</t>
  </si>
  <si>
    <t>38534,75909</t>
  </si>
  <si>
    <t>18154303</t>
  </si>
  <si>
    <t>130205,21621,5028</t>
  </si>
  <si>
    <t>16900</t>
  </si>
  <si>
    <t>UL. POGODNA</t>
  </si>
  <si>
    <t>6936411</t>
  </si>
  <si>
    <t>113643</t>
  </si>
  <si>
    <t>7255886</t>
  </si>
  <si>
    <t>23034,5322</t>
  </si>
  <si>
    <t>4263270</t>
  </si>
  <si>
    <t>4968</t>
  </si>
  <si>
    <t>6110022</t>
  </si>
  <si>
    <t>58409,70039</t>
  </si>
  <si>
    <t>7766101</t>
  </si>
  <si>
    <t>21548</t>
  </si>
  <si>
    <t>5535391</t>
  </si>
  <si>
    <t>23035,6040</t>
  </si>
  <si>
    <t>26039</t>
  </si>
  <si>
    <t>UL. ALFONSA ZGRZEBNIOKA</t>
  </si>
  <si>
    <t>8464407</t>
  </si>
  <si>
    <t>23038</t>
  </si>
  <si>
    <t>1489502</t>
  </si>
  <si>
    <t>38535,38536,38538</t>
  </si>
  <si>
    <t>28967</t>
  </si>
  <si>
    <t>UL. HANNY I KAZIMIERZA WEJCHERTÓW</t>
  </si>
  <si>
    <t>2491279</t>
  </si>
  <si>
    <t>56649,56650,56651</t>
  </si>
  <si>
    <t>WODZISŁAW ŚLĄSKI</t>
  </si>
  <si>
    <t>0944853</t>
  </si>
  <si>
    <t>UL. ŚWIĘTEGO WAWRZYŃCA</t>
  </si>
  <si>
    <t>7314482</t>
  </si>
  <si>
    <t>56646</t>
  </si>
  <si>
    <t>2147606</t>
  </si>
  <si>
    <t>43452,43463</t>
  </si>
  <si>
    <t>05300</t>
  </si>
  <si>
    <t>UL. KONSTANTEGO ILDEFONSA GAŁCZYŃSKIEGO</t>
  </si>
  <si>
    <t>7319065</t>
  </si>
  <si>
    <t>72807</t>
  </si>
  <si>
    <t>2013512</t>
  </si>
  <si>
    <t>57685</t>
  </si>
  <si>
    <t>07357</t>
  </si>
  <si>
    <t>UL. JASTRZĘBSKA</t>
  </si>
  <si>
    <t>2271241</t>
  </si>
  <si>
    <t>56643</t>
  </si>
  <si>
    <t>09223</t>
  </si>
  <si>
    <t>UL. KONWALIOWA</t>
  </si>
  <si>
    <t>7699790</t>
  </si>
  <si>
    <t>59158,59164,59168,70397</t>
  </si>
  <si>
    <t>5088668</t>
  </si>
  <si>
    <t>70341</t>
  </si>
  <si>
    <t>48010</t>
  </si>
  <si>
    <t>OS. OSIEDLE 1 MAJA</t>
  </si>
  <si>
    <t>5727581</t>
  </si>
  <si>
    <t>41812</t>
  </si>
  <si>
    <t>12261</t>
  </si>
  <si>
    <t>UL. 26 MARCA</t>
  </si>
  <si>
    <t>5918286</t>
  </si>
  <si>
    <t>72810</t>
  </si>
  <si>
    <t>2166535</t>
  </si>
  <si>
    <t>56640</t>
  </si>
  <si>
    <t>4580343</t>
  </si>
  <si>
    <t>65144,69452,70066</t>
  </si>
  <si>
    <t>18051</t>
  </si>
  <si>
    <t>UL. PSZOWSKA</t>
  </si>
  <si>
    <t>7889370</t>
  </si>
  <si>
    <t>43423,56654</t>
  </si>
  <si>
    <t>18300</t>
  </si>
  <si>
    <t>UL. RADLIŃSKA</t>
  </si>
  <si>
    <t>6365394</t>
  </si>
  <si>
    <t>72814</t>
  </si>
  <si>
    <t>2408662</t>
  </si>
  <si>
    <t>43456,43459,70272</t>
  </si>
  <si>
    <t>6237395</t>
  </si>
  <si>
    <t>48143</t>
  </si>
  <si>
    <t>5982102</t>
  </si>
  <si>
    <t>72808,72809</t>
  </si>
  <si>
    <t>23586</t>
  </si>
  <si>
    <t>UL. WAŁOWA</t>
  </si>
  <si>
    <t>7189973</t>
  </si>
  <si>
    <t>75581</t>
  </si>
  <si>
    <t>6236328</t>
  </si>
  <si>
    <t>128030,43473,43482</t>
  </si>
  <si>
    <t>5536386</t>
  </si>
  <si>
    <t>48144</t>
  </si>
  <si>
    <t>39293</t>
  </si>
  <si>
    <t>UL. KS. ANTONIEGO ROBOTY</t>
  </si>
  <si>
    <t>2156879</t>
  </si>
  <si>
    <t>123199,125852</t>
  </si>
  <si>
    <t>23B</t>
  </si>
  <si>
    <t>2195625</t>
  </si>
  <si>
    <t>129311,48153</t>
  </si>
  <si>
    <t>48020</t>
  </si>
  <si>
    <t>OS. OSIEDLE XXX LECIA PRL</t>
  </si>
  <si>
    <t>5789222</t>
  </si>
  <si>
    <t>38947</t>
  </si>
  <si>
    <t>PSZÓW</t>
  </si>
  <si>
    <t>0945083</t>
  </si>
  <si>
    <t>2035846</t>
  </si>
  <si>
    <t>38945</t>
  </si>
  <si>
    <t>4580377</t>
  </si>
  <si>
    <t>38946</t>
  </si>
  <si>
    <t>2678686</t>
  </si>
  <si>
    <t>43446,43451</t>
  </si>
  <si>
    <t>6110297</t>
  </si>
  <si>
    <t>21862</t>
  </si>
  <si>
    <t>RADLIN</t>
  </si>
  <si>
    <t>0945108</t>
  </si>
  <si>
    <t>8212233</t>
  </si>
  <si>
    <t>43442,43443,6938</t>
  </si>
  <si>
    <t>15140</t>
  </si>
  <si>
    <t>UL. WŁADYSŁAWA ORKANA</t>
  </si>
  <si>
    <t>2126230</t>
  </si>
  <si>
    <t>23399,23554</t>
  </si>
  <si>
    <t>18775</t>
  </si>
  <si>
    <t>UL. MJR. PIOTRA IWANOWICZA ROGOZINA</t>
  </si>
  <si>
    <t>3561715</t>
  </si>
  <si>
    <t>23280</t>
  </si>
  <si>
    <t>2501638</t>
  </si>
  <si>
    <t>14679</t>
  </si>
  <si>
    <t>WOJKOWICE</t>
  </si>
  <si>
    <t>0945232</t>
  </si>
  <si>
    <t>211B</t>
  </si>
  <si>
    <t>4451363</t>
  </si>
  <si>
    <t>14682</t>
  </si>
  <si>
    <t>1337461</t>
  </si>
  <si>
    <t>14681,93120,93121</t>
  </si>
  <si>
    <t>42294</t>
  </si>
  <si>
    <t>UL. ŹRAŁKÓW</t>
  </si>
  <si>
    <t>ZABRZE</t>
  </si>
  <si>
    <t>0945380</t>
  </si>
  <si>
    <t>5023771</t>
  </si>
  <si>
    <t>47254,47260</t>
  </si>
  <si>
    <t>10016</t>
  </si>
  <si>
    <t>UL. LEONA KRUCZKOWSKIEGO</t>
  </si>
  <si>
    <t>6937831</t>
  </si>
  <si>
    <t>16941</t>
  </si>
  <si>
    <t>11254</t>
  </si>
  <si>
    <t>UL. KS. JÓZEFA WAJDY</t>
  </si>
  <si>
    <t>6804898</t>
  </si>
  <si>
    <t>16783</t>
  </si>
  <si>
    <t>5789153</t>
  </si>
  <si>
    <t>14447</t>
  </si>
  <si>
    <t>3815233</t>
  </si>
  <si>
    <t>16596</t>
  </si>
  <si>
    <t>2240377</t>
  </si>
  <si>
    <t>50393</t>
  </si>
  <si>
    <t>18855</t>
  </si>
  <si>
    <t>UL. FRANKLINA ROOSEVELTA</t>
  </si>
  <si>
    <t>7762779</t>
  </si>
  <si>
    <t>47270,47272,47276</t>
  </si>
  <si>
    <t>22679</t>
  </si>
  <si>
    <t>UL. TARNOPOLSKA</t>
  </si>
  <si>
    <t>5343917</t>
  </si>
  <si>
    <t>115583,21461</t>
  </si>
  <si>
    <t>22762</t>
  </si>
  <si>
    <t>UL. ŚW. TERESY</t>
  </si>
  <si>
    <t>8212627</t>
  </si>
  <si>
    <t>16198,74415</t>
  </si>
  <si>
    <t>24959</t>
  </si>
  <si>
    <t>UL. JERZEGO WYCISKA</t>
  </si>
  <si>
    <t>26319</t>
  </si>
  <si>
    <t>UL. ZWROTNICZA</t>
  </si>
  <si>
    <t>5854712</t>
  </si>
  <si>
    <t>91021,91022</t>
  </si>
  <si>
    <t>2268999</t>
  </si>
  <si>
    <t>129181,129182</t>
  </si>
  <si>
    <t>38506</t>
  </si>
  <si>
    <t>PL. PLAC DWORCOWY</t>
  </si>
  <si>
    <t>5152131</t>
  </si>
  <si>
    <t>22830</t>
  </si>
  <si>
    <t>ZAWIERCIE</t>
  </si>
  <si>
    <t>0945491</t>
  </si>
  <si>
    <t>2272823</t>
  </si>
  <si>
    <t>21203,23459</t>
  </si>
  <si>
    <t>04994</t>
  </si>
  <si>
    <t>UL. FILARETÓW</t>
  </si>
  <si>
    <t>1419889</t>
  </si>
  <si>
    <t>5296</t>
  </si>
  <si>
    <t>2119302</t>
  </si>
  <si>
    <t>18344</t>
  </si>
  <si>
    <t>2295101</t>
  </si>
  <si>
    <t>91090</t>
  </si>
  <si>
    <t>2136221</t>
  </si>
  <si>
    <t>25749,26064,26117</t>
  </si>
  <si>
    <t>4958393</t>
  </si>
  <si>
    <t>124754,124759,124761</t>
  </si>
  <si>
    <t>13450</t>
  </si>
  <si>
    <t>UL. MRZYGŁODZKA</t>
  </si>
  <si>
    <t>7893408</t>
  </si>
  <si>
    <t>18598</t>
  </si>
  <si>
    <t>14140</t>
  </si>
  <si>
    <t>UL. MIECZYSŁAWA NIEDZIAŁKOWSKIEGO</t>
  </si>
  <si>
    <t>7127636</t>
  </si>
  <si>
    <t>24266</t>
  </si>
  <si>
    <t>15436</t>
  </si>
  <si>
    <t>UL. OŚWIATOWA</t>
  </si>
  <si>
    <t>1425139</t>
  </si>
  <si>
    <t>20654</t>
  </si>
  <si>
    <t>1425611</t>
  </si>
  <si>
    <t>26308,73268</t>
  </si>
  <si>
    <t>3816441</t>
  </si>
  <si>
    <t>83899</t>
  </si>
  <si>
    <t>2320856</t>
  </si>
  <si>
    <t>120303</t>
  </si>
  <si>
    <t>4263207</t>
  </si>
  <si>
    <t>20280</t>
  </si>
  <si>
    <t>6428545</t>
  </si>
  <si>
    <t>26622</t>
  </si>
  <si>
    <t>1423882</t>
  </si>
  <si>
    <t>24487,24488,24489,24496</t>
  </si>
  <si>
    <t>29A</t>
  </si>
  <si>
    <t>1423883</t>
  </si>
  <si>
    <t>27874</t>
  </si>
  <si>
    <t>5663591</t>
  </si>
  <si>
    <t>25370,25437,25569</t>
  </si>
  <si>
    <t>6747451</t>
  </si>
  <si>
    <t>114201</t>
  </si>
  <si>
    <t>8212212</t>
  </si>
  <si>
    <t>29317,83153</t>
  </si>
  <si>
    <t>2009252</t>
  </si>
  <si>
    <t>19456</t>
  </si>
  <si>
    <t>1423584</t>
  </si>
  <si>
    <t>21086</t>
  </si>
  <si>
    <t>24170</t>
  </si>
  <si>
    <t>UL. WIERZBOWA</t>
  </si>
  <si>
    <t>1424434</t>
  </si>
  <si>
    <t>25332,73299</t>
  </si>
  <si>
    <t>ŻORY</t>
  </si>
  <si>
    <t>0945746</t>
  </si>
  <si>
    <t>8021318</t>
  </si>
  <si>
    <t>109122,109285</t>
  </si>
  <si>
    <t>01898</t>
  </si>
  <si>
    <t>UL. BORYŃSKA</t>
  </si>
  <si>
    <t>7957441</t>
  </si>
  <si>
    <t>55420,75666</t>
  </si>
  <si>
    <t>4453294</t>
  </si>
  <si>
    <t>114103,114109,114115</t>
  </si>
  <si>
    <t>8721991</t>
  </si>
  <si>
    <t>128277,129394,48545</t>
  </si>
  <si>
    <t>08549</t>
  </si>
  <si>
    <t>UL. KLIMKA</t>
  </si>
  <si>
    <t>8099400</t>
  </si>
  <si>
    <t>103514,104419</t>
  </si>
  <si>
    <t>15312</t>
  </si>
  <si>
    <t>UL. OSIŃSKA</t>
  </si>
  <si>
    <t>1505869</t>
  </si>
  <si>
    <t>105506,105507</t>
  </si>
  <si>
    <t>8274885</t>
  </si>
  <si>
    <t>86894</t>
  </si>
  <si>
    <t>5851758</t>
  </si>
  <si>
    <t>92796</t>
  </si>
  <si>
    <t>1505058</t>
  </si>
  <si>
    <t>107011</t>
  </si>
  <si>
    <t>2393381</t>
  </si>
  <si>
    <t>48547</t>
  </si>
  <si>
    <t>1504927</t>
  </si>
  <si>
    <t>92799</t>
  </si>
  <si>
    <t>7001952</t>
  </si>
  <si>
    <t>92797</t>
  </si>
  <si>
    <t>5613996</t>
  </si>
  <si>
    <t>109800,93003</t>
  </si>
  <si>
    <t>3879895</t>
  </si>
  <si>
    <t>92795</t>
  </si>
  <si>
    <t>25067</t>
  </si>
  <si>
    <t>UL. WYSOKA</t>
  </si>
  <si>
    <t>2255952</t>
  </si>
  <si>
    <t>119828</t>
  </si>
  <si>
    <t>37902</t>
  </si>
  <si>
    <t>UL. KSIĘCIA LESZKA</t>
  </si>
  <si>
    <t>2390638</t>
  </si>
  <si>
    <t>113743,93050</t>
  </si>
  <si>
    <t>46954</t>
  </si>
  <si>
    <t>OS. OSIEDLE PAWLIKOWSKIEGO</t>
  </si>
  <si>
    <t>2065854</t>
  </si>
  <si>
    <t>48543</t>
  </si>
  <si>
    <t>46955</t>
  </si>
  <si>
    <t>4580506</t>
  </si>
  <si>
    <t>107049,109452,123075,128836</t>
  </si>
  <si>
    <t>46956</t>
  </si>
  <si>
    <t>OS. OSIEDLE SIKORSKIEGO</t>
  </si>
  <si>
    <t>2401873</t>
  </si>
  <si>
    <t>75414</t>
  </si>
  <si>
    <t>MARKLOWICE</t>
  </si>
  <si>
    <t>0988916</t>
  </si>
  <si>
    <t>5854810</t>
  </si>
  <si>
    <t>75416</t>
  </si>
  <si>
    <t>1420682</t>
  </si>
  <si>
    <t>75218</t>
  </si>
  <si>
    <t>4199921</t>
  </si>
  <si>
    <t>64430</t>
  </si>
  <si>
    <t>0999765</t>
  </si>
  <si>
    <t>8912967</t>
  </si>
  <si>
    <t>64431</t>
  </si>
  <si>
    <t>2108573</t>
  </si>
  <si>
    <t>64434</t>
  </si>
  <si>
    <t>licznik</t>
  </si>
  <si>
    <t>LP.</t>
  </si>
  <si>
    <t>Numer Części</t>
  </si>
  <si>
    <t>POPC/NIE POPC</t>
  </si>
  <si>
    <t>liczba lokalizacji</t>
  </si>
  <si>
    <t>Województwo</t>
  </si>
  <si>
    <t>Powiat</t>
  </si>
  <si>
    <t>NIE POPC</t>
  </si>
  <si>
    <t>Etykiety wierszy</t>
  </si>
  <si>
    <t>Suma końcowa</t>
  </si>
  <si>
    <t>BIELSKI + BIELSKO BIAŁA</t>
  </si>
  <si>
    <t>CZĘSTOCHOWSKI + CZĘSTOCHOWA</t>
  </si>
  <si>
    <t>RYBNICKI + RYBNIK</t>
  </si>
  <si>
    <t>Cena jednostkowa</t>
  </si>
  <si>
    <t>Wartość dla całego okresu obowiązywania umowy</t>
  </si>
  <si>
    <t>Uwagi</t>
  </si>
  <si>
    <t>Netto</t>
  </si>
  <si>
    <t>VAT</t>
  </si>
  <si>
    <t>Brutto</t>
  </si>
  <si>
    <t>ID PWR</t>
  </si>
  <si>
    <t>Adres: Kod pocztowy, miasto, ulica, nr budynku</t>
  </si>
  <si>
    <t>WARIANT PODSTAWOWY A - PWR proponuje Wykonawca
Średnia wartość miesięcznego abonamentu (średnia stanowi iloraz sumy miesięcznych abonamentów Usługi TD dla poszczególnych lokalizacji oraz liczby lokalizacji).</t>
  </si>
  <si>
    <t>nie może przekroczyć 227,00 zł netto</t>
  </si>
  <si>
    <t>WARIANT PODSTAWOWY A - co najmniej jeden PWR proponuje Wykonawca (specyfikacja PWR jest zawarta w pkt 2.1 Załącznika nr 1 do Zapytania ofertowego - SOPZ)</t>
  </si>
  <si>
    <t>WARIANT DODATKOWY B - Wykonawca wybiera FPS z listy Węzłów OSE
Średnia wartość miesięcznego abonamentu (średnia stanowi iloraz sumy miesięcznych abonamentów Usługi TD dla poszczególnych lokalizacji oraz liczby lokalizacji).</t>
  </si>
  <si>
    <t>nie może przekroczyć 250,00 zł netto</t>
  </si>
  <si>
    <t>Abonament miesięczny za zwiększenie przepustowości łącza o każde kolejne 50Mbps/50Mbps powyżej 100Mbps/100Mbps dla jednej Lokalizacji (cena abonamentu musi być taka sama dla każdej lokalizacji) - PWR proponuje Wykonawca</t>
  </si>
  <si>
    <t>jedna cena dla każdej lokalizacji, nie może przekroczyć 70 zł netto</t>
  </si>
  <si>
    <t>nie dotyczy</t>
  </si>
  <si>
    <t>Abonament miesięczny za zwiększenie przepustowości łącza o każde kolejne 50Mbps/50Mbps powyżej 100Mbps/100Mbps dla jednej Lokalizacji (cena abonamentu musi być taka sama dla każdej lokalizacji) - Wykonawca wybiera FPS</t>
  </si>
  <si>
    <t>jedna cena dla każdej lokalizacji, nie może przekroczyć 80 zł netto</t>
  </si>
  <si>
    <t xml:space="preserve">Jednorazowa opłata instalacyjna za uruchomienie usługi TD na łączu Abonenckim (opłata instalacyjna musi być taka sama dla każdej lokalizacji) </t>
  </si>
  <si>
    <t xml:space="preserve">nie może przekroczyć  406,50 netto za lokalizację, </t>
  </si>
  <si>
    <t>WARIANT DODATKOWY B - Wykonawca wybiera jeden FPS z listy Węzłów OSE  (lista Węzłów OSE jest wskazana w pkt 6 Załącznika nr 1 do Zapytania ofertowego  - SOPZ)</t>
  </si>
  <si>
    <t xml:space="preserve">Zestawienie dostępu na porcie 1 GE dla poziomu Ethernet </t>
  </si>
  <si>
    <t>nie może przekroczyć 
2 876,64 zł netto</t>
  </si>
  <si>
    <t xml:space="preserve">Zestawienie dostępu na porcie 10 GE dla poziomu Ethernet </t>
  </si>
  <si>
    <t>nie może przekroczyć wartości 12 590,99 zł netto</t>
  </si>
  <si>
    <t>UWAGA: ceny znajdujące się na polach oznaczonych kolorem szarym, należy przenieść do odpowiednich pozycji Formularza OFERTA</t>
  </si>
  <si>
    <t>podpis:</t>
  </si>
  <si>
    <t>Wykonawca musi wydrukować i podpisać niniejszy formularz. 
Wszystkie pola oznaczone kolorem powinny zostać wypełnione, przy czym nie ma konieczność proponowania dwóch PWR. 
Brak wskazania co najmiej jednego PWR spowoduje odrzucenie oferty Wykonawcy. 
W sytuacji, gdy Wykonawca zaoferował cenę za WARIANT DODATKOWY B i nie wskazał żadnego FPS z listy Węzłów OSE, Zamawiający oceni ofertę jedynie w zakresie WARIANTU PODSTAWOWEGO A.</t>
  </si>
  <si>
    <t>WARIANT PODSTAWOWY A - PWR proponuje Wykonawca (Załącznik nr 1 do Zapytania Ofertowego - SOPZ pkt 2.1.1)</t>
  </si>
  <si>
    <t>WARIANT DODATKOWY B - Wykonawca wybiera FPS z listy Węzłów OSE (Załącznik nr 1 do Zapytania ofertowego - SOPZ pkt 2.1.3)</t>
  </si>
  <si>
    <t>Data gotowości Operatora do przyjęcia Zamówienia
(dd.mm.rrrr)
data nie może być późniejsza niż 31.12.2019</t>
  </si>
  <si>
    <t>ID proponowanego PWR przez Wykonawcę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</si>
  <si>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</si>
  <si>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</si>
  <si>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</si>
  <si>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ID FPS wybranego przez Wykonawcę</t>
  </si>
  <si>
    <t>Suma z liczba lokalizacji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</si>
</sst>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Fill="1" applyBorder="1" applyProtection="1"/>
    <xf numFmtId="164" fontId="2" fillId="0" borderId="0" xfId="0" applyNumberFormat="1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0" fillId="0" borderId="0" xfId="0" applyProtection="1"/>
    <xf numFmtId="0" fontId="3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Protection="1"/>
    <xf numFmtId="0" fontId="2" fillId="0" borderId="8" xfId="0" applyFont="1" applyFill="1" applyBorder="1" applyProtection="1"/>
    <xf numFmtId="164" fontId="2" fillId="0" borderId="16" xfId="0" applyNumberFormat="1" applyFont="1" applyFill="1" applyBorder="1" applyAlignment="1" applyProtection="1">
      <alignment wrapText="1"/>
    </xf>
    <xf numFmtId="0" fontId="2" fillId="0" borderId="17" xfId="0" applyFont="1" applyFill="1" applyBorder="1" applyProtection="1"/>
    <xf numFmtId="0" fontId="2" fillId="0" borderId="7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2" fontId="2" fillId="0" borderId="9" xfId="0" applyNumberFormat="1" applyFont="1" applyFill="1" applyBorder="1" applyProtection="1"/>
    <xf numFmtId="2" fontId="2" fillId="0" borderId="0" xfId="0" applyNumberFormat="1" applyFont="1" applyFill="1" applyBorder="1" applyProtection="1"/>
    <xf numFmtId="2" fontId="2" fillId="0" borderId="8" xfId="0" applyNumberFormat="1" applyFont="1" applyFill="1" applyBorder="1" applyProtection="1"/>
    <xf numFmtId="164" fontId="3" fillId="4" borderId="17" xfId="0" applyNumberFormat="1" applyFont="1" applyFill="1" applyBorder="1" applyAlignment="1" applyProtection="1">
      <alignment wrapText="1"/>
    </xf>
    <xf numFmtId="0" fontId="2" fillId="5" borderId="1" xfId="0" applyFont="1" applyFill="1" applyBorder="1" applyAlignment="1" applyProtection="1">
      <alignment horizontal="center"/>
      <protection locked="0"/>
    </xf>
    <xf numFmtId="2" fontId="2" fillId="5" borderId="9" xfId="0" applyNumberFormat="1" applyFont="1" applyFill="1" applyBorder="1" applyProtection="1">
      <protection locked="0"/>
    </xf>
    <xf numFmtId="2" fontId="3" fillId="4" borderId="17" xfId="0" applyNumberFormat="1" applyFont="1" applyFill="1" applyBorder="1" applyProtection="1"/>
    <xf numFmtId="164" fontId="2" fillId="0" borderId="17" xfId="0" applyNumberFormat="1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vertical="center" wrapText="1"/>
    </xf>
    <xf numFmtId="0" fontId="0" fillId="0" borderId="0" xfId="0" applyFill="1" applyProtection="1"/>
    <xf numFmtId="2" fontId="2" fillId="5" borderId="19" xfId="0" applyNumberFormat="1" applyFont="1" applyFill="1" applyBorder="1" applyProtection="1">
      <protection locked="0"/>
    </xf>
    <xf numFmtId="2" fontId="2" fillId="0" borderId="20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Protection="1"/>
    <xf numFmtId="164" fontId="2" fillId="0" borderId="0" xfId="0" applyNumberFormat="1" applyFont="1" applyFill="1" applyBorder="1" applyProtection="1"/>
    <xf numFmtId="2" fontId="0" fillId="0" borderId="0" xfId="0" applyNumberFormat="1" applyProtection="1"/>
    <xf numFmtId="0" fontId="2" fillId="0" borderId="0" xfId="0" applyFont="1" applyFill="1" applyBorder="1" applyAlignment="1" applyProtection="1">
      <alignment horizontal="right" wrapText="1"/>
    </xf>
    <xf numFmtId="0" fontId="2" fillId="0" borderId="0" xfId="0" applyFont="1" applyFill="1" applyBorder="1" applyAlignment="1" applyProtection="1">
      <alignment horizontal="center" wrapText="1"/>
    </xf>
    <xf numFmtId="164" fontId="3" fillId="0" borderId="0" xfId="0" applyNumberFormat="1" applyFont="1" applyFill="1" applyBorder="1" applyAlignment="1" applyProtection="1">
      <alignment horizontal="left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6" borderId="0" xfId="0" applyFill="1" applyProtection="1">
      <protection locked="0"/>
    </xf>
    <xf numFmtId="2" fontId="0" fillId="0" borderId="0" xfId="0" applyNumberFormat="1" applyFill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49" fontId="1" fillId="3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wrapText="1"/>
    </xf>
    <xf numFmtId="164" fontId="3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wrapText="1"/>
    </xf>
    <xf numFmtId="164" fontId="3" fillId="0" borderId="0" xfId="0" applyNumberFormat="1" applyFont="1" applyFill="1" applyBorder="1" applyAlignment="1" applyProtection="1">
      <alignment horizontal="left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wrapText="1"/>
    </xf>
    <xf numFmtId="164" fontId="2" fillId="0" borderId="16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4" fontId="2" fillId="0" borderId="17" xfId="0" applyNumberFormat="1" applyFont="1" applyFill="1" applyBorder="1" applyAlignment="1" applyProtection="1">
      <alignment horizontal="center"/>
    </xf>
    <xf numFmtId="164" fontId="2" fillId="0" borderId="21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wrapText="1"/>
    </xf>
    <xf numFmtId="0" fontId="2" fillId="0" borderId="19" xfId="0" applyFont="1" applyFill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wrapText="1"/>
    </xf>
    <xf numFmtId="0" fontId="2" fillId="0" borderId="24" xfId="0" applyFont="1" applyFill="1" applyBorder="1" applyAlignment="1" applyProtection="1">
      <alignment horizontal="center" wrapText="1"/>
    </xf>
    <xf numFmtId="164" fontId="3" fillId="0" borderId="9" xfId="0" applyNumberFormat="1" applyFont="1" applyFill="1" applyBorder="1" applyAlignment="1" applyProtection="1">
      <alignment horizontal="left" wrapText="1"/>
    </xf>
    <xf numFmtId="164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164" fontId="2" fillId="0" borderId="16" xfId="0" applyNumberFormat="1" applyFont="1" applyFill="1" applyBorder="1" applyAlignment="1" applyProtection="1">
      <alignment horizontal="center" wrapText="1"/>
    </xf>
    <xf numFmtId="164" fontId="2" fillId="0" borderId="0" xfId="0" applyNumberFormat="1" applyFont="1" applyFill="1" applyBorder="1" applyAlignment="1" applyProtection="1">
      <alignment horizontal="center" wrapText="1"/>
    </xf>
    <xf numFmtId="164" fontId="2" fillId="0" borderId="17" xfId="0" applyNumberFormat="1" applyFont="1" applyFill="1" applyBorder="1" applyAlignment="1" applyProtection="1">
      <alignment horizontal="center" wrapText="1"/>
    </xf>
    <xf numFmtId="0" fontId="3" fillId="0" borderId="10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164" fontId="3" fillId="0" borderId="13" xfId="0" applyNumberFormat="1" applyFont="1" applyFill="1" applyBorder="1" applyAlignment="1" applyProtection="1">
      <alignment horizontal="center"/>
    </xf>
    <xf numFmtId="164" fontId="3" fillId="0" borderId="14" xfId="0" applyNumberFormat="1" applyFont="1" applyFill="1" applyBorder="1" applyAlignment="1" applyProtection="1">
      <alignment horizontal="center"/>
    </xf>
    <xf numFmtId="164" fontId="3" fillId="0" borderId="15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81" Type="http://schemas.openxmlformats.org/officeDocument/2006/relationships/theme" Target="theme/theme1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82" Type="http://schemas.openxmlformats.org/officeDocument/2006/relationships/styles" Target="styles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72" Type="http://schemas.openxmlformats.org/officeDocument/2006/relationships/worksheet" Target="worksheets/sheet172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calcChain" Target="calcChain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pivotCacheDefinition" Target="pivotCache/pivotCacheDefinition1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worksheet" Target="worksheets/sheet175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worksheet" Target="worksheets/sheet176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Relationship Id="rId1" Type="http://schemas.openxmlformats.org/officeDocument/2006/relationships/worksheet" Target="worksheets/sheet1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Żytecki Paweł" refreshedDate="43482.810722916664" createdVersion="6" refreshedVersion="6" minRefreshableVersion="3" recordCount="177" xr:uid="{56FD3561-37B4-4752-ADD4-4AF73FEE23F4}">
  <cacheSource type="worksheet">
    <worksheetSource ref="A2:F179" sheet="Części_wykaz_NPOPC"/>
  </cacheSource>
  <cacheFields count="6">
    <cacheField name="LP." numFmtId="0">
      <sharedItems containsSemiMixedTypes="0" containsString="0" containsNumber="1" containsInteger="1" minValue="1" maxValue="177"/>
    </cacheField>
    <cacheField name="Numer Części" numFmtId="0">
      <sharedItems containsSemiMixedTypes="0" containsString="0" containsNumber="1" containsInteger="1" minValue="1" maxValue="177" count="17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</sharedItems>
    </cacheField>
    <cacheField name="POPC/NIE POPC" numFmtId="0">
      <sharedItems/>
    </cacheField>
    <cacheField name="liczba lokalizacji" numFmtId="0">
      <sharedItems containsSemiMixedTypes="0" containsString="0" containsNumber="1" containsInteger="1" minValue="1" maxValue="54"/>
    </cacheField>
    <cacheField name="Województwo" numFmtId="0">
      <sharedItems count="1">
        <s v="ŚLĄSKIE"/>
      </sharedItems>
    </cacheField>
    <cacheField name="Powiat" numFmtId="0">
      <sharedItems count="32">
        <s v="BĘDZIŃSKI"/>
        <s v="BIELSKI + BIELSKO BIAŁA"/>
        <s v="BIERUŃSKO-LĘDZIŃSKI"/>
        <s v="BYTOM"/>
        <s v="CHORZÓW"/>
        <s v="CIESZYŃSKI"/>
        <s v="CZĘSTOCHOWSKI + CZĘSTOCHOWA"/>
        <s v="DĄBROWA GÓRNICZA"/>
        <s v="GLIWICE"/>
        <s v="JASTRZĘBIE-ZDRÓJ"/>
        <s v="JAWORZNO"/>
        <s v="KATOWICE"/>
        <s v="KŁOBUCKI"/>
        <s v="LUBLINIECKI"/>
        <s v="MIKOŁOWSKI"/>
        <s v="MYSŁOWICE"/>
        <s v="MYSZKOWSKI"/>
        <s v="PIEKARY ŚLĄSKIE"/>
        <s v="PSZCZYŃSKI"/>
        <s v="RACIBORSKI"/>
        <s v="RUDA ŚLĄSKA"/>
        <s v="RYBNICKI + RYBNIK"/>
        <s v="SIEMIANOWICE ŚLĄSKIE"/>
        <s v="SOSNOWIEC"/>
        <s v="ŚWIĘTOCHŁOWICE"/>
        <s v="TARNOGÓRSKI"/>
        <s v="TYCHY"/>
        <s v="WODZISŁAWSKI"/>
        <s v="ZABRZE"/>
        <s v="ZAWIERCIAŃSKI"/>
        <s v="ŻORY"/>
        <s v="ŻYWIECK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77">
  <r>
    <n v="1"/>
    <x v="0"/>
    <s v="NIE POPC"/>
    <n v="4"/>
    <x v="0"/>
    <x v="0"/>
  </r>
  <r>
    <n v="2"/>
    <x v="1"/>
    <s v="NIE POPC"/>
    <n v="2"/>
    <x v="0"/>
    <x v="0"/>
  </r>
  <r>
    <n v="3"/>
    <x v="2"/>
    <s v="NIE POPC"/>
    <n v="13"/>
    <x v="0"/>
    <x v="0"/>
  </r>
  <r>
    <n v="4"/>
    <x v="3"/>
    <s v="NIE POPC"/>
    <n v="2"/>
    <x v="0"/>
    <x v="0"/>
  </r>
  <r>
    <n v="5"/>
    <x v="4"/>
    <s v="NIE POPC"/>
    <n v="5"/>
    <x v="0"/>
    <x v="0"/>
  </r>
  <r>
    <n v="6"/>
    <x v="5"/>
    <s v="NIE POPC"/>
    <n v="1"/>
    <x v="0"/>
    <x v="1"/>
  </r>
  <r>
    <n v="7"/>
    <x v="6"/>
    <s v="NIE POPC"/>
    <n v="11"/>
    <x v="0"/>
    <x v="1"/>
  </r>
  <r>
    <n v="8"/>
    <x v="7"/>
    <s v="NIE POPC"/>
    <n v="1"/>
    <x v="0"/>
    <x v="1"/>
  </r>
  <r>
    <n v="9"/>
    <x v="8"/>
    <s v="NIE POPC"/>
    <n v="6"/>
    <x v="0"/>
    <x v="1"/>
  </r>
  <r>
    <n v="10"/>
    <x v="9"/>
    <s v="NIE POPC"/>
    <n v="35"/>
    <x v="0"/>
    <x v="1"/>
  </r>
  <r>
    <n v="11"/>
    <x v="10"/>
    <s v="NIE POPC"/>
    <n v="13"/>
    <x v="0"/>
    <x v="1"/>
  </r>
  <r>
    <n v="12"/>
    <x v="11"/>
    <s v="NIE POPC"/>
    <n v="16"/>
    <x v="0"/>
    <x v="1"/>
  </r>
  <r>
    <n v="13"/>
    <x v="12"/>
    <s v="NIE POPC"/>
    <n v="1"/>
    <x v="0"/>
    <x v="1"/>
  </r>
  <r>
    <n v="14"/>
    <x v="13"/>
    <s v="NIE POPC"/>
    <n v="4"/>
    <x v="0"/>
    <x v="1"/>
  </r>
  <r>
    <n v="15"/>
    <x v="14"/>
    <s v="NIE POPC"/>
    <n v="2"/>
    <x v="0"/>
    <x v="1"/>
  </r>
  <r>
    <n v="16"/>
    <x v="15"/>
    <s v="NIE POPC"/>
    <n v="18"/>
    <x v="0"/>
    <x v="1"/>
  </r>
  <r>
    <n v="17"/>
    <x v="16"/>
    <s v="NIE POPC"/>
    <n v="1"/>
    <x v="0"/>
    <x v="2"/>
  </r>
  <r>
    <n v="18"/>
    <x v="17"/>
    <s v="NIE POPC"/>
    <n v="3"/>
    <x v="0"/>
    <x v="2"/>
  </r>
  <r>
    <n v="19"/>
    <x v="18"/>
    <s v="NIE POPC"/>
    <n v="10"/>
    <x v="0"/>
    <x v="2"/>
  </r>
  <r>
    <n v="20"/>
    <x v="19"/>
    <s v="NIE POPC"/>
    <n v="21"/>
    <x v="0"/>
    <x v="3"/>
  </r>
  <r>
    <n v="21"/>
    <x v="20"/>
    <s v="NIE POPC"/>
    <n v="2"/>
    <x v="0"/>
    <x v="3"/>
  </r>
  <r>
    <n v="22"/>
    <x v="21"/>
    <s v="NIE POPC"/>
    <n v="16"/>
    <x v="0"/>
    <x v="3"/>
  </r>
  <r>
    <n v="23"/>
    <x v="22"/>
    <s v="NIE POPC"/>
    <n v="7"/>
    <x v="0"/>
    <x v="3"/>
  </r>
  <r>
    <n v="24"/>
    <x v="23"/>
    <s v="NIE POPC"/>
    <n v="2"/>
    <x v="0"/>
    <x v="3"/>
  </r>
  <r>
    <n v="25"/>
    <x v="24"/>
    <s v="NIE POPC"/>
    <n v="1"/>
    <x v="0"/>
    <x v="3"/>
  </r>
  <r>
    <n v="26"/>
    <x v="25"/>
    <s v="NIE POPC"/>
    <n v="5"/>
    <x v="0"/>
    <x v="3"/>
  </r>
  <r>
    <n v="27"/>
    <x v="26"/>
    <s v="NIE POPC"/>
    <n v="2"/>
    <x v="0"/>
    <x v="4"/>
  </r>
  <r>
    <n v="28"/>
    <x v="27"/>
    <s v="NIE POPC"/>
    <n v="15"/>
    <x v="0"/>
    <x v="4"/>
  </r>
  <r>
    <n v="29"/>
    <x v="28"/>
    <s v="NIE POPC"/>
    <n v="1"/>
    <x v="0"/>
    <x v="4"/>
  </r>
  <r>
    <n v="30"/>
    <x v="29"/>
    <s v="NIE POPC"/>
    <n v="20"/>
    <x v="0"/>
    <x v="4"/>
  </r>
  <r>
    <n v="31"/>
    <x v="30"/>
    <s v="NIE POPC"/>
    <n v="2"/>
    <x v="0"/>
    <x v="4"/>
  </r>
  <r>
    <n v="32"/>
    <x v="31"/>
    <s v="NIE POPC"/>
    <n v="4"/>
    <x v="0"/>
    <x v="5"/>
  </r>
  <r>
    <n v="33"/>
    <x v="32"/>
    <s v="NIE POPC"/>
    <n v="12"/>
    <x v="0"/>
    <x v="5"/>
  </r>
  <r>
    <n v="34"/>
    <x v="33"/>
    <s v="NIE POPC"/>
    <n v="1"/>
    <x v="0"/>
    <x v="5"/>
  </r>
  <r>
    <n v="35"/>
    <x v="34"/>
    <s v="NIE POPC"/>
    <n v="1"/>
    <x v="0"/>
    <x v="5"/>
  </r>
  <r>
    <n v="36"/>
    <x v="35"/>
    <s v="NIE POPC"/>
    <n v="15"/>
    <x v="0"/>
    <x v="5"/>
  </r>
  <r>
    <n v="37"/>
    <x v="36"/>
    <s v="NIE POPC"/>
    <n v="1"/>
    <x v="0"/>
    <x v="5"/>
  </r>
  <r>
    <n v="38"/>
    <x v="37"/>
    <s v="NIE POPC"/>
    <n v="3"/>
    <x v="0"/>
    <x v="5"/>
  </r>
  <r>
    <n v="39"/>
    <x v="38"/>
    <s v="NIE POPC"/>
    <n v="8"/>
    <x v="0"/>
    <x v="5"/>
  </r>
  <r>
    <n v="40"/>
    <x v="39"/>
    <s v="NIE POPC"/>
    <n v="17"/>
    <x v="0"/>
    <x v="6"/>
  </r>
  <r>
    <n v="41"/>
    <x v="40"/>
    <s v="NIE POPC"/>
    <n v="6"/>
    <x v="0"/>
    <x v="6"/>
  </r>
  <r>
    <n v="42"/>
    <x v="41"/>
    <s v="NIE POPC"/>
    <n v="1"/>
    <x v="0"/>
    <x v="6"/>
  </r>
  <r>
    <n v="43"/>
    <x v="42"/>
    <s v="NIE POPC"/>
    <n v="1"/>
    <x v="0"/>
    <x v="6"/>
  </r>
  <r>
    <n v="44"/>
    <x v="43"/>
    <s v="NIE POPC"/>
    <n v="2"/>
    <x v="0"/>
    <x v="6"/>
  </r>
  <r>
    <n v="45"/>
    <x v="44"/>
    <s v="NIE POPC"/>
    <n v="3"/>
    <x v="0"/>
    <x v="6"/>
  </r>
  <r>
    <n v="46"/>
    <x v="45"/>
    <s v="NIE POPC"/>
    <n v="2"/>
    <x v="0"/>
    <x v="6"/>
  </r>
  <r>
    <n v="47"/>
    <x v="46"/>
    <s v="NIE POPC"/>
    <n v="6"/>
    <x v="0"/>
    <x v="6"/>
  </r>
  <r>
    <n v="48"/>
    <x v="47"/>
    <s v="NIE POPC"/>
    <n v="54"/>
    <x v="0"/>
    <x v="6"/>
  </r>
  <r>
    <n v="49"/>
    <x v="48"/>
    <s v="NIE POPC"/>
    <n v="20"/>
    <x v="0"/>
    <x v="7"/>
  </r>
  <r>
    <n v="50"/>
    <x v="49"/>
    <s v="NIE POPC"/>
    <n v="12"/>
    <x v="0"/>
    <x v="7"/>
  </r>
  <r>
    <n v="51"/>
    <x v="50"/>
    <s v="NIE POPC"/>
    <n v="1"/>
    <x v="0"/>
    <x v="7"/>
  </r>
  <r>
    <n v="52"/>
    <x v="51"/>
    <s v="NIE POPC"/>
    <n v="2"/>
    <x v="0"/>
    <x v="8"/>
  </r>
  <r>
    <n v="53"/>
    <x v="52"/>
    <s v="NIE POPC"/>
    <n v="9"/>
    <x v="0"/>
    <x v="8"/>
  </r>
  <r>
    <n v="54"/>
    <x v="53"/>
    <s v="NIE POPC"/>
    <n v="4"/>
    <x v="0"/>
    <x v="8"/>
  </r>
  <r>
    <n v="55"/>
    <x v="54"/>
    <s v="NIE POPC"/>
    <n v="1"/>
    <x v="0"/>
    <x v="8"/>
  </r>
  <r>
    <n v="56"/>
    <x v="55"/>
    <s v="NIE POPC"/>
    <n v="2"/>
    <x v="0"/>
    <x v="8"/>
  </r>
  <r>
    <n v="57"/>
    <x v="56"/>
    <s v="NIE POPC"/>
    <n v="1"/>
    <x v="0"/>
    <x v="8"/>
  </r>
  <r>
    <n v="58"/>
    <x v="57"/>
    <s v="NIE POPC"/>
    <n v="4"/>
    <x v="0"/>
    <x v="8"/>
  </r>
  <r>
    <n v="59"/>
    <x v="58"/>
    <s v="NIE POPC"/>
    <n v="4"/>
    <x v="0"/>
    <x v="8"/>
  </r>
  <r>
    <n v="60"/>
    <x v="59"/>
    <s v="NIE POPC"/>
    <n v="1"/>
    <x v="0"/>
    <x v="8"/>
  </r>
  <r>
    <n v="61"/>
    <x v="60"/>
    <s v="NIE POPC"/>
    <n v="2"/>
    <x v="0"/>
    <x v="8"/>
  </r>
  <r>
    <n v="62"/>
    <x v="61"/>
    <s v="NIE POPC"/>
    <n v="6"/>
    <x v="0"/>
    <x v="8"/>
  </r>
  <r>
    <n v="63"/>
    <x v="62"/>
    <s v="NIE POPC"/>
    <n v="1"/>
    <x v="0"/>
    <x v="8"/>
  </r>
  <r>
    <n v="64"/>
    <x v="63"/>
    <s v="NIE POPC"/>
    <n v="3"/>
    <x v="0"/>
    <x v="9"/>
  </r>
  <r>
    <n v="65"/>
    <x v="64"/>
    <s v="NIE POPC"/>
    <n v="6"/>
    <x v="0"/>
    <x v="9"/>
  </r>
  <r>
    <n v="66"/>
    <x v="65"/>
    <s v="NIE POPC"/>
    <n v="15"/>
    <x v="0"/>
    <x v="9"/>
  </r>
  <r>
    <n v="67"/>
    <x v="66"/>
    <s v="NIE POPC"/>
    <n v="2"/>
    <x v="0"/>
    <x v="9"/>
  </r>
  <r>
    <n v="68"/>
    <x v="67"/>
    <s v="NIE POPC"/>
    <n v="3"/>
    <x v="0"/>
    <x v="10"/>
  </r>
  <r>
    <n v="69"/>
    <x v="68"/>
    <s v="NIE POPC"/>
    <n v="10"/>
    <x v="0"/>
    <x v="11"/>
  </r>
  <r>
    <n v="70"/>
    <x v="69"/>
    <s v="NIE POPC"/>
    <n v="1"/>
    <x v="0"/>
    <x v="11"/>
  </r>
  <r>
    <n v="71"/>
    <x v="70"/>
    <s v="NIE POPC"/>
    <n v="8"/>
    <x v="0"/>
    <x v="11"/>
  </r>
  <r>
    <n v="72"/>
    <x v="71"/>
    <s v="NIE POPC"/>
    <n v="3"/>
    <x v="0"/>
    <x v="11"/>
  </r>
  <r>
    <n v="73"/>
    <x v="72"/>
    <s v="NIE POPC"/>
    <n v="2"/>
    <x v="0"/>
    <x v="11"/>
  </r>
  <r>
    <n v="74"/>
    <x v="73"/>
    <s v="NIE POPC"/>
    <n v="1"/>
    <x v="0"/>
    <x v="11"/>
  </r>
  <r>
    <n v="75"/>
    <x v="74"/>
    <s v="NIE POPC"/>
    <n v="2"/>
    <x v="0"/>
    <x v="11"/>
  </r>
  <r>
    <n v="76"/>
    <x v="75"/>
    <s v="NIE POPC"/>
    <n v="16"/>
    <x v="0"/>
    <x v="11"/>
  </r>
  <r>
    <n v="77"/>
    <x v="76"/>
    <s v="NIE POPC"/>
    <n v="9"/>
    <x v="0"/>
    <x v="12"/>
  </r>
  <r>
    <n v="78"/>
    <x v="77"/>
    <s v="NIE POPC"/>
    <n v="2"/>
    <x v="0"/>
    <x v="12"/>
  </r>
  <r>
    <n v="79"/>
    <x v="78"/>
    <s v="NIE POPC"/>
    <n v="2"/>
    <x v="0"/>
    <x v="12"/>
  </r>
  <r>
    <n v="80"/>
    <x v="79"/>
    <s v="NIE POPC"/>
    <n v="3"/>
    <x v="0"/>
    <x v="12"/>
  </r>
  <r>
    <n v="81"/>
    <x v="80"/>
    <s v="NIE POPC"/>
    <n v="3"/>
    <x v="0"/>
    <x v="12"/>
  </r>
  <r>
    <n v="82"/>
    <x v="81"/>
    <s v="NIE POPC"/>
    <n v="15"/>
    <x v="0"/>
    <x v="12"/>
  </r>
  <r>
    <n v="83"/>
    <x v="82"/>
    <s v="NIE POPC"/>
    <n v="4"/>
    <x v="0"/>
    <x v="13"/>
  </r>
  <r>
    <n v="84"/>
    <x v="83"/>
    <s v="NIE POPC"/>
    <n v="1"/>
    <x v="0"/>
    <x v="13"/>
  </r>
  <r>
    <n v="85"/>
    <x v="84"/>
    <s v="NIE POPC"/>
    <n v="2"/>
    <x v="0"/>
    <x v="13"/>
  </r>
  <r>
    <n v="86"/>
    <x v="85"/>
    <s v="NIE POPC"/>
    <n v="22"/>
    <x v="0"/>
    <x v="13"/>
  </r>
  <r>
    <n v="87"/>
    <x v="86"/>
    <s v="NIE POPC"/>
    <n v="2"/>
    <x v="0"/>
    <x v="14"/>
  </r>
  <r>
    <n v="88"/>
    <x v="87"/>
    <s v="NIE POPC"/>
    <n v="2"/>
    <x v="0"/>
    <x v="14"/>
  </r>
  <r>
    <n v="89"/>
    <x v="88"/>
    <s v="NIE POPC"/>
    <n v="2"/>
    <x v="0"/>
    <x v="14"/>
  </r>
  <r>
    <n v="90"/>
    <x v="89"/>
    <s v="NIE POPC"/>
    <n v="2"/>
    <x v="0"/>
    <x v="14"/>
  </r>
  <r>
    <n v="91"/>
    <x v="90"/>
    <s v="NIE POPC"/>
    <n v="6"/>
    <x v="0"/>
    <x v="14"/>
  </r>
  <r>
    <n v="92"/>
    <x v="91"/>
    <s v="NIE POPC"/>
    <n v="1"/>
    <x v="0"/>
    <x v="14"/>
  </r>
  <r>
    <n v="93"/>
    <x v="92"/>
    <s v="NIE POPC"/>
    <n v="2"/>
    <x v="0"/>
    <x v="14"/>
  </r>
  <r>
    <n v="94"/>
    <x v="93"/>
    <s v="NIE POPC"/>
    <n v="4"/>
    <x v="0"/>
    <x v="14"/>
  </r>
  <r>
    <n v="95"/>
    <x v="94"/>
    <s v="NIE POPC"/>
    <n v="5"/>
    <x v="0"/>
    <x v="14"/>
  </r>
  <r>
    <n v="96"/>
    <x v="95"/>
    <s v="NIE POPC"/>
    <n v="5"/>
    <x v="0"/>
    <x v="15"/>
  </r>
  <r>
    <n v="97"/>
    <x v="96"/>
    <s v="NIE POPC"/>
    <n v="3"/>
    <x v="0"/>
    <x v="15"/>
  </r>
  <r>
    <n v="98"/>
    <x v="97"/>
    <s v="NIE POPC"/>
    <n v="3"/>
    <x v="0"/>
    <x v="15"/>
  </r>
  <r>
    <n v="99"/>
    <x v="98"/>
    <s v="NIE POPC"/>
    <n v="2"/>
    <x v="0"/>
    <x v="15"/>
  </r>
  <r>
    <n v="100"/>
    <x v="99"/>
    <s v="NIE POPC"/>
    <n v="5"/>
    <x v="0"/>
    <x v="15"/>
  </r>
  <r>
    <n v="101"/>
    <x v="100"/>
    <s v="NIE POPC"/>
    <n v="2"/>
    <x v="0"/>
    <x v="15"/>
  </r>
  <r>
    <n v="102"/>
    <x v="101"/>
    <s v="NIE POPC"/>
    <n v="3"/>
    <x v="0"/>
    <x v="15"/>
  </r>
  <r>
    <n v="103"/>
    <x v="102"/>
    <s v="NIE POPC"/>
    <n v="3"/>
    <x v="0"/>
    <x v="16"/>
  </r>
  <r>
    <n v="104"/>
    <x v="103"/>
    <s v="NIE POPC"/>
    <n v="7"/>
    <x v="0"/>
    <x v="16"/>
  </r>
  <r>
    <n v="105"/>
    <x v="104"/>
    <s v="NIE POPC"/>
    <n v="1"/>
    <x v="0"/>
    <x v="16"/>
  </r>
  <r>
    <n v="106"/>
    <x v="105"/>
    <s v="NIE POPC"/>
    <n v="9"/>
    <x v="0"/>
    <x v="16"/>
  </r>
  <r>
    <n v="107"/>
    <x v="106"/>
    <s v="NIE POPC"/>
    <n v="11"/>
    <x v="0"/>
    <x v="17"/>
  </r>
  <r>
    <n v="108"/>
    <x v="107"/>
    <s v="NIE POPC"/>
    <n v="1"/>
    <x v="0"/>
    <x v="17"/>
  </r>
  <r>
    <n v="109"/>
    <x v="108"/>
    <s v="NIE POPC"/>
    <n v="3"/>
    <x v="0"/>
    <x v="17"/>
  </r>
  <r>
    <n v="110"/>
    <x v="109"/>
    <s v="NIE POPC"/>
    <n v="4"/>
    <x v="0"/>
    <x v="17"/>
  </r>
  <r>
    <n v="111"/>
    <x v="110"/>
    <s v="NIE POPC"/>
    <n v="1"/>
    <x v="0"/>
    <x v="18"/>
  </r>
  <r>
    <n v="112"/>
    <x v="111"/>
    <s v="NIE POPC"/>
    <n v="4"/>
    <x v="0"/>
    <x v="18"/>
  </r>
  <r>
    <n v="113"/>
    <x v="112"/>
    <s v="NIE POPC"/>
    <n v="22"/>
    <x v="0"/>
    <x v="18"/>
  </r>
  <r>
    <n v="114"/>
    <x v="113"/>
    <s v="NIE POPC"/>
    <n v="2"/>
    <x v="0"/>
    <x v="18"/>
  </r>
  <r>
    <n v="115"/>
    <x v="114"/>
    <s v="NIE POPC"/>
    <n v="11"/>
    <x v="0"/>
    <x v="19"/>
  </r>
  <r>
    <n v="116"/>
    <x v="115"/>
    <s v="NIE POPC"/>
    <n v="1"/>
    <x v="0"/>
    <x v="19"/>
  </r>
  <r>
    <n v="117"/>
    <x v="116"/>
    <s v="NIE POPC"/>
    <n v="8"/>
    <x v="0"/>
    <x v="19"/>
  </r>
  <r>
    <n v="118"/>
    <x v="117"/>
    <s v="NIE POPC"/>
    <n v="6"/>
    <x v="0"/>
    <x v="19"/>
  </r>
  <r>
    <n v="119"/>
    <x v="118"/>
    <s v="NIE POPC"/>
    <n v="16"/>
    <x v="0"/>
    <x v="19"/>
  </r>
  <r>
    <n v="120"/>
    <x v="119"/>
    <s v="NIE POPC"/>
    <n v="2"/>
    <x v="0"/>
    <x v="19"/>
  </r>
  <r>
    <n v="121"/>
    <x v="120"/>
    <s v="NIE POPC"/>
    <n v="5"/>
    <x v="0"/>
    <x v="20"/>
  </r>
  <r>
    <n v="122"/>
    <x v="121"/>
    <s v="NIE POPC"/>
    <n v="38"/>
    <x v="0"/>
    <x v="20"/>
  </r>
  <r>
    <n v="123"/>
    <x v="122"/>
    <s v="NIE POPC"/>
    <n v="6"/>
    <x v="0"/>
    <x v="21"/>
  </r>
  <r>
    <n v="124"/>
    <x v="123"/>
    <s v="NIE POPC"/>
    <n v="19"/>
    <x v="0"/>
    <x v="21"/>
  </r>
  <r>
    <n v="125"/>
    <x v="124"/>
    <s v="NIE POPC"/>
    <n v="4"/>
    <x v="0"/>
    <x v="21"/>
  </r>
  <r>
    <n v="126"/>
    <x v="125"/>
    <s v="NIE POPC"/>
    <n v="4"/>
    <x v="0"/>
    <x v="21"/>
  </r>
  <r>
    <n v="127"/>
    <x v="126"/>
    <s v="NIE POPC"/>
    <n v="2"/>
    <x v="0"/>
    <x v="21"/>
  </r>
  <r>
    <n v="128"/>
    <x v="127"/>
    <s v="NIE POPC"/>
    <n v="9"/>
    <x v="0"/>
    <x v="21"/>
  </r>
  <r>
    <n v="129"/>
    <x v="128"/>
    <s v="NIE POPC"/>
    <n v="33"/>
    <x v="0"/>
    <x v="21"/>
  </r>
  <r>
    <n v="130"/>
    <x v="129"/>
    <s v="NIE POPC"/>
    <n v="10"/>
    <x v="0"/>
    <x v="22"/>
  </r>
  <r>
    <n v="131"/>
    <x v="130"/>
    <s v="NIE POPC"/>
    <n v="2"/>
    <x v="0"/>
    <x v="22"/>
  </r>
  <r>
    <n v="132"/>
    <x v="131"/>
    <s v="NIE POPC"/>
    <n v="2"/>
    <x v="0"/>
    <x v="22"/>
  </r>
  <r>
    <n v="133"/>
    <x v="132"/>
    <s v="NIE POPC"/>
    <n v="1"/>
    <x v="0"/>
    <x v="22"/>
  </r>
  <r>
    <n v="134"/>
    <x v="133"/>
    <s v="NIE POPC"/>
    <n v="2"/>
    <x v="0"/>
    <x v="22"/>
  </r>
  <r>
    <n v="135"/>
    <x v="134"/>
    <s v="NIE POPC"/>
    <n v="4"/>
    <x v="0"/>
    <x v="22"/>
  </r>
  <r>
    <n v="136"/>
    <x v="135"/>
    <s v="NIE POPC"/>
    <n v="4"/>
    <x v="0"/>
    <x v="23"/>
  </r>
  <r>
    <n v="137"/>
    <x v="136"/>
    <s v="NIE POPC"/>
    <n v="2"/>
    <x v="0"/>
    <x v="23"/>
  </r>
  <r>
    <n v="138"/>
    <x v="137"/>
    <s v="NIE POPC"/>
    <n v="4"/>
    <x v="0"/>
    <x v="23"/>
  </r>
  <r>
    <n v="139"/>
    <x v="138"/>
    <s v="NIE POPC"/>
    <n v="1"/>
    <x v="0"/>
    <x v="23"/>
  </r>
  <r>
    <n v="140"/>
    <x v="139"/>
    <s v="NIE POPC"/>
    <n v="2"/>
    <x v="0"/>
    <x v="23"/>
  </r>
  <r>
    <n v="141"/>
    <x v="140"/>
    <s v="NIE POPC"/>
    <n v="2"/>
    <x v="0"/>
    <x v="24"/>
  </r>
  <r>
    <n v="142"/>
    <x v="141"/>
    <s v="NIE POPC"/>
    <n v="2"/>
    <x v="0"/>
    <x v="24"/>
  </r>
  <r>
    <n v="143"/>
    <x v="142"/>
    <s v="NIE POPC"/>
    <n v="4"/>
    <x v="0"/>
    <x v="24"/>
  </r>
  <r>
    <n v="144"/>
    <x v="143"/>
    <s v="NIE POPC"/>
    <n v="5"/>
    <x v="0"/>
    <x v="24"/>
  </r>
  <r>
    <n v="145"/>
    <x v="144"/>
    <s v="NIE POPC"/>
    <n v="2"/>
    <x v="0"/>
    <x v="25"/>
  </r>
  <r>
    <n v="146"/>
    <x v="145"/>
    <s v="NIE POPC"/>
    <n v="2"/>
    <x v="0"/>
    <x v="25"/>
  </r>
  <r>
    <n v="147"/>
    <x v="146"/>
    <s v="NIE POPC"/>
    <n v="2"/>
    <x v="0"/>
    <x v="25"/>
  </r>
  <r>
    <n v="148"/>
    <x v="147"/>
    <s v="NIE POPC"/>
    <n v="8"/>
    <x v="0"/>
    <x v="25"/>
  </r>
  <r>
    <n v="149"/>
    <x v="148"/>
    <s v="NIE POPC"/>
    <n v="4"/>
    <x v="0"/>
    <x v="25"/>
  </r>
  <r>
    <n v="150"/>
    <x v="149"/>
    <s v="NIE POPC"/>
    <n v="7"/>
    <x v="0"/>
    <x v="25"/>
  </r>
  <r>
    <n v="151"/>
    <x v="150"/>
    <s v="NIE POPC"/>
    <n v="16"/>
    <x v="0"/>
    <x v="25"/>
  </r>
  <r>
    <n v="152"/>
    <x v="151"/>
    <s v="NIE POPC"/>
    <n v="6"/>
    <x v="0"/>
    <x v="26"/>
  </r>
  <r>
    <n v="153"/>
    <x v="152"/>
    <s v="NIE POPC"/>
    <n v="7"/>
    <x v="0"/>
    <x v="26"/>
  </r>
  <r>
    <n v="154"/>
    <x v="153"/>
    <s v="NIE POPC"/>
    <n v="1"/>
    <x v="0"/>
    <x v="26"/>
  </r>
  <r>
    <n v="155"/>
    <x v="154"/>
    <s v="NIE POPC"/>
    <n v="5"/>
    <x v="0"/>
    <x v="26"/>
  </r>
  <r>
    <n v="156"/>
    <x v="155"/>
    <s v="NIE POPC"/>
    <n v="2"/>
    <x v="0"/>
    <x v="26"/>
  </r>
  <r>
    <n v="157"/>
    <x v="156"/>
    <s v="NIE POPC"/>
    <n v="11"/>
    <x v="0"/>
    <x v="26"/>
  </r>
  <r>
    <n v="158"/>
    <x v="157"/>
    <s v="NIE POPC"/>
    <n v="8"/>
    <x v="0"/>
    <x v="27"/>
  </r>
  <r>
    <n v="159"/>
    <x v="158"/>
    <s v="NIE POPC"/>
    <n v="14"/>
    <x v="0"/>
    <x v="27"/>
  </r>
  <r>
    <n v="160"/>
    <x v="159"/>
    <s v="NIE POPC"/>
    <n v="4"/>
    <x v="0"/>
    <x v="27"/>
  </r>
  <r>
    <n v="161"/>
    <x v="160"/>
    <s v="NIE POPC"/>
    <n v="30"/>
    <x v="0"/>
    <x v="27"/>
  </r>
  <r>
    <n v="162"/>
    <x v="161"/>
    <s v="NIE POPC"/>
    <n v="6"/>
    <x v="0"/>
    <x v="28"/>
  </r>
  <r>
    <n v="163"/>
    <x v="162"/>
    <s v="NIE POPC"/>
    <n v="5"/>
    <x v="0"/>
    <x v="28"/>
  </r>
  <r>
    <n v="164"/>
    <x v="163"/>
    <s v="NIE POPC"/>
    <n v="5"/>
    <x v="0"/>
    <x v="29"/>
  </r>
  <r>
    <n v="165"/>
    <x v="164"/>
    <s v="NIE POPC"/>
    <n v="20"/>
    <x v="0"/>
    <x v="29"/>
  </r>
  <r>
    <n v="166"/>
    <x v="165"/>
    <s v="NIE POPC"/>
    <n v="3"/>
    <x v="0"/>
    <x v="29"/>
  </r>
  <r>
    <n v="167"/>
    <x v="166"/>
    <s v="NIE POPC"/>
    <n v="10"/>
    <x v="0"/>
    <x v="29"/>
  </r>
  <r>
    <n v="168"/>
    <x v="167"/>
    <s v="NIE POPC"/>
    <n v="4"/>
    <x v="0"/>
    <x v="30"/>
  </r>
  <r>
    <n v="169"/>
    <x v="168"/>
    <s v="NIE POPC"/>
    <n v="7"/>
    <x v="0"/>
    <x v="30"/>
  </r>
  <r>
    <n v="170"/>
    <x v="169"/>
    <s v="NIE POPC"/>
    <n v="3"/>
    <x v="0"/>
    <x v="30"/>
  </r>
  <r>
    <n v="171"/>
    <x v="170"/>
    <s v="NIE POPC"/>
    <n v="4"/>
    <x v="0"/>
    <x v="30"/>
  </r>
  <r>
    <n v="172"/>
    <x v="171"/>
    <s v="NIE POPC"/>
    <n v="3"/>
    <x v="0"/>
    <x v="31"/>
  </r>
  <r>
    <n v="173"/>
    <x v="172"/>
    <s v="NIE POPC"/>
    <n v="4"/>
    <x v="0"/>
    <x v="31"/>
  </r>
  <r>
    <n v="174"/>
    <x v="173"/>
    <s v="NIE POPC"/>
    <n v="2"/>
    <x v="0"/>
    <x v="31"/>
  </r>
  <r>
    <n v="175"/>
    <x v="174"/>
    <s v="NIE POPC"/>
    <n v="13"/>
    <x v="0"/>
    <x v="31"/>
  </r>
  <r>
    <n v="176"/>
    <x v="175"/>
    <s v="NIE POPC"/>
    <n v="14"/>
    <x v="0"/>
    <x v="31"/>
  </r>
  <r>
    <n v="177"/>
    <x v="176"/>
    <s v="NIE POPC"/>
    <n v="4"/>
    <x v="0"/>
    <x v="3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5AFC79-1E4F-40BF-A2E0-BDB578876B21}" name="Tabela przestawna1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1:B212" firstHeaderRow="1" firstDataRow="1" firstDataCol="1"/>
  <pivotFields count="6">
    <pivotField showAll="0"/>
    <pivotField axis="axisRow" showAll="0">
      <items count="1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t="default"/>
      </items>
    </pivotField>
    <pivotField showAll="0"/>
    <pivotField dataField="1" showAll="0"/>
    <pivotField axis="axisRow" showAll="0">
      <items count="2">
        <item x="0"/>
        <item t="default"/>
      </items>
    </pivotField>
    <pivotField axis="axisRow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</pivotFields>
  <rowFields count="3">
    <field x="4"/>
    <field x="5"/>
    <field x="1"/>
  </rowFields>
  <rowItems count="211">
    <i>
      <x/>
    </i>
    <i r="1">
      <x/>
    </i>
    <i r="2">
      <x/>
    </i>
    <i r="2">
      <x v="1"/>
    </i>
    <i r="2">
      <x v="2"/>
    </i>
    <i r="2">
      <x v="3"/>
    </i>
    <i r="2">
      <x v="4"/>
    </i>
    <i r="1">
      <x v="1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1">
      <x v="2"/>
    </i>
    <i r="2">
      <x v="16"/>
    </i>
    <i r="2">
      <x v="17"/>
    </i>
    <i r="2">
      <x v="18"/>
    </i>
    <i r="1">
      <x v="3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1">
      <x v="4"/>
    </i>
    <i r="2">
      <x v="26"/>
    </i>
    <i r="2">
      <x v="27"/>
    </i>
    <i r="2">
      <x v="28"/>
    </i>
    <i r="2">
      <x v="29"/>
    </i>
    <i r="2">
      <x v="30"/>
    </i>
    <i r="1">
      <x v="5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1">
      <x v="6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1">
      <x v="7"/>
    </i>
    <i r="2">
      <x v="48"/>
    </i>
    <i r="2">
      <x v="49"/>
    </i>
    <i r="2">
      <x v="50"/>
    </i>
    <i r="1">
      <x v="8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1">
      <x v="9"/>
    </i>
    <i r="2">
      <x v="63"/>
    </i>
    <i r="2">
      <x v="64"/>
    </i>
    <i r="2">
      <x v="65"/>
    </i>
    <i r="2">
      <x v="66"/>
    </i>
    <i r="1">
      <x v="10"/>
    </i>
    <i r="2">
      <x v="67"/>
    </i>
    <i r="1">
      <x v="11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1">
      <x v="12"/>
    </i>
    <i r="2">
      <x v="76"/>
    </i>
    <i r="2">
      <x v="77"/>
    </i>
    <i r="2">
      <x v="78"/>
    </i>
    <i r="2">
      <x v="79"/>
    </i>
    <i r="2">
      <x v="80"/>
    </i>
    <i r="2">
      <x v="81"/>
    </i>
    <i r="1">
      <x v="13"/>
    </i>
    <i r="2">
      <x v="82"/>
    </i>
    <i r="2">
      <x v="83"/>
    </i>
    <i r="2">
      <x v="84"/>
    </i>
    <i r="2">
      <x v="85"/>
    </i>
    <i r="1">
      <x v="14"/>
    </i>
    <i r="2">
      <x v="86"/>
    </i>
    <i r="2">
      <x v="87"/>
    </i>
    <i r="2">
      <x v="88"/>
    </i>
    <i r="2">
      <x v="89"/>
    </i>
    <i r="2">
      <x v="90"/>
    </i>
    <i r="2">
      <x v="91"/>
    </i>
    <i r="2">
      <x v="92"/>
    </i>
    <i r="2">
      <x v="93"/>
    </i>
    <i r="2">
      <x v="94"/>
    </i>
    <i r="1">
      <x v="15"/>
    </i>
    <i r="2">
      <x v="95"/>
    </i>
    <i r="2">
      <x v="96"/>
    </i>
    <i r="2">
      <x v="97"/>
    </i>
    <i r="2">
      <x v="98"/>
    </i>
    <i r="2">
      <x v="99"/>
    </i>
    <i r="2">
      <x v="100"/>
    </i>
    <i r="2">
      <x v="101"/>
    </i>
    <i r="1">
      <x v="16"/>
    </i>
    <i r="2">
      <x v="102"/>
    </i>
    <i r="2">
      <x v="103"/>
    </i>
    <i r="2">
      <x v="104"/>
    </i>
    <i r="2">
      <x v="105"/>
    </i>
    <i r="1">
      <x v="17"/>
    </i>
    <i r="2">
      <x v="106"/>
    </i>
    <i r="2">
      <x v="107"/>
    </i>
    <i r="2">
      <x v="108"/>
    </i>
    <i r="2">
      <x v="109"/>
    </i>
    <i r="1">
      <x v="18"/>
    </i>
    <i r="2">
      <x v="110"/>
    </i>
    <i r="2">
      <x v="111"/>
    </i>
    <i r="2">
      <x v="112"/>
    </i>
    <i r="2">
      <x v="113"/>
    </i>
    <i r="1">
      <x v="19"/>
    </i>
    <i r="2">
      <x v="114"/>
    </i>
    <i r="2">
      <x v="115"/>
    </i>
    <i r="2">
      <x v="116"/>
    </i>
    <i r="2">
      <x v="117"/>
    </i>
    <i r="2">
      <x v="118"/>
    </i>
    <i r="2">
      <x v="119"/>
    </i>
    <i r="1">
      <x v="20"/>
    </i>
    <i r="2">
      <x v="120"/>
    </i>
    <i r="2">
      <x v="121"/>
    </i>
    <i r="1">
      <x v="21"/>
    </i>
    <i r="2">
      <x v="122"/>
    </i>
    <i r="2">
      <x v="123"/>
    </i>
    <i r="2">
      <x v="124"/>
    </i>
    <i r="2">
      <x v="125"/>
    </i>
    <i r="2">
      <x v="126"/>
    </i>
    <i r="2">
      <x v="127"/>
    </i>
    <i r="2">
      <x v="128"/>
    </i>
    <i r="1">
      <x v="22"/>
    </i>
    <i r="2">
      <x v="129"/>
    </i>
    <i r="2">
      <x v="130"/>
    </i>
    <i r="2">
      <x v="131"/>
    </i>
    <i r="2">
      <x v="132"/>
    </i>
    <i r="2">
      <x v="133"/>
    </i>
    <i r="2">
      <x v="134"/>
    </i>
    <i r="1">
      <x v="23"/>
    </i>
    <i r="2">
      <x v="135"/>
    </i>
    <i r="2">
      <x v="136"/>
    </i>
    <i r="2">
      <x v="137"/>
    </i>
    <i r="2">
      <x v="138"/>
    </i>
    <i r="2">
      <x v="139"/>
    </i>
    <i r="1">
      <x v="24"/>
    </i>
    <i r="2">
      <x v="140"/>
    </i>
    <i r="2">
      <x v="141"/>
    </i>
    <i r="2">
      <x v="142"/>
    </i>
    <i r="2">
      <x v="143"/>
    </i>
    <i r="1">
      <x v="25"/>
    </i>
    <i r="2">
      <x v="144"/>
    </i>
    <i r="2">
      <x v="145"/>
    </i>
    <i r="2">
      <x v="146"/>
    </i>
    <i r="2">
      <x v="147"/>
    </i>
    <i r="2">
      <x v="148"/>
    </i>
    <i r="2">
      <x v="149"/>
    </i>
    <i r="2">
      <x v="150"/>
    </i>
    <i r="1">
      <x v="26"/>
    </i>
    <i r="2">
      <x v="151"/>
    </i>
    <i r="2">
      <x v="152"/>
    </i>
    <i r="2">
      <x v="153"/>
    </i>
    <i r="2">
      <x v="154"/>
    </i>
    <i r="2">
      <x v="155"/>
    </i>
    <i r="2">
      <x v="156"/>
    </i>
    <i r="1">
      <x v="27"/>
    </i>
    <i r="2">
      <x v="157"/>
    </i>
    <i r="2">
      <x v="158"/>
    </i>
    <i r="2">
      <x v="159"/>
    </i>
    <i r="2">
      <x v="160"/>
    </i>
    <i r="1">
      <x v="28"/>
    </i>
    <i r="2">
      <x v="161"/>
    </i>
    <i r="2">
      <x v="162"/>
    </i>
    <i r="1">
      <x v="29"/>
    </i>
    <i r="2">
      <x v="163"/>
    </i>
    <i r="2">
      <x v="164"/>
    </i>
    <i r="2">
      <x v="165"/>
    </i>
    <i r="2">
      <x v="166"/>
    </i>
    <i r="1">
      <x v="30"/>
    </i>
    <i r="2">
      <x v="167"/>
    </i>
    <i r="2">
      <x v="168"/>
    </i>
    <i r="2">
      <x v="169"/>
    </i>
    <i r="2">
      <x v="170"/>
    </i>
    <i r="1">
      <x v="31"/>
    </i>
    <i r="2">
      <x v="171"/>
    </i>
    <i r="2">
      <x v="172"/>
    </i>
    <i r="2">
      <x v="173"/>
    </i>
    <i r="2">
      <x v="174"/>
    </i>
    <i r="2">
      <x v="175"/>
    </i>
    <i r="2">
      <x v="176"/>
    </i>
    <i t="grand">
      <x/>
    </i>
  </rowItems>
  <colItems count="1">
    <i/>
  </colItems>
  <dataFields count="1">
    <dataField name="Suma z liczba lokalizacji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3B58C-64C8-4265-ADAA-AB4FE9DF0F68}">
  <dimension ref="A1:B212"/>
  <sheetViews>
    <sheetView topLeftCell="A31" workbookViewId="0">
      <selection activeCell="F9" sqref="F9"/>
    </sheetView>
  </sheetViews>
  <sheetFormatPr defaultRowHeight="14.5" x14ac:dyDescent="0.35"/>
  <cols>
    <col min="1" max="1" width="36.26953125" bestFit="1" customWidth="1"/>
    <col min="2" max="2" width="22.1796875" bestFit="1" customWidth="1"/>
  </cols>
  <sheetData>
    <row r="1" spans="1:2" x14ac:dyDescent="0.35">
      <c r="A1" s="8" t="s">
        <v>4122</v>
      </c>
      <c r="B1" t="s">
        <v>4163</v>
      </c>
    </row>
    <row r="2" spans="1:2" x14ac:dyDescent="0.35">
      <c r="A2" s="9" t="s">
        <v>13</v>
      </c>
      <c r="B2" s="10">
        <v>1148</v>
      </c>
    </row>
    <row r="3" spans="1:2" x14ac:dyDescent="0.35">
      <c r="A3" s="56" t="s">
        <v>621</v>
      </c>
      <c r="B3" s="10">
        <v>26</v>
      </c>
    </row>
    <row r="4" spans="1:2" x14ac:dyDescent="0.35">
      <c r="A4" s="57">
        <v>1</v>
      </c>
      <c r="B4" s="10">
        <v>4</v>
      </c>
    </row>
    <row r="5" spans="1:2" x14ac:dyDescent="0.35">
      <c r="A5" s="57">
        <v>2</v>
      </c>
      <c r="B5" s="10">
        <v>2</v>
      </c>
    </row>
    <row r="6" spans="1:2" x14ac:dyDescent="0.35">
      <c r="A6" s="57">
        <v>3</v>
      </c>
      <c r="B6" s="10">
        <v>13</v>
      </c>
    </row>
    <row r="7" spans="1:2" x14ac:dyDescent="0.35">
      <c r="A7" s="57">
        <v>4</v>
      </c>
      <c r="B7" s="10">
        <v>2</v>
      </c>
    </row>
    <row r="8" spans="1:2" x14ac:dyDescent="0.35">
      <c r="A8" s="57">
        <v>5</v>
      </c>
      <c r="B8" s="10">
        <v>5</v>
      </c>
    </row>
    <row r="9" spans="1:2" x14ac:dyDescent="0.35">
      <c r="A9" s="56" t="s">
        <v>4124</v>
      </c>
      <c r="B9" s="10">
        <v>108</v>
      </c>
    </row>
    <row r="10" spans="1:2" x14ac:dyDescent="0.35">
      <c r="A10" s="57">
        <v>6</v>
      </c>
      <c r="B10" s="10">
        <v>1</v>
      </c>
    </row>
    <row r="11" spans="1:2" x14ac:dyDescent="0.35">
      <c r="A11" s="57">
        <v>7</v>
      </c>
      <c r="B11" s="10">
        <v>11</v>
      </c>
    </row>
    <row r="12" spans="1:2" x14ac:dyDescent="0.35">
      <c r="A12" s="57">
        <v>8</v>
      </c>
      <c r="B12" s="10">
        <v>1</v>
      </c>
    </row>
    <row r="13" spans="1:2" x14ac:dyDescent="0.35">
      <c r="A13" s="57">
        <v>9</v>
      </c>
      <c r="B13" s="10">
        <v>6</v>
      </c>
    </row>
    <row r="14" spans="1:2" x14ac:dyDescent="0.35">
      <c r="A14" s="57">
        <v>10</v>
      </c>
      <c r="B14" s="10">
        <v>35</v>
      </c>
    </row>
    <row r="15" spans="1:2" x14ac:dyDescent="0.35">
      <c r="A15" s="57">
        <v>11</v>
      </c>
      <c r="B15" s="10">
        <v>13</v>
      </c>
    </row>
    <row r="16" spans="1:2" x14ac:dyDescent="0.35">
      <c r="A16" s="57">
        <v>12</v>
      </c>
      <c r="B16" s="10">
        <v>16</v>
      </c>
    </row>
    <row r="17" spans="1:2" x14ac:dyDescent="0.35">
      <c r="A17" s="57">
        <v>13</v>
      </c>
      <c r="B17" s="10">
        <v>1</v>
      </c>
    </row>
    <row r="18" spans="1:2" x14ac:dyDescent="0.35">
      <c r="A18" s="57">
        <v>14</v>
      </c>
      <c r="B18" s="10">
        <v>4</v>
      </c>
    </row>
    <row r="19" spans="1:2" x14ac:dyDescent="0.35">
      <c r="A19" s="57">
        <v>15</v>
      </c>
      <c r="B19" s="10">
        <v>2</v>
      </c>
    </row>
    <row r="20" spans="1:2" x14ac:dyDescent="0.35">
      <c r="A20" s="57">
        <v>16</v>
      </c>
      <c r="B20" s="10">
        <v>18</v>
      </c>
    </row>
    <row r="21" spans="1:2" x14ac:dyDescent="0.35">
      <c r="A21" s="56" t="s">
        <v>642</v>
      </c>
      <c r="B21" s="10">
        <v>14</v>
      </c>
    </row>
    <row r="22" spans="1:2" x14ac:dyDescent="0.35">
      <c r="A22" s="57">
        <v>17</v>
      </c>
      <c r="B22" s="10">
        <v>1</v>
      </c>
    </row>
    <row r="23" spans="1:2" x14ac:dyDescent="0.35">
      <c r="A23" s="57">
        <v>18</v>
      </c>
      <c r="B23" s="10">
        <v>3</v>
      </c>
    </row>
    <row r="24" spans="1:2" x14ac:dyDescent="0.35">
      <c r="A24" s="57">
        <v>19</v>
      </c>
      <c r="B24" s="10">
        <v>10</v>
      </c>
    </row>
    <row r="25" spans="1:2" x14ac:dyDescent="0.35">
      <c r="A25" s="56" t="s">
        <v>2188</v>
      </c>
      <c r="B25" s="10">
        <v>54</v>
      </c>
    </row>
    <row r="26" spans="1:2" x14ac:dyDescent="0.35">
      <c r="A26" s="57">
        <v>20</v>
      </c>
      <c r="B26" s="10">
        <v>21</v>
      </c>
    </row>
    <row r="27" spans="1:2" x14ac:dyDescent="0.35">
      <c r="A27" s="57">
        <v>21</v>
      </c>
      <c r="B27" s="10">
        <v>2</v>
      </c>
    </row>
    <row r="28" spans="1:2" x14ac:dyDescent="0.35">
      <c r="A28" s="57">
        <v>22</v>
      </c>
      <c r="B28" s="10">
        <v>16</v>
      </c>
    </row>
    <row r="29" spans="1:2" x14ac:dyDescent="0.35">
      <c r="A29" s="57">
        <v>23</v>
      </c>
      <c r="B29" s="10">
        <v>7</v>
      </c>
    </row>
    <row r="30" spans="1:2" x14ac:dyDescent="0.35">
      <c r="A30" s="57">
        <v>24</v>
      </c>
      <c r="B30" s="10">
        <v>2</v>
      </c>
    </row>
    <row r="31" spans="1:2" x14ac:dyDescent="0.35">
      <c r="A31" s="57">
        <v>25</v>
      </c>
      <c r="B31" s="10">
        <v>1</v>
      </c>
    </row>
    <row r="32" spans="1:2" x14ac:dyDescent="0.35">
      <c r="A32" s="57">
        <v>26</v>
      </c>
      <c r="B32" s="10">
        <v>5</v>
      </c>
    </row>
    <row r="33" spans="1:2" x14ac:dyDescent="0.35">
      <c r="A33" s="56" t="s">
        <v>2378</v>
      </c>
      <c r="B33" s="10">
        <v>40</v>
      </c>
    </row>
    <row r="34" spans="1:2" x14ac:dyDescent="0.35">
      <c r="A34" s="57">
        <v>27</v>
      </c>
      <c r="B34" s="10">
        <v>2</v>
      </c>
    </row>
    <row r="35" spans="1:2" x14ac:dyDescent="0.35">
      <c r="A35" s="57">
        <v>28</v>
      </c>
      <c r="B35" s="10">
        <v>15</v>
      </c>
    </row>
    <row r="36" spans="1:2" x14ac:dyDescent="0.35">
      <c r="A36" s="57">
        <v>29</v>
      </c>
      <c r="B36" s="10">
        <v>1</v>
      </c>
    </row>
    <row r="37" spans="1:2" x14ac:dyDescent="0.35">
      <c r="A37" s="57">
        <v>30</v>
      </c>
      <c r="B37" s="10">
        <v>20</v>
      </c>
    </row>
    <row r="38" spans="1:2" x14ac:dyDescent="0.35">
      <c r="A38" s="57">
        <v>31</v>
      </c>
      <c r="B38" s="10">
        <v>2</v>
      </c>
    </row>
    <row r="39" spans="1:2" x14ac:dyDescent="0.35">
      <c r="A39" s="56" t="s">
        <v>14</v>
      </c>
      <c r="B39" s="10">
        <v>45</v>
      </c>
    </row>
    <row r="40" spans="1:2" x14ac:dyDescent="0.35">
      <c r="A40" s="57">
        <v>32</v>
      </c>
      <c r="B40" s="10">
        <v>4</v>
      </c>
    </row>
    <row r="41" spans="1:2" x14ac:dyDescent="0.35">
      <c r="A41" s="57">
        <v>33</v>
      </c>
      <c r="B41" s="10">
        <v>12</v>
      </c>
    </row>
    <row r="42" spans="1:2" x14ac:dyDescent="0.35">
      <c r="A42" s="57">
        <v>34</v>
      </c>
      <c r="B42" s="10">
        <v>1</v>
      </c>
    </row>
    <row r="43" spans="1:2" x14ac:dyDescent="0.35">
      <c r="A43" s="57">
        <v>35</v>
      </c>
      <c r="B43" s="10">
        <v>1</v>
      </c>
    </row>
    <row r="44" spans="1:2" x14ac:dyDescent="0.35">
      <c r="A44" s="57">
        <v>36</v>
      </c>
      <c r="B44" s="10">
        <v>15</v>
      </c>
    </row>
    <row r="45" spans="1:2" x14ac:dyDescent="0.35">
      <c r="A45" s="57">
        <v>37</v>
      </c>
      <c r="B45" s="10">
        <v>1</v>
      </c>
    </row>
    <row r="46" spans="1:2" x14ac:dyDescent="0.35">
      <c r="A46" s="57">
        <v>38</v>
      </c>
      <c r="B46" s="10">
        <v>3</v>
      </c>
    </row>
    <row r="47" spans="1:2" x14ac:dyDescent="0.35">
      <c r="A47" s="57">
        <v>39</v>
      </c>
      <c r="B47" s="10">
        <v>8</v>
      </c>
    </row>
    <row r="48" spans="1:2" x14ac:dyDescent="0.35">
      <c r="A48" s="56" t="s">
        <v>4125</v>
      </c>
      <c r="B48" s="10">
        <v>92</v>
      </c>
    </row>
    <row r="49" spans="1:2" x14ac:dyDescent="0.35">
      <c r="A49" s="57">
        <v>40</v>
      </c>
      <c r="B49" s="10">
        <v>17</v>
      </c>
    </row>
    <row r="50" spans="1:2" x14ac:dyDescent="0.35">
      <c r="A50" s="57">
        <v>41</v>
      </c>
      <c r="B50" s="10">
        <v>6</v>
      </c>
    </row>
    <row r="51" spans="1:2" x14ac:dyDescent="0.35">
      <c r="A51" s="57">
        <v>42</v>
      </c>
      <c r="B51" s="10">
        <v>1</v>
      </c>
    </row>
    <row r="52" spans="1:2" x14ac:dyDescent="0.35">
      <c r="A52" s="57">
        <v>43</v>
      </c>
      <c r="B52" s="10">
        <v>1</v>
      </c>
    </row>
    <row r="53" spans="1:2" x14ac:dyDescent="0.35">
      <c r="A53" s="57">
        <v>44</v>
      </c>
      <c r="B53" s="10">
        <v>2</v>
      </c>
    </row>
    <row r="54" spans="1:2" x14ac:dyDescent="0.35">
      <c r="A54" s="57">
        <v>45</v>
      </c>
      <c r="B54" s="10">
        <v>3</v>
      </c>
    </row>
    <row r="55" spans="1:2" x14ac:dyDescent="0.35">
      <c r="A55" s="57">
        <v>46</v>
      </c>
      <c r="B55" s="10">
        <v>2</v>
      </c>
    </row>
    <row r="56" spans="1:2" x14ac:dyDescent="0.35">
      <c r="A56" s="57">
        <v>47</v>
      </c>
      <c r="B56" s="10">
        <v>6</v>
      </c>
    </row>
    <row r="57" spans="1:2" x14ac:dyDescent="0.35">
      <c r="A57" s="57">
        <v>48</v>
      </c>
      <c r="B57" s="10">
        <v>54</v>
      </c>
    </row>
    <row r="58" spans="1:2" x14ac:dyDescent="0.35">
      <c r="A58" s="56" t="s">
        <v>2586</v>
      </c>
      <c r="B58" s="10">
        <v>33</v>
      </c>
    </row>
    <row r="59" spans="1:2" x14ac:dyDescent="0.35">
      <c r="A59" s="57">
        <v>49</v>
      </c>
      <c r="B59" s="10">
        <v>20</v>
      </c>
    </row>
    <row r="60" spans="1:2" x14ac:dyDescent="0.35">
      <c r="A60" s="57">
        <v>50</v>
      </c>
      <c r="B60" s="10">
        <v>12</v>
      </c>
    </row>
    <row r="61" spans="1:2" x14ac:dyDescent="0.35">
      <c r="A61" s="57">
        <v>51</v>
      </c>
      <c r="B61" s="10">
        <v>1</v>
      </c>
    </row>
    <row r="62" spans="1:2" x14ac:dyDescent="0.35">
      <c r="A62" s="56" t="s">
        <v>2692</v>
      </c>
      <c r="B62" s="10">
        <v>37</v>
      </c>
    </row>
    <row r="63" spans="1:2" x14ac:dyDescent="0.35">
      <c r="A63" s="57">
        <v>52</v>
      </c>
      <c r="B63" s="10">
        <v>2</v>
      </c>
    </row>
    <row r="64" spans="1:2" x14ac:dyDescent="0.35">
      <c r="A64" s="57">
        <v>53</v>
      </c>
      <c r="B64" s="10">
        <v>9</v>
      </c>
    </row>
    <row r="65" spans="1:2" x14ac:dyDescent="0.35">
      <c r="A65" s="57">
        <v>54</v>
      </c>
      <c r="B65" s="10">
        <v>4</v>
      </c>
    </row>
    <row r="66" spans="1:2" x14ac:dyDescent="0.35">
      <c r="A66" s="57">
        <v>55</v>
      </c>
      <c r="B66" s="10">
        <v>1</v>
      </c>
    </row>
    <row r="67" spans="1:2" x14ac:dyDescent="0.35">
      <c r="A67" s="57">
        <v>56</v>
      </c>
      <c r="B67" s="10">
        <v>2</v>
      </c>
    </row>
    <row r="68" spans="1:2" x14ac:dyDescent="0.35">
      <c r="A68" s="57">
        <v>57</v>
      </c>
      <c r="B68" s="10">
        <v>1</v>
      </c>
    </row>
    <row r="69" spans="1:2" x14ac:dyDescent="0.35">
      <c r="A69" s="57">
        <v>58</v>
      </c>
      <c r="B69" s="10">
        <v>4</v>
      </c>
    </row>
    <row r="70" spans="1:2" x14ac:dyDescent="0.35">
      <c r="A70" s="57">
        <v>59</v>
      </c>
      <c r="B70" s="10">
        <v>4</v>
      </c>
    </row>
    <row r="71" spans="1:2" x14ac:dyDescent="0.35">
      <c r="A71" s="57">
        <v>60</v>
      </c>
      <c r="B71" s="10">
        <v>1</v>
      </c>
    </row>
    <row r="72" spans="1:2" x14ac:dyDescent="0.35">
      <c r="A72" s="57">
        <v>61</v>
      </c>
      <c r="B72" s="10">
        <v>2</v>
      </c>
    </row>
    <row r="73" spans="1:2" x14ac:dyDescent="0.35">
      <c r="A73" s="57">
        <v>62</v>
      </c>
      <c r="B73" s="10">
        <v>6</v>
      </c>
    </row>
    <row r="74" spans="1:2" x14ac:dyDescent="0.35">
      <c r="A74" s="57">
        <v>63</v>
      </c>
      <c r="B74" s="10">
        <v>1</v>
      </c>
    </row>
    <row r="75" spans="1:2" x14ac:dyDescent="0.35">
      <c r="A75" s="56" t="s">
        <v>2742</v>
      </c>
      <c r="B75" s="10">
        <v>26</v>
      </c>
    </row>
    <row r="76" spans="1:2" x14ac:dyDescent="0.35">
      <c r="A76" s="57">
        <v>64</v>
      </c>
      <c r="B76" s="10">
        <v>3</v>
      </c>
    </row>
    <row r="77" spans="1:2" x14ac:dyDescent="0.35">
      <c r="A77" s="57">
        <v>65</v>
      </c>
      <c r="B77" s="10">
        <v>6</v>
      </c>
    </row>
    <row r="78" spans="1:2" x14ac:dyDescent="0.35">
      <c r="A78" s="57">
        <v>66</v>
      </c>
      <c r="B78" s="10">
        <v>15</v>
      </c>
    </row>
    <row r="79" spans="1:2" x14ac:dyDescent="0.35">
      <c r="A79" s="57">
        <v>67</v>
      </c>
      <c r="B79" s="10">
        <v>2</v>
      </c>
    </row>
    <row r="80" spans="1:2" x14ac:dyDescent="0.35">
      <c r="A80" s="56" t="s">
        <v>2816</v>
      </c>
      <c r="B80" s="10">
        <v>3</v>
      </c>
    </row>
    <row r="81" spans="1:2" x14ac:dyDescent="0.35">
      <c r="A81" s="57">
        <v>68</v>
      </c>
      <c r="B81" s="10">
        <v>3</v>
      </c>
    </row>
    <row r="82" spans="1:2" x14ac:dyDescent="0.35">
      <c r="A82" s="56" t="s">
        <v>2001</v>
      </c>
      <c r="B82" s="10">
        <v>43</v>
      </c>
    </row>
    <row r="83" spans="1:2" x14ac:dyDescent="0.35">
      <c r="A83" s="57">
        <v>69</v>
      </c>
      <c r="B83" s="10">
        <v>10</v>
      </c>
    </row>
    <row r="84" spans="1:2" x14ac:dyDescent="0.35">
      <c r="A84" s="57">
        <v>70</v>
      </c>
      <c r="B84" s="10">
        <v>1</v>
      </c>
    </row>
    <row r="85" spans="1:2" x14ac:dyDescent="0.35">
      <c r="A85" s="57">
        <v>71</v>
      </c>
      <c r="B85" s="10">
        <v>8</v>
      </c>
    </row>
    <row r="86" spans="1:2" x14ac:dyDescent="0.35">
      <c r="A86" s="57">
        <v>72</v>
      </c>
      <c r="B86" s="10">
        <v>3</v>
      </c>
    </row>
    <row r="87" spans="1:2" x14ac:dyDescent="0.35">
      <c r="A87" s="57">
        <v>73</v>
      </c>
      <c r="B87" s="10">
        <v>2</v>
      </c>
    </row>
    <row r="88" spans="1:2" x14ac:dyDescent="0.35">
      <c r="A88" s="57">
        <v>74</v>
      </c>
      <c r="B88" s="10">
        <v>1</v>
      </c>
    </row>
    <row r="89" spans="1:2" x14ac:dyDescent="0.35">
      <c r="A89" s="57">
        <v>75</v>
      </c>
      <c r="B89" s="10">
        <v>2</v>
      </c>
    </row>
    <row r="90" spans="1:2" x14ac:dyDescent="0.35">
      <c r="A90" s="57">
        <v>76</v>
      </c>
      <c r="B90" s="10">
        <v>16</v>
      </c>
    </row>
    <row r="91" spans="1:2" x14ac:dyDescent="0.35">
      <c r="A91" s="56" t="s">
        <v>237</v>
      </c>
      <c r="B91" s="10">
        <v>34</v>
      </c>
    </row>
    <row r="92" spans="1:2" x14ac:dyDescent="0.35">
      <c r="A92" s="57">
        <v>77</v>
      </c>
      <c r="B92" s="10">
        <v>9</v>
      </c>
    </row>
    <row r="93" spans="1:2" x14ac:dyDescent="0.35">
      <c r="A93" s="57">
        <v>78</v>
      </c>
      <c r="B93" s="10">
        <v>2</v>
      </c>
    </row>
    <row r="94" spans="1:2" x14ac:dyDescent="0.35">
      <c r="A94" s="57">
        <v>79</v>
      </c>
      <c r="B94" s="10">
        <v>2</v>
      </c>
    </row>
    <row r="95" spans="1:2" x14ac:dyDescent="0.35">
      <c r="A95" s="57">
        <v>80</v>
      </c>
      <c r="B95" s="10">
        <v>3</v>
      </c>
    </row>
    <row r="96" spans="1:2" x14ac:dyDescent="0.35">
      <c r="A96" s="57">
        <v>81</v>
      </c>
      <c r="B96" s="10">
        <v>3</v>
      </c>
    </row>
    <row r="97" spans="1:2" x14ac:dyDescent="0.35">
      <c r="A97" s="57">
        <v>82</v>
      </c>
      <c r="B97" s="10">
        <v>15</v>
      </c>
    </row>
    <row r="98" spans="1:2" x14ac:dyDescent="0.35">
      <c r="A98" s="56" t="s">
        <v>203</v>
      </c>
      <c r="B98" s="10">
        <v>29</v>
      </c>
    </row>
    <row r="99" spans="1:2" x14ac:dyDescent="0.35">
      <c r="A99" s="57">
        <v>83</v>
      </c>
      <c r="B99" s="10">
        <v>4</v>
      </c>
    </row>
    <row r="100" spans="1:2" x14ac:dyDescent="0.35">
      <c r="A100" s="57">
        <v>84</v>
      </c>
      <c r="B100" s="10">
        <v>1</v>
      </c>
    </row>
    <row r="101" spans="1:2" x14ac:dyDescent="0.35">
      <c r="A101" s="57">
        <v>85</v>
      </c>
      <c r="B101" s="10">
        <v>2</v>
      </c>
    </row>
    <row r="102" spans="1:2" x14ac:dyDescent="0.35">
      <c r="A102" s="57">
        <v>86</v>
      </c>
      <c r="B102" s="10">
        <v>22</v>
      </c>
    </row>
    <row r="103" spans="1:2" x14ac:dyDescent="0.35">
      <c r="A103" s="56" t="s">
        <v>975</v>
      </c>
      <c r="B103" s="10">
        <v>26</v>
      </c>
    </row>
    <row r="104" spans="1:2" x14ac:dyDescent="0.35">
      <c r="A104" s="57">
        <v>87</v>
      </c>
      <c r="B104" s="10">
        <v>2</v>
      </c>
    </row>
    <row r="105" spans="1:2" x14ac:dyDescent="0.35">
      <c r="A105" s="57">
        <v>88</v>
      </c>
      <c r="B105" s="10">
        <v>2</v>
      </c>
    </row>
    <row r="106" spans="1:2" x14ac:dyDescent="0.35">
      <c r="A106" s="57">
        <v>89</v>
      </c>
      <c r="B106" s="10">
        <v>2</v>
      </c>
    </row>
    <row r="107" spans="1:2" x14ac:dyDescent="0.35">
      <c r="A107" s="57">
        <v>90</v>
      </c>
      <c r="B107" s="10">
        <v>2</v>
      </c>
    </row>
    <row r="108" spans="1:2" x14ac:dyDescent="0.35">
      <c r="A108" s="57">
        <v>91</v>
      </c>
      <c r="B108" s="10">
        <v>6</v>
      </c>
    </row>
    <row r="109" spans="1:2" x14ac:dyDescent="0.35">
      <c r="A109" s="57">
        <v>92</v>
      </c>
      <c r="B109" s="10">
        <v>1</v>
      </c>
    </row>
    <row r="110" spans="1:2" x14ac:dyDescent="0.35">
      <c r="A110" s="57">
        <v>93</v>
      </c>
      <c r="B110" s="10">
        <v>2</v>
      </c>
    </row>
    <row r="111" spans="1:2" x14ac:dyDescent="0.35">
      <c r="A111" s="57">
        <v>94</v>
      </c>
      <c r="B111" s="10">
        <v>4</v>
      </c>
    </row>
    <row r="112" spans="1:2" x14ac:dyDescent="0.35">
      <c r="A112" s="57">
        <v>95</v>
      </c>
      <c r="B112" s="10">
        <v>5</v>
      </c>
    </row>
    <row r="113" spans="1:2" x14ac:dyDescent="0.35">
      <c r="A113" s="56" t="s">
        <v>2933</v>
      </c>
      <c r="B113" s="10">
        <v>23</v>
      </c>
    </row>
    <row r="114" spans="1:2" x14ac:dyDescent="0.35">
      <c r="A114" s="57">
        <v>96</v>
      </c>
      <c r="B114" s="10">
        <v>5</v>
      </c>
    </row>
    <row r="115" spans="1:2" x14ac:dyDescent="0.35">
      <c r="A115" s="57">
        <v>97</v>
      </c>
      <c r="B115" s="10">
        <v>3</v>
      </c>
    </row>
    <row r="116" spans="1:2" x14ac:dyDescent="0.35">
      <c r="A116" s="57">
        <v>98</v>
      </c>
      <c r="B116" s="10">
        <v>3</v>
      </c>
    </row>
    <row r="117" spans="1:2" x14ac:dyDescent="0.35">
      <c r="A117" s="57">
        <v>99</v>
      </c>
      <c r="B117" s="10">
        <v>2</v>
      </c>
    </row>
    <row r="118" spans="1:2" x14ac:dyDescent="0.35">
      <c r="A118" s="57">
        <v>100</v>
      </c>
      <c r="B118" s="10">
        <v>5</v>
      </c>
    </row>
    <row r="119" spans="1:2" x14ac:dyDescent="0.35">
      <c r="A119" s="57">
        <v>101</v>
      </c>
      <c r="B119" s="10">
        <v>2</v>
      </c>
    </row>
    <row r="120" spans="1:2" x14ac:dyDescent="0.35">
      <c r="A120" s="57">
        <v>102</v>
      </c>
      <c r="B120" s="10">
        <v>3</v>
      </c>
    </row>
    <row r="121" spans="1:2" x14ac:dyDescent="0.35">
      <c r="A121" s="56" t="s">
        <v>323</v>
      </c>
      <c r="B121" s="10">
        <v>20</v>
      </c>
    </row>
    <row r="122" spans="1:2" x14ac:dyDescent="0.35">
      <c r="A122" s="57">
        <v>103</v>
      </c>
      <c r="B122" s="10">
        <v>3</v>
      </c>
    </row>
    <row r="123" spans="1:2" x14ac:dyDescent="0.35">
      <c r="A123" s="57">
        <v>104</v>
      </c>
      <c r="B123" s="10">
        <v>7</v>
      </c>
    </row>
    <row r="124" spans="1:2" x14ac:dyDescent="0.35">
      <c r="A124" s="57">
        <v>105</v>
      </c>
      <c r="B124" s="10">
        <v>1</v>
      </c>
    </row>
    <row r="125" spans="1:2" x14ac:dyDescent="0.35">
      <c r="A125" s="57">
        <v>106</v>
      </c>
      <c r="B125" s="10">
        <v>9</v>
      </c>
    </row>
    <row r="126" spans="1:2" x14ac:dyDescent="0.35">
      <c r="A126" s="56" t="s">
        <v>3049</v>
      </c>
      <c r="B126" s="10">
        <v>19</v>
      </c>
    </row>
    <row r="127" spans="1:2" x14ac:dyDescent="0.35">
      <c r="A127" s="57">
        <v>107</v>
      </c>
      <c r="B127" s="10">
        <v>11</v>
      </c>
    </row>
    <row r="128" spans="1:2" x14ac:dyDescent="0.35">
      <c r="A128" s="57">
        <v>108</v>
      </c>
      <c r="B128" s="10">
        <v>1</v>
      </c>
    </row>
    <row r="129" spans="1:2" x14ac:dyDescent="0.35">
      <c r="A129" s="57">
        <v>109</v>
      </c>
      <c r="B129" s="10">
        <v>3</v>
      </c>
    </row>
    <row r="130" spans="1:2" x14ac:dyDescent="0.35">
      <c r="A130" s="57">
        <v>110</v>
      </c>
      <c r="B130" s="10">
        <v>4</v>
      </c>
    </row>
    <row r="131" spans="1:2" x14ac:dyDescent="0.35">
      <c r="A131" s="56" t="s">
        <v>737</v>
      </c>
      <c r="B131" s="10">
        <v>29</v>
      </c>
    </row>
    <row r="132" spans="1:2" x14ac:dyDescent="0.35">
      <c r="A132" s="57">
        <v>111</v>
      </c>
      <c r="B132" s="10">
        <v>1</v>
      </c>
    </row>
    <row r="133" spans="1:2" x14ac:dyDescent="0.35">
      <c r="A133" s="57">
        <v>112</v>
      </c>
      <c r="B133" s="10">
        <v>4</v>
      </c>
    </row>
    <row r="134" spans="1:2" x14ac:dyDescent="0.35">
      <c r="A134" s="57">
        <v>113</v>
      </c>
      <c r="B134" s="10">
        <v>22</v>
      </c>
    </row>
    <row r="135" spans="1:2" x14ac:dyDescent="0.35">
      <c r="A135" s="57">
        <v>114</v>
      </c>
      <c r="B135" s="10">
        <v>2</v>
      </c>
    </row>
    <row r="136" spans="1:2" x14ac:dyDescent="0.35">
      <c r="A136" s="56" t="s">
        <v>824</v>
      </c>
      <c r="B136" s="10">
        <v>44</v>
      </c>
    </row>
    <row r="137" spans="1:2" x14ac:dyDescent="0.35">
      <c r="A137" s="57">
        <v>115</v>
      </c>
      <c r="B137" s="10">
        <v>11</v>
      </c>
    </row>
    <row r="138" spans="1:2" x14ac:dyDescent="0.35">
      <c r="A138" s="57">
        <v>116</v>
      </c>
      <c r="B138" s="10">
        <v>1</v>
      </c>
    </row>
    <row r="139" spans="1:2" x14ac:dyDescent="0.35">
      <c r="A139" s="57">
        <v>117</v>
      </c>
      <c r="B139" s="10">
        <v>8</v>
      </c>
    </row>
    <row r="140" spans="1:2" x14ac:dyDescent="0.35">
      <c r="A140" s="57">
        <v>118</v>
      </c>
      <c r="B140" s="10">
        <v>6</v>
      </c>
    </row>
    <row r="141" spans="1:2" x14ac:dyDescent="0.35">
      <c r="A141" s="57">
        <v>119</v>
      </c>
      <c r="B141" s="10">
        <v>16</v>
      </c>
    </row>
    <row r="142" spans="1:2" x14ac:dyDescent="0.35">
      <c r="A142" s="57">
        <v>120</v>
      </c>
      <c r="B142" s="10">
        <v>2</v>
      </c>
    </row>
    <row r="143" spans="1:2" x14ac:dyDescent="0.35">
      <c r="A143" s="56" t="s">
        <v>3241</v>
      </c>
      <c r="B143" s="10">
        <v>43</v>
      </c>
    </row>
    <row r="144" spans="1:2" x14ac:dyDescent="0.35">
      <c r="A144" s="57">
        <v>121</v>
      </c>
      <c r="B144" s="10">
        <v>5</v>
      </c>
    </row>
    <row r="145" spans="1:2" x14ac:dyDescent="0.35">
      <c r="A145" s="57">
        <v>122</v>
      </c>
      <c r="B145" s="10">
        <v>38</v>
      </c>
    </row>
    <row r="146" spans="1:2" x14ac:dyDescent="0.35">
      <c r="A146" s="56" t="s">
        <v>4126</v>
      </c>
      <c r="B146" s="10">
        <v>77</v>
      </c>
    </row>
    <row r="147" spans="1:2" x14ac:dyDescent="0.35">
      <c r="A147" s="57">
        <v>123</v>
      </c>
      <c r="B147" s="10">
        <v>6</v>
      </c>
    </row>
    <row r="148" spans="1:2" x14ac:dyDescent="0.35">
      <c r="A148" s="57">
        <v>124</v>
      </c>
      <c r="B148" s="10">
        <v>19</v>
      </c>
    </row>
    <row r="149" spans="1:2" x14ac:dyDescent="0.35">
      <c r="A149" s="57">
        <v>125</v>
      </c>
      <c r="B149" s="10">
        <v>4</v>
      </c>
    </row>
    <row r="150" spans="1:2" x14ac:dyDescent="0.35">
      <c r="A150" s="57">
        <v>126</v>
      </c>
      <c r="B150" s="10">
        <v>4</v>
      </c>
    </row>
    <row r="151" spans="1:2" x14ac:dyDescent="0.35">
      <c r="A151" s="57">
        <v>127</v>
      </c>
      <c r="B151" s="10">
        <v>2</v>
      </c>
    </row>
    <row r="152" spans="1:2" x14ac:dyDescent="0.35">
      <c r="A152" s="57">
        <v>128</v>
      </c>
      <c r="B152" s="10">
        <v>9</v>
      </c>
    </row>
    <row r="153" spans="1:2" x14ac:dyDescent="0.35">
      <c r="A153" s="57">
        <v>129</v>
      </c>
      <c r="B153" s="10">
        <v>33</v>
      </c>
    </row>
    <row r="154" spans="1:2" x14ac:dyDescent="0.35">
      <c r="A154" s="56" t="s">
        <v>3554</v>
      </c>
      <c r="B154" s="10">
        <v>21</v>
      </c>
    </row>
    <row r="155" spans="1:2" x14ac:dyDescent="0.35">
      <c r="A155" s="57">
        <v>130</v>
      </c>
      <c r="B155" s="10">
        <v>10</v>
      </c>
    </row>
    <row r="156" spans="1:2" x14ac:dyDescent="0.35">
      <c r="A156" s="57">
        <v>131</v>
      </c>
      <c r="B156" s="10">
        <v>2</v>
      </c>
    </row>
    <row r="157" spans="1:2" x14ac:dyDescent="0.35">
      <c r="A157" s="57">
        <v>132</v>
      </c>
      <c r="B157" s="10">
        <v>2</v>
      </c>
    </row>
    <row r="158" spans="1:2" x14ac:dyDescent="0.35">
      <c r="A158" s="57">
        <v>133</v>
      </c>
      <c r="B158" s="10">
        <v>1</v>
      </c>
    </row>
    <row r="159" spans="1:2" x14ac:dyDescent="0.35">
      <c r="A159" s="57">
        <v>134</v>
      </c>
      <c r="B159" s="10">
        <v>2</v>
      </c>
    </row>
    <row r="160" spans="1:2" x14ac:dyDescent="0.35">
      <c r="A160" s="57">
        <v>135</v>
      </c>
      <c r="B160" s="10">
        <v>4</v>
      </c>
    </row>
    <row r="161" spans="1:2" x14ac:dyDescent="0.35">
      <c r="A161" s="56" t="s">
        <v>3619</v>
      </c>
      <c r="B161" s="10">
        <v>13</v>
      </c>
    </row>
    <row r="162" spans="1:2" x14ac:dyDescent="0.35">
      <c r="A162" s="57">
        <v>136</v>
      </c>
      <c r="B162" s="10">
        <v>4</v>
      </c>
    </row>
    <row r="163" spans="1:2" x14ac:dyDescent="0.35">
      <c r="A163" s="57">
        <v>137</v>
      </c>
      <c r="B163" s="10">
        <v>2</v>
      </c>
    </row>
    <row r="164" spans="1:2" x14ac:dyDescent="0.35">
      <c r="A164" s="57">
        <v>138</v>
      </c>
      <c r="B164" s="10">
        <v>4</v>
      </c>
    </row>
    <row r="165" spans="1:2" x14ac:dyDescent="0.35">
      <c r="A165" s="57">
        <v>139</v>
      </c>
      <c r="B165" s="10">
        <v>1</v>
      </c>
    </row>
    <row r="166" spans="1:2" x14ac:dyDescent="0.35">
      <c r="A166" s="57">
        <v>140</v>
      </c>
      <c r="B166" s="10">
        <v>2</v>
      </c>
    </row>
    <row r="167" spans="1:2" x14ac:dyDescent="0.35">
      <c r="A167" s="56" t="s">
        <v>3661</v>
      </c>
      <c r="B167" s="10">
        <v>13</v>
      </c>
    </row>
    <row r="168" spans="1:2" x14ac:dyDescent="0.35">
      <c r="A168" s="57">
        <v>141</v>
      </c>
      <c r="B168" s="10">
        <v>2</v>
      </c>
    </row>
    <row r="169" spans="1:2" x14ac:dyDescent="0.35">
      <c r="A169" s="57">
        <v>142</v>
      </c>
      <c r="B169" s="10">
        <v>2</v>
      </c>
    </row>
    <row r="170" spans="1:2" x14ac:dyDescent="0.35">
      <c r="A170" s="57">
        <v>143</v>
      </c>
      <c r="B170" s="10">
        <v>4</v>
      </c>
    </row>
    <row r="171" spans="1:2" x14ac:dyDescent="0.35">
      <c r="A171" s="57">
        <v>144</v>
      </c>
      <c r="B171" s="10">
        <v>5</v>
      </c>
    </row>
    <row r="172" spans="1:2" x14ac:dyDescent="0.35">
      <c r="A172" s="56" t="s">
        <v>811</v>
      </c>
      <c r="B172" s="10">
        <v>41</v>
      </c>
    </row>
    <row r="173" spans="1:2" x14ac:dyDescent="0.35">
      <c r="A173" s="57">
        <v>145</v>
      </c>
      <c r="B173" s="10">
        <v>2</v>
      </c>
    </row>
    <row r="174" spans="1:2" x14ac:dyDescent="0.35">
      <c r="A174" s="57">
        <v>146</v>
      </c>
      <c r="B174" s="10">
        <v>2</v>
      </c>
    </row>
    <row r="175" spans="1:2" x14ac:dyDescent="0.35">
      <c r="A175" s="57">
        <v>147</v>
      </c>
      <c r="B175" s="10">
        <v>2</v>
      </c>
    </row>
    <row r="176" spans="1:2" x14ac:dyDescent="0.35">
      <c r="A176" s="57">
        <v>148</v>
      </c>
      <c r="B176" s="10">
        <v>8</v>
      </c>
    </row>
    <row r="177" spans="1:2" x14ac:dyDescent="0.35">
      <c r="A177" s="57">
        <v>149</v>
      </c>
      <c r="B177" s="10">
        <v>4</v>
      </c>
    </row>
    <row r="178" spans="1:2" x14ac:dyDescent="0.35">
      <c r="A178" s="57">
        <v>150</v>
      </c>
      <c r="B178" s="10">
        <v>7</v>
      </c>
    </row>
    <row r="179" spans="1:2" x14ac:dyDescent="0.35">
      <c r="A179" s="57">
        <v>151</v>
      </c>
      <c r="B179" s="10">
        <v>16</v>
      </c>
    </row>
    <row r="180" spans="1:2" x14ac:dyDescent="0.35">
      <c r="A180" s="56" t="s">
        <v>3754</v>
      </c>
      <c r="B180" s="10">
        <v>32</v>
      </c>
    </row>
    <row r="181" spans="1:2" x14ac:dyDescent="0.35">
      <c r="A181" s="57">
        <v>152</v>
      </c>
      <c r="B181" s="10">
        <v>6</v>
      </c>
    </row>
    <row r="182" spans="1:2" x14ac:dyDescent="0.35">
      <c r="A182" s="57">
        <v>153</v>
      </c>
      <c r="B182" s="10">
        <v>7</v>
      </c>
    </row>
    <row r="183" spans="1:2" x14ac:dyDescent="0.35">
      <c r="A183" s="57">
        <v>154</v>
      </c>
      <c r="B183" s="10">
        <v>1</v>
      </c>
    </row>
    <row r="184" spans="1:2" x14ac:dyDescent="0.35">
      <c r="A184" s="57">
        <v>155</v>
      </c>
      <c r="B184" s="10">
        <v>5</v>
      </c>
    </row>
    <row r="185" spans="1:2" x14ac:dyDescent="0.35">
      <c r="A185" s="57">
        <v>156</v>
      </c>
      <c r="B185" s="10">
        <v>2</v>
      </c>
    </row>
    <row r="186" spans="1:2" x14ac:dyDescent="0.35">
      <c r="A186" s="57">
        <v>157</v>
      </c>
      <c r="B186" s="10">
        <v>11</v>
      </c>
    </row>
    <row r="187" spans="1:2" x14ac:dyDescent="0.35">
      <c r="A187" s="56" t="s">
        <v>748</v>
      </c>
      <c r="B187" s="10">
        <v>56</v>
      </c>
    </row>
    <row r="188" spans="1:2" x14ac:dyDescent="0.35">
      <c r="A188" s="57">
        <v>158</v>
      </c>
      <c r="B188" s="10">
        <v>8</v>
      </c>
    </row>
    <row r="189" spans="1:2" x14ac:dyDescent="0.35">
      <c r="A189" s="57">
        <v>159</v>
      </c>
      <c r="B189" s="10">
        <v>14</v>
      </c>
    </row>
    <row r="190" spans="1:2" x14ac:dyDescent="0.35">
      <c r="A190" s="57">
        <v>160</v>
      </c>
      <c r="B190" s="10">
        <v>4</v>
      </c>
    </row>
    <row r="191" spans="1:2" x14ac:dyDescent="0.35">
      <c r="A191" s="57">
        <v>161</v>
      </c>
      <c r="B191" s="10">
        <v>30</v>
      </c>
    </row>
    <row r="192" spans="1:2" x14ac:dyDescent="0.35">
      <c r="A192" s="56" t="s">
        <v>3947</v>
      </c>
      <c r="B192" s="10">
        <v>11</v>
      </c>
    </row>
    <row r="193" spans="1:2" x14ac:dyDescent="0.35">
      <c r="A193" s="57">
        <v>162</v>
      </c>
      <c r="B193" s="10">
        <v>6</v>
      </c>
    </row>
    <row r="194" spans="1:2" x14ac:dyDescent="0.35">
      <c r="A194" s="57">
        <v>163</v>
      </c>
      <c r="B194" s="10">
        <v>5</v>
      </c>
    </row>
    <row r="195" spans="1:2" x14ac:dyDescent="0.35">
      <c r="A195" s="56" t="s">
        <v>232</v>
      </c>
      <c r="B195" s="10">
        <v>38</v>
      </c>
    </row>
    <row r="196" spans="1:2" x14ac:dyDescent="0.35">
      <c r="A196" s="57">
        <v>164</v>
      </c>
      <c r="B196" s="10">
        <v>5</v>
      </c>
    </row>
    <row r="197" spans="1:2" x14ac:dyDescent="0.35">
      <c r="A197" s="57">
        <v>165</v>
      </c>
      <c r="B197" s="10">
        <v>20</v>
      </c>
    </row>
    <row r="198" spans="1:2" x14ac:dyDescent="0.35">
      <c r="A198" s="57">
        <v>166</v>
      </c>
      <c r="B198" s="10">
        <v>3</v>
      </c>
    </row>
    <row r="199" spans="1:2" x14ac:dyDescent="0.35">
      <c r="A199" s="57">
        <v>167</v>
      </c>
      <c r="B199" s="10">
        <v>10</v>
      </c>
    </row>
    <row r="200" spans="1:2" x14ac:dyDescent="0.35">
      <c r="A200" s="56" t="s">
        <v>4046</v>
      </c>
      <c r="B200" s="10">
        <v>18</v>
      </c>
    </row>
    <row r="201" spans="1:2" x14ac:dyDescent="0.35">
      <c r="A201" s="57">
        <v>168</v>
      </c>
      <c r="B201" s="10">
        <v>4</v>
      </c>
    </row>
    <row r="202" spans="1:2" x14ac:dyDescent="0.35">
      <c r="A202" s="57">
        <v>169</v>
      </c>
      <c r="B202" s="10">
        <v>7</v>
      </c>
    </row>
    <row r="203" spans="1:2" x14ac:dyDescent="0.35">
      <c r="A203" s="57">
        <v>170</v>
      </c>
      <c r="B203" s="10">
        <v>3</v>
      </c>
    </row>
    <row r="204" spans="1:2" x14ac:dyDescent="0.35">
      <c r="A204" s="57">
        <v>171</v>
      </c>
      <c r="B204" s="10">
        <v>4</v>
      </c>
    </row>
    <row r="205" spans="1:2" x14ac:dyDescent="0.35">
      <c r="A205" s="56" t="s">
        <v>31</v>
      </c>
      <c r="B205" s="10">
        <v>40</v>
      </c>
    </row>
    <row r="206" spans="1:2" x14ac:dyDescent="0.35">
      <c r="A206" s="57">
        <v>172</v>
      </c>
      <c r="B206" s="10">
        <v>3</v>
      </c>
    </row>
    <row r="207" spans="1:2" x14ac:dyDescent="0.35">
      <c r="A207" s="57">
        <v>173</v>
      </c>
      <c r="B207" s="10">
        <v>4</v>
      </c>
    </row>
    <row r="208" spans="1:2" x14ac:dyDescent="0.35">
      <c r="A208" s="57">
        <v>174</v>
      </c>
      <c r="B208" s="10">
        <v>2</v>
      </c>
    </row>
    <row r="209" spans="1:2" x14ac:dyDescent="0.35">
      <c r="A209" s="57">
        <v>175</v>
      </c>
      <c r="B209" s="10">
        <v>13</v>
      </c>
    </row>
    <row r="210" spans="1:2" x14ac:dyDescent="0.35">
      <c r="A210" s="57">
        <v>176</v>
      </c>
      <c r="B210" s="10">
        <v>14</v>
      </c>
    </row>
    <row r="211" spans="1:2" x14ac:dyDescent="0.35">
      <c r="A211" s="57">
        <v>177</v>
      </c>
      <c r="B211" s="10">
        <v>4</v>
      </c>
    </row>
    <row r="212" spans="1:2" x14ac:dyDescent="0.35">
      <c r="A212" s="9" t="s">
        <v>4123</v>
      </c>
      <c r="B212" s="10">
        <v>1148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CA3B5-0903-42AF-B689-88C16DD5DA84}">
  <dimension ref="A1:W18"/>
  <sheetViews>
    <sheetView workbookViewId="0">
      <selection activeCell="R15" sqref="R15"/>
    </sheetView>
  </sheetViews>
  <sheetFormatPr defaultRowHeight="14.5" x14ac:dyDescent="0.35"/>
  <cols>
    <col min="5" max="5" width="10.7265625" customWidth="1"/>
    <col min="6" max="6" width="11.54296875" customWidth="1"/>
    <col min="12" max="12" width="15.26953125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170</v>
      </c>
      <c r="B2" s="11">
        <f>M14</f>
        <v>3</v>
      </c>
      <c r="C2" s="11" t="str">
        <f>E17</f>
        <v>ŻORY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3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6171922</v>
      </c>
      <c r="B16" s="4" t="s">
        <v>4066</v>
      </c>
      <c r="C16" s="5" t="s">
        <v>4067</v>
      </c>
      <c r="D16" s="6" t="s">
        <v>13</v>
      </c>
      <c r="E16" s="6" t="s">
        <v>4046</v>
      </c>
      <c r="F16" s="6" t="s">
        <v>4046</v>
      </c>
      <c r="G16" s="6" t="s">
        <v>4047</v>
      </c>
      <c r="H16" s="6" t="s">
        <v>4046</v>
      </c>
      <c r="I16" s="6" t="s">
        <v>908</v>
      </c>
      <c r="J16" s="6" t="s">
        <v>909</v>
      </c>
      <c r="K16" s="7">
        <v>81</v>
      </c>
      <c r="L16" s="6">
        <v>480096</v>
      </c>
      <c r="M16" s="6">
        <v>241596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">
        <v>6164968</v>
      </c>
      <c r="B17" s="4" t="s">
        <v>4068</v>
      </c>
      <c r="C17" s="5" t="s">
        <v>4069</v>
      </c>
      <c r="D17" s="6" t="s">
        <v>13</v>
      </c>
      <c r="E17" s="6" t="s">
        <v>4046</v>
      </c>
      <c r="F17" s="6" t="s">
        <v>4046</v>
      </c>
      <c r="G17" s="6" t="s">
        <v>4047</v>
      </c>
      <c r="H17" s="6" t="s">
        <v>4046</v>
      </c>
      <c r="I17" s="6" t="s">
        <v>1126</v>
      </c>
      <c r="J17" s="6" t="s">
        <v>1127</v>
      </c>
      <c r="K17" s="7">
        <v>226</v>
      </c>
      <c r="L17" s="6">
        <v>475248</v>
      </c>
      <c r="M17" s="6">
        <v>244494</v>
      </c>
      <c r="N17" s="6">
        <v>1</v>
      </c>
      <c r="O17" s="43"/>
      <c r="P17" s="43"/>
      <c r="Q17" s="43"/>
      <c r="R17" s="32">
        <f t="shared" ref="R17:R18" si="1">ROUND(Q17*0.23,2)</f>
        <v>0</v>
      </c>
      <c r="S17" s="44">
        <f t="shared" ref="S17:S18" si="2">ROUND(Q17,2)+R17</f>
        <v>0</v>
      </c>
      <c r="T17" s="43"/>
      <c r="U17" s="43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35">
      <c r="A18" s="4">
        <v>9633116</v>
      </c>
      <c r="B18" s="4" t="s">
        <v>4092</v>
      </c>
      <c r="C18" s="5" t="s">
        <v>4093</v>
      </c>
      <c r="D18" s="6" t="s">
        <v>13</v>
      </c>
      <c r="E18" s="6" t="s">
        <v>4046</v>
      </c>
      <c r="F18" s="6" t="s">
        <v>4046</v>
      </c>
      <c r="G18" s="6" t="s">
        <v>4047</v>
      </c>
      <c r="H18" s="6" t="s">
        <v>4046</v>
      </c>
      <c r="I18" s="6" t="s">
        <v>4094</v>
      </c>
      <c r="J18" s="6" t="s">
        <v>815</v>
      </c>
      <c r="K18" s="7">
        <v>15</v>
      </c>
      <c r="L18" s="6">
        <v>477164</v>
      </c>
      <c r="M18" s="6">
        <v>241207</v>
      </c>
      <c r="N18" s="6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</sheetData>
  <sheetProtection algorithmName="SHA-512" hashValue="cBgvm/kxh0NdggR94wfg0LfPK0KuOpRzTNDpHxooNazb/lem/YJWBJT58MF7VgZEjHRBl49WJQdbpIaReyTf3Q==" saltValue="67sYGKvis7KmGc0ULkSYY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9E4D24-049D-4201-A766-4C8C0435A554}">
  <dimension ref="A1:W18"/>
  <sheetViews>
    <sheetView topLeftCell="M10" workbookViewId="0">
      <selection activeCell="U17" sqref="U17"/>
    </sheetView>
  </sheetViews>
  <sheetFormatPr defaultColWidth="8.7265625" defaultRowHeight="14.5" x14ac:dyDescent="0.35"/>
  <cols>
    <col min="1" max="4" width="8.7265625" style="14"/>
    <col min="5" max="5" width="11.7265625" style="14" customWidth="1"/>
    <col min="6" max="6" width="11" style="14" customWidth="1"/>
    <col min="7" max="11" width="8.7265625" style="14"/>
    <col min="12" max="12" width="16.542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80</v>
      </c>
      <c r="B2" s="11">
        <f>M14</f>
        <v>3</v>
      </c>
      <c r="C2" s="11" t="str">
        <f>E17</f>
        <v>KŁOBUCKI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2"/>
      <c r="B11" s="52"/>
      <c r="C11" s="52"/>
      <c r="D11" s="52"/>
      <c r="H11" s="52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2"/>
      <c r="B12" s="52"/>
      <c r="C12" s="52"/>
      <c r="D12" s="52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2"/>
      <c r="B13" s="52"/>
      <c r="C13" s="52"/>
      <c r="D13" s="52"/>
      <c r="H13" s="39"/>
      <c r="I13" s="40"/>
      <c r="J13" s="40"/>
      <c r="K13" s="40"/>
      <c r="L13" s="40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3" ht="36" customHeight="1" x14ac:dyDescent="0.35">
      <c r="M14" s="14">
        <f>SUM(N16:N1048576)</f>
        <v>3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5603844</v>
      </c>
      <c r="B16" s="48" t="s">
        <v>394</v>
      </c>
      <c r="C16" s="49" t="s">
        <v>395</v>
      </c>
      <c r="D16" s="50" t="s">
        <v>13</v>
      </c>
      <c r="E16" s="50" t="s">
        <v>237</v>
      </c>
      <c r="F16" s="50" t="s">
        <v>396</v>
      </c>
      <c r="G16" s="50" t="s">
        <v>397</v>
      </c>
      <c r="H16" s="50" t="s">
        <v>398</v>
      </c>
      <c r="I16" s="50" t="s">
        <v>45</v>
      </c>
      <c r="J16" s="50" t="s">
        <v>15</v>
      </c>
      <c r="K16" s="51">
        <v>42</v>
      </c>
      <c r="L16" s="50">
        <v>490627</v>
      </c>
      <c r="M16" s="50">
        <v>353832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5597469</v>
      </c>
      <c r="B17" s="48" t="s">
        <v>1899</v>
      </c>
      <c r="C17" s="49" t="s">
        <v>1900</v>
      </c>
      <c r="D17" s="50" t="s">
        <v>13</v>
      </c>
      <c r="E17" s="50" t="s">
        <v>237</v>
      </c>
      <c r="F17" s="50" t="s">
        <v>238</v>
      </c>
      <c r="G17" s="50" t="s">
        <v>1892</v>
      </c>
      <c r="H17" s="50" t="s">
        <v>238</v>
      </c>
      <c r="I17" s="50" t="s">
        <v>18</v>
      </c>
      <c r="J17" s="50" t="s">
        <v>19</v>
      </c>
      <c r="K17" s="51">
        <v>1</v>
      </c>
      <c r="L17" s="50">
        <v>495675</v>
      </c>
      <c r="M17" s="50">
        <v>337418</v>
      </c>
      <c r="N17" s="50">
        <v>1</v>
      </c>
      <c r="O17" s="43"/>
      <c r="P17" s="43"/>
      <c r="Q17" s="43"/>
      <c r="R17" s="32">
        <f t="shared" ref="R17:R18" si="1">ROUND(Q17*0.23,2)</f>
        <v>0</v>
      </c>
      <c r="S17" s="44">
        <f t="shared" ref="S17:S18" si="2">ROUND(Q17,2)+R17</f>
        <v>0</v>
      </c>
      <c r="T17" s="43"/>
      <c r="U17" s="43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35">
      <c r="A18" s="48">
        <v>8555239</v>
      </c>
      <c r="B18" s="48" t="s">
        <v>1920</v>
      </c>
      <c r="C18" s="49" t="s">
        <v>1921</v>
      </c>
      <c r="D18" s="50" t="s">
        <v>13</v>
      </c>
      <c r="E18" s="50" t="s">
        <v>237</v>
      </c>
      <c r="F18" s="50" t="s">
        <v>381</v>
      </c>
      <c r="G18" s="50" t="s">
        <v>1917</v>
      </c>
      <c r="H18" s="50" t="s">
        <v>381</v>
      </c>
      <c r="I18" s="50" t="s">
        <v>492</v>
      </c>
      <c r="J18" s="50" t="s">
        <v>493</v>
      </c>
      <c r="K18" s="51" t="s">
        <v>1922</v>
      </c>
      <c r="L18" s="50">
        <v>480661</v>
      </c>
      <c r="M18" s="50">
        <v>343952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</sheetData>
  <sheetProtection algorithmName="SHA-512" hashValue="ngJTaXQaNshmOlKQkyyXQChQUH65X19mluOpt99GxhncynhLUhlGIJ7Ijm6LcYQqe2Xyjale4dbITDiESseHyA==" saltValue="kzzUwSda+BIGv6uBTxF3k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5CA01-2CDF-40C3-B228-D699631AEB02}">
  <dimension ref="A1:W17"/>
  <sheetViews>
    <sheetView topLeftCell="L13" workbookViewId="0">
      <selection activeCell="U22" sqref="U22"/>
    </sheetView>
  </sheetViews>
  <sheetFormatPr defaultColWidth="8.7265625" defaultRowHeight="14.5" x14ac:dyDescent="0.35"/>
  <cols>
    <col min="1" max="4" width="8.7265625" style="14"/>
    <col min="5" max="5" width="10.453125" style="14" customWidth="1"/>
    <col min="6" max="6" width="11.453125" style="14" customWidth="1"/>
    <col min="7" max="11" width="8.7265625" style="14"/>
    <col min="12" max="12" width="16.4531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79</v>
      </c>
      <c r="B2" s="11">
        <f>M14</f>
        <v>2</v>
      </c>
      <c r="C2" s="11" t="str">
        <f>E17</f>
        <v>KŁOBUCKI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2"/>
      <c r="B11" s="52"/>
      <c r="C11" s="52"/>
      <c r="D11" s="52"/>
      <c r="H11" s="52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2"/>
      <c r="B12" s="52"/>
      <c r="C12" s="52"/>
      <c r="D12" s="52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2"/>
      <c r="B13" s="52"/>
      <c r="C13" s="52"/>
      <c r="D13" s="52"/>
      <c r="H13" s="39"/>
      <c r="I13" s="40"/>
      <c r="J13" s="40"/>
      <c r="K13" s="40"/>
      <c r="L13" s="40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9205692</v>
      </c>
      <c r="B16" s="48" t="s">
        <v>403</v>
      </c>
      <c r="C16" s="49" t="s">
        <v>404</v>
      </c>
      <c r="D16" s="50" t="s">
        <v>13</v>
      </c>
      <c r="E16" s="50" t="s">
        <v>237</v>
      </c>
      <c r="F16" s="50" t="s">
        <v>396</v>
      </c>
      <c r="G16" s="50" t="s">
        <v>405</v>
      </c>
      <c r="H16" s="50" t="s">
        <v>406</v>
      </c>
      <c r="I16" s="50" t="s">
        <v>45</v>
      </c>
      <c r="J16" s="50" t="s">
        <v>15</v>
      </c>
      <c r="K16" s="51">
        <v>93</v>
      </c>
      <c r="L16" s="50">
        <v>489868</v>
      </c>
      <c r="M16" s="50">
        <v>350648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5597378</v>
      </c>
      <c r="B17" s="48" t="s">
        <v>1893</v>
      </c>
      <c r="C17" s="49" t="s">
        <v>1894</v>
      </c>
      <c r="D17" s="50" t="s">
        <v>13</v>
      </c>
      <c r="E17" s="50" t="s">
        <v>237</v>
      </c>
      <c r="F17" s="50" t="s">
        <v>238</v>
      </c>
      <c r="G17" s="50" t="s">
        <v>1892</v>
      </c>
      <c r="H17" s="50" t="s">
        <v>238</v>
      </c>
      <c r="I17" s="50" t="s">
        <v>130</v>
      </c>
      <c r="J17" s="50" t="s">
        <v>131</v>
      </c>
      <c r="K17" s="51">
        <v>33</v>
      </c>
      <c r="L17" s="50">
        <v>495552</v>
      </c>
      <c r="M17" s="50">
        <v>337324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7oJV4QJ9UFwpfOhWBDFk8LP50HHIIV3eLRi0KXi8Cc/hQXp3twzaHco0E8q2BcphKbC4NEXZQkicim7T4imNMA==" saltValue="wLX6C00xz4q4dGrn2Pq69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29C44-A218-46A4-BA57-B31DD4A775D6}">
  <dimension ref="A1:W17"/>
  <sheetViews>
    <sheetView topLeftCell="J10" workbookViewId="0">
      <selection activeCell="T16" sqref="T16:U17"/>
    </sheetView>
  </sheetViews>
  <sheetFormatPr defaultColWidth="8.7265625" defaultRowHeight="14.5" x14ac:dyDescent="0.35"/>
  <cols>
    <col min="1" max="4" width="8.7265625" style="14"/>
    <col min="5" max="5" width="10.26953125" style="14" customWidth="1"/>
    <col min="6" max="6" width="9.453125" style="14" customWidth="1"/>
    <col min="7" max="11" width="8.7265625" style="14"/>
    <col min="12" max="12" width="14.542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78</v>
      </c>
      <c r="B2" s="11">
        <f>M14</f>
        <v>2</v>
      </c>
      <c r="C2" s="11" t="str">
        <f>E17</f>
        <v>KŁOBUCKI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43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2"/>
      <c r="B11" s="52"/>
      <c r="C11" s="52"/>
      <c r="D11" s="52"/>
      <c r="H11" s="52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2"/>
      <c r="B12" s="52"/>
      <c r="C12" s="52"/>
      <c r="D12" s="52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2"/>
      <c r="B13" s="52"/>
      <c r="C13" s="52"/>
      <c r="D13" s="52"/>
      <c r="H13" s="39"/>
      <c r="I13" s="40"/>
      <c r="J13" s="40"/>
      <c r="K13" s="40"/>
      <c r="L13" s="40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5602842</v>
      </c>
      <c r="B16" s="48" t="s">
        <v>386</v>
      </c>
      <c r="C16" s="49" t="s">
        <v>387</v>
      </c>
      <c r="D16" s="50" t="s">
        <v>13</v>
      </c>
      <c r="E16" s="50" t="s">
        <v>237</v>
      </c>
      <c r="F16" s="50" t="s">
        <v>381</v>
      </c>
      <c r="G16" s="50" t="s">
        <v>388</v>
      </c>
      <c r="H16" s="50" t="s">
        <v>389</v>
      </c>
      <c r="I16" s="50" t="s">
        <v>18</v>
      </c>
      <c r="J16" s="50" t="s">
        <v>19</v>
      </c>
      <c r="K16" s="51">
        <v>2</v>
      </c>
      <c r="L16" s="50">
        <v>477341</v>
      </c>
      <c r="M16" s="50">
        <v>347196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5612817</v>
      </c>
      <c r="B17" s="48" t="s">
        <v>478</v>
      </c>
      <c r="C17" s="49" t="s">
        <v>479</v>
      </c>
      <c r="D17" s="50" t="s">
        <v>13</v>
      </c>
      <c r="E17" s="50" t="s">
        <v>237</v>
      </c>
      <c r="F17" s="50" t="s">
        <v>471</v>
      </c>
      <c r="G17" s="50" t="s">
        <v>480</v>
      </c>
      <c r="H17" s="50" t="s">
        <v>471</v>
      </c>
      <c r="I17" s="50" t="s">
        <v>481</v>
      </c>
      <c r="J17" s="50" t="s">
        <v>482</v>
      </c>
      <c r="K17" s="51">
        <v>17</v>
      </c>
      <c r="L17" s="50">
        <v>482003</v>
      </c>
      <c r="M17" s="50">
        <v>335120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zZPiw1qmhbOroCnbGsy4bCB+41FgLPO/T0lngJUfcXYOQQ0jViOg3wUhb4Q0+zJbMkIsZIWbm/YeYKFw0/KAOA==" saltValue="O0ETMVOrq2cCGbac0Sgc1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F962A-EBFE-46A9-BB6A-C30E818880A1}">
  <dimension ref="A1:W24"/>
  <sheetViews>
    <sheetView workbookViewId="0">
      <selection activeCell="A20" sqref="A20"/>
    </sheetView>
  </sheetViews>
  <sheetFormatPr defaultColWidth="8.7265625" defaultRowHeight="14.5" x14ac:dyDescent="0.35"/>
  <cols>
    <col min="1" max="4" width="8.7265625" style="14"/>
    <col min="5" max="5" width="10.81640625" style="14" customWidth="1"/>
    <col min="6" max="6" width="11.453125" style="14" customWidth="1"/>
    <col min="7" max="11" width="8.7265625" style="14"/>
    <col min="12" max="12" width="15.17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77</v>
      </c>
      <c r="B2" s="11">
        <f>M14</f>
        <v>9</v>
      </c>
      <c r="C2" s="11" t="str">
        <f>E17</f>
        <v>KŁOBUCKI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2"/>
      <c r="B11" s="52"/>
      <c r="C11" s="52"/>
      <c r="D11" s="52"/>
      <c r="H11" s="52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2"/>
      <c r="B12" s="52"/>
      <c r="C12" s="52"/>
      <c r="D12" s="52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2"/>
      <c r="B13" s="52"/>
      <c r="C13" s="52"/>
      <c r="D13" s="52"/>
      <c r="H13" s="39"/>
      <c r="I13" s="40"/>
      <c r="J13" s="40"/>
      <c r="K13" s="40"/>
      <c r="L13" s="40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3" ht="36" customHeight="1" x14ac:dyDescent="0.35">
      <c r="M14" s="14">
        <f>SUM(N16:N1048576)</f>
        <v>9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5602191</v>
      </c>
      <c r="B16" s="48" t="s">
        <v>379</v>
      </c>
      <c r="C16" s="49" t="s">
        <v>380</v>
      </c>
      <c r="D16" s="50" t="s">
        <v>13</v>
      </c>
      <c r="E16" s="50" t="s">
        <v>237</v>
      </c>
      <c r="F16" s="50" t="s">
        <v>381</v>
      </c>
      <c r="G16" s="50" t="s">
        <v>382</v>
      </c>
      <c r="H16" s="50" t="s">
        <v>383</v>
      </c>
      <c r="I16" s="50" t="s">
        <v>384</v>
      </c>
      <c r="J16" s="50" t="s">
        <v>385</v>
      </c>
      <c r="K16" s="51">
        <v>250</v>
      </c>
      <c r="L16" s="50">
        <v>475422</v>
      </c>
      <c r="M16" s="50">
        <v>342375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5602929</v>
      </c>
      <c r="B17" s="48" t="s">
        <v>390</v>
      </c>
      <c r="C17" s="49" t="s">
        <v>391</v>
      </c>
      <c r="D17" s="50" t="s">
        <v>13</v>
      </c>
      <c r="E17" s="50" t="s">
        <v>237</v>
      </c>
      <c r="F17" s="50" t="s">
        <v>381</v>
      </c>
      <c r="G17" s="50" t="s">
        <v>392</v>
      </c>
      <c r="H17" s="50" t="s">
        <v>393</v>
      </c>
      <c r="I17" s="50" t="s">
        <v>45</v>
      </c>
      <c r="J17" s="50" t="s">
        <v>15</v>
      </c>
      <c r="K17" s="51">
        <v>50</v>
      </c>
      <c r="L17" s="50">
        <v>479639</v>
      </c>
      <c r="M17" s="50">
        <v>348008</v>
      </c>
      <c r="N17" s="50">
        <v>1</v>
      </c>
      <c r="O17" s="43"/>
      <c r="P17" s="43"/>
      <c r="Q17" s="43"/>
      <c r="R17" s="32">
        <f t="shared" ref="R17:R24" si="1">ROUND(Q17*0.23,2)</f>
        <v>0</v>
      </c>
      <c r="S17" s="44">
        <f t="shared" ref="S17:S24" si="2">ROUND(Q17,2)+R17</f>
        <v>0</v>
      </c>
      <c r="T17" s="43"/>
      <c r="U17" s="43"/>
      <c r="V17" s="32">
        <f t="shared" ref="V17:V24" si="3">ROUND(U17*0.23,2)</f>
        <v>0</v>
      </c>
      <c r="W17" s="44">
        <f t="shared" ref="W17:W24" si="4">ROUND(U17,2)+V17</f>
        <v>0</v>
      </c>
    </row>
    <row r="18" spans="1:23" x14ac:dyDescent="0.35">
      <c r="A18" s="48">
        <v>5604615</v>
      </c>
      <c r="B18" s="48" t="s">
        <v>399</v>
      </c>
      <c r="C18" s="49" t="s">
        <v>400</v>
      </c>
      <c r="D18" s="50" t="s">
        <v>13</v>
      </c>
      <c r="E18" s="50" t="s">
        <v>237</v>
      </c>
      <c r="F18" s="50" t="s">
        <v>396</v>
      </c>
      <c r="G18" s="50" t="s">
        <v>401</v>
      </c>
      <c r="H18" s="50" t="s">
        <v>402</v>
      </c>
      <c r="I18" s="50" t="s">
        <v>104</v>
      </c>
      <c r="J18" s="50" t="s">
        <v>105</v>
      </c>
      <c r="K18" s="51">
        <v>2</v>
      </c>
      <c r="L18" s="50">
        <v>481818</v>
      </c>
      <c r="M18" s="50">
        <v>352783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5611563</v>
      </c>
      <c r="B19" s="48" t="s">
        <v>469</v>
      </c>
      <c r="C19" s="49" t="s">
        <v>470</v>
      </c>
      <c r="D19" s="50" t="s">
        <v>13</v>
      </c>
      <c r="E19" s="50" t="s">
        <v>237</v>
      </c>
      <c r="F19" s="50" t="s">
        <v>471</v>
      </c>
      <c r="G19" s="50" t="s">
        <v>472</v>
      </c>
      <c r="H19" s="50" t="s">
        <v>473</v>
      </c>
      <c r="I19" s="50" t="s">
        <v>45</v>
      </c>
      <c r="J19" s="50" t="s">
        <v>15</v>
      </c>
      <c r="K19" s="51">
        <v>31</v>
      </c>
      <c r="L19" s="50">
        <v>480668</v>
      </c>
      <c r="M19" s="50">
        <v>338326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9314551</v>
      </c>
      <c r="B20" s="48" t="s">
        <v>474</v>
      </c>
      <c r="C20" s="49" t="s">
        <v>475</v>
      </c>
      <c r="D20" s="50" t="s">
        <v>13</v>
      </c>
      <c r="E20" s="50" t="s">
        <v>237</v>
      </c>
      <c r="F20" s="50" t="s">
        <v>471</v>
      </c>
      <c r="G20" s="50" t="s">
        <v>476</v>
      </c>
      <c r="H20" s="50" t="s">
        <v>477</v>
      </c>
      <c r="I20" s="50" t="s">
        <v>45</v>
      </c>
      <c r="J20" s="50" t="s">
        <v>15</v>
      </c>
      <c r="K20" s="51">
        <v>64</v>
      </c>
      <c r="L20" s="50">
        <v>484669</v>
      </c>
      <c r="M20" s="50">
        <v>337885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5618056</v>
      </c>
      <c r="B21" s="48" t="s">
        <v>554</v>
      </c>
      <c r="C21" s="49" t="s">
        <v>555</v>
      </c>
      <c r="D21" s="50" t="s">
        <v>13</v>
      </c>
      <c r="E21" s="50" t="s">
        <v>237</v>
      </c>
      <c r="F21" s="50" t="s">
        <v>553</v>
      </c>
      <c r="G21" s="50" t="s">
        <v>556</v>
      </c>
      <c r="H21" s="50" t="s">
        <v>553</v>
      </c>
      <c r="I21" s="50" t="s">
        <v>18</v>
      </c>
      <c r="J21" s="50" t="s">
        <v>19</v>
      </c>
      <c r="K21" s="51">
        <v>9</v>
      </c>
      <c r="L21" s="50">
        <v>477956</v>
      </c>
      <c r="M21" s="50">
        <v>335052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5624245</v>
      </c>
      <c r="B22" s="48" t="s">
        <v>608</v>
      </c>
      <c r="C22" s="49" t="s">
        <v>609</v>
      </c>
      <c r="D22" s="50" t="s">
        <v>13</v>
      </c>
      <c r="E22" s="50" t="s">
        <v>237</v>
      </c>
      <c r="F22" s="50" t="s">
        <v>587</v>
      </c>
      <c r="G22" s="50" t="s">
        <v>610</v>
      </c>
      <c r="H22" s="50" t="s">
        <v>611</v>
      </c>
      <c r="I22" s="50" t="s">
        <v>18</v>
      </c>
      <c r="J22" s="50" t="s">
        <v>19</v>
      </c>
      <c r="K22" s="51">
        <v>3</v>
      </c>
      <c r="L22" s="50">
        <v>487780</v>
      </c>
      <c r="M22" s="50">
        <v>333211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5601238</v>
      </c>
      <c r="B23" s="48" t="s">
        <v>1923</v>
      </c>
      <c r="C23" s="49" t="s">
        <v>1924</v>
      </c>
      <c r="D23" s="50" t="s">
        <v>13</v>
      </c>
      <c r="E23" s="50" t="s">
        <v>237</v>
      </c>
      <c r="F23" s="50" t="s">
        <v>381</v>
      </c>
      <c r="G23" s="50" t="s">
        <v>1917</v>
      </c>
      <c r="H23" s="50" t="s">
        <v>381</v>
      </c>
      <c r="I23" s="50" t="s">
        <v>492</v>
      </c>
      <c r="J23" s="50" t="s">
        <v>493</v>
      </c>
      <c r="K23" s="51">
        <v>17</v>
      </c>
      <c r="L23" s="50">
        <v>480574</v>
      </c>
      <c r="M23" s="50">
        <v>343789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8">
        <v>5601316</v>
      </c>
      <c r="B24" s="48" t="s">
        <v>1929</v>
      </c>
      <c r="C24" s="49" t="s">
        <v>1930</v>
      </c>
      <c r="D24" s="50" t="s">
        <v>13</v>
      </c>
      <c r="E24" s="50" t="s">
        <v>237</v>
      </c>
      <c r="F24" s="50" t="s">
        <v>381</v>
      </c>
      <c r="G24" s="50" t="s">
        <v>1917</v>
      </c>
      <c r="H24" s="50" t="s">
        <v>381</v>
      </c>
      <c r="I24" s="50" t="s">
        <v>1931</v>
      </c>
      <c r="J24" s="50" t="s">
        <v>1932</v>
      </c>
      <c r="K24" s="51">
        <v>26</v>
      </c>
      <c r="L24" s="50">
        <v>481450</v>
      </c>
      <c r="M24" s="50">
        <v>345017</v>
      </c>
      <c r="N24" s="50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</sheetData>
  <sheetProtection algorithmName="SHA-512" hashValue="Efw6WbMUNVZ01WwEcs5oi1fk7ww5oQNGVB/PtkoBq8rHgPqrW4IvukQVWA5quKr1eSDGM3fvJI0Jp7TCLPrWeg==" saltValue="aWpPUx7zAo/bs4W5Cv4yL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AE9FB-65E8-4B32-9BA9-C361F5D46D00}">
  <dimension ref="A1:W31"/>
  <sheetViews>
    <sheetView topLeftCell="L16" workbookViewId="0">
      <selection activeCell="N29" sqref="N29"/>
    </sheetView>
  </sheetViews>
  <sheetFormatPr defaultColWidth="8.7265625" defaultRowHeight="14.5" x14ac:dyDescent="0.35"/>
  <cols>
    <col min="1" max="4" width="8.7265625" style="14"/>
    <col min="5" max="6" width="10.81640625" style="14" customWidth="1"/>
    <col min="7" max="11" width="8.7265625" style="14"/>
    <col min="12" max="12" width="17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76</v>
      </c>
      <c r="B2" s="11">
        <f>M14</f>
        <v>16</v>
      </c>
      <c r="C2" s="11" t="str">
        <f>E17</f>
        <v>KATOWICE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2"/>
      <c r="B11" s="52"/>
      <c r="C11" s="52"/>
      <c r="D11" s="52"/>
      <c r="H11" s="52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2"/>
      <c r="B12" s="52"/>
      <c r="C12" s="52"/>
      <c r="D12" s="52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2"/>
      <c r="B13" s="52"/>
      <c r="C13" s="52"/>
      <c r="D13" s="52"/>
      <c r="H13" s="39"/>
      <c r="I13" s="40"/>
      <c r="J13" s="40"/>
      <c r="K13" s="40"/>
      <c r="L13" s="40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3" ht="36" customHeight="1" x14ac:dyDescent="0.35">
      <c r="M14" s="14">
        <f>SUM(N16:N1048576)</f>
        <v>16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8717323</v>
      </c>
      <c r="B16" s="48" t="s">
        <v>2011</v>
      </c>
      <c r="C16" s="49" t="s">
        <v>2012</v>
      </c>
      <c r="D16" s="50" t="s">
        <v>13</v>
      </c>
      <c r="E16" s="50" t="s">
        <v>2001</v>
      </c>
      <c r="F16" s="50" t="s">
        <v>2001</v>
      </c>
      <c r="G16" s="50" t="s">
        <v>2002</v>
      </c>
      <c r="H16" s="50" t="s">
        <v>2001</v>
      </c>
      <c r="I16" s="50" t="s">
        <v>2013</v>
      </c>
      <c r="J16" s="50" t="s">
        <v>2014</v>
      </c>
      <c r="K16" s="51">
        <v>17</v>
      </c>
      <c r="L16" s="50">
        <v>500566</v>
      </c>
      <c r="M16" s="50">
        <v>262817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6045516</v>
      </c>
      <c r="B17" s="48" t="s">
        <v>2023</v>
      </c>
      <c r="C17" s="49" t="s">
        <v>2024</v>
      </c>
      <c r="D17" s="50" t="s">
        <v>13</v>
      </c>
      <c r="E17" s="50" t="s">
        <v>2001</v>
      </c>
      <c r="F17" s="50" t="s">
        <v>2001</v>
      </c>
      <c r="G17" s="50" t="s">
        <v>2002</v>
      </c>
      <c r="H17" s="50" t="s">
        <v>2001</v>
      </c>
      <c r="I17" s="50" t="s">
        <v>2021</v>
      </c>
      <c r="J17" s="50" t="s">
        <v>2022</v>
      </c>
      <c r="K17" s="51">
        <v>12</v>
      </c>
      <c r="L17" s="50">
        <v>499550</v>
      </c>
      <c r="M17" s="50">
        <v>264090</v>
      </c>
      <c r="N17" s="50">
        <v>1</v>
      </c>
      <c r="O17" s="43"/>
      <c r="P17" s="43"/>
      <c r="Q17" s="43"/>
      <c r="R17" s="32">
        <f t="shared" ref="R17:R31" si="1">ROUND(Q17*0.23,2)</f>
        <v>0</v>
      </c>
      <c r="S17" s="44">
        <f t="shared" ref="S17:S31" si="2">ROUND(Q17,2)+R17</f>
        <v>0</v>
      </c>
      <c r="T17" s="43"/>
      <c r="U17" s="43"/>
      <c r="V17" s="32">
        <f t="shared" ref="V17:V31" si="3">ROUND(U17*0.23,2)</f>
        <v>0</v>
      </c>
      <c r="W17" s="44">
        <f t="shared" ref="W17:W31" si="4">ROUND(U17,2)+V17</f>
        <v>0</v>
      </c>
    </row>
    <row r="18" spans="1:23" x14ac:dyDescent="0.35">
      <c r="A18" s="48">
        <v>6064824</v>
      </c>
      <c r="B18" s="48" t="s">
        <v>2055</v>
      </c>
      <c r="C18" s="49" t="s">
        <v>2056</v>
      </c>
      <c r="D18" s="50" t="s">
        <v>13</v>
      </c>
      <c r="E18" s="50" t="s">
        <v>2001</v>
      </c>
      <c r="F18" s="50" t="s">
        <v>2001</v>
      </c>
      <c r="G18" s="50" t="s">
        <v>2002</v>
      </c>
      <c r="H18" s="50" t="s">
        <v>2001</v>
      </c>
      <c r="I18" s="50" t="s">
        <v>2057</v>
      </c>
      <c r="J18" s="50" t="s">
        <v>2058</v>
      </c>
      <c r="K18" s="51">
        <v>193</v>
      </c>
      <c r="L18" s="50">
        <v>501067</v>
      </c>
      <c r="M18" s="50">
        <v>269350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6043868</v>
      </c>
      <c r="B19" s="48" t="s">
        <v>2059</v>
      </c>
      <c r="C19" s="49" t="s">
        <v>2060</v>
      </c>
      <c r="D19" s="50" t="s">
        <v>13</v>
      </c>
      <c r="E19" s="50" t="s">
        <v>2001</v>
      </c>
      <c r="F19" s="50" t="s">
        <v>2001</v>
      </c>
      <c r="G19" s="50" t="s">
        <v>2002</v>
      </c>
      <c r="H19" s="50" t="s">
        <v>2001</v>
      </c>
      <c r="I19" s="50" t="s">
        <v>2057</v>
      </c>
      <c r="J19" s="50" t="s">
        <v>2058</v>
      </c>
      <c r="K19" s="51">
        <v>8</v>
      </c>
      <c r="L19" s="50">
        <v>501550</v>
      </c>
      <c r="M19" s="50">
        <v>266136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6062821</v>
      </c>
      <c r="B20" s="48" t="s">
        <v>2063</v>
      </c>
      <c r="C20" s="49" t="s">
        <v>2064</v>
      </c>
      <c r="D20" s="50" t="s">
        <v>13</v>
      </c>
      <c r="E20" s="50" t="s">
        <v>2001</v>
      </c>
      <c r="F20" s="50" t="s">
        <v>2001</v>
      </c>
      <c r="G20" s="50" t="s">
        <v>2002</v>
      </c>
      <c r="H20" s="50" t="s">
        <v>2001</v>
      </c>
      <c r="I20" s="50" t="s">
        <v>2065</v>
      </c>
      <c r="J20" s="50" t="s">
        <v>2066</v>
      </c>
      <c r="K20" s="51">
        <v>38</v>
      </c>
      <c r="L20" s="50">
        <v>498398</v>
      </c>
      <c r="M20" s="50">
        <v>259760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6053294</v>
      </c>
      <c r="B21" s="48" t="s">
        <v>2067</v>
      </c>
      <c r="C21" s="49" t="s">
        <v>2068</v>
      </c>
      <c r="D21" s="50" t="s">
        <v>13</v>
      </c>
      <c r="E21" s="50" t="s">
        <v>2001</v>
      </c>
      <c r="F21" s="50" t="s">
        <v>2001</v>
      </c>
      <c r="G21" s="50" t="s">
        <v>2002</v>
      </c>
      <c r="H21" s="50" t="s">
        <v>2001</v>
      </c>
      <c r="I21" s="50" t="s">
        <v>2069</v>
      </c>
      <c r="J21" s="50" t="s">
        <v>2070</v>
      </c>
      <c r="K21" s="51" t="s">
        <v>1254</v>
      </c>
      <c r="L21" s="50">
        <v>494302</v>
      </c>
      <c r="M21" s="50">
        <v>262104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6046896</v>
      </c>
      <c r="B22" s="48" t="s">
        <v>2071</v>
      </c>
      <c r="C22" s="49" t="s">
        <v>2072</v>
      </c>
      <c r="D22" s="50" t="s">
        <v>13</v>
      </c>
      <c r="E22" s="50" t="s">
        <v>2001</v>
      </c>
      <c r="F22" s="50" t="s">
        <v>2001</v>
      </c>
      <c r="G22" s="50" t="s">
        <v>2002</v>
      </c>
      <c r="H22" s="50" t="s">
        <v>2001</v>
      </c>
      <c r="I22" s="50" t="s">
        <v>1277</v>
      </c>
      <c r="J22" s="50" t="s">
        <v>1278</v>
      </c>
      <c r="K22" s="51">
        <v>2</v>
      </c>
      <c r="L22" s="50">
        <v>502213</v>
      </c>
      <c r="M22" s="50">
        <v>265385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6046304</v>
      </c>
      <c r="B23" s="48" t="s">
        <v>2077</v>
      </c>
      <c r="C23" s="49" t="s">
        <v>2078</v>
      </c>
      <c r="D23" s="50" t="s">
        <v>13</v>
      </c>
      <c r="E23" s="50" t="s">
        <v>2001</v>
      </c>
      <c r="F23" s="50" t="s">
        <v>2001</v>
      </c>
      <c r="G23" s="50" t="s">
        <v>2002</v>
      </c>
      <c r="H23" s="50" t="s">
        <v>2001</v>
      </c>
      <c r="I23" s="50" t="s">
        <v>1310</v>
      </c>
      <c r="J23" s="50" t="s">
        <v>1311</v>
      </c>
      <c r="K23" s="51">
        <v>2</v>
      </c>
      <c r="L23" s="50">
        <v>501788</v>
      </c>
      <c r="M23" s="50">
        <v>265404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8">
        <v>6052830</v>
      </c>
      <c r="B24" s="48" t="s">
        <v>2100</v>
      </c>
      <c r="C24" s="49" t="s">
        <v>2101</v>
      </c>
      <c r="D24" s="50" t="s">
        <v>13</v>
      </c>
      <c r="E24" s="50" t="s">
        <v>2001</v>
      </c>
      <c r="F24" s="50" t="s">
        <v>2001</v>
      </c>
      <c r="G24" s="50" t="s">
        <v>2002</v>
      </c>
      <c r="H24" s="50" t="s">
        <v>2001</v>
      </c>
      <c r="I24" s="50" t="s">
        <v>2098</v>
      </c>
      <c r="J24" s="50" t="s">
        <v>2099</v>
      </c>
      <c r="K24" s="51">
        <v>236</v>
      </c>
      <c r="L24" s="50">
        <v>495694</v>
      </c>
      <c r="M24" s="50">
        <v>262517</v>
      </c>
      <c r="N24" s="50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8">
        <v>6044020</v>
      </c>
      <c r="B25" s="48" t="s">
        <v>2104</v>
      </c>
      <c r="C25" s="49" t="s">
        <v>2105</v>
      </c>
      <c r="D25" s="50" t="s">
        <v>13</v>
      </c>
      <c r="E25" s="50" t="s">
        <v>2001</v>
      </c>
      <c r="F25" s="50" t="s">
        <v>2001</v>
      </c>
      <c r="G25" s="50" t="s">
        <v>2002</v>
      </c>
      <c r="H25" s="50" t="s">
        <v>2001</v>
      </c>
      <c r="I25" s="50" t="s">
        <v>1387</v>
      </c>
      <c r="J25" s="50" t="s">
        <v>1388</v>
      </c>
      <c r="K25" s="51">
        <v>16</v>
      </c>
      <c r="L25" s="50">
        <v>501145</v>
      </c>
      <c r="M25" s="50">
        <v>265920</v>
      </c>
      <c r="N25" s="50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  <row r="26" spans="1:23" x14ac:dyDescent="0.35">
      <c r="A26" s="48">
        <v>6044021</v>
      </c>
      <c r="B26" s="48" t="s">
        <v>2106</v>
      </c>
      <c r="C26" s="49" t="s">
        <v>2107</v>
      </c>
      <c r="D26" s="50" t="s">
        <v>13</v>
      </c>
      <c r="E26" s="50" t="s">
        <v>2001</v>
      </c>
      <c r="F26" s="50" t="s">
        <v>2001</v>
      </c>
      <c r="G26" s="50" t="s">
        <v>2002</v>
      </c>
      <c r="H26" s="50" t="s">
        <v>2001</v>
      </c>
      <c r="I26" s="50" t="s">
        <v>1387</v>
      </c>
      <c r="J26" s="50" t="s">
        <v>1388</v>
      </c>
      <c r="K26" s="51">
        <v>18</v>
      </c>
      <c r="L26" s="50">
        <v>501132</v>
      </c>
      <c r="M26" s="50">
        <v>265895</v>
      </c>
      <c r="N26" s="50">
        <v>1</v>
      </c>
      <c r="O26" s="43"/>
      <c r="P26" s="43"/>
      <c r="Q26" s="43"/>
      <c r="R26" s="32">
        <f t="shared" si="1"/>
        <v>0</v>
      </c>
      <c r="S26" s="44">
        <f t="shared" si="2"/>
        <v>0</v>
      </c>
      <c r="T26" s="43"/>
      <c r="U26" s="43"/>
      <c r="V26" s="32">
        <f t="shared" si="3"/>
        <v>0</v>
      </c>
      <c r="W26" s="44">
        <f t="shared" si="4"/>
        <v>0</v>
      </c>
    </row>
    <row r="27" spans="1:23" x14ac:dyDescent="0.35">
      <c r="A27" s="48">
        <v>6044158</v>
      </c>
      <c r="B27" s="48" t="s">
        <v>2108</v>
      </c>
      <c r="C27" s="49" t="s">
        <v>2109</v>
      </c>
      <c r="D27" s="50" t="s">
        <v>13</v>
      </c>
      <c r="E27" s="50" t="s">
        <v>2001</v>
      </c>
      <c r="F27" s="50" t="s">
        <v>2001</v>
      </c>
      <c r="G27" s="50" t="s">
        <v>2002</v>
      </c>
      <c r="H27" s="50" t="s">
        <v>2001</v>
      </c>
      <c r="I27" s="50" t="s">
        <v>2110</v>
      </c>
      <c r="J27" s="50" t="s">
        <v>2111</v>
      </c>
      <c r="K27" s="51">
        <v>2</v>
      </c>
      <c r="L27" s="50">
        <v>501585</v>
      </c>
      <c r="M27" s="50">
        <v>265718</v>
      </c>
      <c r="N27" s="50">
        <v>1</v>
      </c>
      <c r="O27" s="43"/>
      <c r="P27" s="43"/>
      <c r="Q27" s="43"/>
      <c r="R27" s="32">
        <f t="shared" si="1"/>
        <v>0</v>
      </c>
      <c r="S27" s="44">
        <f t="shared" si="2"/>
        <v>0</v>
      </c>
      <c r="T27" s="43"/>
      <c r="U27" s="43"/>
      <c r="V27" s="32">
        <f t="shared" si="3"/>
        <v>0</v>
      </c>
      <c r="W27" s="44">
        <f t="shared" si="4"/>
        <v>0</v>
      </c>
    </row>
    <row r="28" spans="1:23" x14ac:dyDescent="0.35">
      <c r="A28" s="48">
        <v>6064218</v>
      </c>
      <c r="B28" s="48" t="s">
        <v>2118</v>
      </c>
      <c r="C28" s="49" t="s">
        <v>2119</v>
      </c>
      <c r="D28" s="50" t="s">
        <v>13</v>
      </c>
      <c r="E28" s="50" t="s">
        <v>2001</v>
      </c>
      <c r="F28" s="50" t="s">
        <v>2001</v>
      </c>
      <c r="G28" s="50" t="s">
        <v>2002</v>
      </c>
      <c r="H28" s="50" t="s">
        <v>2001</v>
      </c>
      <c r="I28" s="50" t="s">
        <v>2120</v>
      </c>
      <c r="J28" s="50" t="s">
        <v>2121</v>
      </c>
      <c r="K28" s="51">
        <v>10</v>
      </c>
      <c r="L28" s="50">
        <v>502852</v>
      </c>
      <c r="M28" s="50">
        <v>266359</v>
      </c>
      <c r="N28" s="50">
        <v>1</v>
      </c>
      <c r="O28" s="43"/>
      <c r="P28" s="43"/>
      <c r="Q28" s="43"/>
      <c r="R28" s="32">
        <f t="shared" si="1"/>
        <v>0</v>
      </c>
      <c r="S28" s="44">
        <f t="shared" si="2"/>
        <v>0</v>
      </c>
      <c r="T28" s="43"/>
      <c r="U28" s="43"/>
      <c r="V28" s="32">
        <f t="shared" si="3"/>
        <v>0</v>
      </c>
      <c r="W28" s="44">
        <f t="shared" si="4"/>
        <v>0</v>
      </c>
    </row>
    <row r="29" spans="1:23" x14ac:dyDescent="0.35">
      <c r="A29" s="48">
        <v>6044508</v>
      </c>
      <c r="B29" s="48" t="s">
        <v>2130</v>
      </c>
      <c r="C29" s="49" t="s">
        <v>2131</v>
      </c>
      <c r="D29" s="50" t="s">
        <v>13</v>
      </c>
      <c r="E29" s="50" t="s">
        <v>2001</v>
      </c>
      <c r="F29" s="50" t="s">
        <v>2001</v>
      </c>
      <c r="G29" s="50" t="s">
        <v>2002</v>
      </c>
      <c r="H29" s="50" t="s">
        <v>2001</v>
      </c>
      <c r="I29" s="50" t="s">
        <v>1811</v>
      </c>
      <c r="J29" s="50" t="s">
        <v>1812</v>
      </c>
      <c r="K29" s="51" t="s">
        <v>1535</v>
      </c>
      <c r="L29" s="50">
        <v>497810</v>
      </c>
      <c r="M29" s="50">
        <v>268467</v>
      </c>
      <c r="N29" s="50">
        <v>1</v>
      </c>
      <c r="O29" s="43"/>
      <c r="P29" s="43"/>
      <c r="Q29" s="43"/>
      <c r="R29" s="32">
        <f t="shared" si="1"/>
        <v>0</v>
      </c>
      <c r="S29" s="44">
        <f t="shared" si="2"/>
        <v>0</v>
      </c>
      <c r="T29" s="43"/>
      <c r="U29" s="43"/>
      <c r="V29" s="32">
        <f t="shared" si="3"/>
        <v>0</v>
      </c>
      <c r="W29" s="44">
        <f t="shared" si="4"/>
        <v>0</v>
      </c>
    </row>
    <row r="30" spans="1:23" x14ac:dyDescent="0.35">
      <c r="A30" s="48">
        <v>6046276</v>
      </c>
      <c r="B30" s="48" t="s">
        <v>2136</v>
      </c>
      <c r="C30" s="49" t="s">
        <v>2137</v>
      </c>
      <c r="D30" s="50" t="s">
        <v>13</v>
      </c>
      <c r="E30" s="50" t="s">
        <v>2001</v>
      </c>
      <c r="F30" s="50" t="s">
        <v>2001</v>
      </c>
      <c r="G30" s="50" t="s">
        <v>2002</v>
      </c>
      <c r="H30" s="50" t="s">
        <v>2001</v>
      </c>
      <c r="I30" s="50" t="s">
        <v>2138</v>
      </c>
      <c r="J30" s="50" t="s">
        <v>2139</v>
      </c>
      <c r="K30" s="51">
        <v>29</v>
      </c>
      <c r="L30" s="50">
        <v>502005</v>
      </c>
      <c r="M30" s="50">
        <v>265388</v>
      </c>
      <c r="N30" s="50">
        <v>1</v>
      </c>
      <c r="O30" s="43"/>
      <c r="P30" s="43"/>
      <c r="Q30" s="43"/>
      <c r="R30" s="32">
        <f t="shared" si="1"/>
        <v>0</v>
      </c>
      <c r="S30" s="44">
        <f t="shared" si="2"/>
        <v>0</v>
      </c>
      <c r="T30" s="43"/>
      <c r="U30" s="43"/>
      <c r="V30" s="32">
        <f t="shared" si="3"/>
        <v>0</v>
      </c>
      <c r="W30" s="44">
        <f t="shared" si="4"/>
        <v>0</v>
      </c>
    </row>
    <row r="31" spans="1:23" x14ac:dyDescent="0.35">
      <c r="A31" s="48">
        <v>6040894</v>
      </c>
      <c r="B31" s="48" t="s">
        <v>2142</v>
      </c>
      <c r="C31" s="49" t="s">
        <v>2143</v>
      </c>
      <c r="D31" s="50" t="s">
        <v>13</v>
      </c>
      <c r="E31" s="50" t="s">
        <v>2001</v>
      </c>
      <c r="F31" s="50" t="s">
        <v>2001</v>
      </c>
      <c r="G31" s="50" t="s">
        <v>2002</v>
      </c>
      <c r="H31" s="50" t="s">
        <v>2001</v>
      </c>
      <c r="I31" s="50" t="s">
        <v>2144</v>
      </c>
      <c r="J31" s="50" t="s">
        <v>2145</v>
      </c>
      <c r="K31" s="51">
        <v>7</v>
      </c>
      <c r="L31" s="50">
        <v>501581</v>
      </c>
      <c r="M31" s="50">
        <v>267219</v>
      </c>
      <c r="N31" s="50">
        <v>1</v>
      </c>
      <c r="O31" s="43"/>
      <c r="P31" s="43"/>
      <c r="Q31" s="43"/>
      <c r="R31" s="32">
        <f t="shared" si="1"/>
        <v>0</v>
      </c>
      <c r="S31" s="44">
        <f t="shared" si="2"/>
        <v>0</v>
      </c>
      <c r="T31" s="43"/>
      <c r="U31" s="43"/>
      <c r="V31" s="32">
        <f t="shared" si="3"/>
        <v>0</v>
      </c>
      <c r="W31" s="44">
        <f t="shared" si="4"/>
        <v>0</v>
      </c>
    </row>
  </sheetData>
  <sheetProtection algorithmName="SHA-512" hashValue="UPT8jCleERy2srSnwnTIIFJc9/la2BpiZQfTeVRelKKRCZtZuAwOMJI0ZQMyuvmnLEC5Zd2xBzehc43wBpHtmw==" saltValue="VZOpIQ9XxjrejwcPYoihh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FC4A1-CE06-4464-BA91-C0FDC5E5EC9E}">
  <dimension ref="A1:W17"/>
  <sheetViews>
    <sheetView workbookViewId="0">
      <selection activeCell="A16" sqref="A16"/>
    </sheetView>
  </sheetViews>
  <sheetFormatPr defaultColWidth="8.7265625" defaultRowHeight="14.5" x14ac:dyDescent="0.35"/>
  <cols>
    <col min="1" max="4" width="8.7265625" style="14"/>
    <col min="5" max="5" width="11.81640625" style="14" customWidth="1"/>
    <col min="6" max="6" width="10.54296875" style="14" customWidth="1"/>
    <col min="7" max="11" width="8.7265625" style="14"/>
    <col min="12" max="12" width="14.81640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75</v>
      </c>
      <c r="B2" s="11">
        <f>M14</f>
        <v>2</v>
      </c>
      <c r="C2" s="11" t="str">
        <f>E17</f>
        <v>KATOWICE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2"/>
      <c r="B11" s="52"/>
      <c r="C11" s="52"/>
      <c r="D11" s="52"/>
      <c r="H11" s="52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2"/>
      <c r="B12" s="52"/>
      <c r="C12" s="52"/>
      <c r="D12" s="52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2"/>
      <c r="B13" s="52"/>
      <c r="C13" s="52"/>
      <c r="D13" s="52"/>
      <c r="H13" s="39"/>
      <c r="I13" s="40"/>
      <c r="J13" s="40"/>
      <c r="K13" s="40"/>
      <c r="L13" s="40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6063366</v>
      </c>
      <c r="B16" s="48" t="s">
        <v>2089</v>
      </c>
      <c r="C16" s="49" t="s">
        <v>2090</v>
      </c>
      <c r="D16" s="50" t="s">
        <v>13</v>
      </c>
      <c r="E16" s="50" t="s">
        <v>2001</v>
      </c>
      <c r="F16" s="50" t="s">
        <v>2001</v>
      </c>
      <c r="G16" s="50" t="s">
        <v>2002</v>
      </c>
      <c r="H16" s="50" t="s">
        <v>2001</v>
      </c>
      <c r="I16" s="50" t="s">
        <v>764</v>
      </c>
      <c r="J16" s="50" t="s">
        <v>765</v>
      </c>
      <c r="K16" s="51" t="s">
        <v>2091</v>
      </c>
      <c r="L16" s="50">
        <v>501374</v>
      </c>
      <c r="M16" s="50">
        <v>266767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6063543</v>
      </c>
      <c r="B17" s="48" t="s">
        <v>2092</v>
      </c>
      <c r="C17" s="49" t="s">
        <v>2093</v>
      </c>
      <c r="D17" s="50" t="s">
        <v>13</v>
      </c>
      <c r="E17" s="50" t="s">
        <v>2001</v>
      </c>
      <c r="F17" s="50" t="s">
        <v>2001</v>
      </c>
      <c r="G17" s="50" t="s">
        <v>2002</v>
      </c>
      <c r="H17" s="50" t="s">
        <v>2001</v>
      </c>
      <c r="I17" s="50" t="s">
        <v>2094</v>
      </c>
      <c r="J17" s="50" t="s">
        <v>2095</v>
      </c>
      <c r="K17" s="51">
        <v>1</v>
      </c>
      <c r="L17" s="50">
        <v>501707</v>
      </c>
      <c r="M17" s="50">
        <v>267713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W83CMMeAgMJ2VE0iwkJPbxf+eLloP37CttQEca7iMtdtvGk3W+nGA/jBHZMIdzySQkNZHx+XGsdzG9fxCrXE8w==" saltValue="/R9pxwhAP86hDlXBxFYxZ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5A3E2-2D46-4AB4-8CDD-01D53E9D1814}">
  <dimension ref="A1:W16"/>
  <sheetViews>
    <sheetView topLeftCell="K10" workbookViewId="0">
      <selection activeCell="T16" sqref="T16:U16"/>
    </sheetView>
  </sheetViews>
  <sheetFormatPr defaultColWidth="8.7265625" defaultRowHeight="14.5" x14ac:dyDescent="0.35"/>
  <cols>
    <col min="1" max="4" width="8.7265625" style="14"/>
    <col min="5" max="5" width="10.81640625" style="14" customWidth="1"/>
    <col min="6" max="6" width="11.453125" style="14" customWidth="1"/>
    <col min="7" max="11" width="8.7265625" style="14"/>
    <col min="12" max="12" width="15.81640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74</v>
      </c>
      <c r="B2" s="11">
        <f>M14</f>
        <v>1</v>
      </c>
      <c r="C2" s="11" t="str">
        <f>E16</f>
        <v>KATOWICE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2"/>
      <c r="B11" s="52"/>
      <c r="C11" s="52"/>
      <c r="D11" s="52"/>
      <c r="H11" s="52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2"/>
      <c r="B12" s="52"/>
      <c r="C12" s="52"/>
      <c r="D12" s="52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2"/>
      <c r="B13" s="52"/>
      <c r="C13" s="52"/>
      <c r="D13" s="52"/>
      <c r="H13" s="39"/>
      <c r="I13" s="40"/>
      <c r="J13" s="40"/>
      <c r="K13" s="40"/>
      <c r="L13" s="40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3" ht="36" customHeight="1" x14ac:dyDescent="0.35">
      <c r="M14" s="14">
        <f>SUM(N16:N1048576)</f>
        <v>1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6053524</v>
      </c>
      <c r="B16" s="48" t="s">
        <v>2081</v>
      </c>
      <c r="C16" s="49" t="s">
        <v>2082</v>
      </c>
      <c r="D16" s="50" t="s">
        <v>13</v>
      </c>
      <c r="E16" s="50" t="s">
        <v>2001</v>
      </c>
      <c r="F16" s="50" t="s">
        <v>2001</v>
      </c>
      <c r="G16" s="50" t="s">
        <v>2002</v>
      </c>
      <c r="H16" s="50" t="s">
        <v>2001</v>
      </c>
      <c r="I16" s="50" t="s">
        <v>2083</v>
      </c>
      <c r="J16" s="50" t="s">
        <v>2084</v>
      </c>
      <c r="K16" s="51">
        <v>16</v>
      </c>
      <c r="L16" s="50">
        <v>496546</v>
      </c>
      <c r="M16" s="50">
        <v>261842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</sheetData>
  <sheetProtection algorithmName="SHA-512" hashValue="8+ttYaI2CJYuyr+2SF9r2ptLeV670L+gdbqfto3LOaBXc9/03ypjVw1ki3qkb10y5D9pFsp6uy0zJ7RY9Um+xw==" saltValue="5/bouZzrRRHxu46po+dXi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8EF71-B563-4F2F-806F-9C481A15B460}">
  <dimension ref="A1:W17"/>
  <sheetViews>
    <sheetView topLeftCell="M10" workbookViewId="0">
      <selection activeCell="T17" sqref="T17"/>
    </sheetView>
  </sheetViews>
  <sheetFormatPr defaultColWidth="8.7265625" defaultRowHeight="14.5" x14ac:dyDescent="0.35"/>
  <cols>
    <col min="1" max="4" width="8.7265625" style="14"/>
    <col min="5" max="5" width="11.81640625" style="14" customWidth="1"/>
    <col min="6" max="6" width="10.81640625" style="14" customWidth="1"/>
    <col min="7" max="11" width="8.7265625" style="14"/>
    <col min="12" max="12" width="15.7265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73</v>
      </c>
      <c r="B2" s="11">
        <f>M14</f>
        <v>2</v>
      </c>
      <c r="C2" s="11" t="str">
        <f>E17</f>
        <v>KATOWICE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2"/>
      <c r="B11" s="52"/>
      <c r="C11" s="52"/>
      <c r="D11" s="52"/>
      <c r="H11" s="52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2"/>
      <c r="B12" s="52"/>
      <c r="C12" s="52"/>
      <c r="D12" s="52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2"/>
      <c r="B13" s="52"/>
      <c r="C13" s="52"/>
      <c r="D13" s="52"/>
      <c r="H13" s="39"/>
      <c r="I13" s="40"/>
      <c r="J13" s="40"/>
      <c r="K13" s="40"/>
      <c r="L13" s="40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6064114</v>
      </c>
      <c r="B16" s="48" t="s">
        <v>2114</v>
      </c>
      <c r="C16" s="49" t="s">
        <v>2115</v>
      </c>
      <c r="D16" s="50" t="s">
        <v>13</v>
      </c>
      <c r="E16" s="50" t="s">
        <v>2001</v>
      </c>
      <c r="F16" s="50" t="s">
        <v>2001</v>
      </c>
      <c r="G16" s="50" t="s">
        <v>2002</v>
      </c>
      <c r="H16" s="50" t="s">
        <v>2001</v>
      </c>
      <c r="I16" s="50" t="s">
        <v>2116</v>
      </c>
      <c r="J16" s="50" t="s">
        <v>2117</v>
      </c>
      <c r="K16" s="51">
        <v>18</v>
      </c>
      <c r="L16" s="50">
        <v>497116</v>
      </c>
      <c r="M16" s="50">
        <v>261020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6064425</v>
      </c>
      <c r="B17" s="48" t="s">
        <v>2134</v>
      </c>
      <c r="C17" s="49" t="s">
        <v>2135</v>
      </c>
      <c r="D17" s="50" t="s">
        <v>13</v>
      </c>
      <c r="E17" s="50" t="s">
        <v>2001</v>
      </c>
      <c r="F17" s="50" t="s">
        <v>2001</v>
      </c>
      <c r="G17" s="50" t="s">
        <v>2002</v>
      </c>
      <c r="H17" s="50" t="s">
        <v>2001</v>
      </c>
      <c r="I17" s="50" t="s">
        <v>1421</v>
      </c>
      <c r="J17" s="50" t="s">
        <v>1422</v>
      </c>
      <c r="K17" s="51">
        <v>18</v>
      </c>
      <c r="L17" s="50">
        <v>497852</v>
      </c>
      <c r="M17" s="50">
        <v>265756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X1EyLqzjWlZyfOse7dw7B/jycwbJwQrY4i6COfD1RhR+kStz7Rtpodl1NZFvJTPUz/IvDnomArBfSsNYRUOiaw==" saltValue="pdwwHwLWRpqjhu7OPFKrl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287C3-06DB-4A9C-A817-942044FA04B7}">
  <dimension ref="A1:W18"/>
  <sheetViews>
    <sheetView topLeftCell="K12" workbookViewId="0">
      <selection activeCell="T16" sqref="T16:U18"/>
    </sheetView>
  </sheetViews>
  <sheetFormatPr defaultColWidth="8.7265625" defaultRowHeight="14.5" x14ac:dyDescent="0.35"/>
  <cols>
    <col min="1" max="4" width="8.7265625" style="14"/>
    <col min="5" max="5" width="13.1796875" style="14" customWidth="1"/>
    <col min="6" max="6" width="11.81640625" style="14" customWidth="1"/>
    <col min="7" max="11" width="8.7265625" style="14"/>
    <col min="12" max="12" width="15.4531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72</v>
      </c>
      <c r="B2" s="11">
        <f>M14</f>
        <v>3</v>
      </c>
      <c r="C2" s="11" t="str">
        <f>E17</f>
        <v>KATOWICE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3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6062482</v>
      </c>
      <c r="B16" s="48" t="s">
        <v>2031</v>
      </c>
      <c r="C16" s="49" t="s">
        <v>2032</v>
      </c>
      <c r="D16" s="50" t="s">
        <v>13</v>
      </c>
      <c r="E16" s="50" t="s">
        <v>2001</v>
      </c>
      <c r="F16" s="50" t="s">
        <v>2001</v>
      </c>
      <c r="G16" s="50" t="s">
        <v>2002</v>
      </c>
      <c r="H16" s="50" t="s">
        <v>2001</v>
      </c>
      <c r="I16" s="50" t="s">
        <v>2033</v>
      </c>
      <c r="J16" s="50" t="s">
        <v>2034</v>
      </c>
      <c r="K16" s="51">
        <v>59</v>
      </c>
      <c r="L16" s="50">
        <v>496089</v>
      </c>
      <c r="M16" s="50">
        <v>262325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6044507</v>
      </c>
      <c r="B17" s="48" t="s">
        <v>2128</v>
      </c>
      <c r="C17" s="49" t="s">
        <v>2129</v>
      </c>
      <c r="D17" s="50" t="s">
        <v>13</v>
      </c>
      <c r="E17" s="50" t="s">
        <v>2001</v>
      </c>
      <c r="F17" s="50" t="s">
        <v>2001</v>
      </c>
      <c r="G17" s="50" t="s">
        <v>2002</v>
      </c>
      <c r="H17" s="50" t="s">
        <v>2001</v>
      </c>
      <c r="I17" s="50" t="s">
        <v>1811</v>
      </c>
      <c r="J17" s="50" t="s">
        <v>1812</v>
      </c>
      <c r="K17" s="51" t="s">
        <v>1532</v>
      </c>
      <c r="L17" s="50">
        <v>497830</v>
      </c>
      <c r="M17" s="50">
        <v>268542</v>
      </c>
      <c r="N17" s="50">
        <v>1</v>
      </c>
      <c r="O17" s="43"/>
      <c r="P17" s="43"/>
      <c r="Q17" s="43"/>
      <c r="R17" s="32">
        <f t="shared" ref="R17:R18" si="1">ROUND(Q17*0.23,2)</f>
        <v>0</v>
      </c>
      <c r="S17" s="44">
        <f t="shared" ref="S17:S18" si="2">ROUND(Q17,2)+R17</f>
        <v>0</v>
      </c>
      <c r="T17" s="43"/>
      <c r="U17" s="43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35">
      <c r="A18" s="48">
        <v>6064485</v>
      </c>
      <c r="B18" s="48" t="s">
        <v>2140</v>
      </c>
      <c r="C18" s="49" t="s">
        <v>2141</v>
      </c>
      <c r="D18" s="50" t="s">
        <v>13</v>
      </c>
      <c r="E18" s="50" t="s">
        <v>2001</v>
      </c>
      <c r="F18" s="50" t="s">
        <v>2001</v>
      </c>
      <c r="G18" s="50" t="s">
        <v>2002</v>
      </c>
      <c r="H18" s="50" t="s">
        <v>2001</v>
      </c>
      <c r="I18" s="50" t="s">
        <v>558</v>
      </c>
      <c r="J18" s="50" t="s">
        <v>559</v>
      </c>
      <c r="K18" s="51">
        <v>12</v>
      </c>
      <c r="L18" s="50">
        <v>500938</v>
      </c>
      <c r="M18" s="50">
        <v>265782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</sheetData>
  <sheetProtection algorithmName="SHA-512" hashValue="CxPCrN3nPQ++brUrujyS2lIbbVfxREEUV9n/xuAeL3lPrFbBYYbUScnKwxMjbefmVXaP26kiLp0bIC9djYt+5w==" saltValue="WKdrgWTdeUB824TGnBnEi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  <pageSetup paperSize="9" orientation="portrait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9BCC6-9E5D-4B7A-AA97-07614FBFF543}">
  <dimension ref="A1:W23"/>
  <sheetViews>
    <sheetView workbookViewId="0">
      <selection activeCell="A10" sqref="A10:E10"/>
    </sheetView>
  </sheetViews>
  <sheetFormatPr defaultRowHeight="14.5" x14ac:dyDescent="0.35"/>
  <cols>
    <col min="5" max="6" width="11.453125" customWidth="1"/>
    <col min="12" max="12" width="16.1796875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71</v>
      </c>
      <c r="B2" s="11">
        <f>M14</f>
        <v>8</v>
      </c>
      <c r="C2" s="11" t="str">
        <f>E17</f>
        <v>KATOWICE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8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6064898</v>
      </c>
      <c r="B16" s="4" t="s">
        <v>2019</v>
      </c>
      <c r="C16" s="5" t="s">
        <v>2020</v>
      </c>
      <c r="D16" s="6" t="s">
        <v>13</v>
      </c>
      <c r="E16" s="6" t="s">
        <v>2001</v>
      </c>
      <c r="F16" s="6" t="s">
        <v>2001</v>
      </c>
      <c r="G16" s="6" t="s">
        <v>2002</v>
      </c>
      <c r="H16" s="6" t="s">
        <v>2001</v>
      </c>
      <c r="I16" s="6" t="s">
        <v>2021</v>
      </c>
      <c r="J16" s="6" t="s">
        <v>2022</v>
      </c>
      <c r="K16" s="7">
        <v>10</v>
      </c>
      <c r="L16" s="6">
        <v>499569</v>
      </c>
      <c r="M16" s="6">
        <v>264071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">
        <v>6044607</v>
      </c>
      <c r="B17" s="4" t="s">
        <v>2025</v>
      </c>
      <c r="C17" s="5" t="s">
        <v>2026</v>
      </c>
      <c r="D17" s="6" t="s">
        <v>13</v>
      </c>
      <c r="E17" s="6" t="s">
        <v>2001</v>
      </c>
      <c r="F17" s="6" t="s">
        <v>2001</v>
      </c>
      <c r="G17" s="6" t="s">
        <v>2002</v>
      </c>
      <c r="H17" s="6" t="s">
        <v>2001</v>
      </c>
      <c r="I17" s="6" t="s">
        <v>1020</v>
      </c>
      <c r="J17" s="6" t="s">
        <v>1021</v>
      </c>
      <c r="K17" s="7">
        <v>276</v>
      </c>
      <c r="L17" s="6">
        <v>497425</v>
      </c>
      <c r="M17" s="6">
        <v>267272</v>
      </c>
      <c r="N17" s="6">
        <v>1</v>
      </c>
      <c r="O17" s="43"/>
      <c r="P17" s="43"/>
      <c r="Q17" s="43"/>
      <c r="R17" s="32">
        <f t="shared" ref="R17:R23" si="1">ROUND(Q17*0.23,2)</f>
        <v>0</v>
      </c>
      <c r="S17" s="44">
        <f t="shared" ref="S17:S23" si="2">ROUND(Q17,2)+R17</f>
        <v>0</v>
      </c>
      <c r="T17" s="43"/>
      <c r="U17" s="43"/>
      <c r="V17" s="32">
        <f t="shared" ref="V17:V23" si="3">ROUND(U17*0.23,2)</f>
        <v>0</v>
      </c>
      <c r="W17" s="44">
        <f t="shared" ref="W17:W23" si="4">ROUND(U17,2)+V17</f>
        <v>0</v>
      </c>
    </row>
    <row r="18" spans="1:23" x14ac:dyDescent="0.35">
      <c r="A18" s="4">
        <v>6047073</v>
      </c>
      <c r="B18" s="4" t="s">
        <v>2029</v>
      </c>
      <c r="C18" s="5" t="s">
        <v>2030</v>
      </c>
      <c r="D18" s="6" t="s">
        <v>13</v>
      </c>
      <c r="E18" s="6" t="s">
        <v>2001</v>
      </c>
      <c r="F18" s="6" t="s">
        <v>2001</v>
      </c>
      <c r="G18" s="6" t="s">
        <v>2002</v>
      </c>
      <c r="H18" s="6" t="s">
        <v>2001</v>
      </c>
      <c r="I18" s="6" t="s">
        <v>2027</v>
      </c>
      <c r="J18" s="6" t="s">
        <v>2028</v>
      </c>
      <c r="K18" s="7">
        <v>46</v>
      </c>
      <c r="L18" s="6">
        <v>502510</v>
      </c>
      <c r="M18" s="6">
        <v>264456</v>
      </c>
      <c r="N18" s="6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">
        <v>6042374</v>
      </c>
      <c r="B19" s="4" t="s">
        <v>2035</v>
      </c>
      <c r="C19" s="5" t="s">
        <v>2036</v>
      </c>
      <c r="D19" s="6" t="s">
        <v>13</v>
      </c>
      <c r="E19" s="6" t="s">
        <v>2001</v>
      </c>
      <c r="F19" s="6" t="s">
        <v>2001</v>
      </c>
      <c r="G19" s="6" t="s">
        <v>2002</v>
      </c>
      <c r="H19" s="6" t="s">
        <v>2001</v>
      </c>
      <c r="I19" s="6" t="s">
        <v>2037</v>
      </c>
      <c r="J19" s="6" t="s">
        <v>2038</v>
      </c>
      <c r="K19" s="7">
        <v>4</v>
      </c>
      <c r="L19" s="6">
        <v>504803</v>
      </c>
      <c r="M19" s="6">
        <v>267813</v>
      </c>
      <c r="N19" s="6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">
        <v>6062541</v>
      </c>
      <c r="B20" s="4" t="s">
        <v>2043</v>
      </c>
      <c r="C20" s="5" t="s">
        <v>2044</v>
      </c>
      <c r="D20" s="6" t="s">
        <v>13</v>
      </c>
      <c r="E20" s="6" t="s">
        <v>2001</v>
      </c>
      <c r="F20" s="6" t="s">
        <v>2001</v>
      </c>
      <c r="G20" s="6" t="s">
        <v>2002</v>
      </c>
      <c r="H20" s="6" t="s">
        <v>2001</v>
      </c>
      <c r="I20" s="6" t="s">
        <v>2045</v>
      </c>
      <c r="J20" s="6" t="s">
        <v>2046</v>
      </c>
      <c r="K20" s="7">
        <v>7</v>
      </c>
      <c r="L20" s="6">
        <v>498315</v>
      </c>
      <c r="M20" s="6">
        <v>262844</v>
      </c>
      <c r="N20" s="6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">
        <v>6049891</v>
      </c>
      <c r="B21" s="4" t="s">
        <v>2061</v>
      </c>
      <c r="C21" s="5" t="s">
        <v>2062</v>
      </c>
      <c r="D21" s="6" t="s">
        <v>13</v>
      </c>
      <c r="E21" s="6" t="s">
        <v>2001</v>
      </c>
      <c r="F21" s="6" t="s">
        <v>2001</v>
      </c>
      <c r="G21" s="6" t="s">
        <v>2002</v>
      </c>
      <c r="H21" s="6" t="s">
        <v>2001</v>
      </c>
      <c r="I21" s="6" t="s">
        <v>1273</v>
      </c>
      <c r="J21" s="6" t="s">
        <v>1274</v>
      </c>
      <c r="K21" s="7">
        <v>24</v>
      </c>
      <c r="L21" s="6">
        <v>498959</v>
      </c>
      <c r="M21" s="6">
        <v>262965</v>
      </c>
      <c r="N21" s="6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">
        <v>6047564</v>
      </c>
      <c r="B22" s="4" t="s">
        <v>2073</v>
      </c>
      <c r="C22" s="5" t="s">
        <v>2074</v>
      </c>
      <c r="D22" s="6" t="s">
        <v>13</v>
      </c>
      <c r="E22" s="6" t="s">
        <v>2001</v>
      </c>
      <c r="F22" s="6" t="s">
        <v>2001</v>
      </c>
      <c r="G22" s="6" t="s">
        <v>2002</v>
      </c>
      <c r="H22" s="6" t="s">
        <v>2001</v>
      </c>
      <c r="I22" s="6" t="s">
        <v>2075</v>
      </c>
      <c r="J22" s="6" t="s">
        <v>2076</v>
      </c>
      <c r="K22" s="7">
        <v>1</v>
      </c>
      <c r="L22" s="6">
        <v>505706</v>
      </c>
      <c r="M22" s="6">
        <v>264042</v>
      </c>
      <c r="N22" s="6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">
        <v>6064247</v>
      </c>
      <c r="B23" s="4" t="s">
        <v>2122</v>
      </c>
      <c r="C23" s="5" t="s">
        <v>2123</v>
      </c>
      <c r="D23" s="6" t="s">
        <v>13</v>
      </c>
      <c r="E23" s="6" t="s">
        <v>2001</v>
      </c>
      <c r="F23" s="6" t="s">
        <v>2001</v>
      </c>
      <c r="G23" s="6" t="s">
        <v>2002</v>
      </c>
      <c r="H23" s="6" t="s">
        <v>2001</v>
      </c>
      <c r="I23" s="6" t="s">
        <v>2124</v>
      </c>
      <c r="J23" s="6" t="s">
        <v>2125</v>
      </c>
      <c r="K23" s="7">
        <v>16</v>
      </c>
      <c r="L23" s="6">
        <v>501780</v>
      </c>
      <c r="M23" s="6">
        <v>265839</v>
      </c>
      <c r="N23" s="6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</sheetData>
  <sheetProtection algorithmName="SHA-512" hashValue="9/R2PUEbY/dCgUJrcC4MxXwrFoBP3+GXBM0joxHQELDjBzGfJBOmydCS6GdHwRhcZBp36CwGDX6MpQXlR0eDHg==" saltValue="hVHmG3+yPZZguKLMOJhLo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9FB35-1748-4439-8993-A2F0F9F28F8D}">
  <dimension ref="A1:W22"/>
  <sheetViews>
    <sheetView workbookViewId="0">
      <selection activeCell="Q15" sqref="Q15"/>
    </sheetView>
  </sheetViews>
  <sheetFormatPr defaultRowHeight="14.5" x14ac:dyDescent="0.35"/>
  <cols>
    <col min="5" max="5" width="11.453125" customWidth="1"/>
    <col min="6" max="6" width="11.1796875" customWidth="1"/>
    <col min="12" max="12" width="15.26953125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169</v>
      </c>
      <c r="B2" s="11">
        <f>M14</f>
        <v>7</v>
      </c>
      <c r="C2" s="11" t="str">
        <f>E17</f>
        <v>ŻORY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7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6167116</v>
      </c>
      <c r="B16" s="4" t="s">
        <v>4052</v>
      </c>
      <c r="C16" s="5" t="s">
        <v>4053</v>
      </c>
      <c r="D16" s="6" t="s">
        <v>13</v>
      </c>
      <c r="E16" s="6" t="s">
        <v>4046</v>
      </c>
      <c r="F16" s="6" t="s">
        <v>4046</v>
      </c>
      <c r="G16" s="6" t="s">
        <v>4047</v>
      </c>
      <c r="H16" s="6" t="s">
        <v>4046</v>
      </c>
      <c r="I16" s="6" t="s">
        <v>106</v>
      </c>
      <c r="J16" s="6" t="s">
        <v>107</v>
      </c>
      <c r="K16" s="7">
        <v>6</v>
      </c>
      <c r="L16" s="6">
        <v>478487</v>
      </c>
      <c r="M16" s="6">
        <v>242278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">
        <v>6171595</v>
      </c>
      <c r="B17" s="4" t="s">
        <v>4054</v>
      </c>
      <c r="C17" s="5" t="s">
        <v>4055</v>
      </c>
      <c r="D17" s="6" t="s">
        <v>13</v>
      </c>
      <c r="E17" s="6" t="s">
        <v>4046</v>
      </c>
      <c r="F17" s="6" t="s">
        <v>4046</v>
      </c>
      <c r="G17" s="6" t="s">
        <v>4047</v>
      </c>
      <c r="H17" s="6" t="s">
        <v>4046</v>
      </c>
      <c r="I17" s="6" t="s">
        <v>2908</v>
      </c>
      <c r="J17" s="6" t="s">
        <v>2909</v>
      </c>
      <c r="K17" s="7">
        <v>10</v>
      </c>
      <c r="L17" s="6">
        <v>478759</v>
      </c>
      <c r="M17" s="6">
        <v>242886</v>
      </c>
      <c r="N17" s="6">
        <v>1</v>
      </c>
      <c r="O17" s="43"/>
      <c r="P17" s="43"/>
      <c r="Q17" s="43"/>
      <c r="R17" s="32">
        <f t="shared" ref="R17:R22" si="1">ROUND(Q17*0.23,2)</f>
        <v>0</v>
      </c>
      <c r="S17" s="44">
        <f t="shared" ref="S17:S22" si="2">ROUND(Q17,2)+R17</f>
        <v>0</v>
      </c>
      <c r="T17" s="43"/>
      <c r="U17" s="43"/>
      <c r="V17" s="32">
        <f t="shared" ref="V17:V22" si="3">ROUND(U17*0.23,2)</f>
        <v>0</v>
      </c>
      <c r="W17" s="44">
        <f t="shared" ref="W17:W22" si="4">ROUND(U17,2)+V17</f>
        <v>0</v>
      </c>
    </row>
    <row r="18" spans="1:23" x14ac:dyDescent="0.35">
      <c r="A18" s="4">
        <v>6171724</v>
      </c>
      <c r="B18" s="4" t="s">
        <v>4056</v>
      </c>
      <c r="C18" s="5" t="s">
        <v>4057</v>
      </c>
      <c r="D18" s="6" t="s">
        <v>13</v>
      </c>
      <c r="E18" s="6" t="s">
        <v>4046</v>
      </c>
      <c r="F18" s="6" t="s">
        <v>4046</v>
      </c>
      <c r="G18" s="6" t="s">
        <v>4047</v>
      </c>
      <c r="H18" s="6" t="s">
        <v>4046</v>
      </c>
      <c r="I18" s="6" t="s">
        <v>4058</v>
      </c>
      <c r="J18" s="6" t="s">
        <v>4059</v>
      </c>
      <c r="K18" s="7">
        <v>7</v>
      </c>
      <c r="L18" s="6">
        <v>477995</v>
      </c>
      <c r="M18" s="6">
        <v>242188</v>
      </c>
      <c r="N18" s="6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">
        <v>6165305</v>
      </c>
      <c r="B19" s="4" t="s">
        <v>4064</v>
      </c>
      <c r="C19" s="5" t="s">
        <v>4065</v>
      </c>
      <c r="D19" s="6" t="s">
        <v>13</v>
      </c>
      <c r="E19" s="6" t="s">
        <v>4046</v>
      </c>
      <c r="F19" s="6" t="s">
        <v>4046</v>
      </c>
      <c r="G19" s="6" t="s">
        <v>4047</v>
      </c>
      <c r="H19" s="6" t="s">
        <v>4046</v>
      </c>
      <c r="I19" s="6" t="s">
        <v>993</v>
      </c>
      <c r="J19" s="6" t="s">
        <v>994</v>
      </c>
      <c r="K19" s="7">
        <v>6</v>
      </c>
      <c r="L19" s="6">
        <v>478242</v>
      </c>
      <c r="M19" s="6">
        <v>242463</v>
      </c>
      <c r="N19" s="6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">
        <v>6166768</v>
      </c>
      <c r="B20" s="4" t="s">
        <v>4070</v>
      </c>
      <c r="C20" s="5" t="s">
        <v>4071</v>
      </c>
      <c r="D20" s="6" t="s">
        <v>13</v>
      </c>
      <c r="E20" s="6" t="s">
        <v>4046</v>
      </c>
      <c r="F20" s="6" t="s">
        <v>4046</v>
      </c>
      <c r="G20" s="6" t="s">
        <v>4047</v>
      </c>
      <c r="H20" s="6" t="s">
        <v>4046</v>
      </c>
      <c r="I20" s="6" t="s">
        <v>1126</v>
      </c>
      <c r="J20" s="6" t="s">
        <v>1127</v>
      </c>
      <c r="K20" s="7">
        <v>5</v>
      </c>
      <c r="L20" s="6">
        <v>477821</v>
      </c>
      <c r="M20" s="6">
        <v>242436</v>
      </c>
      <c r="N20" s="6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">
        <v>6171983</v>
      </c>
      <c r="B21" s="4" t="s">
        <v>4072</v>
      </c>
      <c r="C21" s="5" t="s">
        <v>4073</v>
      </c>
      <c r="D21" s="6" t="s">
        <v>13</v>
      </c>
      <c r="E21" s="6" t="s">
        <v>4046</v>
      </c>
      <c r="F21" s="6" t="s">
        <v>4046</v>
      </c>
      <c r="G21" s="6" t="s">
        <v>4047</v>
      </c>
      <c r="H21" s="6" t="s">
        <v>4046</v>
      </c>
      <c r="I21" s="6" t="s">
        <v>432</v>
      </c>
      <c r="J21" s="6" t="s">
        <v>433</v>
      </c>
      <c r="K21" s="7">
        <v>2</v>
      </c>
      <c r="L21" s="6">
        <v>479039</v>
      </c>
      <c r="M21" s="6">
        <v>243043</v>
      </c>
      <c r="N21" s="6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">
        <v>6168179</v>
      </c>
      <c r="B22" s="4" t="s">
        <v>4095</v>
      </c>
      <c r="C22" s="5" t="s">
        <v>4096</v>
      </c>
      <c r="D22" s="6" t="s">
        <v>13</v>
      </c>
      <c r="E22" s="6" t="s">
        <v>4046</v>
      </c>
      <c r="F22" s="6" t="s">
        <v>4046</v>
      </c>
      <c r="G22" s="6" t="s">
        <v>4047</v>
      </c>
      <c r="H22" s="6" t="s">
        <v>4046</v>
      </c>
      <c r="I22" s="6" t="s">
        <v>4097</v>
      </c>
      <c r="J22" s="6" t="s">
        <v>4098</v>
      </c>
      <c r="K22" s="7">
        <v>52</v>
      </c>
      <c r="L22" s="6">
        <v>477879</v>
      </c>
      <c r="M22" s="6">
        <v>240232</v>
      </c>
      <c r="N22" s="6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</sheetData>
  <sheetProtection algorithmName="SHA-512" hashValue="FGfYuCUtEPBjt7S+3HSh7UoLOjgZOraSsxVxA2RNyQpIysgacDV+X2T5d5MJZVuGcoEwIGgbU8N6XR9C0T64UA==" saltValue="9oq3Lsh+kEfbcA6ud1qHr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D5A15-25CB-47A9-8F71-8368AA70B1CF}">
  <dimension ref="A1:W16"/>
  <sheetViews>
    <sheetView topLeftCell="A10" workbookViewId="0">
      <selection activeCell="T16" sqref="T16:U16"/>
    </sheetView>
  </sheetViews>
  <sheetFormatPr defaultColWidth="8.7265625" defaultRowHeight="14.5" x14ac:dyDescent="0.35"/>
  <cols>
    <col min="1" max="4" width="8.7265625" style="14"/>
    <col min="5" max="5" width="10.54296875" style="14" customWidth="1"/>
    <col min="6" max="6" width="11.1796875" style="14" customWidth="1"/>
    <col min="7" max="11" width="8.7265625" style="14"/>
    <col min="12" max="12" width="16.4531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70</v>
      </c>
      <c r="B2" s="11">
        <f>M14</f>
        <v>1</v>
      </c>
      <c r="C2" s="11" t="str">
        <f>E16</f>
        <v>KATOWICE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1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6062577</v>
      </c>
      <c r="B16" s="48" t="s">
        <v>2047</v>
      </c>
      <c r="C16" s="49" t="s">
        <v>2048</v>
      </c>
      <c r="D16" s="50" t="s">
        <v>13</v>
      </c>
      <c r="E16" s="50" t="s">
        <v>2001</v>
      </c>
      <c r="F16" s="50" t="s">
        <v>2001</v>
      </c>
      <c r="G16" s="50" t="s">
        <v>2002</v>
      </c>
      <c r="H16" s="50" t="s">
        <v>2001</v>
      </c>
      <c r="I16" s="50" t="s">
        <v>2049</v>
      </c>
      <c r="J16" s="50" t="s">
        <v>2050</v>
      </c>
      <c r="K16" s="51">
        <v>3</v>
      </c>
      <c r="L16" s="50">
        <v>502263</v>
      </c>
      <c r="M16" s="50">
        <v>265405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</sheetData>
  <sheetProtection algorithmName="SHA-512" hashValue="hvjwC5DR6TSm4VHbkwW2H6lWGojE1Yl7O/aZfv0cZ3fXnHdhtCZm2gwmUuMup2SKs/5EAKLWSyEiPkYFzZSUFg==" saltValue="GAFL2z48BPN5QacVmtirw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6F768-E390-474E-9898-E10E81E9E4D6}">
  <dimension ref="A1:W25"/>
  <sheetViews>
    <sheetView workbookViewId="0">
      <selection activeCell="S19" sqref="S19"/>
    </sheetView>
  </sheetViews>
  <sheetFormatPr defaultColWidth="8.7265625" defaultRowHeight="14.5" x14ac:dyDescent="0.35"/>
  <cols>
    <col min="1" max="4" width="8.7265625" style="14"/>
    <col min="5" max="5" width="11.54296875" style="14" customWidth="1"/>
    <col min="6" max="6" width="11.453125" style="14" customWidth="1"/>
    <col min="7" max="11" width="8.7265625" style="14"/>
    <col min="12" max="12" width="15.7265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69</v>
      </c>
      <c r="B2" s="11">
        <f>M14</f>
        <v>10</v>
      </c>
      <c r="C2" s="11" t="str">
        <f>E17</f>
        <v>KATOWICE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10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6046282</v>
      </c>
      <c r="B16" s="48" t="s">
        <v>2005</v>
      </c>
      <c r="C16" s="49" t="s">
        <v>2006</v>
      </c>
      <c r="D16" s="50" t="s">
        <v>13</v>
      </c>
      <c r="E16" s="50" t="s">
        <v>2001</v>
      </c>
      <c r="F16" s="50" t="s">
        <v>2001</v>
      </c>
      <c r="G16" s="50" t="s">
        <v>2002</v>
      </c>
      <c r="H16" s="50" t="s">
        <v>2001</v>
      </c>
      <c r="I16" s="50" t="s">
        <v>2007</v>
      </c>
      <c r="J16" s="50" t="s">
        <v>2008</v>
      </c>
      <c r="K16" s="51">
        <v>7</v>
      </c>
      <c r="L16" s="50">
        <v>501904</v>
      </c>
      <c r="M16" s="50">
        <v>265299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6062219</v>
      </c>
      <c r="B17" s="48" t="s">
        <v>2009</v>
      </c>
      <c r="C17" s="49" t="s">
        <v>2010</v>
      </c>
      <c r="D17" s="50" t="s">
        <v>13</v>
      </c>
      <c r="E17" s="50" t="s">
        <v>2001</v>
      </c>
      <c r="F17" s="50" t="s">
        <v>2001</v>
      </c>
      <c r="G17" s="50" t="s">
        <v>2002</v>
      </c>
      <c r="H17" s="50" t="s">
        <v>2001</v>
      </c>
      <c r="I17" s="50" t="s">
        <v>295</v>
      </c>
      <c r="J17" s="50" t="s">
        <v>296</v>
      </c>
      <c r="K17" s="51">
        <v>9</v>
      </c>
      <c r="L17" s="50">
        <v>500736</v>
      </c>
      <c r="M17" s="50">
        <v>266146</v>
      </c>
      <c r="N17" s="50">
        <v>1</v>
      </c>
      <c r="O17" s="43"/>
      <c r="P17" s="43"/>
      <c r="Q17" s="43"/>
      <c r="R17" s="32">
        <f t="shared" ref="R17:R25" si="1">ROUND(Q17*0.23,2)</f>
        <v>0</v>
      </c>
      <c r="S17" s="44">
        <f t="shared" ref="S17:S25" si="2">ROUND(Q17,2)+R17</f>
        <v>0</v>
      </c>
      <c r="T17" s="43"/>
      <c r="U17" s="43"/>
      <c r="V17" s="32">
        <f t="shared" ref="V17:V25" si="3">ROUND(U17*0.23,2)</f>
        <v>0</v>
      </c>
      <c r="W17" s="44">
        <f t="shared" ref="W17:W25" si="4">ROUND(U17,2)+V17</f>
        <v>0</v>
      </c>
    </row>
    <row r="18" spans="1:23" x14ac:dyDescent="0.35">
      <c r="A18" s="48">
        <v>6046871</v>
      </c>
      <c r="B18" s="48" t="s">
        <v>2015</v>
      </c>
      <c r="C18" s="49" t="s">
        <v>2016</v>
      </c>
      <c r="D18" s="50" t="s">
        <v>13</v>
      </c>
      <c r="E18" s="50" t="s">
        <v>2001</v>
      </c>
      <c r="F18" s="50" t="s">
        <v>2001</v>
      </c>
      <c r="G18" s="50" t="s">
        <v>2002</v>
      </c>
      <c r="H18" s="50" t="s">
        <v>2001</v>
      </c>
      <c r="I18" s="50" t="s">
        <v>2017</v>
      </c>
      <c r="J18" s="50" t="s">
        <v>2018</v>
      </c>
      <c r="K18" s="51">
        <v>80</v>
      </c>
      <c r="L18" s="50">
        <v>501825</v>
      </c>
      <c r="M18" s="50">
        <v>263922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6062535</v>
      </c>
      <c r="B19" s="48" t="s">
        <v>2041</v>
      </c>
      <c r="C19" s="49" t="s">
        <v>2042</v>
      </c>
      <c r="D19" s="50" t="s">
        <v>13</v>
      </c>
      <c r="E19" s="50" t="s">
        <v>2001</v>
      </c>
      <c r="F19" s="50" t="s">
        <v>2001</v>
      </c>
      <c r="G19" s="50" t="s">
        <v>2002</v>
      </c>
      <c r="H19" s="50" t="s">
        <v>2001</v>
      </c>
      <c r="I19" s="50" t="s">
        <v>2039</v>
      </c>
      <c r="J19" s="50" t="s">
        <v>2040</v>
      </c>
      <c r="K19" s="51">
        <v>3</v>
      </c>
      <c r="L19" s="50">
        <v>498351</v>
      </c>
      <c r="M19" s="50">
        <v>260596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6062730</v>
      </c>
      <c r="B20" s="48" t="s">
        <v>2051</v>
      </c>
      <c r="C20" s="49" t="s">
        <v>2052</v>
      </c>
      <c r="D20" s="50" t="s">
        <v>13</v>
      </c>
      <c r="E20" s="50" t="s">
        <v>2001</v>
      </c>
      <c r="F20" s="50" t="s">
        <v>2001</v>
      </c>
      <c r="G20" s="50" t="s">
        <v>2002</v>
      </c>
      <c r="H20" s="50" t="s">
        <v>2001</v>
      </c>
      <c r="I20" s="50" t="s">
        <v>2053</v>
      </c>
      <c r="J20" s="50" t="s">
        <v>2054</v>
      </c>
      <c r="K20" s="51">
        <v>4</v>
      </c>
      <c r="L20" s="50">
        <v>501845</v>
      </c>
      <c r="M20" s="50">
        <v>265346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6063278</v>
      </c>
      <c r="B21" s="48" t="s">
        <v>2087</v>
      </c>
      <c r="C21" s="49" t="s">
        <v>2088</v>
      </c>
      <c r="D21" s="50" t="s">
        <v>13</v>
      </c>
      <c r="E21" s="50" t="s">
        <v>2001</v>
      </c>
      <c r="F21" s="50" t="s">
        <v>2001</v>
      </c>
      <c r="G21" s="50" t="s">
        <v>2002</v>
      </c>
      <c r="H21" s="50" t="s">
        <v>2001</v>
      </c>
      <c r="I21" s="50" t="s">
        <v>2085</v>
      </c>
      <c r="J21" s="50" t="s">
        <v>2086</v>
      </c>
      <c r="K21" s="51">
        <v>26</v>
      </c>
      <c r="L21" s="50">
        <v>500799</v>
      </c>
      <c r="M21" s="50">
        <v>265300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6063876</v>
      </c>
      <c r="B22" s="48" t="s">
        <v>2102</v>
      </c>
      <c r="C22" s="49" t="s">
        <v>2103</v>
      </c>
      <c r="D22" s="50" t="s">
        <v>13</v>
      </c>
      <c r="E22" s="50" t="s">
        <v>2001</v>
      </c>
      <c r="F22" s="50" t="s">
        <v>2001</v>
      </c>
      <c r="G22" s="50" t="s">
        <v>2002</v>
      </c>
      <c r="H22" s="50" t="s">
        <v>2001</v>
      </c>
      <c r="I22" s="50" t="s">
        <v>134</v>
      </c>
      <c r="J22" s="50" t="s">
        <v>135</v>
      </c>
      <c r="K22" s="51">
        <v>10</v>
      </c>
      <c r="L22" s="50">
        <v>501622</v>
      </c>
      <c r="M22" s="50">
        <v>265832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6044061</v>
      </c>
      <c r="B23" s="48" t="s">
        <v>2112</v>
      </c>
      <c r="C23" s="49" t="s">
        <v>2113</v>
      </c>
      <c r="D23" s="50" t="s">
        <v>13</v>
      </c>
      <c r="E23" s="50" t="s">
        <v>2001</v>
      </c>
      <c r="F23" s="50" t="s">
        <v>2001</v>
      </c>
      <c r="G23" s="50" t="s">
        <v>2002</v>
      </c>
      <c r="H23" s="50" t="s">
        <v>2001</v>
      </c>
      <c r="I23" s="50" t="s">
        <v>1565</v>
      </c>
      <c r="J23" s="50" t="s">
        <v>1566</v>
      </c>
      <c r="K23" s="51">
        <v>6</v>
      </c>
      <c r="L23" s="50">
        <v>501312</v>
      </c>
      <c r="M23" s="50">
        <v>265911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8">
        <v>6064814</v>
      </c>
      <c r="B24" s="48" t="s">
        <v>2148</v>
      </c>
      <c r="C24" s="49" t="s">
        <v>2149</v>
      </c>
      <c r="D24" s="50" t="s">
        <v>13</v>
      </c>
      <c r="E24" s="50" t="s">
        <v>2001</v>
      </c>
      <c r="F24" s="50" t="s">
        <v>2001</v>
      </c>
      <c r="G24" s="50" t="s">
        <v>2002</v>
      </c>
      <c r="H24" s="50" t="s">
        <v>2001</v>
      </c>
      <c r="I24" s="50" t="s">
        <v>2057</v>
      </c>
      <c r="J24" s="50" t="s">
        <v>2058</v>
      </c>
      <c r="K24" s="51">
        <v>141</v>
      </c>
      <c r="L24" s="50">
        <v>501311</v>
      </c>
      <c r="M24" s="50">
        <v>268644</v>
      </c>
      <c r="N24" s="50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8">
        <v>6064827</v>
      </c>
      <c r="B25" s="48" t="s">
        <v>2150</v>
      </c>
      <c r="C25" s="49" t="s">
        <v>2151</v>
      </c>
      <c r="D25" s="50" t="s">
        <v>13</v>
      </c>
      <c r="E25" s="50" t="s">
        <v>2001</v>
      </c>
      <c r="F25" s="50" t="s">
        <v>2001</v>
      </c>
      <c r="G25" s="50" t="s">
        <v>2002</v>
      </c>
      <c r="H25" s="50" t="s">
        <v>2001</v>
      </c>
      <c r="I25" s="50" t="s">
        <v>2057</v>
      </c>
      <c r="J25" s="50" t="s">
        <v>2058</v>
      </c>
      <c r="K25" s="51">
        <v>2</v>
      </c>
      <c r="L25" s="50">
        <v>501560</v>
      </c>
      <c r="M25" s="50">
        <v>266025</v>
      </c>
      <c r="N25" s="50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</sheetData>
  <sheetProtection algorithmName="SHA-512" hashValue="Riz03AexWZM+xwNdT76enNyIre0kw7sIgbn1nkyNxn3vLLT9FEfxLC+r4d3q3BSeF+wZfYbmnjqO/BrMVSNGlg==" saltValue="r9SC1rlSaDUHHbKZF3XSR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0F295-9957-45C0-B312-B120E7D0E672}">
  <dimension ref="A1:W18"/>
  <sheetViews>
    <sheetView workbookViewId="0">
      <selection activeCell="A15" sqref="A15"/>
    </sheetView>
  </sheetViews>
  <sheetFormatPr defaultColWidth="8.7265625" defaultRowHeight="14.5" x14ac:dyDescent="0.35"/>
  <cols>
    <col min="1" max="4" width="8.7265625" style="14"/>
    <col min="5" max="5" width="10.453125" style="14" customWidth="1"/>
    <col min="6" max="6" width="11.1796875" style="14" customWidth="1"/>
    <col min="7" max="11" width="8.7265625" style="14"/>
    <col min="12" max="12" width="14.7265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68</v>
      </c>
      <c r="B2" s="11">
        <f>M14</f>
        <v>3</v>
      </c>
      <c r="C2" s="11" t="str">
        <f>E17</f>
        <v>JAWORZNO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3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6038727</v>
      </c>
      <c r="B16" s="48" t="s">
        <v>2818</v>
      </c>
      <c r="C16" s="49" t="s">
        <v>2819</v>
      </c>
      <c r="D16" s="50" t="s">
        <v>13</v>
      </c>
      <c r="E16" s="50" t="s">
        <v>2816</v>
      </c>
      <c r="F16" s="50" t="s">
        <v>2816</v>
      </c>
      <c r="G16" s="50" t="s">
        <v>2817</v>
      </c>
      <c r="H16" s="50" t="s">
        <v>2816</v>
      </c>
      <c r="I16" s="50" t="s">
        <v>1464</v>
      </c>
      <c r="J16" s="50" t="s">
        <v>1465</v>
      </c>
      <c r="K16" s="51">
        <v>40</v>
      </c>
      <c r="L16" s="50">
        <v>518748</v>
      </c>
      <c r="M16" s="50">
        <v>258889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6032384</v>
      </c>
      <c r="B17" s="48" t="s">
        <v>2822</v>
      </c>
      <c r="C17" s="49" t="s">
        <v>2823</v>
      </c>
      <c r="D17" s="50" t="s">
        <v>13</v>
      </c>
      <c r="E17" s="50" t="s">
        <v>2816</v>
      </c>
      <c r="F17" s="50" t="s">
        <v>2816</v>
      </c>
      <c r="G17" s="50" t="s">
        <v>2817</v>
      </c>
      <c r="H17" s="50" t="s">
        <v>2816</v>
      </c>
      <c r="I17" s="50" t="s">
        <v>1504</v>
      </c>
      <c r="J17" s="50" t="s">
        <v>1505</v>
      </c>
      <c r="K17" s="51">
        <v>24</v>
      </c>
      <c r="L17" s="50">
        <v>519223</v>
      </c>
      <c r="M17" s="50">
        <v>259183</v>
      </c>
      <c r="N17" s="50">
        <v>1</v>
      </c>
      <c r="O17" s="43"/>
      <c r="P17" s="43"/>
      <c r="Q17" s="43"/>
      <c r="R17" s="32">
        <f t="shared" ref="R17:R18" si="1">ROUND(Q17*0.23,2)</f>
        <v>0</v>
      </c>
      <c r="S17" s="44">
        <f t="shared" ref="S17:S18" si="2">ROUND(Q17,2)+R17</f>
        <v>0</v>
      </c>
      <c r="T17" s="43"/>
      <c r="U17" s="43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35">
      <c r="A18" s="48">
        <v>6039534</v>
      </c>
      <c r="B18" s="48" t="s">
        <v>2826</v>
      </c>
      <c r="C18" s="49" t="s">
        <v>2827</v>
      </c>
      <c r="D18" s="50" t="s">
        <v>13</v>
      </c>
      <c r="E18" s="50" t="s">
        <v>2816</v>
      </c>
      <c r="F18" s="50" t="s">
        <v>2816</v>
      </c>
      <c r="G18" s="50" t="s">
        <v>2817</v>
      </c>
      <c r="H18" s="50" t="s">
        <v>2816</v>
      </c>
      <c r="I18" s="50" t="s">
        <v>2828</v>
      </c>
      <c r="J18" s="50" t="s">
        <v>2829</v>
      </c>
      <c r="K18" s="51">
        <v>6</v>
      </c>
      <c r="L18" s="50">
        <v>519986</v>
      </c>
      <c r="M18" s="50">
        <v>259257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</sheetData>
  <sheetProtection algorithmName="SHA-512" hashValue="HRTDh9EvOVMFxlxqxlSzweHMFa3leIIgiY1GD0orQMwLJLcr1wC70xEg/euBnGSmU7UnAjeAZvkam6lR0vmeDg==" saltValue="m3EFOYIkBazKny7ThQkt5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36CD7-934D-41C6-900C-F4237673A27B}">
  <dimension ref="A1:W17"/>
  <sheetViews>
    <sheetView topLeftCell="A10" workbookViewId="0">
      <selection activeCell="T17" sqref="T17"/>
    </sheetView>
  </sheetViews>
  <sheetFormatPr defaultColWidth="8.7265625" defaultRowHeight="14.5" x14ac:dyDescent="0.35"/>
  <cols>
    <col min="1" max="4" width="8.7265625" style="14"/>
    <col min="5" max="5" width="11.453125" style="14" customWidth="1"/>
    <col min="6" max="6" width="10.54296875" style="14" customWidth="1"/>
    <col min="7" max="11" width="8.7265625" style="14"/>
    <col min="12" max="12" width="16.542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67</v>
      </c>
      <c r="B2" s="11">
        <f>M14</f>
        <v>2</v>
      </c>
      <c r="C2" s="11" t="str">
        <f>E17</f>
        <v>JASTRZĘBIE-ZDRÓJ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6018231</v>
      </c>
      <c r="B16" s="48" t="s">
        <v>2779</v>
      </c>
      <c r="C16" s="49" t="s">
        <v>2780</v>
      </c>
      <c r="D16" s="50" t="s">
        <v>13</v>
      </c>
      <c r="E16" s="50" t="s">
        <v>2742</v>
      </c>
      <c r="F16" s="50" t="s">
        <v>2742</v>
      </c>
      <c r="G16" s="50" t="s">
        <v>2743</v>
      </c>
      <c r="H16" s="50" t="s">
        <v>2742</v>
      </c>
      <c r="I16" s="50" t="s">
        <v>2781</v>
      </c>
      <c r="J16" s="50" t="s">
        <v>2782</v>
      </c>
      <c r="K16" s="51">
        <v>15</v>
      </c>
      <c r="L16" s="50">
        <v>469429</v>
      </c>
      <c r="M16" s="50">
        <v>233196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6022098</v>
      </c>
      <c r="B17" s="48" t="s">
        <v>2794</v>
      </c>
      <c r="C17" s="49" t="s">
        <v>2795</v>
      </c>
      <c r="D17" s="50" t="s">
        <v>13</v>
      </c>
      <c r="E17" s="50" t="s">
        <v>2742</v>
      </c>
      <c r="F17" s="50" t="s">
        <v>2742</v>
      </c>
      <c r="G17" s="50" t="s">
        <v>2743</v>
      </c>
      <c r="H17" s="50" t="s">
        <v>2742</v>
      </c>
      <c r="I17" s="50" t="s">
        <v>2796</v>
      </c>
      <c r="J17" s="50" t="s">
        <v>2797</v>
      </c>
      <c r="K17" s="51">
        <v>34</v>
      </c>
      <c r="L17" s="50">
        <v>475858</v>
      </c>
      <c r="M17" s="50">
        <v>231431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HnHQg1RGhg4IHSzY1YRu5hz9qYCxOUL6fLKyOys1tzx5pmCRU/bUFaMMRUhnGE9JBAP5joNBy3hfwzp3TDhQjw==" saltValue="/JpKC81A5wg6foVH5o3qM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C5CB3-3D37-4D14-BC85-CF2DE87B96B8}">
  <dimension ref="A1:W30"/>
  <sheetViews>
    <sheetView workbookViewId="0">
      <selection activeCell="A15" sqref="A15"/>
    </sheetView>
  </sheetViews>
  <sheetFormatPr defaultColWidth="8.7265625" defaultRowHeight="14.5" x14ac:dyDescent="0.35"/>
  <cols>
    <col min="1" max="4" width="8.7265625" style="14"/>
    <col min="5" max="5" width="12.1796875" style="14" customWidth="1"/>
    <col min="6" max="6" width="10.81640625" style="14" customWidth="1"/>
    <col min="7" max="11" width="8.7265625" style="14"/>
    <col min="12" max="12" width="1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66</v>
      </c>
      <c r="B2" s="11">
        <f>M14</f>
        <v>15</v>
      </c>
      <c r="C2" s="11" t="str">
        <f>E17</f>
        <v>JASTRZĘBIE-ZDRÓJ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15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6020559</v>
      </c>
      <c r="B16" s="48" t="s">
        <v>2746</v>
      </c>
      <c r="C16" s="49" t="s">
        <v>2747</v>
      </c>
      <c r="D16" s="50" t="s">
        <v>13</v>
      </c>
      <c r="E16" s="50" t="s">
        <v>2742</v>
      </c>
      <c r="F16" s="50" t="s">
        <v>2742</v>
      </c>
      <c r="G16" s="50" t="s">
        <v>2743</v>
      </c>
      <c r="H16" s="50" t="s">
        <v>2742</v>
      </c>
      <c r="I16" s="50" t="s">
        <v>2748</v>
      </c>
      <c r="J16" s="50" t="s">
        <v>2749</v>
      </c>
      <c r="K16" s="51" t="s">
        <v>1993</v>
      </c>
      <c r="L16" s="50">
        <v>469871</v>
      </c>
      <c r="M16" s="50">
        <v>230478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6021672</v>
      </c>
      <c r="B17" s="48" t="s">
        <v>2750</v>
      </c>
      <c r="C17" s="49" t="s">
        <v>2751</v>
      </c>
      <c r="D17" s="50" t="s">
        <v>13</v>
      </c>
      <c r="E17" s="50" t="s">
        <v>2742</v>
      </c>
      <c r="F17" s="50" t="s">
        <v>2742</v>
      </c>
      <c r="G17" s="50" t="s">
        <v>2743</v>
      </c>
      <c r="H17" s="50" t="s">
        <v>2742</v>
      </c>
      <c r="I17" s="50" t="s">
        <v>2027</v>
      </c>
      <c r="J17" s="50" t="s">
        <v>2028</v>
      </c>
      <c r="K17" s="51">
        <v>2</v>
      </c>
      <c r="L17" s="50">
        <v>472452</v>
      </c>
      <c r="M17" s="50">
        <v>231918</v>
      </c>
      <c r="N17" s="50">
        <v>1</v>
      </c>
      <c r="O17" s="43"/>
      <c r="P17" s="43"/>
      <c r="Q17" s="43"/>
      <c r="R17" s="32">
        <f t="shared" ref="R17:R30" si="1">ROUND(Q17*0.23,2)</f>
        <v>0</v>
      </c>
      <c r="S17" s="44">
        <f t="shared" ref="S17:S30" si="2">ROUND(Q17,2)+R17</f>
        <v>0</v>
      </c>
      <c r="T17" s="43"/>
      <c r="U17" s="43"/>
      <c r="V17" s="32">
        <f t="shared" ref="V17:V30" si="3">ROUND(U17*0.23,2)</f>
        <v>0</v>
      </c>
      <c r="W17" s="44">
        <f t="shared" ref="W17:W30" si="4">ROUND(U17,2)+V17</f>
        <v>0</v>
      </c>
    </row>
    <row r="18" spans="1:23" x14ac:dyDescent="0.35">
      <c r="A18" s="48">
        <v>6021211</v>
      </c>
      <c r="B18" s="48" t="s">
        <v>2754</v>
      </c>
      <c r="C18" s="49" t="s">
        <v>2755</v>
      </c>
      <c r="D18" s="50" t="s">
        <v>13</v>
      </c>
      <c r="E18" s="50" t="s">
        <v>2742</v>
      </c>
      <c r="F18" s="50" t="s">
        <v>2742</v>
      </c>
      <c r="G18" s="50" t="s">
        <v>2743</v>
      </c>
      <c r="H18" s="50" t="s">
        <v>2742</v>
      </c>
      <c r="I18" s="50" t="s">
        <v>77</v>
      </c>
      <c r="J18" s="50" t="s">
        <v>78</v>
      </c>
      <c r="K18" s="51">
        <v>35</v>
      </c>
      <c r="L18" s="50">
        <v>471899</v>
      </c>
      <c r="M18" s="50">
        <v>231841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6020607</v>
      </c>
      <c r="B19" s="48" t="s">
        <v>2763</v>
      </c>
      <c r="C19" s="49" t="s">
        <v>2764</v>
      </c>
      <c r="D19" s="50" t="s">
        <v>13</v>
      </c>
      <c r="E19" s="50" t="s">
        <v>2742</v>
      </c>
      <c r="F19" s="50" t="s">
        <v>2742</v>
      </c>
      <c r="G19" s="50" t="s">
        <v>2743</v>
      </c>
      <c r="H19" s="50" t="s">
        <v>2742</v>
      </c>
      <c r="I19" s="50" t="s">
        <v>2765</v>
      </c>
      <c r="J19" s="50" t="s">
        <v>2766</v>
      </c>
      <c r="K19" s="51">
        <v>20</v>
      </c>
      <c r="L19" s="50">
        <v>470186</v>
      </c>
      <c r="M19" s="50">
        <v>230399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6020227</v>
      </c>
      <c r="B20" s="48" t="s">
        <v>2767</v>
      </c>
      <c r="C20" s="49" t="s">
        <v>2768</v>
      </c>
      <c r="D20" s="50" t="s">
        <v>13</v>
      </c>
      <c r="E20" s="50" t="s">
        <v>2742</v>
      </c>
      <c r="F20" s="50" t="s">
        <v>2742</v>
      </c>
      <c r="G20" s="50" t="s">
        <v>2743</v>
      </c>
      <c r="H20" s="50" t="s">
        <v>2742</v>
      </c>
      <c r="I20" s="50" t="s">
        <v>1302</v>
      </c>
      <c r="J20" s="50" t="s">
        <v>1303</v>
      </c>
      <c r="K20" s="51">
        <v>4</v>
      </c>
      <c r="L20" s="50">
        <v>469663</v>
      </c>
      <c r="M20" s="50">
        <v>231394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6020916</v>
      </c>
      <c r="B21" s="48" t="s">
        <v>2769</v>
      </c>
      <c r="C21" s="49" t="s">
        <v>2770</v>
      </c>
      <c r="D21" s="50" t="s">
        <v>13</v>
      </c>
      <c r="E21" s="50" t="s">
        <v>2742</v>
      </c>
      <c r="F21" s="50" t="s">
        <v>2742</v>
      </c>
      <c r="G21" s="50" t="s">
        <v>2743</v>
      </c>
      <c r="H21" s="50" t="s">
        <v>2742</v>
      </c>
      <c r="I21" s="50" t="s">
        <v>1302</v>
      </c>
      <c r="J21" s="50" t="s">
        <v>1303</v>
      </c>
      <c r="K21" s="51">
        <v>45</v>
      </c>
      <c r="L21" s="50">
        <v>469969</v>
      </c>
      <c r="M21" s="50">
        <v>231449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6021080</v>
      </c>
      <c r="B22" s="48" t="s">
        <v>2783</v>
      </c>
      <c r="C22" s="49" t="s">
        <v>2784</v>
      </c>
      <c r="D22" s="50" t="s">
        <v>13</v>
      </c>
      <c r="E22" s="50" t="s">
        <v>2742</v>
      </c>
      <c r="F22" s="50" t="s">
        <v>2742</v>
      </c>
      <c r="G22" s="50" t="s">
        <v>2743</v>
      </c>
      <c r="H22" s="50" t="s">
        <v>2742</v>
      </c>
      <c r="I22" s="50" t="s">
        <v>216</v>
      </c>
      <c r="J22" s="50" t="s">
        <v>217</v>
      </c>
      <c r="K22" s="51" t="s">
        <v>233</v>
      </c>
      <c r="L22" s="50">
        <v>470968</v>
      </c>
      <c r="M22" s="50">
        <v>231997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6025189</v>
      </c>
      <c r="B23" s="48" t="s">
        <v>2785</v>
      </c>
      <c r="C23" s="49" t="s">
        <v>2786</v>
      </c>
      <c r="D23" s="50" t="s">
        <v>13</v>
      </c>
      <c r="E23" s="50" t="s">
        <v>2742</v>
      </c>
      <c r="F23" s="50" t="s">
        <v>2742</v>
      </c>
      <c r="G23" s="50" t="s">
        <v>2743</v>
      </c>
      <c r="H23" s="50" t="s">
        <v>2742</v>
      </c>
      <c r="I23" s="50" t="s">
        <v>908</v>
      </c>
      <c r="J23" s="50" t="s">
        <v>909</v>
      </c>
      <c r="K23" s="51" t="s">
        <v>2787</v>
      </c>
      <c r="L23" s="50">
        <v>471160</v>
      </c>
      <c r="M23" s="50">
        <v>232636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8">
        <v>6025312</v>
      </c>
      <c r="B24" s="48" t="s">
        <v>2788</v>
      </c>
      <c r="C24" s="49" t="s">
        <v>2789</v>
      </c>
      <c r="D24" s="50" t="s">
        <v>13</v>
      </c>
      <c r="E24" s="50" t="s">
        <v>2742</v>
      </c>
      <c r="F24" s="50" t="s">
        <v>2742</v>
      </c>
      <c r="G24" s="50" t="s">
        <v>2743</v>
      </c>
      <c r="H24" s="50" t="s">
        <v>2742</v>
      </c>
      <c r="I24" s="50" t="s">
        <v>18</v>
      </c>
      <c r="J24" s="50" t="s">
        <v>19</v>
      </c>
      <c r="K24" s="51">
        <v>1</v>
      </c>
      <c r="L24" s="50">
        <v>472452</v>
      </c>
      <c r="M24" s="50">
        <v>231175</v>
      </c>
      <c r="N24" s="50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8">
        <v>6021783</v>
      </c>
      <c r="B25" s="48" t="s">
        <v>2790</v>
      </c>
      <c r="C25" s="49" t="s">
        <v>2791</v>
      </c>
      <c r="D25" s="50" t="s">
        <v>13</v>
      </c>
      <c r="E25" s="50" t="s">
        <v>2742</v>
      </c>
      <c r="F25" s="50" t="s">
        <v>2742</v>
      </c>
      <c r="G25" s="50" t="s">
        <v>2743</v>
      </c>
      <c r="H25" s="50" t="s">
        <v>2742</v>
      </c>
      <c r="I25" s="50" t="s">
        <v>18</v>
      </c>
      <c r="J25" s="50" t="s">
        <v>19</v>
      </c>
      <c r="K25" s="51">
        <v>7</v>
      </c>
      <c r="L25" s="50">
        <v>472695</v>
      </c>
      <c r="M25" s="50">
        <v>231432</v>
      </c>
      <c r="N25" s="50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  <row r="26" spans="1:23" x14ac:dyDescent="0.35">
      <c r="A26" s="48">
        <v>6021295</v>
      </c>
      <c r="B26" s="48" t="s">
        <v>2792</v>
      </c>
      <c r="C26" s="49" t="s">
        <v>2793</v>
      </c>
      <c r="D26" s="50" t="s">
        <v>13</v>
      </c>
      <c r="E26" s="50" t="s">
        <v>2742</v>
      </c>
      <c r="F26" s="50" t="s">
        <v>2742</v>
      </c>
      <c r="G26" s="50" t="s">
        <v>2743</v>
      </c>
      <c r="H26" s="50" t="s">
        <v>2742</v>
      </c>
      <c r="I26" s="50" t="s">
        <v>345</v>
      </c>
      <c r="J26" s="50" t="s">
        <v>346</v>
      </c>
      <c r="K26" s="51">
        <v>6</v>
      </c>
      <c r="L26" s="50">
        <v>471337</v>
      </c>
      <c r="M26" s="50">
        <v>231437</v>
      </c>
      <c r="N26" s="50">
        <v>1</v>
      </c>
      <c r="O26" s="43"/>
      <c r="P26" s="43"/>
      <c r="Q26" s="43"/>
      <c r="R26" s="32">
        <f t="shared" si="1"/>
        <v>0</v>
      </c>
      <c r="S26" s="44">
        <f t="shared" si="2"/>
        <v>0</v>
      </c>
      <c r="T26" s="43"/>
      <c r="U26" s="43"/>
      <c r="V26" s="32">
        <f t="shared" si="3"/>
        <v>0</v>
      </c>
      <c r="W26" s="44">
        <f t="shared" si="4"/>
        <v>0</v>
      </c>
    </row>
    <row r="27" spans="1:23" x14ac:dyDescent="0.35">
      <c r="A27" s="48">
        <v>6021397</v>
      </c>
      <c r="B27" s="48" t="s">
        <v>2800</v>
      </c>
      <c r="C27" s="49" t="s">
        <v>2801</v>
      </c>
      <c r="D27" s="50" t="s">
        <v>13</v>
      </c>
      <c r="E27" s="50" t="s">
        <v>2742</v>
      </c>
      <c r="F27" s="50" t="s">
        <v>2742</v>
      </c>
      <c r="G27" s="50" t="s">
        <v>2743</v>
      </c>
      <c r="H27" s="50" t="s">
        <v>2742</v>
      </c>
      <c r="I27" s="50" t="s">
        <v>2356</v>
      </c>
      <c r="J27" s="50" t="s">
        <v>2766</v>
      </c>
      <c r="K27" s="51">
        <v>22</v>
      </c>
      <c r="L27" s="50">
        <v>471017</v>
      </c>
      <c r="M27" s="50">
        <v>230785</v>
      </c>
      <c r="N27" s="50">
        <v>1</v>
      </c>
      <c r="O27" s="43"/>
      <c r="P27" s="43"/>
      <c r="Q27" s="43"/>
      <c r="R27" s="32">
        <f t="shared" si="1"/>
        <v>0</v>
      </c>
      <c r="S27" s="44">
        <f t="shared" si="2"/>
        <v>0</v>
      </c>
      <c r="T27" s="43"/>
      <c r="U27" s="43"/>
      <c r="V27" s="32">
        <f t="shared" si="3"/>
        <v>0</v>
      </c>
      <c r="W27" s="44">
        <f t="shared" si="4"/>
        <v>0</v>
      </c>
    </row>
    <row r="28" spans="1:23" x14ac:dyDescent="0.35">
      <c r="A28" s="48">
        <v>6021645</v>
      </c>
      <c r="B28" s="48" t="s">
        <v>2806</v>
      </c>
      <c r="C28" s="49" t="s">
        <v>2807</v>
      </c>
      <c r="D28" s="50" t="s">
        <v>13</v>
      </c>
      <c r="E28" s="50" t="s">
        <v>2742</v>
      </c>
      <c r="F28" s="50" t="s">
        <v>2742</v>
      </c>
      <c r="G28" s="50" t="s">
        <v>2743</v>
      </c>
      <c r="H28" s="50" t="s">
        <v>2742</v>
      </c>
      <c r="I28" s="50" t="s">
        <v>174</v>
      </c>
      <c r="J28" s="50" t="s">
        <v>175</v>
      </c>
      <c r="K28" s="51" t="s">
        <v>1040</v>
      </c>
      <c r="L28" s="50">
        <v>471900</v>
      </c>
      <c r="M28" s="50">
        <v>231632</v>
      </c>
      <c r="N28" s="50">
        <v>1</v>
      </c>
      <c r="O28" s="43"/>
      <c r="P28" s="43"/>
      <c r="Q28" s="43"/>
      <c r="R28" s="32">
        <f t="shared" si="1"/>
        <v>0</v>
      </c>
      <c r="S28" s="44">
        <f t="shared" si="2"/>
        <v>0</v>
      </c>
      <c r="T28" s="43"/>
      <c r="U28" s="43"/>
      <c r="V28" s="32">
        <f t="shared" si="3"/>
        <v>0</v>
      </c>
      <c r="W28" s="44">
        <f t="shared" si="4"/>
        <v>0</v>
      </c>
    </row>
    <row r="29" spans="1:23" x14ac:dyDescent="0.35">
      <c r="A29" s="48">
        <v>6024156</v>
      </c>
      <c r="B29" s="48" t="s">
        <v>2808</v>
      </c>
      <c r="C29" s="49" t="s">
        <v>2809</v>
      </c>
      <c r="D29" s="50" t="s">
        <v>13</v>
      </c>
      <c r="E29" s="50" t="s">
        <v>2742</v>
      </c>
      <c r="F29" s="50" t="s">
        <v>2742</v>
      </c>
      <c r="G29" s="50" t="s">
        <v>2743</v>
      </c>
      <c r="H29" s="50" t="s">
        <v>2742</v>
      </c>
      <c r="I29" s="50" t="s">
        <v>2810</v>
      </c>
      <c r="J29" s="50" t="s">
        <v>2811</v>
      </c>
      <c r="K29" s="51">
        <v>23</v>
      </c>
      <c r="L29" s="50">
        <v>471469</v>
      </c>
      <c r="M29" s="50">
        <v>228341</v>
      </c>
      <c r="N29" s="50">
        <v>1</v>
      </c>
      <c r="O29" s="43"/>
      <c r="P29" s="43"/>
      <c r="Q29" s="43"/>
      <c r="R29" s="32">
        <f t="shared" si="1"/>
        <v>0</v>
      </c>
      <c r="S29" s="44">
        <f t="shared" si="2"/>
        <v>0</v>
      </c>
      <c r="T29" s="43"/>
      <c r="U29" s="43"/>
      <c r="V29" s="32">
        <f t="shared" si="3"/>
        <v>0</v>
      </c>
      <c r="W29" s="44">
        <f t="shared" si="4"/>
        <v>0</v>
      </c>
    </row>
    <row r="30" spans="1:23" x14ac:dyDescent="0.35">
      <c r="A30" s="48">
        <v>6025651</v>
      </c>
      <c r="B30" s="48" t="s">
        <v>2812</v>
      </c>
      <c r="C30" s="49" t="s">
        <v>2813</v>
      </c>
      <c r="D30" s="50" t="s">
        <v>13</v>
      </c>
      <c r="E30" s="50" t="s">
        <v>2742</v>
      </c>
      <c r="F30" s="50" t="s">
        <v>2742</v>
      </c>
      <c r="G30" s="50" t="s">
        <v>2743</v>
      </c>
      <c r="H30" s="50" t="s">
        <v>2742</v>
      </c>
      <c r="I30" s="50" t="s">
        <v>2814</v>
      </c>
      <c r="J30" s="50" t="s">
        <v>2815</v>
      </c>
      <c r="K30" s="51">
        <v>31</v>
      </c>
      <c r="L30" s="50">
        <v>472360</v>
      </c>
      <c r="M30" s="50">
        <v>232900</v>
      </c>
      <c r="N30" s="50">
        <v>1</v>
      </c>
      <c r="O30" s="43"/>
      <c r="P30" s="43"/>
      <c r="Q30" s="43"/>
      <c r="R30" s="32">
        <f t="shared" si="1"/>
        <v>0</v>
      </c>
      <c r="S30" s="44">
        <f t="shared" si="2"/>
        <v>0</v>
      </c>
      <c r="T30" s="43"/>
      <c r="U30" s="43"/>
      <c r="V30" s="32">
        <f t="shared" si="3"/>
        <v>0</v>
      </c>
      <c r="W30" s="44">
        <f t="shared" si="4"/>
        <v>0</v>
      </c>
    </row>
  </sheetData>
  <sheetProtection algorithmName="SHA-512" hashValue="9telb243FZkmcbRfWvRvKhhrEuwfa2/B0YXXmmJ1EEII2EriY0hhi8d8lHyN5njIuWeIOsyiafO8kF4xeasNwQ==" saltValue="apflgTE9BGpP0WU0/mFCe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EFF904-D8B2-4642-8170-12F4D2EA5436}">
  <dimension ref="A1:W21"/>
  <sheetViews>
    <sheetView workbookViewId="0">
      <selection activeCell="A15" sqref="A15"/>
    </sheetView>
  </sheetViews>
  <sheetFormatPr defaultColWidth="8.7265625" defaultRowHeight="14.5" x14ac:dyDescent="0.35"/>
  <cols>
    <col min="1" max="4" width="8.7265625" style="14"/>
    <col min="5" max="5" width="11.1796875" style="14" customWidth="1"/>
    <col min="6" max="6" width="10.81640625" style="14" customWidth="1"/>
    <col min="7" max="11" width="8.7265625" style="14"/>
    <col min="12" max="12" width="14.4531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65</v>
      </c>
      <c r="B2" s="11">
        <f>M14</f>
        <v>6</v>
      </c>
      <c r="C2" s="11" t="str">
        <f>E17</f>
        <v>JASTRZĘBIE-ZDRÓJ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6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6025716</v>
      </c>
      <c r="B16" s="48" t="s">
        <v>2740</v>
      </c>
      <c r="C16" s="49" t="s">
        <v>2741</v>
      </c>
      <c r="D16" s="50" t="s">
        <v>13</v>
      </c>
      <c r="E16" s="50" t="s">
        <v>2742</v>
      </c>
      <c r="F16" s="50" t="s">
        <v>2742</v>
      </c>
      <c r="G16" s="50" t="s">
        <v>2743</v>
      </c>
      <c r="H16" s="50" t="s">
        <v>2742</v>
      </c>
      <c r="I16" s="50" t="s">
        <v>2744</v>
      </c>
      <c r="J16" s="50" t="s">
        <v>2745</v>
      </c>
      <c r="K16" s="51">
        <v>9</v>
      </c>
      <c r="L16" s="50">
        <v>473068</v>
      </c>
      <c r="M16" s="50">
        <v>235986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6024879</v>
      </c>
      <c r="B17" s="48" t="s">
        <v>2752</v>
      </c>
      <c r="C17" s="49" t="s">
        <v>2753</v>
      </c>
      <c r="D17" s="50" t="s">
        <v>13</v>
      </c>
      <c r="E17" s="50" t="s">
        <v>2742</v>
      </c>
      <c r="F17" s="50" t="s">
        <v>2742</v>
      </c>
      <c r="G17" s="50" t="s">
        <v>2743</v>
      </c>
      <c r="H17" s="50" t="s">
        <v>2742</v>
      </c>
      <c r="I17" s="50" t="s">
        <v>2416</v>
      </c>
      <c r="J17" s="50" t="s">
        <v>2417</v>
      </c>
      <c r="K17" s="51">
        <v>12</v>
      </c>
      <c r="L17" s="50">
        <v>472119</v>
      </c>
      <c r="M17" s="50">
        <v>231643</v>
      </c>
      <c r="N17" s="50">
        <v>1</v>
      </c>
      <c r="O17" s="43"/>
      <c r="P17" s="43"/>
      <c r="Q17" s="43"/>
      <c r="R17" s="32">
        <f t="shared" ref="R17:R21" si="1">ROUND(Q17*0.23,2)</f>
        <v>0</v>
      </c>
      <c r="S17" s="44">
        <f t="shared" ref="S17:S21" si="2">ROUND(Q17,2)+R17</f>
        <v>0</v>
      </c>
      <c r="T17" s="43"/>
      <c r="U17" s="43"/>
      <c r="V17" s="32">
        <f t="shared" ref="V17:V21" si="3">ROUND(U17*0.23,2)</f>
        <v>0</v>
      </c>
      <c r="W17" s="44">
        <f t="shared" ref="W17:W21" si="4">ROUND(U17,2)+V17</f>
        <v>0</v>
      </c>
    </row>
    <row r="18" spans="1:23" x14ac:dyDescent="0.35">
      <c r="A18" s="48">
        <v>6024940</v>
      </c>
      <c r="B18" s="48" t="s">
        <v>2756</v>
      </c>
      <c r="C18" s="49" t="s">
        <v>2757</v>
      </c>
      <c r="D18" s="50" t="s">
        <v>13</v>
      </c>
      <c r="E18" s="50" t="s">
        <v>2742</v>
      </c>
      <c r="F18" s="50" t="s">
        <v>2742</v>
      </c>
      <c r="G18" s="50" t="s">
        <v>2743</v>
      </c>
      <c r="H18" s="50" t="s">
        <v>2742</v>
      </c>
      <c r="I18" s="50" t="s">
        <v>359</v>
      </c>
      <c r="J18" s="50" t="s">
        <v>360</v>
      </c>
      <c r="K18" s="51" t="s">
        <v>2758</v>
      </c>
      <c r="L18" s="50">
        <v>469269</v>
      </c>
      <c r="M18" s="50">
        <v>231115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6020068</v>
      </c>
      <c r="B19" s="48" t="s">
        <v>2761</v>
      </c>
      <c r="C19" s="49" t="s">
        <v>2762</v>
      </c>
      <c r="D19" s="50" t="s">
        <v>13</v>
      </c>
      <c r="E19" s="50" t="s">
        <v>2742</v>
      </c>
      <c r="F19" s="50" t="s">
        <v>2742</v>
      </c>
      <c r="G19" s="50" t="s">
        <v>2743</v>
      </c>
      <c r="H19" s="50" t="s">
        <v>2742</v>
      </c>
      <c r="I19" s="50" t="s">
        <v>359</v>
      </c>
      <c r="J19" s="50" t="s">
        <v>360</v>
      </c>
      <c r="K19" s="51">
        <v>19</v>
      </c>
      <c r="L19" s="50">
        <v>469228</v>
      </c>
      <c r="M19" s="50">
        <v>231214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6021349</v>
      </c>
      <c r="B20" s="48" t="s">
        <v>2798</v>
      </c>
      <c r="C20" s="49" t="s">
        <v>2799</v>
      </c>
      <c r="D20" s="50" t="s">
        <v>13</v>
      </c>
      <c r="E20" s="50" t="s">
        <v>2742</v>
      </c>
      <c r="F20" s="50" t="s">
        <v>2742</v>
      </c>
      <c r="G20" s="50" t="s">
        <v>2743</v>
      </c>
      <c r="H20" s="50" t="s">
        <v>2742</v>
      </c>
      <c r="I20" s="50" t="s">
        <v>2356</v>
      </c>
      <c r="J20" s="50" t="s">
        <v>2766</v>
      </c>
      <c r="K20" s="51">
        <v>20</v>
      </c>
      <c r="L20" s="50">
        <v>470957</v>
      </c>
      <c r="M20" s="50">
        <v>230992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6021175</v>
      </c>
      <c r="B21" s="48" t="s">
        <v>2802</v>
      </c>
      <c r="C21" s="49" t="s">
        <v>2803</v>
      </c>
      <c r="D21" s="50" t="s">
        <v>13</v>
      </c>
      <c r="E21" s="50" t="s">
        <v>2742</v>
      </c>
      <c r="F21" s="50" t="s">
        <v>2742</v>
      </c>
      <c r="G21" s="50" t="s">
        <v>2743</v>
      </c>
      <c r="H21" s="50" t="s">
        <v>2742</v>
      </c>
      <c r="I21" s="50" t="s">
        <v>2804</v>
      </c>
      <c r="J21" s="50" t="s">
        <v>2805</v>
      </c>
      <c r="K21" s="51">
        <v>6</v>
      </c>
      <c r="L21" s="50">
        <v>470854</v>
      </c>
      <c r="M21" s="50">
        <v>231765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</sheetData>
  <sheetProtection algorithmName="SHA-512" hashValue="PzA1VuVQEm6NNDuC9ZjsoY0Q+Tm/Hd1N0JrMR8bIieQLr0uSh+xRD5PdHyx7i0iEVYtnZHG2th+YEEDcA8av2w==" saltValue="p8mlH2sbvwoY8+70kHf4x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C9DD4-B0F2-47C7-9091-5D68D6FE4C1A}">
  <dimension ref="A1:W18"/>
  <sheetViews>
    <sheetView topLeftCell="A10" workbookViewId="0">
      <selection activeCell="T16" sqref="T16:U18"/>
    </sheetView>
  </sheetViews>
  <sheetFormatPr defaultColWidth="8.7265625" defaultRowHeight="14.5" x14ac:dyDescent="0.35"/>
  <cols>
    <col min="1" max="4" width="8.7265625" style="14"/>
    <col min="5" max="5" width="12.26953125" style="14" customWidth="1"/>
    <col min="6" max="6" width="11.54296875" style="14" customWidth="1"/>
    <col min="7" max="11" width="8.7265625" style="14"/>
    <col min="12" max="12" width="16.17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64</v>
      </c>
      <c r="B2" s="11">
        <f>M14</f>
        <v>3</v>
      </c>
      <c r="C2" s="11" t="str">
        <f>E17</f>
        <v>JASTRZĘBIE-ZDRÓJ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3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6020177</v>
      </c>
      <c r="B16" s="48" t="s">
        <v>2759</v>
      </c>
      <c r="C16" s="49" t="s">
        <v>2760</v>
      </c>
      <c r="D16" s="50" t="s">
        <v>13</v>
      </c>
      <c r="E16" s="50" t="s">
        <v>2742</v>
      </c>
      <c r="F16" s="50" t="s">
        <v>2742</v>
      </c>
      <c r="G16" s="50" t="s">
        <v>2743</v>
      </c>
      <c r="H16" s="50" t="s">
        <v>2742</v>
      </c>
      <c r="I16" s="50" t="s">
        <v>359</v>
      </c>
      <c r="J16" s="50" t="s">
        <v>360</v>
      </c>
      <c r="K16" s="51">
        <v>14</v>
      </c>
      <c r="L16" s="50">
        <v>469281</v>
      </c>
      <c r="M16" s="50">
        <v>231167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6025061</v>
      </c>
      <c r="B17" s="48" t="s">
        <v>2771</v>
      </c>
      <c r="C17" s="49" t="s">
        <v>2772</v>
      </c>
      <c r="D17" s="50" t="s">
        <v>13</v>
      </c>
      <c r="E17" s="50" t="s">
        <v>2742</v>
      </c>
      <c r="F17" s="50" t="s">
        <v>2742</v>
      </c>
      <c r="G17" s="50" t="s">
        <v>2743</v>
      </c>
      <c r="H17" s="50" t="s">
        <v>2742</v>
      </c>
      <c r="I17" s="50" t="s">
        <v>2773</v>
      </c>
      <c r="J17" s="50" t="s">
        <v>2774</v>
      </c>
      <c r="K17" s="51">
        <v>6</v>
      </c>
      <c r="L17" s="50">
        <v>471584</v>
      </c>
      <c r="M17" s="50">
        <v>231353</v>
      </c>
      <c r="N17" s="50">
        <v>1</v>
      </c>
      <c r="O17" s="43"/>
      <c r="P17" s="43"/>
      <c r="Q17" s="43"/>
      <c r="R17" s="32">
        <f t="shared" ref="R17:R18" si="1">ROUND(Q17*0.23,2)</f>
        <v>0</v>
      </c>
      <c r="S17" s="44">
        <f t="shared" ref="S17:S18" si="2">ROUND(Q17,2)+R17</f>
        <v>0</v>
      </c>
      <c r="T17" s="43"/>
      <c r="U17" s="43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35">
      <c r="A18" s="48">
        <v>6021165</v>
      </c>
      <c r="B18" s="48" t="s">
        <v>2775</v>
      </c>
      <c r="C18" s="49" t="s">
        <v>2776</v>
      </c>
      <c r="D18" s="50" t="s">
        <v>13</v>
      </c>
      <c r="E18" s="50" t="s">
        <v>2742</v>
      </c>
      <c r="F18" s="50" t="s">
        <v>2742</v>
      </c>
      <c r="G18" s="50" t="s">
        <v>2743</v>
      </c>
      <c r="H18" s="50" t="s">
        <v>2742</v>
      </c>
      <c r="I18" s="50" t="s">
        <v>2777</v>
      </c>
      <c r="J18" s="50" t="s">
        <v>2778</v>
      </c>
      <c r="K18" s="51">
        <v>3</v>
      </c>
      <c r="L18" s="50">
        <v>470758</v>
      </c>
      <c r="M18" s="50">
        <v>231939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</sheetData>
  <sheetProtection algorithmName="SHA-512" hashValue="k+2/Fid34dCyVETyVcnJKiFCaDeMXbeWpwtOaD4kzAf5XlfrzoUcOTwCr94tPeQg8FF39EoUSkr6S49i1u2lLA==" saltValue="e3YooSh5l5yUpAdB8MU76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3FD9B-6C43-4CC4-A642-7B0CCA1C6C14}">
  <dimension ref="A1:W16"/>
  <sheetViews>
    <sheetView workbookViewId="0">
      <selection activeCell="A15" sqref="A15"/>
    </sheetView>
  </sheetViews>
  <sheetFormatPr defaultColWidth="8.7265625" defaultRowHeight="14.5" x14ac:dyDescent="0.35"/>
  <cols>
    <col min="1" max="4" width="8.7265625" style="14"/>
    <col min="5" max="5" width="13.453125" style="14" customWidth="1"/>
    <col min="6" max="6" width="11.7265625" style="14" customWidth="1"/>
    <col min="7" max="11" width="8.7265625" style="14"/>
    <col min="12" max="12" width="15.4531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63</v>
      </c>
      <c r="B2" s="11">
        <f>M14</f>
        <v>1</v>
      </c>
      <c r="C2" s="11" t="str">
        <f>E16</f>
        <v>GLIWICE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1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6015048</v>
      </c>
      <c r="B16" s="48" t="s">
        <v>2696</v>
      </c>
      <c r="C16" s="49" t="s">
        <v>2697</v>
      </c>
      <c r="D16" s="50" t="s">
        <v>13</v>
      </c>
      <c r="E16" s="50" t="s">
        <v>2692</v>
      </c>
      <c r="F16" s="50" t="s">
        <v>2692</v>
      </c>
      <c r="G16" s="50" t="s">
        <v>2693</v>
      </c>
      <c r="H16" s="50" t="s">
        <v>2692</v>
      </c>
      <c r="I16" s="50" t="s">
        <v>2698</v>
      </c>
      <c r="J16" s="50" t="s">
        <v>2699</v>
      </c>
      <c r="K16" s="51">
        <v>8</v>
      </c>
      <c r="L16" s="50">
        <v>474224</v>
      </c>
      <c r="M16" s="50">
        <v>269450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</sheetData>
  <sheetProtection algorithmName="SHA-512" hashValue="8WbU5CoFEJJPJjd7kdyNkO5gW6/YzZYDfaAaXCmLXoJV1zj2eXPYq9YLRSeGza6AxDDwFFswigxgjeoUk124jg==" saltValue="qNLg8aimRKP3kone3toLq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E375B-DE1F-460A-B4FF-B8FA79786A7F}">
  <dimension ref="A1:W21"/>
  <sheetViews>
    <sheetView topLeftCell="A10" workbookViewId="0">
      <selection activeCell="U19" sqref="U19"/>
    </sheetView>
  </sheetViews>
  <sheetFormatPr defaultColWidth="8.7265625" defaultRowHeight="14.5" x14ac:dyDescent="0.35"/>
  <cols>
    <col min="1" max="4" width="8.7265625" style="14"/>
    <col min="5" max="5" width="13.54296875" style="14" customWidth="1"/>
    <col min="6" max="6" width="10.54296875" style="14" customWidth="1"/>
    <col min="7" max="11" width="8.7265625" style="14"/>
    <col min="12" max="12" width="14.7265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62</v>
      </c>
      <c r="B2" s="11">
        <f>M14</f>
        <v>6</v>
      </c>
      <c r="C2" s="11" t="str">
        <f>E17</f>
        <v>GLIWICKI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6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5587756</v>
      </c>
      <c r="B16" s="48" t="s">
        <v>1087</v>
      </c>
      <c r="C16" s="49" t="s">
        <v>1088</v>
      </c>
      <c r="D16" s="50" t="s">
        <v>13</v>
      </c>
      <c r="E16" s="50" t="s">
        <v>720</v>
      </c>
      <c r="F16" s="50" t="s">
        <v>1078</v>
      </c>
      <c r="G16" s="50" t="s">
        <v>1089</v>
      </c>
      <c r="H16" s="50" t="s">
        <v>1078</v>
      </c>
      <c r="I16" s="50" t="s">
        <v>1020</v>
      </c>
      <c r="J16" s="50" t="s">
        <v>1021</v>
      </c>
      <c r="K16" s="51">
        <v>5</v>
      </c>
      <c r="L16" s="50">
        <v>457917</v>
      </c>
      <c r="M16" s="50">
        <v>276641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5590002</v>
      </c>
      <c r="B17" s="48" t="s">
        <v>1091</v>
      </c>
      <c r="C17" s="49" t="s">
        <v>1092</v>
      </c>
      <c r="D17" s="50" t="s">
        <v>13</v>
      </c>
      <c r="E17" s="50" t="s">
        <v>720</v>
      </c>
      <c r="F17" s="50" t="s">
        <v>1090</v>
      </c>
      <c r="G17" s="50" t="s">
        <v>1093</v>
      </c>
      <c r="H17" s="50" t="s">
        <v>1094</v>
      </c>
      <c r="I17" s="50" t="s">
        <v>64</v>
      </c>
      <c r="J17" s="50" t="s">
        <v>65</v>
      </c>
      <c r="K17" s="51">
        <v>1</v>
      </c>
      <c r="L17" s="50">
        <v>462344</v>
      </c>
      <c r="M17" s="50">
        <v>268161</v>
      </c>
      <c r="N17" s="50">
        <v>1</v>
      </c>
      <c r="O17" s="43"/>
      <c r="P17" s="43"/>
      <c r="Q17" s="43"/>
      <c r="R17" s="32">
        <f t="shared" ref="R17:R21" si="1">ROUND(Q17*0.23,2)</f>
        <v>0</v>
      </c>
      <c r="S17" s="44">
        <f t="shared" ref="S17:S21" si="2">ROUND(Q17,2)+R17</f>
        <v>0</v>
      </c>
      <c r="T17" s="43"/>
      <c r="U17" s="43"/>
      <c r="V17" s="32">
        <f t="shared" ref="V17:V21" si="3">ROUND(U17*0.23,2)</f>
        <v>0</v>
      </c>
      <c r="W17" s="44">
        <f t="shared" ref="W17:W21" si="4">ROUND(U17,2)+V17</f>
        <v>0</v>
      </c>
    </row>
    <row r="18" spans="1:23" x14ac:dyDescent="0.35">
      <c r="A18" s="48">
        <v>6004389</v>
      </c>
      <c r="B18" s="48" t="s">
        <v>2700</v>
      </c>
      <c r="C18" s="49" t="s">
        <v>2701</v>
      </c>
      <c r="D18" s="50" t="s">
        <v>13</v>
      </c>
      <c r="E18" s="50" t="s">
        <v>2692</v>
      </c>
      <c r="F18" s="50" t="s">
        <v>2692</v>
      </c>
      <c r="G18" s="50" t="s">
        <v>2693</v>
      </c>
      <c r="H18" s="50" t="s">
        <v>2692</v>
      </c>
      <c r="I18" s="50" t="s">
        <v>504</v>
      </c>
      <c r="J18" s="50" t="s">
        <v>505</v>
      </c>
      <c r="K18" s="51">
        <v>10</v>
      </c>
      <c r="L18" s="50">
        <v>476108</v>
      </c>
      <c r="M18" s="50">
        <v>269566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6015367</v>
      </c>
      <c r="B19" s="48" t="s">
        <v>2715</v>
      </c>
      <c r="C19" s="49" t="s">
        <v>2716</v>
      </c>
      <c r="D19" s="50" t="s">
        <v>13</v>
      </c>
      <c r="E19" s="50" t="s">
        <v>2692</v>
      </c>
      <c r="F19" s="50" t="s">
        <v>2692</v>
      </c>
      <c r="G19" s="50" t="s">
        <v>2693</v>
      </c>
      <c r="H19" s="50" t="s">
        <v>2692</v>
      </c>
      <c r="I19" s="50" t="s">
        <v>1672</v>
      </c>
      <c r="J19" s="50" t="s">
        <v>1673</v>
      </c>
      <c r="K19" s="51">
        <v>13</v>
      </c>
      <c r="L19" s="50">
        <v>478440</v>
      </c>
      <c r="M19" s="50">
        <v>268111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8266098</v>
      </c>
      <c r="B20" s="48" t="s">
        <v>2720</v>
      </c>
      <c r="C20" s="49" t="s">
        <v>2721</v>
      </c>
      <c r="D20" s="50" t="s">
        <v>13</v>
      </c>
      <c r="E20" s="50" t="s">
        <v>2692</v>
      </c>
      <c r="F20" s="50" t="s">
        <v>2692</v>
      </c>
      <c r="G20" s="50" t="s">
        <v>2693</v>
      </c>
      <c r="H20" s="50" t="s">
        <v>2692</v>
      </c>
      <c r="I20" s="50" t="s">
        <v>1076</v>
      </c>
      <c r="J20" s="50" t="s">
        <v>1077</v>
      </c>
      <c r="K20" s="51">
        <v>52</v>
      </c>
      <c r="L20" s="50">
        <v>475088</v>
      </c>
      <c r="M20" s="50">
        <v>270440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6015700</v>
      </c>
      <c r="B21" s="48" t="s">
        <v>2724</v>
      </c>
      <c r="C21" s="49" t="s">
        <v>2725</v>
      </c>
      <c r="D21" s="50" t="s">
        <v>13</v>
      </c>
      <c r="E21" s="50" t="s">
        <v>2692</v>
      </c>
      <c r="F21" s="50" t="s">
        <v>2692</v>
      </c>
      <c r="G21" s="50" t="s">
        <v>2693</v>
      </c>
      <c r="H21" s="50" t="s">
        <v>2692</v>
      </c>
      <c r="I21" s="50" t="s">
        <v>2241</v>
      </c>
      <c r="J21" s="50" t="s">
        <v>2242</v>
      </c>
      <c r="K21" s="51">
        <v>16</v>
      </c>
      <c r="L21" s="50">
        <v>476753</v>
      </c>
      <c r="M21" s="50">
        <v>269192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</sheetData>
  <sheetProtection algorithmName="SHA-512" hashValue="vgOGrtkWHYbItjRxJtNGYLxCs0xeldj6iQcg4iUfSAWi0VvqRn4tuKc3iBkUkN85jLSOeJQfiWjx3PsurU2Kvg==" saltValue="LfZLFx++zSAcFtyNfU0hy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A5B7C-8FA1-4CEC-91A5-AFDC2E750FB1}">
  <dimension ref="A1:W17"/>
  <sheetViews>
    <sheetView workbookViewId="0">
      <selection activeCell="A15" sqref="A15"/>
    </sheetView>
  </sheetViews>
  <sheetFormatPr defaultColWidth="8.7265625" defaultRowHeight="14.5" x14ac:dyDescent="0.35"/>
  <cols>
    <col min="1" max="4" width="8.7265625" style="14"/>
    <col min="5" max="5" width="10.54296875" style="14" customWidth="1"/>
    <col min="6" max="6" width="11.1796875" style="14" customWidth="1"/>
    <col min="7" max="11" width="8.7265625" style="14"/>
    <col min="12" max="12" width="16.542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61</v>
      </c>
      <c r="B2" s="11">
        <f>M14</f>
        <v>2</v>
      </c>
      <c r="C2" s="11" t="str">
        <f>E17</f>
        <v>GLIWICKI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5585838</v>
      </c>
      <c r="B16" s="48" t="s">
        <v>1079</v>
      </c>
      <c r="C16" s="49" t="s">
        <v>1080</v>
      </c>
      <c r="D16" s="50" t="s">
        <v>13</v>
      </c>
      <c r="E16" s="50" t="s">
        <v>720</v>
      </c>
      <c r="F16" s="50" t="s">
        <v>1078</v>
      </c>
      <c r="G16" s="50" t="s">
        <v>1081</v>
      </c>
      <c r="H16" s="50" t="s">
        <v>1082</v>
      </c>
      <c r="I16" s="50" t="s">
        <v>18</v>
      </c>
      <c r="J16" s="50" t="s">
        <v>19</v>
      </c>
      <c r="K16" s="51">
        <v>1</v>
      </c>
      <c r="L16" s="50">
        <v>457782</v>
      </c>
      <c r="M16" s="50">
        <v>282408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5586817</v>
      </c>
      <c r="B17" s="48" t="s">
        <v>1083</v>
      </c>
      <c r="C17" s="49" t="s">
        <v>1084</v>
      </c>
      <c r="D17" s="50" t="s">
        <v>13</v>
      </c>
      <c r="E17" s="50" t="s">
        <v>720</v>
      </c>
      <c r="F17" s="50" t="s">
        <v>1078</v>
      </c>
      <c r="G17" s="50" t="s">
        <v>1085</v>
      </c>
      <c r="H17" s="50" t="s">
        <v>1086</v>
      </c>
      <c r="I17" s="50" t="s">
        <v>1020</v>
      </c>
      <c r="J17" s="50" t="s">
        <v>1021</v>
      </c>
      <c r="K17" s="51">
        <v>105</v>
      </c>
      <c r="L17" s="50">
        <v>462537</v>
      </c>
      <c r="M17" s="50">
        <v>279747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KtW2FxW3U54P1DHglQzNEtqN/SUo3ecUkecHXwDIDNgKhy65nEGyrvYmA0dTOoXgvJ7WZg7/PRU4CSGjVGdm4w==" saltValue="NU6lRuO+n5rXiIzTijTaQ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9061B-7743-4628-B371-F2B5AF494F9E}">
  <dimension ref="A1:W19"/>
  <sheetViews>
    <sheetView topLeftCell="A13" workbookViewId="0">
      <selection activeCell="R15" sqref="R15"/>
    </sheetView>
  </sheetViews>
  <sheetFormatPr defaultRowHeight="14.5" x14ac:dyDescent="0.35"/>
  <cols>
    <col min="5" max="5" width="11.1796875" customWidth="1"/>
    <col min="6" max="6" width="11.26953125" customWidth="1"/>
    <col min="12" max="12" width="15.453125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168</v>
      </c>
      <c r="B2" s="11">
        <f>M14</f>
        <v>4</v>
      </c>
      <c r="C2" s="11" t="str">
        <f>E17</f>
        <v>ŻORY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4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6171512</v>
      </c>
      <c r="B16" s="4" t="s">
        <v>4048</v>
      </c>
      <c r="C16" s="5" t="s">
        <v>4049</v>
      </c>
      <c r="D16" s="6" t="s">
        <v>13</v>
      </c>
      <c r="E16" s="6" t="s">
        <v>4046</v>
      </c>
      <c r="F16" s="6" t="s">
        <v>4046</v>
      </c>
      <c r="G16" s="6" t="s">
        <v>4047</v>
      </c>
      <c r="H16" s="6" t="s">
        <v>4046</v>
      </c>
      <c r="I16" s="6" t="s">
        <v>4050</v>
      </c>
      <c r="J16" s="6" t="s">
        <v>4051</v>
      </c>
      <c r="K16" s="7">
        <v>2</v>
      </c>
      <c r="L16" s="6">
        <v>477609</v>
      </c>
      <c r="M16" s="6">
        <v>241631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">
        <v>6171866</v>
      </c>
      <c r="B17" s="4" t="s">
        <v>4060</v>
      </c>
      <c r="C17" s="5" t="s">
        <v>4061</v>
      </c>
      <c r="D17" s="6" t="s">
        <v>13</v>
      </c>
      <c r="E17" s="6" t="s">
        <v>4046</v>
      </c>
      <c r="F17" s="6" t="s">
        <v>4046</v>
      </c>
      <c r="G17" s="6" t="s">
        <v>4047</v>
      </c>
      <c r="H17" s="6" t="s">
        <v>4046</v>
      </c>
      <c r="I17" s="6" t="s">
        <v>4062</v>
      </c>
      <c r="J17" s="6" t="s">
        <v>4063</v>
      </c>
      <c r="K17" s="7">
        <v>50</v>
      </c>
      <c r="L17" s="6">
        <v>478138</v>
      </c>
      <c r="M17" s="6">
        <v>240989</v>
      </c>
      <c r="N17" s="6">
        <v>1</v>
      </c>
      <c r="O17" s="43"/>
      <c r="P17" s="43"/>
      <c r="Q17" s="43"/>
      <c r="R17" s="32">
        <f t="shared" ref="R17:R19" si="1">ROUND(Q17*0.23,2)</f>
        <v>0</v>
      </c>
      <c r="S17" s="44">
        <f t="shared" ref="S17:S19" si="2">ROUND(Q17,2)+R17</f>
        <v>0</v>
      </c>
      <c r="T17" s="43"/>
      <c r="U17" s="43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35">
      <c r="A18" s="4">
        <v>6172258</v>
      </c>
      <c r="B18" s="4" t="s">
        <v>4084</v>
      </c>
      <c r="C18" s="5" t="s">
        <v>4085</v>
      </c>
      <c r="D18" s="6" t="s">
        <v>13</v>
      </c>
      <c r="E18" s="6" t="s">
        <v>4046</v>
      </c>
      <c r="F18" s="6" t="s">
        <v>4046</v>
      </c>
      <c r="G18" s="6" t="s">
        <v>4047</v>
      </c>
      <c r="H18" s="6" t="s">
        <v>4046</v>
      </c>
      <c r="I18" s="6" t="s">
        <v>4086</v>
      </c>
      <c r="J18" s="6" t="s">
        <v>4087</v>
      </c>
      <c r="K18" s="7">
        <v>3</v>
      </c>
      <c r="L18" s="6">
        <v>477531</v>
      </c>
      <c r="M18" s="6">
        <v>241616</v>
      </c>
      <c r="N18" s="6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">
        <v>6172323</v>
      </c>
      <c r="B19" s="4" t="s">
        <v>4088</v>
      </c>
      <c r="C19" s="5" t="s">
        <v>4089</v>
      </c>
      <c r="D19" s="6" t="s">
        <v>13</v>
      </c>
      <c r="E19" s="6" t="s">
        <v>4046</v>
      </c>
      <c r="F19" s="6" t="s">
        <v>4046</v>
      </c>
      <c r="G19" s="6" t="s">
        <v>4047</v>
      </c>
      <c r="H19" s="6" t="s">
        <v>4046</v>
      </c>
      <c r="I19" s="6" t="s">
        <v>4090</v>
      </c>
      <c r="J19" s="6" t="s">
        <v>4091</v>
      </c>
      <c r="K19" s="7">
        <v>40</v>
      </c>
      <c r="L19" s="6">
        <v>477284</v>
      </c>
      <c r="M19" s="6">
        <v>240613</v>
      </c>
      <c r="N19" s="6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</sheetData>
  <sheetProtection algorithmName="SHA-512" hashValue="xr+uzT4VCEzyAl4maM4r8obQTlTtKGTVlOGr0Rv8LNum3gybs2K/uAxUYZt8zPTiukg5J0Fhor/wPSrJD0VTew==" saltValue="tQ41unuqyjMIc1CnxsMIF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FB5AE-CC5D-4050-AAAA-4559C910652C}">
  <dimension ref="A1:W16"/>
  <sheetViews>
    <sheetView topLeftCell="A10" workbookViewId="0">
      <selection activeCell="F15" sqref="F15"/>
    </sheetView>
  </sheetViews>
  <sheetFormatPr defaultColWidth="8.7265625" defaultRowHeight="14.5" x14ac:dyDescent="0.35"/>
  <cols>
    <col min="1" max="4" width="8.7265625" style="14"/>
    <col min="5" max="5" width="10.54296875" style="14" customWidth="1"/>
    <col min="6" max="6" width="11.453125" style="14" customWidth="1"/>
    <col min="7" max="11" width="8.7265625" style="14"/>
    <col min="12" max="12" width="16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60</v>
      </c>
      <c r="B2" s="11">
        <f>M14</f>
        <v>1</v>
      </c>
      <c r="C2" s="11" t="str">
        <f>E16</f>
        <v>GLIWICKI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1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5576447</v>
      </c>
      <c r="B16" s="48" t="s">
        <v>2848</v>
      </c>
      <c r="C16" s="49" t="s">
        <v>2849</v>
      </c>
      <c r="D16" s="50" t="s">
        <v>13</v>
      </c>
      <c r="E16" s="50" t="s">
        <v>720</v>
      </c>
      <c r="F16" s="50" t="s">
        <v>2832</v>
      </c>
      <c r="G16" s="50" t="s">
        <v>2833</v>
      </c>
      <c r="H16" s="50" t="s">
        <v>2832</v>
      </c>
      <c r="I16" s="50" t="s">
        <v>2850</v>
      </c>
      <c r="J16" s="50" t="s">
        <v>2851</v>
      </c>
      <c r="K16" s="51">
        <v>1</v>
      </c>
      <c r="L16" s="50">
        <v>476925</v>
      </c>
      <c r="M16" s="50">
        <v>261735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</sheetData>
  <sheetProtection algorithmName="SHA-512" hashValue="z+Ro37ANuCcYGOYenSPrXn+ur8nqOomhS75t0FwJyC3OaX6IcvVT+1RaEQe5C8QO9PnGGSvOF1js+6h6/CQF6A==" saltValue="MU6YE/tD+pjj3cI2L97RQ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D9297-D5FA-4FF9-B11F-F4176D08183B}">
  <dimension ref="A1:W19"/>
  <sheetViews>
    <sheetView topLeftCell="A10" workbookViewId="0">
      <selection activeCell="T16" sqref="T16:U19"/>
    </sheetView>
  </sheetViews>
  <sheetFormatPr defaultColWidth="8.7265625" defaultRowHeight="14.5" x14ac:dyDescent="0.35"/>
  <cols>
    <col min="1" max="4" width="8.7265625" style="14"/>
    <col min="5" max="5" width="11.54296875" style="14" customWidth="1"/>
    <col min="6" max="6" width="10.54296875" style="14" customWidth="1"/>
    <col min="7" max="11" width="8.7265625" style="14"/>
    <col min="12" max="12" width="14.17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59</v>
      </c>
      <c r="B2" s="11">
        <f>M14</f>
        <v>4</v>
      </c>
      <c r="C2" s="11" t="str">
        <f>E17</f>
        <v>GLIWICKI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4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5579109</v>
      </c>
      <c r="B16" s="48" t="s">
        <v>718</v>
      </c>
      <c r="C16" s="49" t="s">
        <v>719</v>
      </c>
      <c r="D16" s="50" t="s">
        <v>13</v>
      </c>
      <c r="E16" s="50" t="s">
        <v>720</v>
      </c>
      <c r="F16" s="50" t="s">
        <v>721</v>
      </c>
      <c r="G16" s="50" t="s">
        <v>722</v>
      </c>
      <c r="H16" s="50" t="s">
        <v>723</v>
      </c>
      <c r="I16" s="50" t="s">
        <v>18</v>
      </c>
      <c r="J16" s="50" t="s">
        <v>19</v>
      </c>
      <c r="K16" s="51">
        <v>52</v>
      </c>
      <c r="L16" s="50">
        <v>484223</v>
      </c>
      <c r="M16" s="50">
        <v>260400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5580221</v>
      </c>
      <c r="B17" s="48" t="s">
        <v>724</v>
      </c>
      <c r="C17" s="49" t="s">
        <v>725</v>
      </c>
      <c r="D17" s="50" t="s">
        <v>13</v>
      </c>
      <c r="E17" s="50" t="s">
        <v>720</v>
      </c>
      <c r="F17" s="50" t="s">
        <v>721</v>
      </c>
      <c r="G17" s="50" t="s">
        <v>726</v>
      </c>
      <c r="H17" s="50" t="s">
        <v>721</v>
      </c>
      <c r="I17" s="50" t="s">
        <v>313</v>
      </c>
      <c r="J17" s="50" t="s">
        <v>314</v>
      </c>
      <c r="K17" s="51">
        <v>41</v>
      </c>
      <c r="L17" s="50">
        <v>480450</v>
      </c>
      <c r="M17" s="50">
        <v>262036</v>
      </c>
      <c r="N17" s="50">
        <v>1</v>
      </c>
      <c r="O17" s="43"/>
      <c r="P17" s="43"/>
      <c r="Q17" s="43"/>
      <c r="R17" s="32">
        <f t="shared" ref="R17:R19" si="1">ROUND(Q17*0.23,2)</f>
        <v>0</v>
      </c>
      <c r="S17" s="44">
        <f t="shared" ref="S17:S19" si="2">ROUND(Q17,2)+R17</f>
        <v>0</v>
      </c>
      <c r="T17" s="43"/>
      <c r="U17" s="43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35">
      <c r="A18" s="48">
        <v>5580439</v>
      </c>
      <c r="B18" s="48" t="s">
        <v>727</v>
      </c>
      <c r="C18" s="49" t="s">
        <v>728</v>
      </c>
      <c r="D18" s="50" t="s">
        <v>13</v>
      </c>
      <c r="E18" s="50" t="s">
        <v>720</v>
      </c>
      <c r="F18" s="50" t="s">
        <v>721</v>
      </c>
      <c r="G18" s="50" t="s">
        <v>729</v>
      </c>
      <c r="H18" s="50" t="s">
        <v>730</v>
      </c>
      <c r="I18" s="50" t="s">
        <v>731</v>
      </c>
      <c r="J18" s="50" t="s">
        <v>732</v>
      </c>
      <c r="K18" s="51">
        <v>44</v>
      </c>
      <c r="L18" s="50">
        <v>484353</v>
      </c>
      <c r="M18" s="50">
        <v>262747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5581959</v>
      </c>
      <c r="B19" s="48" t="s">
        <v>733</v>
      </c>
      <c r="C19" s="49" t="s">
        <v>734</v>
      </c>
      <c r="D19" s="50" t="s">
        <v>13</v>
      </c>
      <c r="E19" s="50" t="s">
        <v>720</v>
      </c>
      <c r="F19" s="50" t="s">
        <v>721</v>
      </c>
      <c r="G19" s="50" t="s">
        <v>735</v>
      </c>
      <c r="H19" s="50" t="s">
        <v>736</v>
      </c>
      <c r="I19" s="50" t="s">
        <v>18</v>
      </c>
      <c r="J19" s="50" t="s">
        <v>19</v>
      </c>
      <c r="K19" s="51">
        <v>4</v>
      </c>
      <c r="L19" s="50">
        <v>481545</v>
      </c>
      <c r="M19" s="50">
        <v>264531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</sheetData>
  <sheetProtection algorithmName="SHA-512" hashValue="ckTLxQMvufCwQwSx8MBLXsFGIRcrwV4WLGXGxlIeWGpoabu+pzpnpsNykF5MkQhS8g+bB/uDdCJKbr9pd0MUgA==" saltValue="TNdmuty1MeRSzAk7JYtQo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E5011-F820-4697-8234-206E2DE90E87}">
  <dimension ref="A1:W19"/>
  <sheetViews>
    <sheetView workbookViewId="0">
      <selection activeCell="A15" sqref="A15"/>
    </sheetView>
  </sheetViews>
  <sheetFormatPr defaultColWidth="8.7265625" defaultRowHeight="14.5" x14ac:dyDescent="0.35"/>
  <cols>
    <col min="1" max="4" width="8.7265625" style="14"/>
    <col min="5" max="5" width="10.81640625" style="14" customWidth="1"/>
    <col min="6" max="6" width="10.26953125" style="14" customWidth="1"/>
    <col min="7" max="11" width="8.7265625" style="14"/>
    <col min="12" max="12" width="14.81640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58</v>
      </c>
      <c r="B2" s="11">
        <f>M14</f>
        <v>4</v>
      </c>
      <c r="C2" s="11" t="str">
        <f>E17</f>
        <v>GLIWICKI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43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4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5584160</v>
      </c>
      <c r="B16" s="48" t="s">
        <v>1022</v>
      </c>
      <c r="C16" s="49" t="s">
        <v>1023</v>
      </c>
      <c r="D16" s="50" t="s">
        <v>13</v>
      </c>
      <c r="E16" s="50" t="s">
        <v>720</v>
      </c>
      <c r="F16" s="50" t="s">
        <v>1019</v>
      </c>
      <c r="G16" s="50" t="s">
        <v>1024</v>
      </c>
      <c r="H16" s="50" t="s">
        <v>1025</v>
      </c>
      <c r="I16" s="50" t="s">
        <v>1026</v>
      </c>
      <c r="J16" s="50" t="s">
        <v>1027</v>
      </c>
      <c r="K16" s="51">
        <v>27</v>
      </c>
      <c r="L16" s="50">
        <v>470414</v>
      </c>
      <c r="M16" s="50">
        <v>258706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5584832</v>
      </c>
      <c r="B17" s="48" t="s">
        <v>1028</v>
      </c>
      <c r="C17" s="49" t="s">
        <v>1029</v>
      </c>
      <c r="D17" s="50" t="s">
        <v>13</v>
      </c>
      <c r="E17" s="50" t="s">
        <v>720</v>
      </c>
      <c r="F17" s="50" t="s">
        <v>1019</v>
      </c>
      <c r="G17" s="50" t="s">
        <v>1030</v>
      </c>
      <c r="H17" s="50" t="s">
        <v>1031</v>
      </c>
      <c r="I17" s="50" t="s">
        <v>1032</v>
      </c>
      <c r="J17" s="50" t="s">
        <v>1033</v>
      </c>
      <c r="K17" s="51">
        <v>37</v>
      </c>
      <c r="L17" s="50">
        <v>472637</v>
      </c>
      <c r="M17" s="50">
        <v>264132</v>
      </c>
      <c r="N17" s="50">
        <v>1</v>
      </c>
      <c r="O17" s="43"/>
      <c r="P17" s="43"/>
      <c r="Q17" s="43"/>
      <c r="R17" s="32">
        <f t="shared" ref="R17:R19" si="1">ROUND(Q17*0.23,2)</f>
        <v>0</v>
      </c>
      <c r="S17" s="44">
        <f t="shared" ref="S17:S19" si="2">ROUND(Q17,2)+R17</f>
        <v>0</v>
      </c>
      <c r="T17" s="43"/>
      <c r="U17" s="43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35">
      <c r="A18" s="48">
        <v>5576184</v>
      </c>
      <c r="B18" s="48" t="s">
        <v>2830</v>
      </c>
      <c r="C18" s="49" t="s">
        <v>2831</v>
      </c>
      <c r="D18" s="50" t="s">
        <v>13</v>
      </c>
      <c r="E18" s="50" t="s">
        <v>720</v>
      </c>
      <c r="F18" s="50" t="s">
        <v>2832</v>
      </c>
      <c r="G18" s="50" t="s">
        <v>2833</v>
      </c>
      <c r="H18" s="50" t="s">
        <v>2832</v>
      </c>
      <c r="I18" s="50" t="s">
        <v>2380</v>
      </c>
      <c r="J18" s="50" t="s">
        <v>2381</v>
      </c>
      <c r="K18" s="51">
        <v>5</v>
      </c>
      <c r="L18" s="50">
        <v>475647</v>
      </c>
      <c r="M18" s="50">
        <v>262559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5576322</v>
      </c>
      <c r="B19" s="48" t="s">
        <v>2842</v>
      </c>
      <c r="C19" s="49" t="s">
        <v>2843</v>
      </c>
      <c r="D19" s="50" t="s">
        <v>13</v>
      </c>
      <c r="E19" s="50" t="s">
        <v>720</v>
      </c>
      <c r="F19" s="50" t="s">
        <v>2832</v>
      </c>
      <c r="G19" s="50" t="s">
        <v>2833</v>
      </c>
      <c r="H19" s="50" t="s">
        <v>2832</v>
      </c>
      <c r="I19" s="50" t="s">
        <v>2844</v>
      </c>
      <c r="J19" s="50" t="s">
        <v>2845</v>
      </c>
      <c r="K19" s="51">
        <v>7</v>
      </c>
      <c r="L19" s="50">
        <v>476833</v>
      </c>
      <c r="M19" s="50">
        <v>261807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</sheetData>
  <sheetProtection algorithmName="SHA-512" hashValue="pobD5eGY6sBGNjwS2mbwEqhxoNPxT0567dltLfmZ2XXOaHBQ5wcDGCDAx2cyi+ykGBC+7msek+STPPCG7jWxMQ==" saltValue="0KYuFZeAJ8ENalcwO8zLY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778B5-9FED-4973-868E-54F18E5A13DD}">
  <dimension ref="A1:W16"/>
  <sheetViews>
    <sheetView workbookViewId="0">
      <selection activeCell="A15" sqref="A15"/>
    </sheetView>
  </sheetViews>
  <sheetFormatPr defaultColWidth="8.7265625" defaultRowHeight="14.5" x14ac:dyDescent="0.35"/>
  <cols>
    <col min="1" max="4" width="8.7265625" style="14"/>
    <col min="5" max="5" width="10.81640625" style="14" customWidth="1"/>
    <col min="6" max="6" width="10.54296875" style="14" customWidth="1"/>
    <col min="7" max="11" width="8.7265625" style="14"/>
    <col min="12" max="12" width="14.542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57</v>
      </c>
      <c r="B2" s="11">
        <f>M14</f>
        <v>1</v>
      </c>
      <c r="C2" s="11" t="str">
        <f>E16</f>
        <v>GLIWICKI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1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5576355</v>
      </c>
      <c r="B16" s="48" t="s">
        <v>2846</v>
      </c>
      <c r="C16" s="49" t="s">
        <v>2847</v>
      </c>
      <c r="D16" s="50" t="s">
        <v>13</v>
      </c>
      <c r="E16" s="50" t="s">
        <v>720</v>
      </c>
      <c r="F16" s="50" t="s">
        <v>2832</v>
      </c>
      <c r="G16" s="50" t="s">
        <v>2833</v>
      </c>
      <c r="H16" s="50" t="s">
        <v>2832</v>
      </c>
      <c r="I16" s="50" t="s">
        <v>60</v>
      </c>
      <c r="J16" s="50" t="s">
        <v>61</v>
      </c>
      <c r="K16" s="51">
        <v>21</v>
      </c>
      <c r="L16" s="50">
        <v>476232</v>
      </c>
      <c r="M16" s="50">
        <v>262242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</sheetData>
  <sheetProtection algorithmName="SHA-512" hashValue="SUX2e4kPWY051j6f2cUrdQTCJ7zceUzaLNvR1QRojBJRR4guffH3XDGjL5o9VFoGzjeR0Sc36YXeV8kl4srRzA==" saltValue="QIhyEnwXzFkvykXpDhheh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22B23-7793-46DF-A8FB-B0133B073A98}">
  <dimension ref="A1:W17"/>
  <sheetViews>
    <sheetView workbookViewId="0">
      <selection activeCell="A16" sqref="A16"/>
    </sheetView>
  </sheetViews>
  <sheetFormatPr defaultColWidth="8.7265625" defaultRowHeight="14.5" x14ac:dyDescent="0.35"/>
  <cols>
    <col min="1" max="4" width="8.7265625" style="14"/>
    <col min="5" max="5" width="11.453125" style="14" customWidth="1"/>
    <col min="6" max="6" width="12.7265625" style="14" customWidth="1"/>
    <col min="7" max="11" width="8.7265625" style="14"/>
    <col min="12" max="12" width="14.81640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56</v>
      </c>
      <c r="B2" s="11">
        <f>M14</f>
        <v>2</v>
      </c>
      <c r="C2" s="11" t="str">
        <f>E17</f>
        <v>GLIWICKI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32.5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5573823</v>
      </c>
      <c r="B16" s="48" t="s">
        <v>2854</v>
      </c>
      <c r="C16" s="49" t="s">
        <v>2855</v>
      </c>
      <c r="D16" s="50" t="s">
        <v>13</v>
      </c>
      <c r="E16" s="50" t="s">
        <v>720</v>
      </c>
      <c r="F16" s="50" t="s">
        <v>2832</v>
      </c>
      <c r="G16" s="50" t="s">
        <v>2833</v>
      </c>
      <c r="H16" s="50" t="s">
        <v>2832</v>
      </c>
      <c r="I16" s="50" t="s">
        <v>2550</v>
      </c>
      <c r="J16" s="50" t="s">
        <v>2551</v>
      </c>
      <c r="K16" s="51">
        <v>29</v>
      </c>
      <c r="L16" s="50">
        <v>475150</v>
      </c>
      <c r="M16" s="50">
        <v>262421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5573825</v>
      </c>
      <c r="B17" s="48" t="s">
        <v>2856</v>
      </c>
      <c r="C17" s="49" t="s">
        <v>2857</v>
      </c>
      <c r="D17" s="50" t="s">
        <v>13</v>
      </c>
      <c r="E17" s="50" t="s">
        <v>720</v>
      </c>
      <c r="F17" s="50" t="s">
        <v>2832</v>
      </c>
      <c r="G17" s="50" t="s">
        <v>2833</v>
      </c>
      <c r="H17" s="50" t="s">
        <v>2832</v>
      </c>
      <c r="I17" s="50" t="s">
        <v>2858</v>
      </c>
      <c r="J17" s="50" t="s">
        <v>2859</v>
      </c>
      <c r="K17" s="51">
        <v>22</v>
      </c>
      <c r="L17" s="50">
        <v>476041</v>
      </c>
      <c r="M17" s="50">
        <v>261794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CKScXWxFu4Zs/0xFEaQkUzU5FVN2eC8o1jkYXwAjmsNRF3Hl2qeJec9o8cisV6izZOkdSdjEYtgDFrYpck7tCQ==" saltValue="Lp59tFmMv2PHV4Vev9qGy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E5B6C-18E9-42D7-85B1-0659705AD10E}">
  <dimension ref="A1:W16"/>
  <sheetViews>
    <sheetView topLeftCell="A10" workbookViewId="0">
      <selection activeCell="F29" sqref="F29"/>
    </sheetView>
  </sheetViews>
  <sheetFormatPr defaultColWidth="8.7265625" defaultRowHeight="14.5" x14ac:dyDescent="0.35"/>
  <cols>
    <col min="1" max="4" width="8.7265625" style="14"/>
    <col min="5" max="5" width="11.453125" style="14" customWidth="1"/>
    <col min="6" max="6" width="10.54296875" style="14" customWidth="1"/>
    <col min="7" max="11" width="8.7265625" style="14"/>
    <col min="12" max="12" width="14.4531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55</v>
      </c>
      <c r="B2" s="11">
        <f>M14</f>
        <v>1</v>
      </c>
      <c r="C2" s="11" t="str">
        <f>E16</f>
        <v>GLIWICKI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1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5576500</v>
      </c>
      <c r="B16" s="48" t="s">
        <v>2852</v>
      </c>
      <c r="C16" s="49" t="s">
        <v>2853</v>
      </c>
      <c r="D16" s="50" t="s">
        <v>13</v>
      </c>
      <c r="E16" s="50" t="s">
        <v>720</v>
      </c>
      <c r="F16" s="50" t="s">
        <v>2832</v>
      </c>
      <c r="G16" s="50" t="s">
        <v>2833</v>
      </c>
      <c r="H16" s="50" t="s">
        <v>2832</v>
      </c>
      <c r="I16" s="50" t="s">
        <v>2550</v>
      </c>
      <c r="J16" s="50" t="s">
        <v>2551</v>
      </c>
      <c r="K16" s="51">
        <v>25</v>
      </c>
      <c r="L16" s="50">
        <v>475367</v>
      </c>
      <c r="M16" s="50">
        <v>262353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</sheetData>
  <sheetProtection algorithmName="SHA-512" hashValue="G/Vxv04AaC9s4Q9k+1Uz+QvXkRK/e89PmM9hBIjC+Jbzv4HtWcjaMANzb356jDDeJAJnsWxzzknd7yU1tg4KJg==" saltValue="yUCYfAFLZSTWdW1JJKx2d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DF53B-167F-45E3-BB1B-9E6FA5CF35CE}">
  <dimension ref="A1:W19"/>
  <sheetViews>
    <sheetView workbookViewId="0">
      <selection activeCell="A15" sqref="A15"/>
    </sheetView>
  </sheetViews>
  <sheetFormatPr defaultColWidth="8.7265625" defaultRowHeight="14.5" x14ac:dyDescent="0.35"/>
  <cols>
    <col min="1" max="4" width="8.7265625" style="14"/>
    <col min="5" max="5" width="11.1796875" style="14" customWidth="1"/>
    <col min="6" max="6" width="10.26953125" style="14" customWidth="1"/>
    <col min="7" max="11" width="8.7265625" style="14"/>
    <col min="12" max="12" width="15.4531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54</v>
      </c>
      <c r="B2" s="11">
        <f>M14</f>
        <v>4</v>
      </c>
      <c r="C2" s="11" t="str">
        <f>E17</f>
        <v>GLIWICKI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43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4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5576185</v>
      </c>
      <c r="B16" s="48" t="s">
        <v>2834</v>
      </c>
      <c r="C16" s="49" t="s">
        <v>2835</v>
      </c>
      <c r="D16" s="50" t="s">
        <v>13</v>
      </c>
      <c r="E16" s="50" t="s">
        <v>720</v>
      </c>
      <c r="F16" s="50" t="s">
        <v>2832</v>
      </c>
      <c r="G16" s="50" t="s">
        <v>2833</v>
      </c>
      <c r="H16" s="50" t="s">
        <v>2832</v>
      </c>
      <c r="I16" s="50" t="s">
        <v>2380</v>
      </c>
      <c r="J16" s="50" t="s">
        <v>2381</v>
      </c>
      <c r="K16" s="51">
        <v>7</v>
      </c>
      <c r="L16" s="50">
        <v>475651</v>
      </c>
      <c r="M16" s="50">
        <v>262647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5576240</v>
      </c>
      <c r="B17" s="48" t="s">
        <v>2836</v>
      </c>
      <c r="C17" s="49" t="s">
        <v>2837</v>
      </c>
      <c r="D17" s="50" t="s">
        <v>13</v>
      </c>
      <c r="E17" s="50" t="s">
        <v>720</v>
      </c>
      <c r="F17" s="50" t="s">
        <v>2832</v>
      </c>
      <c r="G17" s="50" t="s">
        <v>2833</v>
      </c>
      <c r="H17" s="50" t="s">
        <v>2832</v>
      </c>
      <c r="I17" s="50" t="s">
        <v>2838</v>
      </c>
      <c r="J17" s="50" t="s">
        <v>2839</v>
      </c>
      <c r="K17" s="51">
        <v>5</v>
      </c>
      <c r="L17" s="50">
        <v>475509</v>
      </c>
      <c r="M17" s="50">
        <v>262912</v>
      </c>
      <c r="N17" s="50">
        <v>1</v>
      </c>
      <c r="O17" s="43"/>
      <c r="P17" s="43"/>
      <c r="Q17" s="43"/>
      <c r="R17" s="32">
        <f t="shared" ref="R17:R19" si="1">ROUND(Q17*0.23,2)</f>
        <v>0</v>
      </c>
      <c r="S17" s="44">
        <f t="shared" ref="S17:S19" si="2">ROUND(Q17,2)+R17</f>
        <v>0</v>
      </c>
      <c r="T17" s="43"/>
      <c r="U17" s="43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35">
      <c r="A18" s="48">
        <v>5576271</v>
      </c>
      <c r="B18" s="48" t="s">
        <v>2840</v>
      </c>
      <c r="C18" s="49" t="s">
        <v>2841</v>
      </c>
      <c r="D18" s="50" t="s">
        <v>13</v>
      </c>
      <c r="E18" s="50" t="s">
        <v>720</v>
      </c>
      <c r="F18" s="50" t="s">
        <v>2832</v>
      </c>
      <c r="G18" s="50" t="s">
        <v>2833</v>
      </c>
      <c r="H18" s="50" t="s">
        <v>2832</v>
      </c>
      <c r="I18" s="50" t="s">
        <v>2717</v>
      </c>
      <c r="J18" s="50" t="s">
        <v>2718</v>
      </c>
      <c r="K18" s="51">
        <v>6</v>
      </c>
      <c r="L18" s="50">
        <v>473292</v>
      </c>
      <c r="M18" s="50">
        <v>258017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5576643</v>
      </c>
      <c r="B19" s="48" t="s">
        <v>2860</v>
      </c>
      <c r="C19" s="49" t="s">
        <v>2861</v>
      </c>
      <c r="D19" s="50" t="s">
        <v>13</v>
      </c>
      <c r="E19" s="50" t="s">
        <v>720</v>
      </c>
      <c r="F19" s="50" t="s">
        <v>2832</v>
      </c>
      <c r="G19" s="50" t="s">
        <v>2833</v>
      </c>
      <c r="H19" s="50" t="s">
        <v>2832</v>
      </c>
      <c r="I19" s="50" t="s">
        <v>2862</v>
      </c>
      <c r="J19" s="50" t="s">
        <v>2863</v>
      </c>
      <c r="K19" s="51">
        <v>12</v>
      </c>
      <c r="L19" s="50">
        <v>475304</v>
      </c>
      <c r="M19" s="50">
        <v>263016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</sheetData>
  <sheetProtection algorithmName="SHA-512" hashValue="OaLPPZ9EpL5xfSUJnyqJj8yUUIe6ys59Rf1yZFyPeCdcSdTW31NGsabEETjUI7WDMki14ZogbJpraJP3tqT+LA==" saltValue="WyVjBXEbB+j9EX9MNfcyP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7F75B-D290-4D2C-B1D8-E1D4EE1825CD}">
  <dimension ref="A1:W24"/>
  <sheetViews>
    <sheetView workbookViewId="0">
      <selection activeCell="A18" sqref="A18"/>
    </sheetView>
  </sheetViews>
  <sheetFormatPr defaultColWidth="8.7265625" defaultRowHeight="14.5" x14ac:dyDescent="0.35"/>
  <cols>
    <col min="1" max="4" width="8.7265625" style="14"/>
    <col min="5" max="5" width="10.54296875" style="14" customWidth="1"/>
    <col min="6" max="6" width="10.453125" style="14" customWidth="1"/>
    <col min="7" max="11" width="8.7265625" style="14"/>
    <col min="12" max="12" width="14.81640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53</v>
      </c>
      <c r="B2" s="11">
        <f>M14</f>
        <v>9</v>
      </c>
      <c r="C2" s="11" t="str">
        <f>E17</f>
        <v>GLIWICE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9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6015035</v>
      </c>
      <c r="B16" s="48" t="s">
        <v>2690</v>
      </c>
      <c r="C16" s="49" t="s">
        <v>2691</v>
      </c>
      <c r="D16" s="50" t="s">
        <v>13</v>
      </c>
      <c r="E16" s="50" t="s">
        <v>2692</v>
      </c>
      <c r="F16" s="50" t="s">
        <v>2692</v>
      </c>
      <c r="G16" s="50" t="s">
        <v>2693</v>
      </c>
      <c r="H16" s="50" t="s">
        <v>2692</v>
      </c>
      <c r="I16" s="50" t="s">
        <v>2694</v>
      </c>
      <c r="J16" s="50" t="s">
        <v>2695</v>
      </c>
      <c r="K16" s="51">
        <v>5</v>
      </c>
      <c r="L16" s="50">
        <v>477036</v>
      </c>
      <c r="M16" s="50">
        <v>269274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6015148</v>
      </c>
      <c r="B17" s="48" t="s">
        <v>2708</v>
      </c>
      <c r="C17" s="49" t="s">
        <v>2709</v>
      </c>
      <c r="D17" s="50" t="s">
        <v>13</v>
      </c>
      <c r="E17" s="50" t="s">
        <v>2692</v>
      </c>
      <c r="F17" s="50" t="s">
        <v>2692</v>
      </c>
      <c r="G17" s="50" t="s">
        <v>2693</v>
      </c>
      <c r="H17" s="50" t="s">
        <v>2692</v>
      </c>
      <c r="I17" s="50" t="s">
        <v>1153</v>
      </c>
      <c r="J17" s="50" t="s">
        <v>1154</v>
      </c>
      <c r="K17" s="51">
        <v>16</v>
      </c>
      <c r="L17" s="50">
        <v>476269</v>
      </c>
      <c r="M17" s="50">
        <v>269589</v>
      </c>
      <c r="N17" s="50">
        <v>1</v>
      </c>
      <c r="O17" s="43"/>
      <c r="P17" s="43"/>
      <c r="Q17" s="43"/>
      <c r="R17" s="32">
        <f t="shared" ref="R17:R24" si="1">ROUND(Q17*0.23,2)</f>
        <v>0</v>
      </c>
      <c r="S17" s="44">
        <f t="shared" ref="S17:S24" si="2">ROUND(Q17,2)+R17</f>
        <v>0</v>
      </c>
      <c r="T17" s="43"/>
      <c r="U17" s="43"/>
      <c r="V17" s="32">
        <f t="shared" ref="V17:V24" si="3">ROUND(U17*0.23,2)</f>
        <v>0</v>
      </c>
      <c r="W17" s="44">
        <f t="shared" ref="W17:W24" si="4">ROUND(U17,2)+V17</f>
        <v>0</v>
      </c>
    </row>
    <row r="18" spans="1:23" x14ac:dyDescent="0.35">
      <c r="A18" s="48">
        <v>6015347</v>
      </c>
      <c r="B18" s="48" t="s">
        <v>2710</v>
      </c>
      <c r="C18" s="49" t="s">
        <v>2711</v>
      </c>
      <c r="D18" s="50" t="s">
        <v>13</v>
      </c>
      <c r="E18" s="50" t="s">
        <v>2692</v>
      </c>
      <c r="F18" s="50" t="s">
        <v>2692</v>
      </c>
      <c r="G18" s="50" t="s">
        <v>2693</v>
      </c>
      <c r="H18" s="50" t="s">
        <v>2692</v>
      </c>
      <c r="I18" s="50" t="s">
        <v>2712</v>
      </c>
      <c r="J18" s="50" t="s">
        <v>2713</v>
      </c>
      <c r="K18" s="51">
        <v>5</v>
      </c>
      <c r="L18" s="50">
        <v>477958</v>
      </c>
      <c r="M18" s="50">
        <v>269554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6015699</v>
      </c>
      <c r="B19" s="48" t="s">
        <v>2722</v>
      </c>
      <c r="C19" s="49" t="s">
        <v>2723</v>
      </c>
      <c r="D19" s="50" t="s">
        <v>13</v>
      </c>
      <c r="E19" s="50" t="s">
        <v>2692</v>
      </c>
      <c r="F19" s="50" t="s">
        <v>2692</v>
      </c>
      <c r="G19" s="50" t="s">
        <v>2693</v>
      </c>
      <c r="H19" s="50" t="s">
        <v>2692</v>
      </c>
      <c r="I19" s="50" t="s">
        <v>2241</v>
      </c>
      <c r="J19" s="50" t="s">
        <v>2242</v>
      </c>
      <c r="K19" s="51">
        <v>1</v>
      </c>
      <c r="L19" s="50">
        <v>476854</v>
      </c>
      <c r="M19" s="50">
        <v>269117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6016037</v>
      </c>
      <c r="B20" s="48" t="s">
        <v>2732</v>
      </c>
      <c r="C20" s="49" t="s">
        <v>2733</v>
      </c>
      <c r="D20" s="50" t="s">
        <v>13</v>
      </c>
      <c r="E20" s="50" t="s">
        <v>2692</v>
      </c>
      <c r="F20" s="50" t="s">
        <v>2692</v>
      </c>
      <c r="G20" s="50" t="s">
        <v>2693</v>
      </c>
      <c r="H20" s="50" t="s">
        <v>2692</v>
      </c>
      <c r="I20" s="50" t="s">
        <v>2734</v>
      </c>
      <c r="J20" s="50" t="s">
        <v>2735</v>
      </c>
      <c r="K20" s="51">
        <v>4</v>
      </c>
      <c r="L20" s="50">
        <v>477968</v>
      </c>
      <c r="M20" s="50">
        <v>269366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6016526</v>
      </c>
      <c r="B21" s="48" t="s">
        <v>2738</v>
      </c>
      <c r="C21" s="49" t="s">
        <v>2739</v>
      </c>
      <c r="D21" s="50" t="s">
        <v>13</v>
      </c>
      <c r="E21" s="50" t="s">
        <v>2692</v>
      </c>
      <c r="F21" s="50" t="s">
        <v>2692</v>
      </c>
      <c r="G21" s="50" t="s">
        <v>2693</v>
      </c>
      <c r="H21" s="50" t="s">
        <v>2692</v>
      </c>
      <c r="I21" s="50" t="s">
        <v>731</v>
      </c>
      <c r="J21" s="50" t="s">
        <v>732</v>
      </c>
      <c r="K21" s="51">
        <v>10</v>
      </c>
      <c r="L21" s="50">
        <v>476349</v>
      </c>
      <c r="M21" s="50">
        <v>269784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5578611</v>
      </c>
      <c r="B22" s="48" t="s">
        <v>3145</v>
      </c>
      <c r="C22" s="49" t="s">
        <v>3146</v>
      </c>
      <c r="D22" s="50" t="s">
        <v>13</v>
      </c>
      <c r="E22" s="50" t="s">
        <v>720</v>
      </c>
      <c r="F22" s="50" t="s">
        <v>3143</v>
      </c>
      <c r="G22" s="50" t="s">
        <v>3144</v>
      </c>
      <c r="H22" s="50" t="s">
        <v>3143</v>
      </c>
      <c r="I22" s="50" t="s">
        <v>2327</v>
      </c>
      <c r="J22" s="50" t="s">
        <v>2328</v>
      </c>
      <c r="K22" s="51">
        <v>1</v>
      </c>
      <c r="L22" s="50">
        <v>473850</v>
      </c>
      <c r="M22" s="50">
        <v>281488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5578648</v>
      </c>
      <c r="B23" s="48" t="s">
        <v>3147</v>
      </c>
      <c r="C23" s="49" t="s">
        <v>3148</v>
      </c>
      <c r="D23" s="50" t="s">
        <v>13</v>
      </c>
      <c r="E23" s="50" t="s">
        <v>720</v>
      </c>
      <c r="F23" s="50" t="s">
        <v>3143</v>
      </c>
      <c r="G23" s="50" t="s">
        <v>3144</v>
      </c>
      <c r="H23" s="50" t="s">
        <v>3143</v>
      </c>
      <c r="I23" s="50" t="s">
        <v>3149</v>
      </c>
      <c r="J23" s="50" t="s">
        <v>3150</v>
      </c>
      <c r="K23" s="51">
        <v>37</v>
      </c>
      <c r="L23" s="50">
        <v>473984</v>
      </c>
      <c r="M23" s="50">
        <v>281451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8">
        <v>5577002</v>
      </c>
      <c r="B24" s="48" t="s">
        <v>3151</v>
      </c>
      <c r="C24" s="49" t="s">
        <v>3152</v>
      </c>
      <c r="D24" s="50" t="s">
        <v>13</v>
      </c>
      <c r="E24" s="50" t="s">
        <v>720</v>
      </c>
      <c r="F24" s="50" t="s">
        <v>3143</v>
      </c>
      <c r="G24" s="50" t="s">
        <v>3144</v>
      </c>
      <c r="H24" s="50" t="s">
        <v>3143</v>
      </c>
      <c r="I24" s="50" t="s">
        <v>1435</v>
      </c>
      <c r="J24" s="50" t="s">
        <v>1436</v>
      </c>
      <c r="K24" s="51">
        <v>4</v>
      </c>
      <c r="L24" s="50">
        <v>474108</v>
      </c>
      <c r="M24" s="50">
        <v>281911</v>
      </c>
      <c r="N24" s="50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</sheetData>
  <sheetProtection algorithmName="SHA-512" hashValue="XflX6Yrz45mPlFHgMCympzQoxdA3HPSag9vGYW+kQFYENX3ez5EbztrZ4s8oNoCgcG2O1mjskD4zgButAr1Juw==" saltValue="paPECZHiGUQzDp9ivAqDe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E621B-1E89-42DD-ACB0-2326D85AE06C}">
  <dimension ref="A1:W17"/>
  <sheetViews>
    <sheetView workbookViewId="0">
      <selection activeCell="A15" sqref="A15"/>
    </sheetView>
  </sheetViews>
  <sheetFormatPr defaultColWidth="8.7265625" defaultRowHeight="14.5" x14ac:dyDescent="0.35"/>
  <cols>
    <col min="1" max="4" width="8.7265625" style="14"/>
    <col min="5" max="5" width="10.54296875" style="14" customWidth="1"/>
    <col min="6" max="6" width="10.81640625" style="14" customWidth="1"/>
    <col min="7" max="11" width="8.7265625" style="14"/>
    <col min="12" max="12" width="14.81640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52</v>
      </c>
      <c r="B2" s="11">
        <f>M14</f>
        <v>2</v>
      </c>
      <c r="C2" s="11" t="str">
        <f>E17</f>
        <v>GLIWICE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6015102</v>
      </c>
      <c r="B16" s="48" t="s">
        <v>2706</v>
      </c>
      <c r="C16" s="49" t="s">
        <v>2707</v>
      </c>
      <c r="D16" s="50" t="s">
        <v>13</v>
      </c>
      <c r="E16" s="50" t="s">
        <v>2692</v>
      </c>
      <c r="F16" s="50" t="s">
        <v>2692</v>
      </c>
      <c r="G16" s="50" t="s">
        <v>2693</v>
      </c>
      <c r="H16" s="50" t="s">
        <v>2692</v>
      </c>
      <c r="I16" s="50" t="s">
        <v>2704</v>
      </c>
      <c r="J16" s="50" t="s">
        <v>2705</v>
      </c>
      <c r="K16" s="51" t="s">
        <v>1993</v>
      </c>
      <c r="L16" s="50">
        <v>476745</v>
      </c>
      <c r="M16" s="50">
        <v>268466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6015990</v>
      </c>
      <c r="B17" s="48" t="s">
        <v>2728</v>
      </c>
      <c r="C17" s="49" t="s">
        <v>2729</v>
      </c>
      <c r="D17" s="50" t="s">
        <v>13</v>
      </c>
      <c r="E17" s="50" t="s">
        <v>2692</v>
      </c>
      <c r="F17" s="50" t="s">
        <v>2692</v>
      </c>
      <c r="G17" s="50" t="s">
        <v>2693</v>
      </c>
      <c r="H17" s="50" t="s">
        <v>2692</v>
      </c>
      <c r="I17" s="50" t="s">
        <v>908</v>
      </c>
      <c r="J17" s="50" t="s">
        <v>909</v>
      </c>
      <c r="K17" s="51">
        <v>22</v>
      </c>
      <c r="L17" s="50">
        <v>476404</v>
      </c>
      <c r="M17" s="50">
        <v>269009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6rRZCTSnpeJWLtsVyf8RvrG9oyBE+slV6dmd5w9RUi5Z71qtf7jInEnzIaqEJZ2XjsHQ7H1yvtHF4lpOTsOfGQ==" saltValue="STcn7efcY9TMVZnCeBZ2S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B7812-795D-4A5C-81F9-053E0BFCD6BB}">
  <dimension ref="A1:W16"/>
  <sheetViews>
    <sheetView workbookViewId="0">
      <selection activeCell="A8" sqref="A8:E8"/>
    </sheetView>
  </sheetViews>
  <sheetFormatPr defaultColWidth="8.7265625" defaultRowHeight="14.5" x14ac:dyDescent="0.35"/>
  <cols>
    <col min="1" max="4" width="8.7265625" style="14"/>
    <col min="5" max="5" width="11.453125" style="14" customWidth="1"/>
    <col min="6" max="6" width="11.81640625" style="14" customWidth="1"/>
    <col min="7" max="11" width="8.7265625" style="14"/>
    <col min="12" max="12" width="1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51</v>
      </c>
      <c r="B2" s="11">
        <f>M14</f>
        <v>1</v>
      </c>
      <c r="C2" s="11" t="str">
        <f>E16</f>
        <v>DĄBROWA GÓRNICZA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1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5997503</v>
      </c>
      <c r="B16" s="48" t="s">
        <v>2636</v>
      </c>
      <c r="C16" s="49" t="s">
        <v>2637</v>
      </c>
      <c r="D16" s="50" t="s">
        <v>13</v>
      </c>
      <c r="E16" s="50" t="s">
        <v>2586</v>
      </c>
      <c r="F16" s="50" t="s">
        <v>2586</v>
      </c>
      <c r="G16" s="50" t="s">
        <v>2587</v>
      </c>
      <c r="H16" s="50" t="s">
        <v>2586</v>
      </c>
      <c r="I16" s="50" t="s">
        <v>2638</v>
      </c>
      <c r="J16" s="50" t="s">
        <v>2639</v>
      </c>
      <c r="K16" s="51">
        <v>1</v>
      </c>
      <c r="L16" s="50">
        <v>512293</v>
      </c>
      <c r="M16" s="50">
        <v>272734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</sheetData>
  <sheetProtection algorithmName="SHA-512" hashValue="gOBPUHcvhnijBQkdQrAaTPBvBZG7VBkFnLuVmuR3sbaYFC/ELrOJaSGFOobyXRz70VuoQmF+yDqX6/S4qhFvMQ==" saltValue="o19Jm/oOE+BXlpKmzf2A9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A8448-D8C7-4614-92EC-D683354B711D}">
  <dimension ref="A1:W25"/>
  <sheetViews>
    <sheetView workbookViewId="0">
      <selection activeCell="A5" sqref="A5:E5"/>
    </sheetView>
  </sheetViews>
  <sheetFormatPr defaultRowHeight="14.5" x14ac:dyDescent="0.35"/>
  <cols>
    <col min="5" max="5" width="11.7265625" customWidth="1"/>
    <col min="6" max="6" width="11.1796875" customWidth="1"/>
    <col min="12" max="12" width="15.453125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167</v>
      </c>
      <c r="B2" s="11">
        <f>M14</f>
        <v>10</v>
      </c>
      <c r="C2" s="11" t="str">
        <f>E17</f>
        <v>ZAWIERCIAŃSKI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10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5853004</v>
      </c>
      <c r="B16" s="4" t="s">
        <v>568</v>
      </c>
      <c r="C16" s="5" t="s">
        <v>569</v>
      </c>
      <c r="D16" s="6" t="s">
        <v>13</v>
      </c>
      <c r="E16" s="6" t="s">
        <v>232</v>
      </c>
      <c r="F16" s="6" t="s">
        <v>567</v>
      </c>
      <c r="G16" s="6" t="s">
        <v>570</v>
      </c>
      <c r="H16" s="6" t="s">
        <v>571</v>
      </c>
      <c r="I16" s="6" t="s">
        <v>45</v>
      </c>
      <c r="J16" s="6" t="s">
        <v>15</v>
      </c>
      <c r="K16" s="7">
        <v>34</v>
      </c>
      <c r="L16" s="6">
        <v>555332</v>
      </c>
      <c r="M16" s="6">
        <v>302075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">
        <v>5843141</v>
      </c>
      <c r="B17" s="4" t="s">
        <v>888</v>
      </c>
      <c r="C17" s="5" t="s">
        <v>889</v>
      </c>
      <c r="D17" s="6" t="s">
        <v>13</v>
      </c>
      <c r="E17" s="6" t="s">
        <v>232</v>
      </c>
      <c r="F17" s="6" t="s">
        <v>887</v>
      </c>
      <c r="G17" s="6" t="s">
        <v>890</v>
      </c>
      <c r="H17" s="6" t="s">
        <v>891</v>
      </c>
      <c r="I17" s="6" t="s">
        <v>18</v>
      </c>
      <c r="J17" s="6" t="s">
        <v>19</v>
      </c>
      <c r="K17" s="7">
        <v>2</v>
      </c>
      <c r="L17" s="6">
        <v>530748</v>
      </c>
      <c r="M17" s="6">
        <v>285127</v>
      </c>
      <c r="N17" s="6">
        <v>1</v>
      </c>
      <c r="O17" s="43"/>
      <c r="P17" s="43"/>
      <c r="Q17" s="43"/>
      <c r="R17" s="32">
        <f t="shared" ref="R17:R25" si="1">ROUND(Q17*0.23,2)</f>
        <v>0</v>
      </c>
      <c r="S17" s="44">
        <f t="shared" ref="S17:S25" si="2">ROUND(Q17,2)+R17</f>
        <v>0</v>
      </c>
      <c r="T17" s="43"/>
      <c r="U17" s="43"/>
      <c r="V17" s="32">
        <f t="shared" ref="V17:V25" si="3">ROUND(U17*0.23,2)</f>
        <v>0</v>
      </c>
      <c r="W17" s="44">
        <f t="shared" ref="W17:W25" si="4">ROUND(U17,2)+V17</f>
        <v>0</v>
      </c>
    </row>
    <row r="18" spans="1:23" x14ac:dyDescent="0.35">
      <c r="A18" s="4">
        <v>5848089</v>
      </c>
      <c r="B18" s="4" t="s">
        <v>1041</v>
      </c>
      <c r="C18" s="5" t="s">
        <v>1042</v>
      </c>
      <c r="D18" s="6" t="s">
        <v>13</v>
      </c>
      <c r="E18" s="6" t="s">
        <v>232</v>
      </c>
      <c r="F18" s="6" t="s">
        <v>1034</v>
      </c>
      <c r="G18" s="6" t="s">
        <v>1037</v>
      </c>
      <c r="H18" s="6" t="s">
        <v>1034</v>
      </c>
      <c r="I18" s="6" t="s">
        <v>846</v>
      </c>
      <c r="J18" s="6" t="s">
        <v>847</v>
      </c>
      <c r="K18" s="7">
        <v>7</v>
      </c>
      <c r="L18" s="6">
        <v>546246</v>
      </c>
      <c r="M18" s="6">
        <v>288723</v>
      </c>
      <c r="N18" s="6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">
        <v>5850120</v>
      </c>
      <c r="B19" s="4" t="s">
        <v>1043</v>
      </c>
      <c r="C19" s="5" t="s">
        <v>1044</v>
      </c>
      <c r="D19" s="6" t="s">
        <v>13</v>
      </c>
      <c r="E19" s="6" t="s">
        <v>232</v>
      </c>
      <c r="F19" s="6" t="s">
        <v>1034</v>
      </c>
      <c r="G19" s="6" t="s">
        <v>1045</v>
      </c>
      <c r="H19" s="6" t="s">
        <v>1046</v>
      </c>
      <c r="I19" s="6" t="s">
        <v>18</v>
      </c>
      <c r="J19" s="6" t="s">
        <v>19</v>
      </c>
      <c r="K19" s="7">
        <v>3</v>
      </c>
      <c r="L19" s="6">
        <v>551176</v>
      </c>
      <c r="M19" s="6">
        <v>290075</v>
      </c>
      <c r="N19" s="6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">
        <v>9043120</v>
      </c>
      <c r="B20" s="4" t="s">
        <v>1169</v>
      </c>
      <c r="C20" s="5" t="s">
        <v>1170</v>
      </c>
      <c r="D20" s="6" t="s">
        <v>13</v>
      </c>
      <c r="E20" s="6" t="s">
        <v>232</v>
      </c>
      <c r="F20" s="6" t="s">
        <v>1171</v>
      </c>
      <c r="G20" s="6" t="s">
        <v>1172</v>
      </c>
      <c r="H20" s="6" t="s">
        <v>1173</v>
      </c>
      <c r="I20" s="6" t="s">
        <v>45</v>
      </c>
      <c r="J20" s="6" t="s">
        <v>15</v>
      </c>
      <c r="K20" s="7" t="s">
        <v>1174</v>
      </c>
      <c r="L20" s="6">
        <v>558881</v>
      </c>
      <c r="M20" s="6">
        <v>287061</v>
      </c>
      <c r="N20" s="6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">
        <v>5834074</v>
      </c>
      <c r="B21" s="4" t="s">
        <v>3995</v>
      </c>
      <c r="C21" s="5" t="s">
        <v>3996</v>
      </c>
      <c r="D21" s="6" t="s">
        <v>13</v>
      </c>
      <c r="E21" s="6" t="s">
        <v>232</v>
      </c>
      <c r="F21" s="6" t="s">
        <v>3989</v>
      </c>
      <c r="G21" s="6" t="s">
        <v>3990</v>
      </c>
      <c r="H21" s="6" t="s">
        <v>3989</v>
      </c>
      <c r="I21" s="6" t="s">
        <v>2416</v>
      </c>
      <c r="J21" s="6" t="s">
        <v>2417</v>
      </c>
      <c r="K21" s="7">
        <v>67</v>
      </c>
      <c r="L21" s="6">
        <v>535798</v>
      </c>
      <c r="M21" s="6">
        <v>290555</v>
      </c>
      <c r="N21" s="6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">
        <v>5834733</v>
      </c>
      <c r="B22" s="4" t="s">
        <v>4007</v>
      </c>
      <c r="C22" s="5" t="s">
        <v>4008</v>
      </c>
      <c r="D22" s="6" t="s">
        <v>13</v>
      </c>
      <c r="E22" s="6" t="s">
        <v>232</v>
      </c>
      <c r="F22" s="6" t="s">
        <v>3989</v>
      </c>
      <c r="G22" s="6" t="s">
        <v>3990</v>
      </c>
      <c r="H22" s="6" t="s">
        <v>3989</v>
      </c>
      <c r="I22" s="6" t="s">
        <v>4009</v>
      </c>
      <c r="J22" s="6" t="s">
        <v>4010</v>
      </c>
      <c r="K22" s="7">
        <v>21</v>
      </c>
      <c r="L22" s="6">
        <v>530540</v>
      </c>
      <c r="M22" s="6">
        <v>291532</v>
      </c>
      <c r="N22" s="6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">
        <v>7878839</v>
      </c>
      <c r="B23" s="4" t="s">
        <v>4021</v>
      </c>
      <c r="C23" s="5" t="s">
        <v>4022</v>
      </c>
      <c r="D23" s="6" t="s">
        <v>13</v>
      </c>
      <c r="E23" s="6" t="s">
        <v>232</v>
      </c>
      <c r="F23" s="6" t="s">
        <v>3989</v>
      </c>
      <c r="G23" s="6" t="s">
        <v>3990</v>
      </c>
      <c r="H23" s="6" t="s">
        <v>3989</v>
      </c>
      <c r="I23" s="6" t="s">
        <v>1354</v>
      </c>
      <c r="J23" s="6" t="s">
        <v>1355</v>
      </c>
      <c r="K23" s="7">
        <v>24</v>
      </c>
      <c r="L23" s="6">
        <v>530450</v>
      </c>
      <c r="M23" s="6">
        <v>291601</v>
      </c>
      <c r="N23" s="6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">
        <v>5835018</v>
      </c>
      <c r="B24" s="4" t="s">
        <v>4023</v>
      </c>
      <c r="C24" s="5" t="s">
        <v>4024</v>
      </c>
      <c r="D24" s="6" t="s">
        <v>13</v>
      </c>
      <c r="E24" s="6" t="s">
        <v>232</v>
      </c>
      <c r="F24" s="6" t="s">
        <v>3989</v>
      </c>
      <c r="G24" s="6" t="s">
        <v>3990</v>
      </c>
      <c r="H24" s="6" t="s">
        <v>3989</v>
      </c>
      <c r="I24" s="6" t="s">
        <v>313</v>
      </c>
      <c r="J24" s="6" t="s">
        <v>314</v>
      </c>
      <c r="K24" s="7">
        <v>18</v>
      </c>
      <c r="L24" s="6">
        <v>530262</v>
      </c>
      <c r="M24" s="6">
        <v>290843</v>
      </c>
      <c r="N24" s="6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">
        <v>5831015</v>
      </c>
      <c r="B25" s="4" t="s">
        <v>4040</v>
      </c>
      <c r="C25" s="5" t="s">
        <v>4041</v>
      </c>
      <c r="D25" s="6" t="s">
        <v>13</v>
      </c>
      <c r="E25" s="6" t="s">
        <v>232</v>
      </c>
      <c r="F25" s="6" t="s">
        <v>3989</v>
      </c>
      <c r="G25" s="6" t="s">
        <v>3990</v>
      </c>
      <c r="H25" s="6" t="s">
        <v>3989</v>
      </c>
      <c r="I25" s="6" t="s">
        <v>4042</v>
      </c>
      <c r="J25" s="6" t="s">
        <v>4043</v>
      </c>
      <c r="K25" s="7">
        <v>4</v>
      </c>
      <c r="L25" s="6">
        <v>530340</v>
      </c>
      <c r="M25" s="6">
        <v>291994</v>
      </c>
      <c r="N25" s="6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</sheetData>
  <sheetProtection algorithmName="SHA-512" hashValue="pw8s+1E6ZUyPtBd8hH+4Dvp6WumFXOp4SQMDdTJoHsDvPH8hbbFGfL+4eJELoLJoSDMujl247aQfgSnZvXW+eQ==" saltValue="cIrM41nLLLkG+fHt0YJpI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DAFFF-C2FF-446E-8041-1AC8F24B156C}">
  <dimension ref="A1:W27"/>
  <sheetViews>
    <sheetView workbookViewId="0">
      <selection activeCell="A15" sqref="A15"/>
    </sheetView>
  </sheetViews>
  <sheetFormatPr defaultColWidth="8.7265625" defaultRowHeight="14.5" x14ac:dyDescent="0.35"/>
  <cols>
    <col min="1" max="4" width="8.7265625" style="14"/>
    <col min="5" max="5" width="12" style="14" customWidth="1"/>
    <col min="6" max="6" width="11.453125" style="14" customWidth="1"/>
    <col min="7" max="11" width="8.7265625" style="14"/>
    <col min="12" max="12" width="14.17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50</v>
      </c>
      <c r="B2" s="11">
        <f>M14</f>
        <v>12</v>
      </c>
      <c r="C2" s="11" t="str">
        <f>E17</f>
        <v>DĄBROWA GÓRNICZA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12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5992060</v>
      </c>
      <c r="B16" s="48" t="s">
        <v>2598</v>
      </c>
      <c r="C16" s="49" t="s">
        <v>2599</v>
      </c>
      <c r="D16" s="50" t="s">
        <v>13</v>
      </c>
      <c r="E16" s="50" t="s">
        <v>2586</v>
      </c>
      <c r="F16" s="50" t="s">
        <v>2586</v>
      </c>
      <c r="G16" s="50" t="s">
        <v>2587</v>
      </c>
      <c r="H16" s="50" t="s">
        <v>2586</v>
      </c>
      <c r="I16" s="50" t="s">
        <v>2600</v>
      </c>
      <c r="J16" s="50" t="s">
        <v>2601</v>
      </c>
      <c r="K16" s="51">
        <v>23</v>
      </c>
      <c r="L16" s="50">
        <v>523462</v>
      </c>
      <c r="M16" s="50">
        <v>275896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5996933</v>
      </c>
      <c r="B17" s="48" t="s">
        <v>2602</v>
      </c>
      <c r="C17" s="49" t="s">
        <v>2603</v>
      </c>
      <c r="D17" s="50" t="s">
        <v>13</v>
      </c>
      <c r="E17" s="50" t="s">
        <v>2586</v>
      </c>
      <c r="F17" s="50" t="s">
        <v>2586</v>
      </c>
      <c r="G17" s="50" t="s">
        <v>2587</v>
      </c>
      <c r="H17" s="50" t="s">
        <v>2586</v>
      </c>
      <c r="I17" s="50" t="s">
        <v>1672</v>
      </c>
      <c r="J17" s="50" t="s">
        <v>1673</v>
      </c>
      <c r="K17" s="51">
        <v>1</v>
      </c>
      <c r="L17" s="50">
        <v>527342</v>
      </c>
      <c r="M17" s="50">
        <v>273598</v>
      </c>
      <c r="N17" s="50">
        <v>1</v>
      </c>
      <c r="O17" s="43"/>
      <c r="P17" s="43"/>
      <c r="Q17" s="43"/>
      <c r="R17" s="32">
        <f t="shared" ref="R17:R27" si="1">ROUND(Q17*0.23,2)</f>
        <v>0</v>
      </c>
      <c r="S17" s="44">
        <f t="shared" ref="S17:S27" si="2">ROUND(Q17,2)+R17</f>
        <v>0</v>
      </c>
      <c r="T17" s="43"/>
      <c r="U17" s="43"/>
      <c r="V17" s="32">
        <f t="shared" ref="V17:V27" si="3">ROUND(U17*0.23,2)</f>
        <v>0</v>
      </c>
      <c r="W17" s="44">
        <f t="shared" ref="W17:W27" si="4">ROUND(U17,2)+V17</f>
        <v>0</v>
      </c>
    </row>
    <row r="18" spans="1:23" x14ac:dyDescent="0.35">
      <c r="A18" s="48">
        <v>5997074</v>
      </c>
      <c r="B18" s="48" t="s">
        <v>2610</v>
      </c>
      <c r="C18" s="49" t="s">
        <v>2611</v>
      </c>
      <c r="D18" s="50" t="s">
        <v>13</v>
      </c>
      <c r="E18" s="50" t="s">
        <v>2586</v>
      </c>
      <c r="F18" s="50" t="s">
        <v>2586</v>
      </c>
      <c r="G18" s="50" t="s">
        <v>2587</v>
      </c>
      <c r="H18" s="50" t="s">
        <v>2586</v>
      </c>
      <c r="I18" s="50" t="s">
        <v>2612</v>
      </c>
      <c r="J18" s="50" t="s">
        <v>2613</v>
      </c>
      <c r="K18" s="51">
        <v>6</v>
      </c>
      <c r="L18" s="50">
        <v>512580</v>
      </c>
      <c r="M18" s="50">
        <v>272267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5998399</v>
      </c>
      <c r="B19" s="48" t="s">
        <v>2628</v>
      </c>
      <c r="C19" s="49" t="s">
        <v>2629</v>
      </c>
      <c r="D19" s="50" t="s">
        <v>13</v>
      </c>
      <c r="E19" s="50" t="s">
        <v>2586</v>
      </c>
      <c r="F19" s="50" t="s">
        <v>2586</v>
      </c>
      <c r="G19" s="50" t="s">
        <v>2587</v>
      </c>
      <c r="H19" s="50" t="s">
        <v>2586</v>
      </c>
      <c r="I19" s="50" t="s">
        <v>2630</v>
      </c>
      <c r="J19" s="50" t="s">
        <v>2631</v>
      </c>
      <c r="K19" s="51">
        <v>10</v>
      </c>
      <c r="L19" s="50">
        <v>514700</v>
      </c>
      <c r="M19" s="50">
        <v>273554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5997902</v>
      </c>
      <c r="B20" s="48" t="s">
        <v>2650</v>
      </c>
      <c r="C20" s="49" t="s">
        <v>2651</v>
      </c>
      <c r="D20" s="50" t="s">
        <v>13</v>
      </c>
      <c r="E20" s="50" t="s">
        <v>2586</v>
      </c>
      <c r="F20" s="50" t="s">
        <v>2586</v>
      </c>
      <c r="G20" s="50" t="s">
        <v>2587</v>
      </c>
      <c r="H20" s="50" t="s">
        <v>2586</v>
      </c>
      <c r="I20" s="50" t="s">
        <v>2652</v>
      </c>
      <c r="J20" s="50" t="s">
        <v>2653</v>
      </c>
      <c r="K20" s="51">
        <v>390</v>
      </c>
      <c r="L20" s="50">
        <v>520721</v>
      </c>
      <c r="M20" s="50">
        <v>271909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5997913</v>
      </c>
      <c r="B21" s="48" t="s">
        <v>2654</v>
      </c>
      <c r="C21" s="49" t="s">
        <v>2655</v>
      </c>
      <c r="D21" s="50" t="s">
        <v>13</v>
      </c>
      <c r="E21" s="50" t="s">
        <v>2586</v>
      </c>
      <c r="F21" s="50" t="s">
        <v>2586</v>
      </c>
      <c r="G21" s="50" t="s">
        <v>2587</v>
      </c>
      <c r="H21" s="50" t="s">
        <v>2586</v>
      </c>
      <c r="I21" s="50" t="s">
        <v>2656</v>
      </c>
      <c r="J21" s="50" t="s">
        <v>2657</v>
      </c>
      <c r="K21" s="51">
        <v>59</v>
      </c>
      <c r="L21" s="50">
        <v>517231</v>
      </c>
      <c r="M21" s="50">
        <v>275061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5996669</v>
      </c>
      <c r="B22" s="48" t="s">
        <v>2660</v>
      </c>
      <c r="C22" s="49" t="s">
        <v>2661</v>
      </c>
      <c r="D22" s="50" t="s">
        <v>13</v>
      </c>
      <c r="E22" s="50" t="s">
        <v>2586</v>
      </c>
      <c r="F22" s="50" t="s">
        <v>2586</v>
      </c>
      <c r="G22" s="50" t="s">
        <v>2587</v>
      </c>
      <c r="H22" s="50" t="s">
        <v>2586</v>
      </c>
      <c r="I22" s="50" t="s">
        <v>2662</v>
      </c>
      <c r="J22" s="50" t="s">
        <v>2663</v>
      </c>
      <c r="K22" s="51">
        <v>24</v>
      </c>
      <c r="L22" s="50">
        <v>518357</v>
      </c>
      <c r="M22" s="50">
        <v>284166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5991907</v>
      </c>
      <c r="B23" s="48" t="s">
        <v>2668</v>
      </c>
      <c r="C23" s="49" t="s">
        <v>2669</v>
      </c>
      <c r="D23" s="50" t="s">
        <v>13</v>
      </c>
      <c r="E23" s="50" t="s">
        <v>2586</v>
      </c>
      <c r="F23" s="50" t="s">
        <v>2586</v>
      </c>
      <c r="G23" s="50" t="s">
        <v>2587</v>
      </c>
      <c r="H23" s="50" t="s">
        <v>2586</v>
      </c>
      <c r="I23" s="50" t="s">
        <v>2670</v>
      </c>
      <c r="J23" s="50" t="s">
        <v>2671</v>
      </c>
      <c r="K23" s="51">
        <v>44</v>
      </c>
      <c r="L23" s="50">
        <v>523248</v>
      </c>
      <c r="M23" s="50">
        <v>276186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8">
        <v>5998225</v>
      </c>
      <c r="B24" s="48" t="s">
        <v>2676</v>
      </c>
      <c r="C24" s="49" t="s">
        <v>2677</v>
      </c>
      <c r="D24" s="50" t="s">
        <v>13</v>
      </c>
      <c r="E24" s="50" t="s">
        <v>2586</v>
      </c>
      <c r="F24" s="50" t="s">
        <v>2586</v>
      </c>
      <c r="G24" s="50" t="s">
        <v>2587</v>
      </c>
      <c r="H24" s="50" t="s">
        <v>2586</v>
      </c>
      <c r="I24" s="50" t="s">
        <v>2674</v>
      </c>
      <c r="J24" s="50" t="s">
        <v>2675</v>
      </c>
      <c r="K24" s="51">
        <v>77</v>
      </c>
      <c r="L24" s="50">
        <v>517625</v>
      </c>
      <c r="M24" s="50">
        <v>279409</v>
      </c>
      <c r="N24" s="50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8">
        <v>5991381</v>
      </c>
      <c r="B25" s="48" t="s">
        <v>2680</v>
      </c>
      <c r="C25" s="49" t="s">
        <v>2681</v>
      </c>
      <c r="D25" s="50" t="s">
        <v>13</v>
      </c>
      <c r="E25" s="50" t="s">
        <v>2586</v>
      </c>
      <c r="F25" s="50" t="s">
        <v>2586</v>
      </c>
      <c r="G25" s="50" t="s">
        <v>2587</v>
      </c>
      <c r="H25" s="50" t="s">
        <v>2586</v>
      </c>
      <c r="I25" s="50" t="s">
        <v>2678</v>
      </c>
      <c r="J25" s="50" t="s">
        <v>2679</v>
      </c>
      <c r="K25" s="51">
        <v>24</v>
      </c>
      <c r="L25" s="50">
        <v>515509</v>
      </c>
      <c r="M25" s="50">
        <v>273514</v>
      </c>
      <c r="N25" s="50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  <row r="26" spans="1:23" x14ac:dyDescent="0.35">
      <c r="A26" s="48">
        <v>5998304</v>
      </c>
      <c r="B26" s="48" t="s">
        <v>2682</v>
      </c>
      <c r="C26" s="49" t="s">
        <v>2683</v>
      </c>
      <c r="D26" s="50" t="s">
        <v>13</v>
      </c>
      <c r="E26" s="50" t="s">
        <v>2586</v>
      </c>
      <c r="F26" s="50" t="s">
        <v>2586</v>
      </c>
      <c r="G26" s="50" t="s">
        <v>2587</v>
      </c>
      <c r="H26" s="50" t="s">
        <v>2586</v>
      </c>
      <c r="I26" s="50" t="s">
        <v>2678</v>
      </c>
      <c r="J26" s="50" t="s">
        <v>2679</v>
      </c>
      <c r="K26" s="51">
        <v>4</v>
      </c>
      <c r="L26" s="50">
        <v>515240</v>
      </c>
      <c r="M26" s="50">
        <v>273514</v>
      </c>
      <c r="N26" s="50">
        <v>1</v>
      </c>
      <c r="O26" s="43"/>
      <c r="P26" s="43"/>
      <c r="Q26" s="43"/>
      <c r="R26" s="32">
        <f t="shared" si="1"/>
        <v>0</v>
      </c>
      <c r="S26" s="44">
        <f t="shared" si="2"/>
        <v>0</v>
      </c>
      <c r="T26" s="43"/>
      <c r="U26" s="43"/>
      <c r="V26" s="32">
        <f t="shared" si="3"/>
        <v>0</v>
      </c>
      <c r="W26" s="44">
        <f t="shared" si="4"/>
        <v>0</v>
      </c>
    </row>
    <row r="27" spans="1:23" x14ac:dyDescent="0.35">
      <c r="A27" s="48">
        <v>5988214</v>
      </c>
      <c r="B27" s="48" t="s">
        <v>2688</v>
      </c>
      <c r="C27" s="49" t="s">
        <v>2689</v>
      </c>
      <c r="D27" s="50" t="s">
        <v>13</v>
      </c>
      <c r="E27" s="50" t="s">
        <v>2586</v>
      </c>
      <c r="F27" s="50" t="s">
        <v>2586</v>
      </c>
      <c r="G27" s="50" t="s">
        <v>2587</v>
      </c>
      <c r="H27" s="50" t="s">
        <v>2586</v>
      </c>
      <c r="I27" s="50" t="s">
        <v>1013</v>
      </c>
      <c r="J27" s="50" t="s">
        <v>1014</v>
      </c>
      <c r="K27" s="51">
        <v>56</v>
      </c>
      <c r="L27" s="50">
        <v>513947</v>
      </c>
      <c r="M27" s="50">
        <v>273934</v>
      </c>
      <c r="N27" s="50">
        <v>1</v>
      </c>
      <c r="O27" s="43"/>
      <c r="P27" s="43"/>
      <c r="Q27" s="43"/>
      <c r="R27" s="32">
        <f t="shared" si="1"/>
        <v>0</v>
      </c>
      <c r="S27" s="44">
        <f t="shared" si="2"/>
        <v>0</v>
      </c>
      <c r="T27" s="43"/>
      <c r="U27" s="43"/>
      <c r="V27" s="32">
        <f t="shared" si="3"/>
        <v>0</v>
      </c>
      <c r="W27" s="44">
        <f t="shared" si="4"/>
        <v>0</v>
      </c>
    </row>
  </sheetData>
  <sheetProtection algorithmName="SHA-512" hashValue="ryEj37R34JmHfuq/dp/QPzBRgH3YUB3ex4lS084GtccKP/b/Qu3X6nMhlCh7WqjzC97VEMUg99+Mu7XX6jSRYg==" saltValue="iE8F/c03K3sDOFVno9xFc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  <pageSetup paperSize="9" orientation="portrait" r:id="rId1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ECD2-FD22-46F9-81D3-020ECED31550}">
  <dimension ref="A1:W35"/>
  <sheetViews>
    <sheetView workbookViewId="0">
      <selection activeCell="E14" sqref="E14"/>
    </sheetView>
  </sheetViews>
  <sheetFormatPr defaultColWidth="8.7265625" defaultRowHeight="14.5" x14ac:dyDescent="0.35"/>
  <cols>
    <col min="1" max="4" width="8.7265625" style="14"/>
    <col min="5" max="5" width="12.54296875" style="14" customWidth="1"/>
    <col min="6" max="6" width="11.1796875" style="14" customWidth="1"/>
    <col min="7" max="11" width="8.7265625" style="14"/>
    <col min="12" max="12" width="14.7265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49</v>
      </c>
      <c r="B2" s="11">
        <f>M14</f>
        <v>20</v>
      </c>
      <c r="C2" s="11" t="str">
        <f>E17</f>
        <v>DĄBROWA GÓRNICZA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20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5989287</v>
      </c>
      <c r="B16" s="48" t="s">
        <v>2584</v>
      </c>
      <c r="C16" s="49" t="s">
        <v>2585</v>
      </c>
      <c r="D16" s="50" t="s">
        <v>13</v>
      </c>
      <c r="E16" s="50" t="s">
        <v>2586</v>
      </c>
      <c r="F16" s="50" t="s">
        <v>2586</v>
      </c>
      <c r="G16" s="50" t="s">
        <v>2587</v>
      </c>
      <c r="H16" s="50" t="s">
        <v>2586</v>
      </c>
      <c r="I16" s="50" t="s">
        <v>2588</v>
      </c>
      <c r="J16" s="50" t="s">
        <v>2589</v>
      </c>
      <c r="K16" s="51">
        <v>12</v>
      </c>
      <c r="L16" s="50">
        <v>514229</v>
      </c>
      <c r="M16" s="50">
        <v>272501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5996822</v>
      </c>
      <c r="B17" s="48" t="s">
        <v>2590</v>
      </c>
      <c r="C17" s="49" t="s">
        <v>2591</v>
      </c>
      <c r="D17" s="50" t="s">
        <v>13</v>
      </c>
      <c r="E17" s="50" t="s">
        <v>2586</v>
      </c>
      <c r="F17" s="50" t="s">
        <v>2586</v>
      </c>
      <c r="G17" s="50" t="s">
        <v>2587</v>
      </c>
      <c r="H17" s="50" t="s">
        <v>2586</v>
      </c>
      <c r="I17" s="50" t="s">
        <v>2592</v>
      </c>
      <c r="J17" s="50" t="s">
        <v>2593</v>
      </c>
      <c r="K17" s="51">
        <v>34</v>
      </c>
      <c r="L17" s="50">
        <v>512291</v>
      </c>
      <c r="M17" s="50">
        <v>272873</v>
      </c>
      <c r="N17" s="50">
        <v>1</v>
      </c>
      <c r="O17" s="43"/>
      <c r="P17" s="43"/>
      <c r="Q17" s="43"/>
      <c r="R17" s="32">
        <f t="shared" ref="R17:R35" si="1">ROUND(Q17*0.23,2)</f>
        <v>0</v>
      </c>
      <c r="S17" s="44">
        <f t="shared" ref="S17:S35" si="2">ROUND(Q17,2)+R17</f>
        <v>0</v>
      </c>
      <c r="T17" s="43"/>
      <c r="U17" s="43"/>
      <c r="V17" s="32">
        <f t="shared" ref="V17:V35" si="3">ROUND(U17*0.23,2)</f>
        <v>0</v>
      </c>
      <c r="W17" s="44">
        <f t="shared" ref="W17:W35" si="4">ROUND(U17,2)+V17</f>
        <v>0</v>
      </c>
    </row>
    <row r="18" spans="1:23" x14ac:dyDescent="0.35">
      <c r="A18" s="48">
        <v>5996832</v>
      </c>
      <c r="B18" s="48" t="s">
        <v>2594</v>
      </c>
      <c r="C18" s="49" t="s">
        <v>2595</v>
      </c>
      <c r="D18" s="50" t="s">
        <v>13</v>
      </c>
      <c r="E18" s="50" t="s">
        <v>2586</v>
      </c>
      <c r="F18" s="50" t="s">
        <v>2586</v>
      </c>
      <c r="G18" s="50" t="s">
        <v>2587</v>
      </c>
      <c r="H18" s="50" t="s">
        <v>2586</v>
      </c>
      <c r="I18" s="50" t="s">
        <v>2596</v>
      </c>
      <c r="J18" s="50" t="s">
        <v>2597</v>
      </c>
      <c r="K18" s="51">
        <v>8</v>
      </c>
      <c r="L18" s="50">
        <v>512857</v>
      </c>
      <c r="M18" s="50">
        <v>272272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5996937</v>
      </c>
      <c r="B19" s="48" t="s">
        <v>2604</v>
      </c>
      <c r="C19" s="49" t="s">
        <v>2605</v>
      </c>
      <c r="D19" s="50" t="s">
        <v>13</v>
      </c>
      <c r="E19" s="50" t="s">
        <v>2586</v>
      </c>
      <c r="F19" s="50" t="s">
        <v>2586</v>
      </c>
      <c r="G19" s="50" t="s">
        <v>2587</v>
      </c>
      <c r="H19" s="50" t="s">
        <v>2586</v>
      </c>
      <c r="I19" s="50" t="s">
        <v>549</v>
      </c>
      <c r="J19" s="50" t="s">
        <v>550</v>
      </c>
      <c r="K19" s="51">
        <v>17</v>
      </c>
      <c r="L19" s="50">
        <v>513526</v>
      </c>
      <c r="M19" s="50">
        <v>272430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5996939</v>
      </c>
      <c r="B20" s="48" t="s">
        <v>2606</v>
      </c>
      <c r="C20" s="49" t="s">
        <v>2607</v>
      </c>
      <c r="D20" s="50" t="s">
        <v>13</v>
      </c>
      <c r="E20" s="50" t="s">
        <v>2586</v>
      </c>
      <c r="F20" s="50" t="s">
        <v>2586</v>
      </c>
      <c r="G20" s="50" t="s">
        <v>2587</v>
      </c>
      <c r="H20" s="50" t="s">
        <v>2586</v>
      </c>
      <c r="I20" s="50" t="s">
        <v>2608</v>
      </c>
      <c r="J20" s="50" t="s">
        <v>2609</v>
      </c>
      <c r="K20" s="51">
        <v>4</v>
      </c>
      <c r="L20" s="50">
        <v>513508</v>
      </c>
      <c r="M20" s="50">
        <v>273280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5997175</v>
      </c>
      <c r="B21" s="48" t="s">
        <v>2614</v>
      </c>
      <c r="C21" s="49" t="s">
        <v>2615</v>
      </c>
      <c r="D21" s="50" t="s">
        <v>13</v>
      </c>
      <c r="E21" s="50" t="s">
        <v>2586</v>
      </c>
      <c r="F21" s="50" t="s">
        <v>2586</v>
      </c>
      <c r="G21" s="50" t="s">
        <v>2587</v>
      </c>
      <c r="H21" s="50" t="s">
        <v>2586</v>
      </c>
      <c r="I21" s="50" t="s">
        <v>2616</v>
      </c>
      <c r="J21" s="50" t="s">
        <v>2617</v>
      </c>
      <c r="K21" s="51">
        <v>8</v>
      </c>
      <c r="L21" s="50">
        <v>516044</v>
      </c>
      <c r="M21" s="50">
        <v>273809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5997186</v>
      </c>
      <c r="B22" s="48" t="s">
        <v>2618</v>
      </c>
      <c r="C22" s="49" t="s">
        <v>2619</v>
      </c>
      <c r="D22" s="50" t="s">
        <v>13</v>
      </c>
      <c r="E22" s="50" t="s">
        <v>2586</v>
      </c>
      <c r="F22" s="50" t="s">
        <v>2586</v>
      </c>
      <c r="G22" s="50" t="s">
        <v>2587</v>
      </c>
      <c r="H22" s="50" t="s">
        <v>2586</v>
      </c>
      <c r="I22" s="50" t="s">
        <v>1696</v>
      </c>
      <c r="J22" s="50" t="s">
        <v>1697</v>
      </c>
      <c r="K22" s="51">
        <v>34</v>
      </c>
      <c r="L22" s="50">
        <v>514921</v>
      </c>
      <c r="M22" s="50">
        <v>272758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5997188</v>
      </c>
      <c r="B23" s="48" t="s">
        <v>2620</v>
      </c>
      <c r="C23" s="49" t="s">
        <v>2621</v>
      </c>
      <c r="D23" s="50" t="s">
        <v>13</v>
      </c>
      <c r="E23" s="50" t="s">
        <v>2586</v>
      </c>
      <c r="F23" s="50" t="s">
        <v>2586</v>
      </c>
      <c r="G23" s="50" t="s">
        <v>2587</v>
      </c>
      <c r="H23" s="50" t="s">
        <v>2586</v>
      </c>
      <c r="I23" s="50" t="s">
        <v>2237</v>
      </c>
      <c r="J23" s="50" t="s">
        <v>2238</v>
      </c>
      <c r="K23" s="51">
        <v>11</v>
      </c>
      <c r="L23" s="50">
        <v>513606</v>
      </c>
      <c r="M23" s="50">
        <v>272997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8">
        <v>5997189</v>
      </c>
      <c r="B24" s="48" t="s">
        <v>2622</v>
      </c>
      <c r="C24" s="49" t="s">
        <v>2623</v>
      </c>
      <c r="D24" s="50" t="s">
        <v>13</v>
      </c>
      <c r="E24" s="50" t="s">
        <v>2586</v>
      </c>
      <c r="F24" s="50" t="s">
        <v>2586</v>
      </c>
      <c r="G24" s="50" t="s">
        <v>2587</v>
      </c>
      <c r="H24" s="50" t="s">
        <v>2586</v>
      </c>
      <c r="I24" s="50" t="s">
        <v>2237</v>
      </c>
      <c r="J24" s="50" t="s">
        <v>2238</v>
      </c>
      <c r="K24" s="51">
        <v>12</v>
      </c>
      <c r="L24" s="50">
        <v>513784</v>
      </c>
      <c r="M24" s="50">
        <v>272759</v>
      </c>
      <c r="N24" s="50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8">
        <v>5997299</v>
      </c>
      <c r="B25" s="48" t="s">
        <v>2624</v>
      </c>
      <c r="C25" s="49" t="s">
        <v>2625</v>
      </c>
      <c r="D25" s="50" t="s">
        <v>13</v>
      </c>
      <c r="E25" s="50" t="s">
        <v>2586</v>
      </c>
      <c r="F25" s="50" t="s">
        <v>2586</v>
      </c>
      <c r="G25" s="50" t="s">
        <v>2587</v>
      </c>
      <c r="H25" s="50" t="s">
        <v>2586</v>
      </c>
      <c r="I25" s="50" t="s">
        <v>2626</v>
      </c>
      <c r="J25" s="50" t="s">
        <v>2627</v>
      </c>
      <c r="K25" s="51">
        <v>69</v>
      </c>
      <c r="L25" s="50">
        <v>513072</v>
      </c>
      <c r="M25" s="50">
        <v>272381</v>
      </c>
      <c r="N25" s="50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  <row r="26" spans="1:23" x14ac:dyDescent="0.35">
      <c r="A26" s="48">
        <v>5997408</v>
      </c>
      <c r="B26" s="48" t="s">
        <v>2632</v>
      </c>
      <c r="C26" s="49" t="s">
        <v>2633</v>
      </c>
      <c r="D26" s="50" t="s">
        <v>13</v>
      </c>
      <c r="E26" s="50" t="s">
        <v>2586</v>
      </c>
      <c r="F26" s="50" t="s">
        <v>2586</v>
      </c>
      <c r="G26" s="50" t="s">
        <v>2587</v>
      </c>
      <c r="H26" s="50" t="s">
        <v>2586</v>
      </c>
      <c r="I26" s="50" t="s">
        <v>2634</v>
      </c>
      <c r="J26" s="50" t="s">
        <v>2635</v>
      </c>
      <c r="K26" s="51">
        <v>35</v>
      </c>
      <c r="L26" s="50">
        <v>515288</v>
      </c>
      <c r="M26" s="50">
        <v>275597</v>
      </c>
      <c r="N26" s="50">
        <v>1</v>
      </c>
      <c r="O26" s="43"/>
      <c r="P26" s="43"/>
      <c r="Q26" s="43"/>
      <c r="R26" s="32">
        <f t="shared" si="1"/>
        <v>0</v>
      </c>
      <c r="S26" s="44">
        <f t="shared" si="2"/>
        <v>0</v>
      </c>
      <c r="T26" s="43"/>
      <c r="U26" s="43"/>
      <c r="V26" s="32">
        <f t="shared" si="3"/>
        <v>0</v>
      </c>
      <c r="W26" s="44">
        <f t="shared" si="4"/>
        <v>0</v>
      </c>
    </row>
    <row r="27" spans="1:23" x14ac:dyDescent="0.35">
      <c r="A27" s="48">
        <v>5997530</v>
      </c>
      <c r="B27" s="48" t="s">
        <v>2640</v>
      </c>
      <c r="C27" s="49" t="s">
        <v>2641</v>
      </c>
      <c r="D27" s="50" t="s">
        <v>13</v>
      </c>
      <c r="E27" s="50" t="s">
        <v>2586</v>
      </c>
      <c r="F27" s="50" t="s">
        <v>2586</v>
      </c>
      <c r="G27" s="50" t="s">
        <v>2587</v>
      </c>
      <c r="H27" s="50" t="s">
        <v>2586</v>
      </c>
      <c r="I27" s="50" t="s">
        <v>764</v>
      </c>
      <c r="J27" s="50" t="s">
        <v>765</v>
      </c>
      <c r="K27" s="51">
        <v>4</v>
      </c>
      <c r="L27" s="50">
        <v>515196</v>
      </c>
      <c r="M27" s="50">
        <v>274226</v>
      </c>
      <c r="N27" s="50">
        <v>1</v>
      </c>
      <c r="O27" s="43"/>
      <c r="P27" s="43"/>
      <c r="Q27" s="43"/>
      <c r="R27" s="32">
        <f t="shared" si="1"/>
        <v>0</v>
      </c>
      <c r="S27" s="44">
        <f t="shared" si="2"/>
        <v>0</v>
      </c>
      <c r="T27" s="43"/>
      <c r="U27" s="43"/>
      <c r="V27" s="32">
        <f t="shared" si="3"/>
        <v>0</v>
      </c>
      <c r="W27" s="44">
        <f t="shared" si="4"/>
        <v>0</v>
      </c>
    </row>
    <row r="28" spans="1:23" x14ac:dyDescent="0.35">
      <c r="A28" s="48">
        <v>5997555</v>
      </c>
      <c r="B28" s="48" t="s">
        <v>2642</v>
      </c>
      <c r="C28" s="49" t="s">
        <v>2643</v>
      </c>
      <c r="D28" s="50" t="s">
        <v>13</v>
      </c>
      <c r="E28" s="50" t="s">
        <v>2586</v>
      </c>
      <c r="F28" s="50" t="s">
        <v>2586</v>
      </c>
      <c r="G28" s="50" t="s">
        <v>2587</v>
      </c>
      <c r="H28" s="50" t="s">
        <v>2586</v>
      </c>
      <c r="I28" s="50" t="s">
        <v>2644</v>
      </c>
      <c r="J28" s="50" t="s">
        <v>2645</v>
      </c>
      <c r="K28" s="51">
        <v>7</v>
      </c>
      <c r="L28" s="50">
        <v>520219</v>
      </c>
      <c r="M28" s="50">
        <v>271601</v>
      </c>
      <c r="N28" s="50">
        <v>1</v>
      </c>
      <c r="O28" s="43"/>
      <c r="P28" s="43"/>
      <c r="Q28" s="43"/>
      <c r="R28" s="32">
        <f t="shared" si="1"/>
        <v>0</v>
      </c>
      <c r="S28" s="44">
        <f t="shared" si="2"/>
        <v>0</v>
      </c>
      <c r="T28" s="43"/>
      <c r="U28" s="43"/>
      <c r="V28" s="32">
        <f t="shared" si="3"/>
        <v>0</v>
      </c>
      <c r="W28" s="44">
        <f t="shared" si="4"/>
        <v>0</v>
      </c>
    </row>
    <row r="29" spans="1:23" x14ac:dyDescent="0.35">
      <c r="A29" s="48">
        <v>5997562</v>
      </c>
      <c r="B29" s="48" t="s">
        <v>2646</v>
      </c>
      <c r="C29" s="49" t="s">
        <v>2647</v>
      </c>
      <c r="D29" s="50" t="s">
        <v>13</v>
      </c>
      <c r="E29" s="50" t="s">
        <v>2586</v>
      </c>
      <c r="F29" s="50" t="s">
        <v>2586</v>
      </c>
      <c r="G29" s="50" t="s">
        <v>2587</v>
      </c>
      <c r="H29" s="50" t="s">
        <v>2586</v>
      </c>
      <c r="I29" s="50" t="s">
        <v>1999</v>
      </c>
      <c r="J29" s="50" t="s">
        <v>2000</v>
      </c>
      <c r="K29" s="51">
        <v>76</v>
      </c>
      <c r="L29" s="50">
        <v>519515</v>
      </c>
      <c r="M29" s="50">
        <v>271770</v>
      </c>
      <c r="N29" s="50">
        <v>1</v>
      </c>
      <c r="O29" s="43"/>
      <c r="P29" s="43"/>
      <c r="Q29" s="43"/>
      <c r="R29" s="32">
        <f t="shared" si="1"/>
        <v>0</v>
      </c>
      <c r="S29" s="44">
        <f t="shared" si="2"/>
        <v>0</v>
      </c>
      <c r="T29" s="43"/>
      <c r="U29" s="43"/>
      <c r="V29" s="32">
        <f t="shared" si="3"/>
        <v>0</v>
      </c>
      <c r="W29" s="44">
        <f t="shared" si="4"/>
        <v>0</v>
      </c>
    </row>
    <row r="30" spans="1:23" x14ac:dyDescent="0.35">
      <c r="A30" s="48">
        <v>5995635</v>
      </c>
      <c r="B30" s="48" t="s">
        <v>2648</v>
      </c>
      <c r="C30" s="49" t="s">
        <v>2649</v>
      </c>
      <c r="D30" s="50" t="s">
        <v>13</v>
      </c>
      <c r="E30" s="50" t="s">
        <v>2586</v>
      </c>
      <c r="F30" s="50" t="s">
        <v>2586</v>
      </c>
      <c r="G30" s="50" t="s">
        <v>2587</v>
      </c>
      <c r="H30" s="50" t="s">
        <v>2586</v>
      </c>
      <c r="I30" s="50" t="s">
        <v>91</v>
      </c>
      <c r="J30" s="50" t="s">
        <v>92</v>
      </c>
      <c r="K30" s="51">
        <v>16</v>
      </c>
      <c r="L30" s="50">
        <v>519296</v>
      </c>
      <c r="M30" s="50">
        <v>271010</v>
      </c>
      <c r="N30" s="50">
        <v>1</v>
      </c>
      <c r="O30" s="43"/>
      <c r="P30" s="43"/>
      <c r="Q30" s="43"/>
      <c r="R30" s="32">
        <f t="shared" si="1"/>
        <v>0</v>
      </c>
      <c r="S30" s="44">
        <f t="shared" si="2"/>
        <v>0</v>
      </c>
      <c r="T30" s="43"/>
      <c r="U30" s="43"/>
      <c r="V30" s="32">
        <f t="shared" si="3"/>
        <v>0</v>
      </c>
      <c r="W30" s="44">
        <f t="shared" si="4"/>
        <v>0</v>
      </c>
    </row>
    <row r="31" spans="1:23" x14ac:dyDescent="0.35">
      <c r="A31" s="48">
        <v>5991412</v>
      </c>
      <c r="B31" s="48" t="s">
        <v>2658</v>
      </c>
      <c r="C31" s="49" t="s">
        <v>2659</v>
      </c>
      <c r="D31" s="50" t="s">
        <v>13</v>
      </c>
      <c r="E31" s="50" t="s">
        <v>2586</v>
      </c>
      <c r="F31" s="50" t="s">
        <v>2586</v>
      </c>
      <c r="G31" s="50" t="s">
        <v>2587</v>
      </c>
      <c r="H31" s="50" t="s">
        <v>2586</v>
      </c>
      <c r="I31" s="50" t="s">
        <v>481</v>
      </c>
      <c r="J31" s="50" t="s">
        <v>482</v>
      </c>
      <c r="K31" s="51">
        <v>25</v>
      </c>
      <c r="L31" s="50">
        <v>516398</v>
      </c>
      <c r="M31" s="50">
        <v>273587</v>
      </c>
      <c r="N31" s="50">
        <v>1</v>
      </c>
      <c r="O31" s="43"/>
      <c r="P31" s="43"/>
      <c r="Q31" s="43"/>
      <c r="R31" s="32">
        <f t="shared" si="1"/>
        <v>0</v>
      </c>
      <c r="S31" s="44">
        <f t="shared" si="2"/>
        <v>0</v>
      </c>
      <c r="T31" s="43"/>
      <c r="U31" s="43"/>
      <c r="V31" s="32">
        <f t="shared" si="3"/>
        <v>0</v>
      </c>
      <c r="W31" s="44">
        <f t="shared" si="4"/>
        <v>0</v>
      </c>
    </row>
    <row r="32" spans="1:23" x14ac:dyDescent="0.35">
      <c r="A32" s="48">
        <v>5998066</v>
      </c>
      <c r="B32" s="48" t="s">
        <v>2664</v>
      </c>
      <c r="C32" s="49" t="s">
        <v>2665</v>
      </c>
      <c r="D32" s="50" t="s">
        <v>13</v>
      </c>
      <c r="E32" s="50" t="s">
        <v>2586</v>
      </c>
      <c r="F32" s="50" t="s">
        <v>2586</v>
      </c>
      <c r="G32" s="50" t="s">
        <v>2587</v>
      </c>
      <c r="H32" s="50" t="s">
        <v>2586</v>
      </c>
      <c r="I32" s="50" t="s">
        <v>2666</v>
      </c>
      <c r="J32" s="50" t="s">
        <v>2667</v>
      </c>
      <c r="K32" s="51">
        <v>1</v>
      </c>
      <c r="L32" s="50">
        <v>515120</v>
      </c>
      <c r="M32" s="50">
        <v>273116</v>
      </c>
      <c r="N32" s="50">
        <v>1</v>
      </c>
      <c r="O32" s="43"/>
      <c r="P32" s="43"/>
      <c r="Q32" s="43"/>
      <c r="R32" s="32">
        <f t="shared" si="1"/>
        <v>0</v>
      </c>
      <c r="S32" s="44">
        <f t="shared" si="2"/>
        <v>0</v>
      </c>
      <c r="T32" s="43"/>
      <c r="U32" s="43"/>
      <c r="V32" s="32">
        <f t="shared" si="3"/>
        <v>0</v>
      </c>
      <c r="W32" s="44">
        <f t="shared" si="4"/>
        <v>0</v>
      </c>
    </row>
    <row r="33" spans="1:23" x14ac:dyDescent="0.35">
      <c r="A33" s="48">
        <v>5998218</v>
      </c>
      <c r="B33" s="48" t="s">
        <v>2672</v>
      </c>
      <c r="C33" s="49" t="s">
        <v>2673</v>
      </c>
      <c r="D33" s="50" t="s">
        <v>13</v>
      </c>
      <c r="E33" s="50" t="s">
        <v>2586</v>
      </c>
      <c r="F33" s="50" t="s">
        <v>2586</v>
      </c>
      <c r="G33" s="50" t="s">
        <v>2587</v>
      </c>
      <c r="H33" s="50" t="s">
        <v>2586</v>
      </c>
      <c r="I33" s="50" t="s">
        <v>2674</v>
      </c>
      <c r="J33" s="50" t="s">
        <v>2675</v>
      </c>
      <c r="K33" s="51">
        <v>44</v>
      </c>
      <c r="L33" s="50">
        <v>518293</v>
      </c>
      <c r="M33" s="50">
        <v>279038</v>
      </c>
      <c r="N33" s="50">
        <v>1</v>
      </c>
      <c r="O33" s="43"/>
      <c r="P33" s="43"/>
      <c r="Q33" s="43"/>
      <c r="R33" s="32">
        <f t="shared" si="1"/>
        <v>0</v>
      </c>
      <c r="S33" s="44">
        <f t="shared" si="2"/>
        <v>0</v>
      </c>
      <c r="T33" s="43"/>
      <c r="U33" s="43"/>
      <c r="V33" s="32">
        <f t="shared" si="3"/>
        <v>0</v>
      </c>
      <c r="W33" s="44">
        <f t="shared" si="4"/>
        <v>0</v>
      </c>
    </row>
    <row r="34" spans="1:23" x14ac:dyDescent="0.35">
      <c r="A34" s="48">
        <v>5998305</v>
      </c>
      <c r="B34" s="48" t="s">
        <v>2684</v>
      </c>
      <c r="C34" s="49" t="s">
        <v>2685</v>
      </c>
      <c r="D34" s="50" t="s">
        <v>13</v>
      </c>
      <c r="E34" s="50" t="s">
        <v>2586</v>
      </c>
      <c r="F34" s="50" t="s">
        <v>2586</v>
      </c>
      <c r="G34" s="50" t="s">
        <v>2587</v>
      </c>
      <c r="H34" s="50" t="s">
        <v>2586</v>
      </c>
      <c r="I34" s="50" t="s">
        <v>2678</v>
      </c>
      <c r="J34" s="50" t="s">
        <v>2679</v>
      </c>
      <c r="K34" s="51">
        <v>5</v>
      </c>
      <c r="L34" s="50">
        <v>514842</v>
      </c>
      <c r="M34" s="50">
        <v>273436</v>
      </c>
      <c r="N34" s="50">
        <v>1</v>
      </c>
      <c r="O34" s="43"/>
      <c r="P34" s="43"/>
      <c r="Q34" s="43"/>
      <c r="R34" s="32">
        <f t="shared" si="1"/>
        <v>0</v>
      </c>
      <c r="S34" s="44">
        <f t="shared" si="2"/>
        <v>0</v>
      </c>
      <c r="T34" s="43"/>
      <c r="U34" s="43"/>
      <c r="V34" s="32">
        <f t="shared" si="3"/>
        <v>0</v>
      </c>
      <c r="W34" s="44">
        <f t="shared" si="4"/>
        <v>0</v>
      </c>
    </row>
    <row r="35" spans="1:23" x14ac:dyDescent="0.35">
      <c r="A35" s="48">
        <v>5998314</v>
      </c>
      <c r="B35" s="48" t="s">
        <v>2686</v>
      </c>
      <c r="C35" s="49" t="s">
        <v>2687</v>
      </c>
      <c r="D35" s="50" t="s">
        <v>13</v>
      </c>
      <c r="E35" s="50" t="s">
        <v>2586</v>
      </c>
      <c r="F35" s="50" t="s">
        <v>2586</v>
      </c>
      <c r="G35" s="50" t="s">
        <v>2587</v>
      </c>
      <c r="H35" s="50" t="s">
        <v>2586</v>
      </c>
      <c r="I35" s="50" t="s">
        <v>2678</v>
      </c>
      <c r="J35" s="50" t="s">
        <v>2679</v>
      </c>
      <c r="K35" s="51">
        <v>73</v>
      </c>
      <c r="L35" s="50">
        <v>516286</v>
      </c>
      <c r="M35" s="50">
        <v>274704</v>
      </c>
      <c r="N35" s="50">
        <v>1</v>
      </c>
      <c r="O35" s="43"/>
      <c r="P35" s="43"/>
      <c r="Q35" s="43"/>
      <c r="R35" s="32">
        <f t="shared" si="1"/>
        <v>0</v>
      </c>
      <c r="S35" s="44">
        <f t="shared" si="2"/>
        <v>0</v>
      </c>
      <c r="T35" s="43"/>
      <c r="U35" s="43"/>
      <c r="V35" s="32">
        <f t="shared" si="3"/>
        <v>0</v>
      </c>
      <c r="W35" s="44">
        <f t="shared" si="4"/>
        <v>0</v>
      </c>
    </row>
  </sheetData>
  <sheetProtection algorithmName="SHA-512" hashValue="CTOAd4fUWvKsTW1/dP0DVm5c9aZJJPotKDMS8JbRrd5L86oys2AkXdZ0yyWaQVRdKDfaRxXJQZgRrl0BmRRvDQ==" saltValue="sxcrY/8UilHa0Z1MMtVej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3E8DF-DE29-49E6-A9C2-8EE99187125E}">
  <dimension ref="A1:W69"/>
  <sheetViews>
    <sheetView workbookViewId="0">
      <selection activeCell="A7" sqref="A7:E7"/>
    </sheetView>
  </sheetViews>
  <sheetFormatPr defaultColWidth="8.7265625" defaultRowHeight="14.5" x14ac:dyDescent="0.35"/>
  <cols>
    <col min="1" max="4" width="8.7265625" style="14"/>
    <col min="5" max="5" width="11.1796875" style="14" customWidth="1"/>
    <col min="6" max="11" width="8.7265625" style="14"/>
    <col min="12" max="12" width="16.17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48</v>
      </c>
      <c r="B2" s="11">
        <f>M14</f>
        <v>54</v>
      </c>
      <c r="C2" s="11" t="str">
        <f>E17</f>
        <v>CZĘSTOCHOWSKI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42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42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53.5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43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54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54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5525604</v>
      </c>
      <c r="B16" s="48" t="s">
        <v>199</v>
      </c>
      <c r="C16" s="49" t="s">
        <v>200</v>
      </c>
      <c r="D16" s="50" t="s">
        <v>13</v>
      </c>
      <c r="E16" s="50" t="s">
        <v>193</v>
      </c>
      <c r="F16" s="50" t="s">
        <v>194</v>
      </c>
      <c r="G16" s="50" t="s">
        <v>201</v>
      </c>
      <c r="H16" s="50" t="s">
        <v>202</v>
      </c>
      <c r="I16" s="50" t="s">
        <v>145</v>
      </c>
      <c r="J16" s="50" t="s">
        <v>146</v>
      </c>
      <c r="K16" s="50">
        <v>48</v>
      </c>
      <c r="L16" s="50">
        <v>500381</v>
      </c>
      <c r="M16" s="50">
        <v>325468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5526474</v>
      </c>
      <c r="B17" s="48" t="s">
        <v>206</v>
      </c>
      <c r="C17" s="49" t="s">
        <v>207</v>
      </c>
      <c r="D17" s="50" t="s">
        <v>13</v>
      </c>
      <c r="E17" s="50" t="s">
        <v>193</v>
      </c>
      <c r="F17" s="50" t="s">
        <v>208</v>
      </c>
      <c r="G17" s="50" t="s">
        <v>209</v>
      </c>
      <c r="H17" s="50" t="s">
        <v>208</v>
      </c>
      <c r="I17" s="50" t="s">
        <v>210</v>
      </c>
      <c r="J17" s="50" t="s">
        <v>211</v>
      </c>
      <c r="K17" s="50">
        <v>49</v>
      </c>
      <c r="L17" s="50">
        <v>539198</v>
      </c>
      <c r="M17" s="50">
        <v>330830</v>
      </c>
      <c r="N17" s="50">
        <v>1</v>
      </c>
      <c r="O17" s="43"/>
      <c r="P17" s="43"/>
      <c r="Q17" s="43"/>
      <c r="R17" s="32">
        <f t="shared" ref="R17:R69" si="1">ROUND(Q17*0.23,2)</f>
        <v>0</v>
      </c>
      <c r="S17" s="44">
        <f t="shared" ref="S17:S69" si="2">ROUND(Q17,2)+R17</f>
        <v>0</v>
      </c>
      <c r="T17" s="43"/>
      <c r="U17" s="43"/>
      <c r="V17" s="32">
        <f t="shared" ref="V17:V69" si="3">ROUND(U17*0.23,2)</f>
        <v>0</v>
      </c>
      <c r="W17" s="44">
        <f t="shared" ref="W17:W69" si="4">ROUND(U17,2)+V17</f>
        <v>0</v>
      </c>
    </row>
    <row r="18" spans="1:23" x14ac:dyDescent="0.35">
      <c r="A18" s="48">
        <v>5526650</v>
      </c>
      <c r="B18" s="48" t="s">
        <v>212</v>
      </c>
      <c r="C18" s="49" t="s">
        <v>213</v>
      </c>
      <c r="D18" s="50" t="s">
        <v>13</v>
      </c>
      <c r="E18" s="50" t="s">
        <v>193</v>
      </c>
      <c r="F18" s="50" t="s">
        <v>208</v>
      </c>
      <c r="G18" s="50" t="s">
        <v>214</v>
      </c>
      <c r="H18" s="50" t="s">
        <v>215</v>
      </c>
      <c r="I18" s="50" t="s">
        <v>45</v>
      </c>
      <c r="J18" s="50" t="s">
        <v>15</v>
      </c>
      <c r="K18" s="50">
        <v>146</v>
      </c>
      <c r="L18" s="50">
        <v>539754</v>
      </c>
      <c r="M18" s="50">
        <v>328057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5541358</v>
      </c>
      <c r="B19" s="48" t="s">
        <v>265</v>
      </c>
      <c r="C19" s="49" t="s">
        <v>266</v>
      </c>
      <c r="D19" s="50" t="s">
        <v>13</v>
      </c>
      <c r="E19" s="50" t="s">
        <v>193</v>
      </c>
      <c r="F19" s="50" t="s">
        <v>267</v>
      </c>
      <c r="G19" s="50" t="s">
        <v>268</v>
      </c>
      <c r="H19" s="50" t="s">
        <v>269</v>
      </c>
      <c r="I19" s="50" t="s">
        <v>270</v>
      </c>
      <c r="J19" s="50" t="s">
        <v>271</v>
      </c>
      <c r="K19" s="50">
        <v>130</v>
      </c>
      <c r="L19" s="50">
        <v>496707</v>
      </c>
      <c r="M19" s="50">
        <v>319267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5541549</v>
      </c>
      <c r="B20" s="48" t="s">
        <v>272</v>
      </c>
      <c r="C20" s="49" t="s">
        <v>273</v>
      </c>
      <c r="D20" s="50" t="s">
        <v>13</v>
      </c>
      <c r="E20" s="50" t="s">
        <v>193</v>
      </c>
      <c r="F20" s="50" t="s">
        <v>267</v>
      </c>
      <c r="G20" s="50" t="s">
        <v>274</v>
      </c>
      <c r="H20" s="50" t="s">
        <v>275</v>
      </c>
      <c r="I20" s="50" t="s">
        <v>45</v>
      </c>
      <c r="J20" s="50" t="s">
        <v>15</v>
      </c>
      <c r="K20" s="50">
        <v>161</v>
      </c>
      <c r="L20" s="50">
        <v>500476</v>
      </c>
      <c r="M20" s="50">
        <v>312741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5542810</v>
      </c>
      <c r="B21" s="48" t="s">
        <v>276</v>
      </c>
      <c r="C21" s="49" t="s">
        <v>277</v>
      </c>
      <c r="D21" s="50" t="s">
        <v>13</v>
      </c>
      <c r="E21" s="50" t="s">
        <v>193</v>
      </c>
      <c r="F21" s="50" t="s">
        <v>267</v>
      </c>
      <c r="G21" s="50" t="s">
        <v>278</v>
      </c>
      <c r="H21" s="50" t="s">
        <v>267</v>
      </c>
      <c r="I21" s="50" t="s">
        <v>91</v>
      </c>
      <c r="J21" s="50" t="s">
        <v>92</v>
      </c>
      <c r="K21" s="50">
        <v>7</v>
      </c>
      <c r="L21" s="50">
        <v>500715</v>
      </c>
      <c r="M21" s="50">
        <v>317554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5543122</v>
      </c>
      <c r="B22" s="48" t="s">
        <v>279</v>
      </c>
      <c r="C22" s="49" t="s">
        <v>280</v>
      </c>
      <c r="D22" s="50" t="s">
        <v>13</v>
      </c>
      <c r="E22" s="50" t="s">
        <v>193</v>
      </c>
      <c r="F22" s="50" t="s">
        <v>267</v>
      </c>
      <c r="G22" s="50" t="s">
        <v>281</v>
      </c>
      <c r="H22" s="50" t="s">
        <v>282</v>
      </c>
      <c r="I22" s="50" t="s">
        <v>45</v>
      </c>
      <c r="J22" s="50" t="s">
        <v>15</v>
      </c>
      <c r="K22" s="50">
        <v>4</v>
      </c>
      <c r="L22" s="50">
        <v>499132</v>
      </c>
      <c r="M22" s="50">
        <v>316198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5543223</v>
      </c>
      <c r="B23" s="48" t="s">
        <v>283</v>
      </c>
      <c r="C23" s="49" t="s">
        <v>284</v>
      </c>
      <c r="D23" s="50" t="s">
        <v>13</v>
      </c>
      <c r="E23" s="50" t="s">
        <v>193</v>
      </c>
      <c r="F23" s="50" t="s">
        <v>267</v>
      </c>
      <c r="G23" s="50" t="s">
        <v>285</v>
      </c>
      <c r="H23" s="50" t="s">
        <v>286</v>
      </c>
      <c r="I23" s="50" t="s">
        <v>45</v>
      </c>
      <c r="J23" s="50" t="s">
        <v>15</v>
      </c>
      <c r="K23" s="50">
        <v>66</v>
      </c>
      <c r="L23" s="50">
        <v>503205</v>
      </c>
      <c r="M23" s="50">
        <v>317479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8">
        <v>5543463</v>
      </c>
      <c r="B24" s="48" t="s">
        <v>287</v>
      </c>
      <c r="C24" s="49" t="s">
        <v>288</v>
      </c>
      <c r="D24" s="50" t="s">
        <v>13</v>
      </c>
      <c r="E24" s="50" t="s">
        <v>193</v>
      </c>
      <c r="F24" s="50" t="s">
        <v>267</v>
      </c>
      <c r="G24" s="50" t="s">
        <v>289</v>
      </c>
      <c r="H24" s="50" t="s">
        <v>290</v>
      </c>
      <c r="I24" s="50" t="s">
        <v>45</v>
      </c>
      <c r="J24" s="50" t="s">
        <v>15</v>
      </c>
      <c r="K24" s="50">
        <v>78</v>
      </c>
      <c r="L24" s="50">
        <v>502702</v>
      </c>
      <c r="M24" s="50">
        <v>315264</v>
      </c>
      <c r="N24" s="50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8">
        <v>5544887</v>
      </c>
      <c r="B25" s="48" t="s">
        <v>368</v>
      </c>
      <c r="C25" s="49" t="s">
        <v>369</v>
      </c>
      <c r="D25" s="50" t="s">
        <v>13</v>
      </c>
      <c r="E25" s="50" t="s">
        <v>193</v>
      </c>
      <c r="F25" s="50" t="s">
        <v>367</v>
      </c>
      <c r="G25" s="50" t="s">
        <v>370</v>
      </c>
      <c r="H25" s="50" t="s">
        <v>367</v>
      </c>
      <c r="I25" s="50" t="s">
        <v>371</v>
      </c>
      <c r="J25" s="50" t="s">
        <v>372</v>
      </c>
      <c r="K25" s="50">
        <v>2</v>
      </c>
      <c r="L25" s="50">
        <v>519572</v>
      </c>
      <c r="M25" s="50">
        <v>344557</v>
      </c>
      <c r="N25" s="50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  <row r="26" spans="1:23" x14ac:dyDescent="0.35">
      <c r="A26" s="48">
        <v>5545575</v>
      </c>
      <c r="B26" s="48" t="s">
        <v>373</v>
      </c>
      <c r="C26" s="49" t="s">
        <v>374</v>
      </c>
      <c r="D26" s="50" t="s">
        <v>13</v>
      </c>
      <c r="E26" s="50" t="s">
        <v>193</v>
      </c>
      <c r="F26" s="50" t="s">
        <v>367</v>
      </c>
      <c r="G26" s="50" t="s">
        <v>375</v>
      </c>
      <c r="H26" s="50" t="s">
        <v>376</v>
      </c>
      <c r="I26" s="50" t="s">
        <v>377</v>
      </c>
      <c r="J26" s="50" t="s">
        <v>378</v>
      </c>
      <c r="K26" s="51">
        <v>16</v>
      </c>
      <c r="L26" s="50">
        <v>526733</v>
      </c>
      <c r="M26" s="50">
        <v>345170</v>
      </c>
      <c r="N26" s="50">
        <v>1</v>
      </c>
      <c r="O26" s="43"/>
      <c r="P26" s="43"/>
      <c r="Q26" s="43"/>
      <c r="R26" s="32">
        <f t="shared" si="1"/>
        <v>0</v>
      </c>
      <c r="S26" s="44">
        <f t="shared" si="2"/>
        <v>0</v>
      </c>
      <c r="T26" s="43"/>
      <c r="U26" s="43"/>
      <c r="V26" s="32">
        <f t="shared" si="3"/>
        <v>0</v>
      </c>
      <c r="W26" s="44">
        <f t="shared" si="4"/>
        <v>0</v>
      </c>
    </row>
    <row r="27" spans="1:23" x14ac:dyDescent="0.35">
      <c r="A27" s="48">
        <v>5552098</v>
      </c>
      <c r="B27" s="48" t="s">
        <v>413</v>
      </c>
      <c r="C27" s="49" t="s">
        <v>414</v>
      </c>
      <c r="D27" s="50" t="s">
        <v>13</v>
      </c>
      <c r="E27" s="50" t="s">
        <v>193</v>
      </c>
      <c r="F27" s="50" t="s">
        <v>415</v>
      </c>
      <c r="G27" s="50" t="s">
        <v>416</v>
      </c>
      <c r="H27" s="50" t="s">
        <v>417</v>
      </c>
      <c r="I27" s="51" t="s">
        <v>418</v>
      </c>
      <c r="J27" s="50" t="s">
        <v>419</v>
      </c>
      <c r="K27" s="51" t="s">
        <v>420</v>
      </c>
      <c r="L27" s="50">
        <v>519248</v>
      </c>
      <c r="M27" s="50">
        <v>340212</v>
      </c>
      <c r="N27" s="50">
        <v>1</v>
      </c>
      <c r="O27" s="43"/>
      <c r="P27" s="43"/>
      <c r="Q27" s="43"/>
      <c r="R27" s="32">
        <f t="shared" si="1"/>
        <v>0</v>
      </c>
      <c r="S27" s="44">
        <f t="shared" si="2"/>
        <v>0</v>
      </c>
      <c r="T27" s="43"/>
      <c r="U27" s="43"/>
      <c r="V27" s="32">
        <f t="shared" si="3"/>
        <v>0</v>
      </c>
      <c r="W27" s="44">
        <f t="shared" si="4"/>
        <v>0</v>
      </c>
    </row>
    <row r="28" spans="1:23" x14ac:dyDescent="0.35">
      <c r="A28" s="48">
        <v>5553021</v>
      </c>
      <c r="B28" s="48" t="s">
        <v>421</v>
      </c>
      <c r="C28" s="49" t="s">
        <v>422</v>
      </c>
      <c r="D28" s="50" t="s">
        <v>13</v>
      </c>
      <c r="E28" s="50" t="s">
        <v>193</v>
      </c>
      <c r="F28" s="50" t="s">
        <v>415</v>
      </c>
      <c r="G28" s="50" t="s">
        <v>423</v>
      </c>
      <c r="H28" s="50" t="s">
        <v>424</v>
      </c>
      <c r="I28" s="50" t="s">
        <v>18</v>
      </c>
      <c r="J28" s="50" t="s">
        <v>19</v>
      </c>
      <c r="K28" s="51">
        <v>6</v>
      </c>
      <c r="L28" s="50">
        <v>505812</v>
      </c>
      <c r="M28" s="50">
        <v>336234</v>
      </c>
      <c r="N28" s="50">
        <v>1</v>
      </c>
      <c r="O28" s="43"/>
      <c r="P28" s="43"/>
      <c r="Q28" s="43"/>
      <c r="R28" s="32">
        <f t="shared" si="1"/>
        <v>0</v>
      </c>
      <c r="S28" s="44">
        <f t="shared" si="2"/>
        <v>0</v>
      </c>
      <c r="T28" s="43"/>
      <c r="U28" s="43"/>
      <c r="V28" s="32">
        <f t="shared" si="3"/>
        <v>0</v>
      </c>
      <c r="W28" s="44">
        <f t="shared" si="4"/>
        <v>0</v>
      </c>
    </row>
    <row r="29" spans="1:23" x14ac:dyDescent="0.35">
      <c r="A29" s="48">
        <v>5555746</v>
      </c>
      <c r="B29" s="48" t="s">
        <v>425</v>
      </c>
      <c r="C29" s="49" t="s">
        <v>426</v>
      </c>
      <c r="D29" s="50" t="s">
        <v>13</v>
      </c>
      <c r="E29" s="50" t="s">
        <v>193</v>
      </c>
      <c r="F29" s="50" t="s">
        <v>415</v>
      </c>
      <c r="G29" s="50" t="s">
        <v>427</v>
      </c>
      <c r="H29" s="50" t="s">
        <v>428</v>
      </c>
      <c r="I29" s="50" t="s">
        <v>327</v>
      </c>
      <c r="J29" s="50" t="s">
        <v>328</v>
      </c>
      <c r="K29" s="51">
        <v>21</v>
      </c>
      <c r="L29" s="50">
        <v>508323</v>
      </c>
      <c r="M29" s="50">
        <v>336398</v>
      </c>
      <c r="N29" s="50">
        <v>1</v>
      </c>
      <c r="O29" s="43"/>
      <c r="P29" s="43"/>
      <c r="Q29" s="43"/>
      <c r="R29" s="32">
        <f t="shared" si="1"/>
        <v>0</v>
      </c>
      <c r="S29" s="44">
        <f t="shared" si="2"/>
        <v>0</v>
      </c>
      <c r="T29" s="43"/>
      <c r="U29" s="43"/>
      <c r="V29" s="32">
        <f t="shared" si="3"/>
        <v>0</v>
      </c>
      <c r="W29" s="44">
        <f t="shared" si="4"/>
        <v>0</v>
      </c>
    </row>
    <row r="30" spans="1:23" x14ac:dyDescent="0.35">
      <c r="A30" s="48">
        <v>5556626</v>
      </c>
      <c r="B30" s="48" t="s">
        <v>429</v>
      </c>
      <c r="C30" s="49" t="s">
        <v>430</v>
      </c>
      <c r="D30" s="50" t="s">
        <v>13</v>
      </c>
      <c r="E30" s="50" t="s">
        <v>193</v>
      </c>
      <c r="F30" s="50" t="s">
        <v>415</v>
      </c>
      <c r="G30" s="50" t="s">
        <v>431</v>
      </c>
      <c r="H30" s="50" t="s">
        <v>415</v>
      </c>
      <c r="I30" s="50" t="s">
        <v>432</v>
      </c>
      <c r="J30" s="50" t="s">
        <v>433</v>
      </c>
      <c r="K30" s="51">
        <v>114</v>
      </c>
      <c r="L30" s="50">
        <v>513845</v>
      </c>
      <c r="M30" s="50">
        <v>339619</v>
      </c>
      <c r="N30" s="50">
        <v>1</v>
      </c>
      <c r="O30" s="43"/>
      <c r="P30" s="43"/>
      <c r="Q30" s="43"/>
      <c r="R30" s="32">
        <f t="shared" si="1"/>
        <v>0</v>
      </c>
      <c r="S30" s="44">
        <f t="shared" si="2"/>
        <v>0</v>
      </c>
      <c r="T30" s="43"/>
      <c r="U30" s="43"/>
      <c r="V30" s="32">
        <f t="shared" si="3"/>
        <v>0</v>
      </c>
      <c r="W30" s="44">
        <f t="shared" si="4"/>
        <v>0</v>
      </c>
    </row>
    <row r="31" spans="1:23" x14ac:dyDescent="0.35">
      <c r="A31" s="48">
        <v>5559133</v>
      </c>
      <c r="B31" s="48" t="s">
        <v>442</v>
      </c>
      <c r="C31" s="49" t="s">
        <v>443</v>
      </c>
      <c r="D31" s="50" t="s">
        <v>13</v>
      </c>
      <c r="E31" s="50" t="s">
        <v>193</v>
      </c>
      <c r="F31" s="50" t="s">
        <v>415</v>
      </c>
      <c r="G31" s="50" t="s">
        <v>444</v>
      </c>
      <c r="H31" s="50" t="s">
        <v>445</v>
      </c>
      <c r="I31" s="50" t="s">
        <v>145</v>
      </c>
      <c r="J31" s="50" t="s">
        <v>146</v>
      </c>
      <c r="K31" s="51">
        <v>110</v>
      </c>
      <c r="L31" s="50">
        <v>509310</v>
      </c>
      <c r="M31" s="50">
        <v>334001</v>
      </c>
      <c r="N31" s="50">
        <v>1</v>
      </c>
      <c r="O31" s="43"/>
      <c r="P31" s="43"/>
      <c r="Q31" s="43"/>
      <c r="R31" s="32">
        <f t="shared" si="1"/>
        <v>0</v>
      </c>
      <c r="S31" s="44">
        <f t="shared" si="2"/>
        <v>0</v>
      </c>
      <c r="T31" s="43"/>
      <c r="U31" s="43"/>
      <c r="V31" s="32">
        <f t="shared" si="3"/>
        <v>0</v>
      </c>
      <c r="W31" s="44">
        <f t="shared" si="4"/>
        <v>0</v>
      </c>
    </row>
    <row r="32" spans="1:23" x14ac:dyDescent="0.35">
      <c r="A32" s="48">
        <v>8689431</v>
      </c>
      <c r="B32" s="48" t="s">
        <v>499</v>
      </c>
      <c r="C32" s="49" t="s">
        <v>500</v>
      </c>
      <c r="D32" s="50" t="s">
        <v>13</v>
      </c>
      <c r="E32" s="50" t="s">
        <v>193</v>
      </c>
      <c r="F32" s="50" t="s">
        <v>501</v>
      </c>
      <c r="G32" s="50" t="s">
        <v>502</v>
      </c>
      <c r="H32" s="50" t="s">
        <v>503</v>
      </c>
      <c r="I32" s="50" t="s">
        <v>504</v>
      </c>
      <c r="J32" s="50" t="s">
        <v>505</v>
      </c>
      <c r="K32" s="51">
        <v>7</v>
      </c>
      <c r="L32" s="50">
        <v>510771</v>
      </c>
      <c r="M32" s="50">
        <v>316213</v>
      </c>
      <c r="N32" s="50">
        <v>1</v>
      </c>
      <c r="O32" s="43"/>
      <c r="P32" s="43"/>
      <c r="Q32" s="43"/>
      <c r="R32" s="32">
        <f t="shared" si="1"/>
        <v>0</v>
      </c>
      <c r="S32" s="44">
        <f t="shared" si="2"/>
        <v>0</v>
      </c>
      <c r="T32" s="43"/>
      <c r="U32" s="43"/>
      <c r="V32" s="32">
        <f t="shared" si="3"/>
        <v>0</v>
      </c>
      <c r="W32" s="44">
        <f t="shared" si="4"/>
        <v>0</v>
      </c>
    </row>
    <row r="33" spans="1:23" x14ac:dyDescent="0.35">
      <c r="A33" s="48">
        <v>5564218</v>
      </c>
      <c r="B33" s="48" t="s">
        <v>506</v>
      </c>
      <c r="C33" s="49" t="s">
        <v>507</v>
      </c>
      <c r="D33" s="50" t="s">
        <v>13</v>
      </c>
      <c r="E33" s="50" t="s">
        <v>193</v>
      </c>
      <c r="F33" s="50" t="s">
        <v>501</v>
      </c>
      <c r="G33" s="50" t="s">
        <v>502</v>
      </c>
      <c r="H33" s="50" t="s">
        <v>503</v>
      </c>
      <c r="I33" s="50" t="s">
        <v>18</v>
      </c>
      <c r="J33" s="50" t="s">
        <v>19</v>
      </c>
      <c r="K33" s="51">
        <v>2</v>
      </c>
      <c r="L33" s="50">
        <v>510840</v>
      </c>
      <c r="M33" s="50">
        <v>316248</v>
      </c>
      <c r="N33" s="50">
        <v>1</v>
      </c>
      <c r="O33" s="43"/>
      <c r="P33" s="43"/>
      <c r="Q33" s="43"/>
      <c r="R33" s="32">
        <f t="shared" si="1"/>
        <v>0</v>
      </c>
      <c r="S33" s="44">
        <f t="shared" si="2"/>
        <v>0</v>
      </c>
      <c r="T33" s="43"/>
      <c r="U33" s="43"/>
      <c r="V33" s="32">
        <f t="shared" si="3"/>
        <v>0</v>
      </c>
      <c r="W33" s="44">
        <f t="shared" si="4"/>
        <v>0</v>
      </c>
    </row>
    <row r="34" spans="1:23" x14ac:dyDescent="0.35">
      <c r="A34" s="48">
        <v>5564565</v>
      </c>
      <c r="B34" s="48" t="s">
        <v>508</v>
      </c>
      <c r="C34" s="49" t="s">
        <v>509</v>
      </c>
      <c r="D34" s="50" t="s">
        <v>13</v>
      </c>
      <c r="E34" s="50" t="s">
        <v>193</v>
      </c>
      <c r="F34" s="50" t="s">
        <v>501</v>
      </c>
      <c r="G34" s="50" t="s">
        <v>510</v>
      </c>
      <c r="H34" s="50" t="s">
        <v>511</v>
      </c>
      <c r="I34" s="50" t="s">
        <v>512</v>
      </c>
      <c r="J34" s="50" t="s">
        <v>513</v>
      </c>
      <c r="K34" s="51">
        <v>54</v>
      </c>
      <c r="L34" s="50">
        <v>506499</v>
      </c>
      <c r="M34" s="50">
        <v>315845</v>
      </c>
      <c r="N34" s="50">
        <v>1</v>
      </c>
      <c r="O34" s="43"/>
      <c r="P34" s="43"/>
      <c r="Q34" s="43"/>
      <c r="R34" s="32">
        <f t="shared" si="1"/>
        <v>0</v>
      </c>
      <c r="S34" s="44">
        <f t="shared" si="2"/>
        <v>0</v>
      </c>
      <c r="T34" s="43"/>
      <c r="U34" s="43"/>
      <c r="V34" s="32">
        <f t="shared" si="3"/>
        <v>0</v>
      </c>
      <c r="W34" s="44">
        <f t="shared" si="4"/>
        <v>0</v>
      </c>
    </row>
    <row r="35" spans="1:23" x14ac:dyDescent="0.35">
      <c r="A35" s="48">
        <v>5565684</v>
      </c>
      <c r="B35" s="48" t="s">
        <v>514</v>
      </c>
      <c r="C35" s="49" t="s">
        <v>515</v>
      </c>
      <c r="D35" s="50" t="s">
        <v>13</v>
      </c>
      <c r="E35" s="50" t="s">
        <v>193</v>
      </c>
      <c r="F35" s="50" t="s">
        <v>501</v>
      </c>
      <c r="G35" s="50" t="s">
        <v>516</v>
      </c>
      <c r="H35" s="50" t="s">
        <v>517</v>
      </c>
      <c r="I35" s="50" t="s">
        <v>518</v>
      </c>
      <c r="J35" s="50" t="s">
        <v>519</v>
      </c>
      <c r="K35" s="51">
        <v>4</v>
      </c>
      <c r="L35" s="50">
        <v>512588</v>
      </c>
      <c r="M35" s="50">
        <v>320054</v>
      </c>
      <c r="N35" s="50">
        <v>1</v>
      </c>
      <c r="O35" s="43"/>
      <c r="P35" s="43"/>
      <c r="Q35" s="43"/>
      <c r="R35" s="32">
        <f t="shared" si="1"/>
        <v>0</v>
      </c>
      <c r="S35" s="44">
        <f t="shared" si="2"/>
        <v>0</v>
      </c>
      <c r="T35" s="43"/>
      <c r="U35" s="43"/>
      <c r="V35" s="32">
        <f t="shared" si="3"/>
        <v>0</v>
      </c>
      <c r="W35" s="44">
        <f t="shared" si="4"/>
        <v>0</v>
      </c>
    </row>
    <row r="36" spans="1:23" x14ac:dyDescent="0.35">
      <c r="A36" s="48">
        <v>5566215</v>
      </c>
      <c r="B36" s="48" t="s">
        <v>520</v>
      </c>
      <c r="C36" s="49" t="s">
        <v>521</v>
      </c>
      <c r="D36" s="50" t="s">
        <v>13</v>
      </c>
      <c r="E36" s="50" t="s">
        <v>193</v>
      </c>
      <c r="F36" s="50" t="s">
        <v>501</v>
      </c>
      <c r="G36" s="50" t="s">
        <v>522</v>
      </c>
      <c r="H36" s="50" t="s">
        <v>523</v>
      </c>
      <c r="I36" s="50" t="s">
        <v>524</v>
      </c>
      <c r="J36" s="50" t="s">
        <v>525</v>
      </c>
      <c r="K36" s="51">
        <v>12</v>
      </c>
      <c r="L36" s="50">
        <v>509769</v>
      </c>
      <c r="M36" s="50">
        <v>318914</v>
      </c>
      <c r="N36" s="50">
        <v>1</v>
      </c>
      <c r="O36" s="43"/>
      <c r="P36" s="43"/>
      <c r="Q36" s="43"/>
      <c r="R36" s="32">
        <f t="shared" si="1"/>
        <v>0</v>
      </c>
      <c r="S36" s="44">
        <f t="shared" si="2"/>
        <v>0</v>
      </c>
      <c r="T36" s="43"/>
      <c r="U36" s="43"/>
      <c r="V36" s="32">
        <f t="shared" si="3"/>
        <v>0</v>
      </c>
      <c r="W36" s="44">
        <f t="shared" si="4"/>
        <v>0</v>
      </c>
    </row>
    <row r="37" spans="1:23" x14ac:dyDescent="0.35">
      <c r="A37" s="48">
        <v>8420551</v>
      </c>
      <c r="B37" s="48" t="s">
        <v>526</v>
      </c>
      <c r="C37" s="49" t="s">
        <v>527</v>
      </c>
      <c r="D37" s="50" t="s">
        <v>13</v>
      </c>
      <c r="E37" s="50" t="s">
        <v>193</v>
      </c>
      <c r="F37" s="50" t="s">
        <v>501</v>
      </c>
      <c r="G37" s="50" t="s">
        <v>528</v>
      </c>
      <c r="H37" s="50" t="s">
        <v>529</v>
      </c>
      <c r="I37" s="50" t="s">
        <v>18</v>
      </c>
      <c r="J37" s="50" t="s">
        <v>19</v>
      </c>
      <c r="K37" s="51">
        <v>4</v>
      </c>
      <c r="L37" s="50">
        <v>510735</v>
      </c>
      <c r="M37" s="50">
        <v>319884</v>
      </c>
      <c r="N37" s="50">
        <v>1</v>
      </c>
      <c r="O37" s="43"/>
      <c r="P37" s="43"/>
      <c r="Q37" s="43"/>
      <c r="R37" s="32">
        <f t="shared" si="1"/>
        <v>0</v>
      </c>
      <c r="S37" s="44">
        <f t="shared" si="2"/>
        <v>0</v>
      </c>
      <c r="T37" s="43"/>
      <c r="U37" s="43"/>
      <c r="V37" s="32">
        <f t="shared" si="3"/>
        <v>0</v>
      </c>
      <c r="W37" s="44">
        <f t="shared" si="4"/>
        <v>0</v>
      </c>
    </row>
    <row r="38" spans="1:23" x14ac:dyDescent="0.35">
      <c r="A38" s="48">
        <v>5571225</v>
      </c>
      <c r="B38" s="48" t="s">
        <v>560</v>
      </c>
      <c r="C38" s="49" t="s">
        <v>561</v>
      </c>
      <c r="D38" s="50" t="s">
        <v>13</v>
      </c>
      <c r="E38" s="50" t="s">
        <v>193</v>
      </c>
      <c r="F38" s="50" t="s">
        <v>557</v>
      </c>
      <c r="G38" s="50" t="s">
        <v>562</v>
      </c>
      <c r="H38" s="50" t="s">
        <v>557</v>
      </c>
      <c r="I38" s="50" t="s">
        <v>563</v>
      </c>
      <c r="J38" s="50" t="s">
        <v>564</v>
      </c>
      <c r="K38" s="51">
        <v>20</v>
      </c>
      <c r="L38" s="50">
        <v>516312</v>
      </c>
      <c r="M38" s="50">
        <v>332805</v>
      </c>
      <c r="N38" s="50">
        <v>1</v>
      </c>
      <c r="O38" s="43"/>
      <c r="P38" s="43"/>
      <c r="Q38" s="43"/>
      <c r="R38" s="32">
        <f t="shared" si="1"/>
        <v>0</v>
      </c>
      <c r="S38" s="44">
        <f t="shared" si="2"/>
        <v>0</v>
      </c>
      <c r="T38" s="43"/>
      <c r="U38" s="43"/>
      <c r="V38" s="32">
        <f t="shared" si="3"/>
        <v>0</v>
      </c>
      <c r="W38" s="44">
        <f t="shared" si="4"/>
        <v>0</v>
      </c>
    </row>
    <row r="39" spans="1:23" x14ac:dyDescent="0.35">
      <c r="A39" s="48">
        <v>5571310</v>
      </c>
      <c r="B39" s="48" t="s">
        <v>565</v>
      </c>
      <c r="C39" s="49" t="s">
        <v>566</v>
      </c>
      <c r="D39" s="50" t="s">
        <v>13</v>
      </c>
      <c r="E39" s="50" t="s">
        <v>193</v>
      </c>
      <c r="F39" s="50" t="s">
        <v>557</v>
      </c>
      <c r="G39" s="50" t="s">
        <v>562</v>
      </c>
      <c r="H39" s="50" t="s">
        <v>557</v>
      </c>
      <c r="I39" s="50" t="s">
        <v>18</v>
      </c>
      <c r="J39" s="50" t="s">
        <v>19</v>
      </c>
      <c r="K39" s="51">
        <v>7</v>
      </c>
      <c r="L39" s="50">
        <v>514718</v>
      </c>
      <c r="M39" s="50">
        <v>332078</v>
      </c>
      <c r="N39" s="50">
        <v>1</v>
      </c>
      <c r="O39" s="43"/>
      <c r="P39" s="43"/>
      <c r="Q39" s="43"/>
      <c r="R39" s="32">
        <f t="shared" si="1"/>
        <v>0</v>
      </c>
      <c r="S39" s="44">
        <f t="shared" si="2"/>
        <v>0</v>
      </c>
      <c r="T39" s="43"/>
      <c r="U39" s="43"/>
      <c r="V39" s="32">
        <f t="shared" si="3"/>
        <v>0</v>
      </c>
      <c r="W39" s="44">
        <f t="shared" si="4"/>
        <v>0</v>
      </c>
    </row>
    <row r="40" spans="1:23" x14ac:dyDescent="0.35">
      <c r="A40" s="48">
        <v>5959757</v>
      </c>
      <c r="B40" s="48" t="s">
        <v>1639</v>
      </c>
      <c r="C40" s="49" t="s">
        <v>1640</v>
      </c>
      <c r="D40" s="50" t="s">
        <v>13</v>
      </c>
      <c r="E40" s="50" t="s">
        <v>1641</v>
      </c>
      <c r="F40" s="50" t="s">
        <v>1641</v>
      </c>
      <c r="G40" s="50" t="s">
        <v>1642</v>
      </c>
      <c r="H40" s="50" t="s">
        <v>1641</v>
      </c>
      <c r="I40" s="50" t="s">
        <v>1643</v>
      </c>
      <c r="J40" s="50" t="s">
        <v>1644</v>
      </c>
      <c r="K40" s="51" t="s">
        <v>1645</v>
      </c>
      <c r="L40" s="50">
        <v>506869</v>
      </c>
      <c r="M40" s="50">
        <v>326422</v>
      </c>
      <c r="N40" s="50">
        <v>1</v>
      </c>
      <c r="O40" s="43"/>
      <c r="P40" s="43"/>
      <c r="Q40" s="43"/>
      <c r="R40" s="32">
        <f t="shared" si="1"/>
        <v>0</v>
      </c>
      <c r="S40" s="44">
        <f t="shared" si="2"/>
        <v>0</v>
      </c>
      <c r="T40" s="43"/>
      <c r="U40" s="43"/>
      <c r="V40" s="32">
        <f t="shared" si="3"/>
        <v>0</v>
      </c>
      <c r="W40" s="44">
        <f t="shared" si="4"/>
        <v>0</v>
      </c>
    </row>
    <row r="41" spans="1:23" x14ac:dyDescent="0.35">
      <c r="A41" s="48">
        <v>5972906</v>
      </c>
      <c r="B41" s="48" t="s">
        <v>1646</v>
      </c>
      <c r="C41" s="49" t="s">
        <v>1647</v>
      </c>
      <c r="D41" s="50" t="s">
        <v>13</v>
      </c>
      <c r="E41" s="50" t="s">
        <v>1641</v>
      </c>
      <c r="F41" s="50" t="s">
        <v>1641</v>
      </c>
      <c r="G41" s="50" t="s">
        <v>1642</v>
      </c>
      <c r="H41" s="50" t="s">
        <v>1641</v>
      </c>
      <c r="I41" s="50" t="s">
        <v>1643</v>
      </c>
      <c r="J41" s="50" t="s">
        <v>1644</v>
      </c>
      <c r="K41" s="51" t="s">
        <v>1648</v>
      </c>
      <c r="L41" s="50">
        <v>507120</v>
      </c>
      <c r="M41" s="50">
        <v>326339</v>
      </c>
      <c r="N41" s="50">
        <v>1</v>
      </c>
      <c r="O41" s="43"/>
      <c r="P41" s="43"/>
      <c r="Q41" s="43"/>
      <c r="R41" s="32">
        <f t="shared" si="1"/>
        <v>0</v>
      </c>
      <c r="S41" s="44">
        <f t="shared" si="2"/>
        <v>0</v>
      </c>
      <c r="T41" s="43"/>
      <c r="U41" s="43"/>
      <c r="V41" s="32">
        <f t="shared" si="3"/>
        <v>0</v>
      </c>
      <c r="W41" s="44">
        <f t="shared" si="4"/>
        <v>0</v>
      </c>
    </row>
    <row r="42" spans="1:23" x14ac:dyDescent="0.35">
      <c r="A42" s="48">
        <v>5959661</v>
      </c>
      <c r="B42" s="48" t="s">
        <v>1653</v>
      </c>
      <c r="C42" s="49" t="s">
        <v>1654</v>
      </c>
      <c r="D42" s="50" t="s">
        <v>13</v>
      </c>
      <c r="E42" s="50" t="s">
        <v>1641</v>
      </c>
      <c r="F42" s="50" t="s">
        <v>1641</v>
      </c>
      <c r="G42" s="50" t="s">
        <v>1642</v>
      </c>
      <c r="H42" s="50" t="s">
        <v>1641</v>
      </c>
      <c r="I42" s="50" t="s">
        <v>1655</v>
      </c>
      <c r="J42" s="50" t="s">
        <v>1656</v>
      </c>
      <c r="K42" s="51">
        <v>32</v>
      </c>
      <c r="L42" s="50">
        <v>506698</v>
      </c>
      <c r="M42" s="50">
        <v>326650</v>
      </c>
      <c r="N42" s="50">
        <v>1</v>
      </c>
      <c r="O42" s="43"/>
      <c r="P42" s="43"/>
      <c r="Q42" s="43"/>
      <c r="R42" s="32">
        <f t="shared" si="1"/>
        <v>0</v>
      </c>
      <c r="S42" s="44">
        <f t="shared" si="2"/>
        <v>0</v>
      </c>
      <c r="T42" s="43"/>
      <c r="U42" s="43"/>
      <c r="V42" s="32">
        <f t="shared" si="3"/>
        <v>0</v>
      </c>
      <c r="W42" s="44">
        <f t="shared" si="4"/>
        <v>0</v>
      </c>
    </row>
    <row r="43" spans="1:23" x14ac:dyDescent="0.35">
      <c r="A43" s="48">
        <v>5959708</v>
      </c>
      <c r="B43" s="48" t="s">
        <v>1657</v>
      </c>
      <c r="C43" s="49" t="s">
        <v>1658</v>
      </c>
      <c r="D43" s="50" t="s">
        <v>13</v>
      </c>
      <c r="E43" s="50" t="s">
        <v>1641</v>
      </c>
      <c r="F43" s="50" t="s">
        <v>1641</v>
      </c>
      <c r="G43" s="50" t="s">
        <v>1642</v>
      </c>
      <c r="H43" s="50" t="s">
        <v>1641</v>
      </c>
      <c r="I43" s="50" t="s">
        <v>1655</v>
      </c>
      <c r="J43" s="50" t="s">
        <v>1656</v>
      </c>
      <c r="K43" s="51" t="s">
        <v>1659</v>
      </c>
      <c r="L43" s="50">
        <v>506803</v>
      </c>
      <c r="M43" s="50">
        <v>326894</v>
      </c>
      <c r="N43" s="50">
        <v>1</v>
      </c>
      <c r="O43" s="43"/>
      <c r="P43" s="43"/>
      <c r="Q43" s="43"/>
      <c r="R43" s="32">
        <f t="shared" si="1"/>
        <v>0</v>
      </c>
      <c r="S43" s="44">
        <f t="shared" si="2"/>
        <v>0</v>
      </c>
      <c r="T43" s="43"/>
      <c r="U43" s="43"/>
      <c r="V43" s="32">
        <f t="shared" si="3"/>
        <v>0</v>
      </c>
      <c r="W43" s="44">
        <f t="shared" si="4"/>
        <v>0</v>
      </c>
    </row>
    <row r="44" spans="1:23" x14ac:dyDescent="0.35">
      <c r="A44" s="48">
        <v>5973792</v>
      </c>
      <c r="B44" s="48" t="s">
        <v>1664</v>
      </c>
      <c r="C44" s="49" t="s">
        <v>1665</v>
      </c>
      <c r="D44" s="50" t="s">
        <v>13</v>
      </c>
      <c r="E44" s="50" t="s">
        <v>1641</v>
      </c>
      <c r="F44" s="50" t="s">
        <v>1641</v>
      </c>
      <c r="G44" s="50" t="s">
        <v>1642</v>
      </c>
      <c r="H44" s="50" t="s">
        <v>1641</v>
      </c>
      <c r="I44" s="50" t="s">
        <v>814</v>
      </c>
      <c r="J44" s="50" t="s">
        <v>815</v>
      </c>
      <c r="K44" s="51">
        <v>75</v>
      </c>
      <c r="L44" s="50">
        <v>507776</v>
      </c>
      <c r="M44" s="50">
        <v>328576</v>
      </c>
      <c r="N44" s="50">
        <v>1</v>
      </c>
      <c r="O44" s="43"/>
      <c r="P44" s="43"/>
      <c r="Q44" s="43"/>
      <c r="R44" s="32">
        <f t="shared" si="1"/>
        <v>0</v>
      </c>
      <c r="S44" s="44">
        <f t="shared" si="2"/>
        <v>0</v>
      </c>
      <c r="T44" s="43"/>
      <c r="U44" s="43"/>
      <c r="V44" s="32">
        <f t="shared" si="3"/>
        <v>0</v>
      </c>
      <c r="W44" s="44">
        <f t="shared" si="4"/>
        <v>0</v>
      </c>
    </row>
    <row r="45" spans="1:23" x14ac:dyDescent="0.35">
      <c r="A45" s="48">
        <v>5974259</v>
      </c>
      <c r="B45" s="48" t="s">
        <v>1666</v>
      </c>
      <c r="C45" s="49" t="s">
        <v>1667</v>
      </c>
      <c r="D45" s="50" t="s">
        <v>13</v>
      </c>
      <c r="E45" s="50" t="s">
        <v>1641</v>
      </c>
      <c r="F45" s="50" t="s">
        <v>1641</v>
      </c>
      <c r="G45" s="50" t="s">
        <v>1642</v>
      </c>
      <c r="H45" s="50" t="s">
        <v>1641</v>
      </c>
      <c r="I45" s="50" t="s">
        <v>1668</v>
      </c>
      <c r="J45" s="50" t="s">
        <v>1669</v>
      </c>
      <c r="K45" s="51">
        <v>24</v>
      </c>
      <c r="L45" s="50">
        <v>501800</v>
      </c>
      <c r="M45" s="50">
        <v>324945</v>
      </c>
      <c r="N45" s="50">
        <v>1</v>
      </c>
      <c r="O45" s="43"/>
      <c r="P45" s="43"/>
      <c r="Q45" s="43"/>
      <c r="R45" s="32">
        <f t="shared" si="1"/>
        <v>0</v>
      </c>
      <c r="S45" s="44">
        <f t="shared" si="2"/>
        <v>0</v>
      </c>
      <c r="T45" s="43"/>
      <c r="U45" s="43"/>
      <c r="V45" s="32">
        <f t="shared" si="3"/>
        <v>0</v>
      </c>
      <c r="W45" s="44">
        <f t="shared" si="4"/>
        <v>0</v>
      </c>
    </row>
    <row r="46" spans="1:23" x14ac:dyDescent="0.35">
      <c r="A46" s="48">
        <v>5975052</v>
      </c>
      <c r="B46" s="48" t="s">
        <v>1674</v>
      </c>
      <c r="C46" s="49" t="s">
        <v>1675</v>
      </c>
      <c r="D46" s="50" t="s">
        <v>13</v>
      </c>
      <c r="E46" s="50" t="s">
        <v>1641</v>
      </c>
      <c r="F46" s="50" t="s">
        <v>1641</v>
      </c>
      <c r="G46" s="50" t="s">
        <v>1642</v>
      </c>
      <c r="H46" s="50" t="s">
        <v>1641</v>
      </c>
      <c r="I46" s="50" t="s">
        <v>1163</v>
      </c>
      <c r="J46" s="50" t="s">
        <v>1164</v>
      </c>
      <c r="K46" s="51">
        <v>141</v>
      </c>
      <c r="L46" s="50">
        <v>507541</v>
      </c>
      <c r="M46" s="50">
        <v>324598</v>
      </c>
      <c r="N46" s="50">
        <v>1</v>
      </c>
      <c r="O46" s="43"/>
      <c r="P46" s="43"/>
      <c r="Q46" s="43"/>
      <c r="R46" s="32">
        <f t="shared" si="1"/>
        <v>0</v>
      </c>
      <c r="S46" s="44">
        <f t="shared" si="2"/>
        <v>0</v>
      </c>
      <c r="T46" s="43"/>
      <c r="U46" s="43"/>
      <c r="V46" s="32">
        <f t="shared" si="3"/>
        <v>0</v>
      </c>
      <c r="W46" s="44">
        <f t="shared" si="4"/>
        <v>0</v>
      </c>
    </row>
    <row r="47" spans="1:23" x14ac:dyDescent="0.35">
      <c r="A47" s="48">
        <v>5960257</v>
      </c>
      <c r="B47" s="48" t="s">
        <v>1680</v>
      </c>
      <c r="C47" s="49" t="s">
        <v>1681</v>
      </c>
      <c r="D47" s="50" t="s">
        <v>13</v>
      </c>
      <c r="E47" s="50" t="s">
        <v>1641</v>
      </c>
      <c r="F47" s="50" t="s">
        <v>1641</v>
      </c>
      <c r="G47" s="50" t="s">
        <v>1642</v>
      </c>
      <c r="H47" s="50" t="s">
        <v>1641</v>
      </c>
      <c r="I47" s="50" t="s">
        <v>1678</v>
      </c>
      <c r="J47" s="50" t="s">
        <v>1679</v>
      </c>
      <c r="K47" s="51">
        <v>8</v>
      </c>
      <c r="L47" s="50">
        <v>508495</v>
      </c>
      <c r="M47" s="50">
        <v>327692</v>
      </c>
      <c r="N47" s="50">
        <v>1</v>
      </c>
      <c r="O47" s="43"/>
      <c r="P47" s="43"/>
      <c r="Q47" s="43"/>
      <c r="R47" s="32">
        <f t="shared" si="1"/>
        <v>0</v>
      </c>
      <c r="S47" s="44">
        <f t="shared" si="2"/>
        <v>0</v>
      </c>
      <c r="T47" s="43"/>
      <c r="U47" s="43"/>
      <c r="V47" s="32">
        <f t="shared" si="3"/>
        <v>0</v>
      </c>
      <c r="W47" s="44">
        <f t="shared" si="4"/>
        <v>0</v>
      </c>
    </row>
    <row r="48" spans="1:23" x14ac:dyDescent="0.35">
      <c r="A48" s="48">
        <v>5968703</v>
      </c>
      <c r="B48" s="48" t="s">
        <v>1685</v>
      </c>
      <c r="C48" s="49" t="s">
        <v>1686</v>
      </c>
      <c r="D48" s="50" t="s">
        <v>13</v>
      </c>
      <c r="E48" s="50" t="s">
        <v>1641</v>
      </c>
      <c r="F48" s="50" t="s">
        <v>1641</v>
      </c>
      <c r="G48" s="50" t="s">
        <v>1642</v>
      </c>
      <c r="H48" s="50" t="s">
        <v>1641</v>
      </c>
      <c r="I48" s="50" t="s">
        <v>1687</v>
      </c>
      <c r="J48" s="50" t="s">
        <v>1688</v>
      </c>
      <c r="K48" s="51" t="s">
        <v>1689</v>
      </c>
      <c r="L48" s="50">
        <v>509506</v>
      </c>
      <c r="M48" s="50">
        <v>324203</v>
      </c>
      <c r="N48" s="50">
        <v>1</v>
      </c>
      <c r="O48" s="43"/>
      <c r="P48" s="43"/>
      <c r="Q48" s="43"/>
      <c r="R48" s="32">
        <f t="shared" si="1"/>
        <v>0</v>
      </c>
      <c r="S48" s="44">
        <f t="shared" si="2"/>
        <v>0</v>
      </c>
      <c r="T48" s="43"/>
      <c r="U48" s="43"/>
      <c r="V48" s="32">
        <f t="shared" si="3"/>
        <v>0</v>
      </c>
      <c r="W48" s="44">
        <f t="shared" si="4"/>
        <v>0</v>
      </c>
    </row>
    <row r="49" spans="1:23" x14ac:dyDescent="0.35">
      <c r="A49" s="48">
        <v>5957954</v>
      </c>
      <c r="B49" s="48" t="s">
        <v>1699</v>
      </c>
      <c r="C49" s="49" t="s">
        <v>1700</v>
      </c>
      <c r="D49" s="50" t="s">
        <v>13</v>
      </c>
      <c r="E49" s="50" t="s">
        <v>1641</v>
      </c>
      <c r="F49" s="50" t="s">
        <v>1641</v>
      </c>
      <c r="G49" s="50" t="s">
        <v>1642</v>
      </c>
      <c r="H49" s="50" t="s">
        <v>1641</v>
      </c>
      <c r="I49" s="50" t="s">
        <v>1701</v>
      </c>
      <c r="J49" s="50" t="s">
        <v>1702</v>
      </c>
      <c r="K49" s="51">
        <v>22</v>
      </c>
      <c r="L49" s="50">
        <v>508835</v>
      </c>
      <c r="M49" s="50">
        <v>327749</v>
      </c>
      <c r="N49" s="50">
        <v>1</v>
      </c>
      <c r="O49" s="43"/>
      <c r="P49" s="43"/>
      <c r="Q49" s="43"/>
      <c r="R49" s="32">
        <f t="shared" si="1"/>
        <v>0</v>
      </c>
      <c r="S49" s="44">
        <f t="shared" si="2"/>
        <v>0</v>
      </c>
      <c r="T49" s="43"/>
      <c r="U49" s="43"/>
      <c r="V49" s="32">
        <f t="shared" si="3"/>
        <v>0</v>
      </c>
      <c r="W49" s="44">
        <f t="shared" si="4"/>
        <v>0</v>
      </c>
    </row>
    <row r="50" spans="1:23" x14ac:dyDescent="0.35">
      <c r="A50" s="48">
        <v>5952720</v>
      </c>
      <c r="B50" s="48" t="s">
        <v>1705</v>
      </c>
      <c r="C50" s="49" t="s">
        <v>1706</v>
      </c>
      <c r="D50" s="50" t="s">
        <v>13</v>
      </c>
      <c r="E50" s="50" t="s">
        <v>1641</v>
      </c>
      <c r="F50" s="50" t="s">
        <v>1641</v>
      </c>
      <c r="G50" s="50" t="s">
        <v>1642</v>
      </c>
      <c r="H50" s="50" t="s">
        <v>1641</v>
      </c>
      <c r="I50" s="50" t="s">
        <v>1707</v>
      </c>
      <c r="J50" s="50" t="s">
        <v>1708</v>
      </c>
      <c r="K50" s="51">
        <v>6</v>
      </c>
      <c r="L50" s="50">
        <v>508486</v>
      </c>
      <c r="M50" s="50">
        <v>328509</v>
      </c>
      <c r="N50" s="50">
        <v>1</v>
      </c>
      <c r="O50" s="43"/>
      <c r="P50" s="43"/>
      <c r="Q50" s="43"/>
      <c r="R50" s="32">
        <f t="shared" si="1"/>
        <v>0</v>
      </c>
      <c r="S50" s="44">
        <f t="shared" si="2"/>
        <v>0</v>
      </c>
      <c r="T50" s="43"/>
      <c r="U50" s="43"/>
      <c r="V50" s="32">
        <f t="shared" si="3"/>
        <v>0</v>
      </c>
      <c r="W50" s="44">
        <f t="shared" si="4"/>
        <v>0</v>
      </c>
    </row>
    <row r="51" spans="1:23" x14ac:dyDescent="0.35">
      <c r="A51" s="48">
        <v>5976838</v>
      </c>
      <c r="B51" s="48" t="s">
        <v>1709</v>
      </c>
      <c r="C51" s="49" t="s">
        <v>1710</v>
      </c>
      <c r="D51" s="50" t="s">
        <v>13</v>
      </c>
      <c r="E51" s="50" t="s">
        <v>1641</v>
      </c>
      <c r="F51" s="50" t="s">
        <v>1641</v>
      </c>
      <c r="G51" s="50" t="s">
        <v>1642</v>
      </c>
      <c r="H51" s="50" t="s">
        <v>1641</v>
      </c>
      <c r="I51" s="50" t="s">
        <v>1283</v>
      </c>
      <c r="J51" s="50" t="s">
        <v>1287</v>
      </c>
      <c r="K51" s="51">
        <v>23</v>
      </c>
      <c r="L51" s="50">
        <v>510471</v>
      </c>
      <c r="M51" s="50">
        <v>326800</v>
      </c>
      <c r="N51" s="50">
        <v>1</v>
      </c>
      <c r="O51" s="43"/>
      <c r="P51" s="43"/>
      <c r="Q51" s="43"/>
      <c r="R51" s="32">
        <f t="shared" si="1"/>
        <v>0</v>
      </c>
      <c r="S51" s="44">
        <f t="shared" si="2"/>
        <v>0</v>
      </c>
      <c r="T51" s="43"/>
      <c r="U51" s="43"/>
      <c r="V51" s="32">
        <f t="shared" si="3"/>
        <v>0</v>
      </c>
      <c r="W51" s="44">
        <f t="shared" si="4"/>
        <v>0</v>
      </c>
    </row>
    <row r="52" spans="1:23" x14ac:dyDescent="0.35">
      <c r="A52" s="48">
        <v>5962075</v>
      </c>
      <c r="B52" s="48" t="s">
        <v>1711</v>
      </c>
      <c r="C52" s="49" t="s">
        <v>1712</v>
      </c>
      <c r="D52" s="50" t="s">
        <v>13</v>
      </c>
      <c r="E52" s="50" t="s">
        <v>1641</v>
      </c>
      <c r="F52" s="50" t="s">
        <v>1641</v>
      </c>
      <c r="G52" s="50" t="s">
        <v>1642</v>
      </c>
      <c r="H52" s="50" t="s">
        <v>1641</v>
      </c>
      <c r="I52" s="50" t="s">
        <v>1283</v>
      </c>
      <c r="J52" s="50" t="s">
        <v>1287</v>
      </c>
      <c r="K52" s="51">
        <v>54</v>
      </c>
      <c r="L52" s="50">
        <v>510709</v>
      </c>
      <c r="M52" s="50">
        <v>326662</v>
      </c>
      <c r="N52" s="50">
        <v>1</v>
      </c>
      <c r="O52" s="43"/>
      <c r="P52" s="43"/>
      <c r="Q52" s="43"/>
      <c r="R52" s="32">
        <f t="shared" si="1"/>
        <v>0</v>
      </c>
      <c r="S52" s="44">
        <f t="shared" si="2"/>
        <v>0</v>
      </c>
      <c r="T52" s="43"/>
      <c r="U52" s="43"/>
      <c r="V52" s="32">
        <f t="shared" si="3"/>
        <v>0</v>
      </c>
      <c r="W52" s="44">
        <f t="shared" si="4"/>
        <v>0</v>
      </c>
    </row>
    <row r="53" spans="1:23" x14ac:dyDescent="0.35">
      <c r="A53" s="48">
        <v>5952346</v>
      </c>
      <c r="B53" s="48" t="s">
        <v>1723</v>
      </c>
      <c r="C53" s="49" t="s">
        <v>1724</v>
      </c>
      <c r="D53" s="50" t="s">
        <v>13</v>
      </c>
      <c r="E53" s="50" t="s">
        <v>1641</v>
      </c>
      <c r="F53" s="50" t="s">
        <v>1641</v>
      </c>
      <c r="G53" s="50" t="s">
        <v>1642</v>
      </c>
      <c r="H53" s="50" t="s">
        <v>1641</v>
      </c>
      <c r="I53" s="50" t="s">
        <v>1725</v>
      </c>
      <c r="J53" s="50" t="s">
        <v>1726</v>
      </c>
      <c r="K53" s="51">
        <v>113</v>
      </c>
      <c r="L53" s="50">
        <v>507490</v>
      </c>
      <c r="M53" s="50">
        <v>328876</v>
      </c>
      <c r="N53" s="50">
        <v>1</v>
      </c>
      <c r="O53" s="43"/>
      <c r="P53" s="43"/>
      <c r="Q53" s="43"/>
      <c r="R53" s="32">
        <f t="shared" si="1"/>
        <v>0</v>
      </c>
      <c r="S53" s="44">
        <f t="shared" si="2"/>
        <v>0</v>
      </c>
      <c r="T53" s="43"/>
      <c r="U53" s="43"/>
      <c r="V53" s="32">
        <f t="shared" si="3"/>
        <v>0</v>
      </c>
      <c r="W53" s="44">
        <f t="shared" si="4"/>
        <v>0</v>
      </c>
    </row>
    <row r="54" spans="1:23" x14ac:dyDescent="0.35">
      <c r="A54" s="48">
        <v>5978609</v>
      </c>
      <c r="B54" s="48" t="s">
        <v>1727</v>
      </c>
      <c r="C54" s="49" t="s">
        <v>1728</v>
      </c>
      <c r="D54" s="50" t="s">
        <v>13</v>
      </c>
      <c r="E54" s="50" t="s">
        <v>1641</v>
      </c>
      <c r="F54" s="50" t="s">
        <v>1641</v>
      </c>
      <c r="G54" s="50" t="s">
        <v>1642</v>
      </c>
      <c r="H54" s="50" t="s">
        <v>1641</v>
      </c>
      <c r="I54" s="50" t="s">
        <v>1725</v>
      </c>
      <c r="J54" s="50" t="s">
        <v>1726</v>
      </c>
      <c r="K54" s="51" t="s">
        <v>1729</v>
      </c>
      <c r="L54" s="50">
        <v>507476</v>
      </c>
      <c r="M54" s="50">
        <v>328328</v>
      </c>
      <c r="N54" s="50">
        <v>1</v>
      </c>
      <c r="O54" s="43"/>
      <c r="P54" s="43"/>
      <c r="Q54" s="43"/>
      <c r="R54" s="32">
        <f t="shared" si="1"/>
        <v>0</v>
      </c>
      <c r="S54" s="44">
        <f t="shared" si="2"/>
        <v>0</v>
      </c>
      <c r="T54" s="43"/>
      <c r="U54" s="43"/>
      <c r="V54" s="32">
        <f t="shared" si="3"/>
        <v>0</v>
      </c>
      <c r="W54" s="44">
        <f t="shared" si="4"/>
        <v>0</v>
      </c>
    </row>
    <row r="55" spans="1:23" x14ac:dyDescent="0.35">
      <c r="A55" s="48">
        <v>5979296</v>
      </c>
      <c r="B55" s="48" t="s">
        <v>1746</v>
      </c>
      <c r="C55" s="49" t="s">
        <v>1747</v>
      </c>
      <c r="D55" s="50" t="s">
        <v>13</v>
      </c>
      <c r="E55" s="50" t="s">
        <v>1641</v>
      </c>
      <c r="F55" s="50" t="s">
        <v>1641</v>
      </c>
      <c r="G55" s="50" t="s">
        <v>1642</v>
      </c>
      <c r="H55" s="50" t="s">
        <v>1641</v>
      </c>
      <c r="I55" s="50" t="s">
        <v>1748</v>
      </c>
      <c r="J55" s="50" t="s">
        <v>1749</v>
      </c>
      <c r="K55" s="51">
        <v>50</v>
      </c>
      <c r="L55" s="50">
        <v>512128</v>
      </c>
      <c r="M55" s="50">
        <v>333731</v>
      </c>
      <c r="N55" s="50">
        <v>1</v>
      </c>
      <c r="O55" s="43"/>
      <c r="P55" s="43"/>
      <c r="Q55" s="43"/>
      <c r="R55" s="32">
        <f t="shared" si="1"/>
        <v>0</v>
      </c>
      <c r="S55" s="44">
        <f t="shared" si="2"/>
        <v>0</v>
      </c>
      <c r="T55" s="43"/>
      <c r="U55" s="43"/>
      <c r="V55" s="32">
        <f t="shared" si="3"/>
        <v>0</v>
      </c>
      <c r="W55" s="44">
        <f t="shared" si="4"/>
        <v>0</v>
      </c>
    </row>
    <row r="56" spans="1:23" x14ac:dyDescent="0.35">
      <c r="A56" s="48">
        <v>5979585</v>
      </c>
      <c r="B56" s="48" t="s">
        <v>1764</v>
      </c>
      <c r="C56" s="49" t="s">
        <v>1765</v>
      </c>
      <c r="D56" s="50" t="s">
        <v>13</v>
      </c>
      <c r="E56" s="50" t="s">
        <v>1641</v>
      </c>
      <c r="F56" s="50" t="s">
        <v>1641</v>
      </c>
      <c r="G56" s="50" t="s">
        <v>1642</v>
      </c>
      <c r="H56" s="50" t="s">
        <v>1641</v>
      </c>
      <c r="I56" s="50" t="s">
        <v>1766</v>
      </c>
      <c r="J56" s="50" t="s">
        <v>1767</v>
      </c>
      <c r="K56" s="51" t="s">
        <v>1768</v>
      </c>
      <c r="L56" s="50">
        <v>504488</v>
      </c>
      <c r="M56" s="50">
        <v>324475</v>
      </c>
      <c r="N56" s="50">
        <v>1</v>
      </c>
      <c r="O56" s="43"/>
      <c r="P56" s="43"/>
      <c r="Q56" s="43"/>
      <c r="R56" s="32">
        <f t="shared" si="1"/>
        <v>0</v>
      </c>
      <c r="S56" s="44">
        <f t="shared" si="2"/>
        <v>0</v>
      </c>
      <c r="T56" s="43"/>
      <c r="U56" s="43"/>
      <c r="V56" s="32">
        <f t="shared" si="3"/>
        <v>0</v>
      </c>
      <c r="W56" s="44">
        <f t="shared" si="4"/>
        <v>0</v>
      </c>
    </row>
    <row r="57" spans="1:23" x14ac:dyDescent="0.35">
      <c r="A57" s="48">
        <v>5979777</v>
      </c>
      <c r="B57" s="48" t="s">
        <v>1776</v>
      </c>
      <c r="C57" s="49" t="s">
        <v>1777</v>
      </c>
      <c r="D57" s="50" t="s">
        <v>13</v>
      </c>
      <c r="E57" s="50" t="s">
        <v>1641</v>
      </c>
      <c r="F57" s="50" t="s">
        <v>1641</v>
      </c>
      <c r="G57" s="50" t="s">
        <v>1642</v>
      </c>
      <c r="H57" s="50" t="s">
        <v>1641</v>
      </c>
      <c r="I57" s="50" t="s">
        <v>1778</v>
      </c>
      <c r="J57" s="50" t="s">
        <v>1779</v>
      </c>
      <c r="K57" s="51">
        <v>23</v>
      </c>
      <c r="L57" s="50">
        <v>512311</v>
      </c>
      <c r="M57" s="50">
        <v>330454</v>
      </c>
      <c r="N57" s="50">
        <v>1</v>
      </c>
      <c r="O57" s="43"/>
      <c r="P57" s="43"/>
      <c r="Q57" s="43"/>
      <c r="R57" s="32">
        <f t="shared" si="1"/>
        <v>0</v>
      </c>
      <c r="S57" s="44">
        <f t="shared" si="2"/>
        <v>0</v>
      </c>
      <c r="T57" s="43"/>
      <c r="U57" s="43"/>
      <c r="V57" s="32">
        <f t="shared" si="3"/>
        <v>0</v>
      </c>
      <c r="W57" s="44">
        <f t="shared" si="4"/>
        <v>0</v>
      </c>
    </row>
    <row r="58" spans="1:23" x14ac:dyDescent="0.35">
      <c r="A58" s="48">
        <v>5963879</v>
      </c>
      <c r="B58" s="48" t="s">
        <v>1784</v>
      </c>
      <c r="C58" s="49" t="s">
        <v>1785</v>
      </c>
      <c r="D58" s="50" t="s">
        <v>13</v>
      </c>
      <c r="E58" s="50" t="s">
        <v>1641</v>
      </c>
      <c r="F58" s="50" t="s">
        <v>1641</v>
      </c>
      <c r="G58" s="50" t="s">
        <v>1642</v>
      </c>
      <c r="H58" s="50" t="s">
        <v>1641</v>
      </c>
      <c r="I58" s="50" t="s">
        <v>1786</v>
      </c>
      <c r="J58" s="50" t="s">
        <v>1787</v>
      </c>
      <c r="K58" s="51">
        <v>18</v>
      </c>
      <c r="L58" s="50">
        <v>503235</v>
      </c>
      <c r="M58" s="50">
        <v>324694</v>
      </c>
      <c r="N58" s="50">
        <v>1</v>
      </c>
      <c r="O58" s="43"/>
      <c r="P58" s="43"/>
      <c r="Q58" s="43"/>
      <c r="R58" s="32">
        <f t="shared" si="1"/>
        <v>0</v>
      </c>
      <c r="S58" s="44">
        <f t="shared" si="2"/>
        <v>0</v>
      </c>
      <c r="T58" s="43"/>
      <c r="U58" s="43"/>
      <c r="V58" s="32">
        <f t="shared" si="3"/>
        <v>0</v>
      </c>
      <c r="W58" s="44">
        <f t="shared" si="4"/>
        <v>0</v>
      </c>
    </row>
    <row r="59" spans="1:23" x14ac:dyDescent="0.35">
      <c r="A59" s="48">
        <v>5980203</v>
      </c>
      <c r="B59" s="48" t="s">
        <v>1788</v>
      </c>
      <c r="C59" s="49" t="s">
        <v>1789</v>
      </c>
      <c r="D59" s="50" t="s">
        <v>13</v>
      </c>
      <c r="E59" s="50" t="s">
        <v>1641</v>
      </c>
      <c r="F59" s="50" t="s">
        <v>1641</v>
      </c>
      <c r="G59" s="50" t="s">
        <v>1642</v>
      </c>
      <c r="H59" s="50" t="s">
        <v>1641</v>
      </c>
      <c r="I59" s="50" t="s">
        <v>1790</v>
      </c>
      <c r="J59" s="50" t="s">
        <v>1791</v>
      </c>
      <c r="K59" s="51" t="s">
        <v>1689</v>
      </c>
      <c r="L59" s="50">
        <v>507297</v>
      </c>
      <c r="M59" s="50">
        <v>325354</v>
      </c>
      <c r="N59" s="50">
        <v>1</v>
      </c>
      <c r="O59" s="43"/>
      <c r="P59" s="43"/>
      <c r="Q59" s="43"/>
      <c r="R59" s="32">
        <f t="shared" si="1"/>
        <v>0</v>
      </c>
      <c r="S59" s="44">
        <f t="shared" si="2"/>
        <v>0</v>
      </c>
      <c r="T59" s="43"/>
      <c r="U59" s="43"/>
      <c r="V59" s="32">
        <f t="shared" si="3"/>
        <v>0</v>
      </c>
      <c r="W59" s="44">
        <f t="shared" si="4"/>
        <v>0</v>
      </c>
    </row>
    <row r="60" spans="1:23" x14ac:dyDescent="0.35">
      <c r="A60" s="48">
        <v>5951552</v>
      </c>
      <c r="B60" s="48" t="s">
        <v>1792</v>
      </c>
      <c r="C60" s="49" t="s">
        <v>1793</v>
      </c>
      <c r="D60" s="50" t="s">
        <v>13</v>
      </c>
      <c r="E60" s="50" t="s">
        <v>1641</v>
      </c>
      <c r="F60" s="50" t="s">
        <v>1641</v>
      </c>
      <c r="G60" s="50" t="s">
        <v>1642</v>
      </c>
      <c r="H60" s="50" t="s">
        <v>1641</v>
      </c>
      <c r="I60" s="50" t="s">
        <v>1794</v>
      </c>
      <c r="J60" s="50" t="s">
        <v>1795</v>
      </c>
      <c r="K60" s="51">
        <v>56</v>
      </c>
      <c r="L60" s="50">
        <v>507040</v>
      </c>
      <c r="M60" s="50">
        <v>327965</v>
      </c>
      <c r="N60" s="50">
        <v>1</v>
      </c>
      <c r="O60" s="43"/>
      <c r="P60" s="43"/>
      <c r="Q60" s="43"/>
      <c r="R60" s="32">
        <f t="shared" si="1"/>
        <v>0</v>
      </c>
      <c r="S60" s="44">
        <f t="shared" si="2"/>
        <v>0</v>
      </c>
      <c r="T60" s="43"/>
      <c r="U60" s="43"/>
      <c r="V60" s="32">
        <f t="shared" si="3"/>
        <v>0</v>
      </c>
      <c r="W60" s="44">
        <f t="shared" si="4"/>
        <v>0</v>
      </c>
    </row>
    <row r="61" spans="1:23" x14ac:dyDescent="0.35">
      <c r="A61" s="48">
        <v>5980961</v>
      </c>
      <c r="B61" s="48" t="s">
        <v>1803</v>
      </c>
      <c r="C61" s="49" t="s">
        <v>1804</v>
      </c>
      <c r="D61" s="50" t="s">
        <v>13</v>
      </c>
      <c r="E61" s="50" t="s">
        <v>1641</v>
      </c>
      <c r="F61" s="50" t="s">
        <v>1641</v>
      </c>
      <c r="G61" s="50" t="s">
        <v>1642</v>
      </c>
      <c r="H61" s="50" t="s">
        <v>1641</v>
      </c>
      <c r="I61" s="50" t="s">
        <v>1805</v>
      </c>
      <c r="J61" s="50" t="s">
        <v>1806</v>
      </c>
      <c r="K61" s="51">
        <v>8</v>
      </c>
      <c r="L61" s="50">
        <v>504925</v>
      </c>
      <c r="M61" s="50">
        <v>326072</v>
      </c>
      <c r="N61" s="50">
        <v>1</v>
      </c>
      <c r="O61" s="43"/>
      <c r="P61" s="43"/>
      <c r="Q61" s="43"/>
      <c r="R61" s="32">
        <f t="shared" si="1"/>
        <v>0</v>
      </c>
      <c r="S61" s="44">
        <f t="shared" si="2"/>
        <v>0</v>
      </c>
      <c r="T61" s="43"/>
      <c r="U61" s="43"/>
      <c r="V61" s="32">
        <f t="shared" si="3"/>
        <v>0</v>
      </c>
      <c r="W61" s="44">
        <f t="shared" si="4"/>
        <v>0</v>
      </c>
    </row>
    <row r="62" spans="1:23" x14ac:dyDescent="0.35">
      <c r="A62" s="48">
        <v>9633080</v>
      </c>
      <c r="B62" s="48" t="s">
        <v>1809</v>
      </c>
      <c r="C62" s="49" t="s">
        <v>1810</v>
      </c>
      <c r="D62" s="50" t="s">
        <v>13</v>
      </c>
      <c r="E62" s="50" t="s">
        <v>1641</v>
      </c>
      <c r="F62" s="50" t="s">
        <v>1641</v>
      </c>
      <c r="G62" s="50" t="s">
        <v>1642</v>
      </c>
      <c r="H62" s="50" t="s">
        <v>1641</v>
      </c>
      <c r="I62" s="50" t="s">
        <v>1811</v>
      </c>
      <c r="J62" s="50" t="s">
        <v>1812</v>
      </c>
      <c r="K62" s="51" t="s">
        <v>1451</v>
      </c>
      <c r="L62" s="50">
        <v>507101</v>
      </c>
      <c r="M62" s="50">
        <v>325226</v>
      </c>
      <c r="N62" s="50">
        <v>1</v>
      </c>
      <c r="O62" s="43"/>
      <c r="P62" s="43"/>
      <c r="Q62" s="43"/>
      <c r="R62" s="32">
        <f t="shared" si="1"/>
        <v>0</v>
      </c>
      <c r="S62" s="44">
        <f t="shared" si="2"/>
        <v>0</v>
      </c>
      <c r="T62" s="43"/>
      <c r="U62" s="43"/>
      <c r="V62" s="32">
        <f t="shared" si="3"/>
        <v>0</v>
      </c>
      <c r="W62" s="44">
        <f t="shared" si="4"/>
        <v>0</v>
      </c>
    </row>
    <row r="63" spans="1:23" x14ac:dyDescent="0.35">
      <c r="A63" s="48">
        <v>5957697</v>
      </c>
      <c r="B63" s="48" t="s">
        <v>1813</v>
      </c>
      <c r="C63" s="49" t="s">
        <v>1814</v>
      </c>
      <c r="D63" s="50" t="s">
        <v>13</v>
      </c>
      <c r="E63" s="50" t="s">
        <v>1641</v>
      </c>
      <c r="F63" s="50" t="s">
        <v>1641</v>
      </c>
      <c r="G63" s="50" t="s">
        <v>1642</v>
      </c>
      <c r="H63" s="50" t="s">
        <v>1641</v>
      </c>
      <c r="I63" s="50" t="s">
        <v>1815</v>
      </c>
      <c r="J63" s="50" t="s">
        <v>1816</v>
      </c>
      <c r="K63" s="51">
        <v>142</v>
      </c>
      <c r="L63" s="50">
        <v>509449</v>
      </c>
      <c r="M63" s="50">
        <v>328453</v>
      </c>
      <c r="N63" s="50">
        <v>1</v>
      </c>
      <c r="O63" s="43"/>
      <c r="P63" s="43"/>
      <c r="Q63" s="43"/>
      <c r="R63" s="32">
        <f t="shared" si="1"/>
        <v>0</v>
      </c>
      <c r="S63" s="44">
        <f t="shared" si="2"/>
        <v>0</v>
      </c>
      <c r="T63" s="43"/>
      <c r="U63" s="43"/>
      <c r="V63" s="32">
        <f t="shared" si="3"/>
        <v>0</v>
      </c>
      <c r="W63" s="44">
        <f t="shared" si="4"/>
        <v>0</v>
      </c>
    </row>
    <row r="64" spans="1:23" x14ac:dyDescent="0.35">
      <c r="A64" s="48">
        <v>5981790</v>
      </c>
      <c r="B64" s="48" t="s">
        <v>1817</v>
      </c>
      <c r="C64" s="49" t="s">
        <v>1818</v>
      </c>
      <c r="D64" s="50" t="s">
        <v>13</v>
      </c>
      <c r="E64" s="50" t="s">
        <v>1641</v>
      </c>
      <c r="F64" s="50" t="s">
        <v>1641</v>
      </c>
      <c r="G64" s="50" t="s">
        <v>1642</v>
      </c>
      <c r="H64" s="50" t="s">
        <v>1641</v>
      </c>
      <c r="I64" s="50" t="s">
        <v>1819</v>
      </c>
      <c r="J64" s="50" t="s">
        <v>1820</v>
      </c>
      <c r="K64" s="51">
        <v>54</v>
      </c>
      <c r="L64" s="50">
        <v>503556</v>
      </c>
      <c r="M64" s="50">
        <v>328034</v>
      </c>
      <c r="N64" s="50">
        <v>1</v>
      </c>
      <c r="O64" s="43"/>
      <c r="P64" s="43"/>
      <c r="Q64" s="43"/>
      <c r="R64" s="32">
        <f t="shared" si="1"/>
        <v>0</v>
      </c>
      <c r="S64" s="44">
        <f t="shared" si="2"/>
        <v>0</v>
      </c>
      <c r="T64" s="43"/>
      <c r="U64" s="43"/>
      <c r="V64" s="32">
        <f t="shared" si="3"/>
        <v>0</v>
      </c>
      <c r="W64" s="44">
        <f t="shared" si="4"/>
        <v>0</v>
      </c>
    </row>
    <row r="65" spans="1:23" x14ac:dyDescent="0.35">
      <c r="A65" s="48">
        <v>5981997</v>
      </c>
      <c r="B65" s="48" t="s">
        <v>1821</v>
      </c>
      <c r="C65" s="49" t="s">
        <v>1822</v>
      </c>
      <c r="D65" s="50" t="s">
        <v>13</v>
      </c>
      <c r="E65" s="50" t="s">
        <v>1641</v>
      </c>
      <c r="F65" s="50" t="s">
        <v>1641</v>
      </c>
      <c r="G65" s="50" t="s">
        <v>1642</v>
      </c>
      <c r="H65" s="50" t="s">
        <v>1641</v>
      </c>
      <c r="I65" s="50" t="s">
        <v>1823</v>
      </c>
      <c r="J65" s="50" t="s">
        <v>1824</v>
      </c>
      <c r="K65" s="51">
        <v>8</v>
      </c>
      <c r="L65" s="50">
        <v>506948</v>
      </c>
      <c r="M65" s="50">
        <v>320686</v>
      </c>
      <c r="N65" s="50">
        <v>1</v>
      </c>
      <c r="O65" s="43"/>
      <c r="P65" s="43"/>
      <c r="Q65" s="43"/>
      <c r="R65" s="32">
        <f t="shared" si="1"/>
        <v>0</v>
      </c>
      <c r="S65" s="44">
        <f t="shared" si="2"/>
        <v>0</v>
      </c>
      <c r="T65" s="43"/>
      <c r="U65" s="43"/>
      <c r="V65" s="32">
        <f t="shared" si="3"/>
        <v>0</v>
      </c>
      <c r="W65" s="44">
        <f t="shared" si="4"/>
        <v>0</v>
      </c>
    </row>
    <row r="66" spans="1:23" x14ac:dyDescent="0.35">
      <c r="A66" s="48">
        <v>5953681</v>
      </c>
      <c r="B66" s="48" t="s">
        <v>1837</v>
      </c>
      <c r="C66" s="49" t="s">
        <v>1838</v>
      </c>
      <c r="D66" s="50" t="s">
        <v>13</v>
      </c>
      <c r="E66" s="50" t="s">
        <v>1641</v>
      </c>
      <c r="F66" s="50" t="s">
        <v>1641</v>
      </c>
      <c r="G66" s="50" t="s">
        <v>1642</v>
      </c>
      <c r="H66" s="50" t="s">
        <v>1641</v>
      </c>
      <c r="I66" s="50" t="s">
        <v>1839</v>
      </c>
      <c r="J66" s="50" t="s">
        <v>1840</v>
      </c>
      <c r="K66" s="51">
        <v>7</v>
      </c>
      <c r="L66" s="50">
        <v>511073</v>
      </c>
      <c r="M66" s="50">
        <v>329896</v>
      </c>
      <c r="N66" s="50">
        <v>1</v>
      </c>
      <c r="O66" s="43"/>
      <c r="P66" s="43"/>
      <c r="Q66" s="43"/>
      <c r="R66" s="32">
        <f t="shared" si="1"/>
        <v>0</v>
      </c>
      <c r="S66" s="44">
        <f t="shared" si="2"/>
        <v>0</v>
      </c>
      <c r="T66" s="43"/>
      <c r="U66" s="43"/>
      <c r="V66" s="32">
        <f t="shared" si="3"/>
        <v>0</v>
      </c>
      <c r="W66" s="44">
        <f t="shared" si="4"/>
        <v>0</v>
      </c>
    </row>
    <row r="67" spans="1:23" x14ac:dyDescent="0.35">
      <c r="A67" s="48">
        <v>5952770</v>
      </c>
      <c r="B67" s="48" t="s">
        <v>1850</v>
      </c>
      <c r="C67" s="49" t="s">
        <v>1851</v>
      </c>
      <c r="D67" s="50" t="s">
        <v>13</v>
      </c>
      <c r="E67" s="50" t="s">
        <v>1641</v>
      </c>
      <c r="F67" s="50" t="s">
        <v>1641</v>
      </c>
      <c r="G67" s="50" t="s">
        <v>1642</v>
      </c>
      <c r="H67" s="50" t="s">
        <v>1641</v>
      </c>
      <c r="I67" s="50" t="s">
        <v>1848</v>
      </c>
      <c r="J67" s="50" t="s">
        <v>1849</v>
      </c>
      <c r="K67" s="51">
        <v>22</v>
      </c>
      <c r="L67" s="50">
        <v>508611</v>
      </c>
      <c r="M67" s="50">
        <v>328344</v>
      </c>
      <c r="N67" s="50">
        <v>1</v>
      </c>
      <c r="O67" s="43"/>
      <c r="P67" s="43"/>
      <c r="Q67" s="43"/>
      <c r="R67" s="32">
        <f t="shared" si="1"/>
        <v>0</v>
      </c>
      <c r="S67" s="44">
        <f t="shared" si="2"/>
        <v>0</v>
      </c>
      <c r="T67" s="43"/>
      <c r="U67" s="43"/>
      <c r="V67" s="32">
        <f t="shared" si="3"/>
        <v>0</v>
      </c>
      <c r="W67" s="44">
        <f t="shared" si="4"/>
        <v>0</v>
      </c>
    </row>
    <row r="68" spans="1:23" x14ac:dyDescent="0.35">
      <c r="A68" s="48">
        <v>5538966</v>
      </c>
      <c r="B68" s="48" t="s">
        <v>1905</v>
      </c>
      <c r="C68" s="49" t="s">
        <v>1906</v>
      </c>
      <c r="D68" s="50" t="s">
        <v>13</v>
      </c>
      <c r="E68" s="50" t="s">
        <v>193</v>
      </c>
      <c r="F68" s="50" t="s">
        <v>263</v>
      </c>
      <c r="G68" s="50" t="s">
        <v>1907</v>
      </c>
      <c r="H68" s="50" t="s">
        <v>263</v>
      </c>
      <c r="I68" s="50" t="s">
        <v>971</v>
      </c>
      <c r="J68" s="50" t="s">
        <v>972</v>
      </c>
      <c r="K68" s="51">
        <v>26</v>
      </c>
      <c r="L68" s="50">
        <v>548978</v>
      </c>
      <c r="M68" s="50">
        <v>323259</v>
      </c>
      <c r="N68" s="50">
        <v>1</v>
      </c>
      <c r="O68" s="43"/>
      <c r="P68" s="43"/>
      <c r="Q68" s="43"/>
      <c r="R68" s="32">
        <f t="shared" si="1"/>
        <v>0</v>
      </c>
      <c r="S68" s="44">
        <f t="shared" si="2"/>
        <v>0</v>
      </c>
      <c r="T68" s="43"/>
      <c r="U68" s="43"/>
      <c r="V68" s="32">
        <f t="shared" si="3"/>
        <v>0</v>
      </c>
      <c r="W68" s="44">
        <f t="shared" si="4"/>
        <v>0</v>
      </c>
    </row>
    <row r="69" spans="1:23" x14ac:dyDescent="0.35">
      <c r="A69" s="48">
        <v>5537864</v>
      </c>
      <c r="B69" s="48" t="s">
        <v>1910</v>
      </c>
      <c r="C69" s="49" t="s">
        <v>1911</v>
      </c>
      <c r="D69" s="50" t="s">
        <v>13</v>
      </c>
      <c r="E69" s="50" t="s">
        <v>193</v>
      </c>
      <c r="F69" s="50" t="s">
        <v>263</v>
      </c>
      <c r="G69" s="50" t="s">
        <v>1907</v>
      </c>
      <c r="H69" s="50" t="s">
        <v>263</v>
      </c>
      <c r="I69" s="50" t="s">
        <v>18</v>
      </c>
      <c r="J69" s="50" t="s">
        <v>19</v>
      </c>
      <c r="K69" s="51">
        <v>17</v>
      </c>
      <c r="L69" s="50">
        <v>549009</v>
      </c>
      <c r="M69" s="50">
        <v>324178</v>
      </c>
      <c r="N69" s="50">
        <v>1</v>
      </c>
      <c r="O69" s="43"/>
      <c r="P69" s="43"/>
      <c r="Q69" s="43"/>
      <c r="R69" s="32">
        <f t="shared" si="1"/>
        <v>0</v>
      </c>
      <c r="S69" s="44">
        <f t="shared" si="2"/>
        <v>0</v>
      </c>
      <c r="T69" s="43"/>
      <c r="U69" s="43"/>
      <c r="V69" s="32">
        <f t="shared" si="3"/>
        <v>0</v>
      </c>
      <c r="W69" s="44">
        <f t="shared" si="4"/>
        <v>0</v>
      </c>
    </row>
  </sheetData>
  <sheetProtection algorithmName="SHA-512" hashValue="q04CX33WbfFyi/S7Inrqwa3CuxO3ztZAhr7Ul1K/ukFAfLDZUC1WbJQfPwbV1reltYjPmE1uP1fmSzyCAICfDQ==" saltValue="cHkv3PFAUQq00oVL/RKmI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365D8-0DF4-48E1-B695-ED3DCD357348}">
  <dimension ref="A1:W21"/>
  <sheetViews>
    <sheetView workbookViewId="0">
      <selection activeCell="A15" sqref="A15"/>
    </sheetView>
  </sheetViews>
  <sheetFormatPr defaultColWidth="8.7265625" defaultRowHeight="14.5" x14ac:dyDescent="0.35"/>
  <cols>
    <col min="1" max="4" width="8.7265625" style="14"/>
    <col min="5" max="5" width="11.453125" style="14" customWidth="1"/>
    <col min="6" max="6" width="10.81640625" style="14" customWidth="1"/>
    <col min="7" max="11" width="8.7265625" style="14"/>
    <col min="12" max="12" width="14.17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47</v>
      </c>
      <c r="B2" s="11">
        <f>M14</f>
        <v>6</v>
      </c>
      <c r="C2" s="11" t="str">
        <f>E17</f>
        <v>CZĘSTOCHOWA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6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5975429</v>
      </c>
      <c r="B16" s="48" t="s">
        <v>1690</v>
      </c>
      <c r="C16" s="49" t="s">
        <v>1691</v>
      </c>
      <c r="D16" s="50" t="s">
        <v>13</v>
      </c>
      <c r="E16" s="50" t="s">
        <v>1641</v>
      </c>
      <c r="F16" s="50" t="s">
        <v>1641</v>
      </c>
      <c r="G16" s="50" t="s">
        <v>1642</v>
      </c>
      <c r="H16" s="50" t="s">
        <v>1641</v>
      </c>
      <c r="I16" s="50" t="s">
        <v>1692</v>
      </c>
      <c r="J16" s="50" t="s">
        <v>1693</v>
      </c>
      <c r="K16" s="51">
        <v>4</v>
      </c>
      <c r="L16" s="50">
        <v>508943</v>
      </c>
      <c r="M16" s="50">
        <v>328002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5977217</v>
      </c>
      <c r="B17" s="48" t="s">
        <v>1713</v>
      </c>
      <c r="C17" s="49" t="s">
        <v>1714</v>
      </c>
      <c r="D17" s="50" t="s">
        <v>13</v>
      </c>
      <c r="E17" s="50" t="s">
        <v>1641</v>
      </c>
      <c r="F17" s="50" t="s">
        <v>1641</v>
      </c>
      <c r="G17" s="50" t="s">
        <v>1642</v>
      </c>
      <c r="H17" s="50" t="s">
        <v>1641</v>
      </c>
      <c r="I17" s="50" t="s">
        <v>1715</v>
      </c>
      <c r="J17" s="50" t="s">
        <v>1716</v>
      </c>
      <c r="K17" s="51">
        <v>58</v>
      </c>
      <c r="L17" s="50">
        <v>507584</v>
      </c>
      <c r="M17" s="50">
        <v>330729</v>
      </c>
      <c r="N17" s="50">
        <v>1</v>
      </c>
      <c r="O17" s="43"/>
      <c r="P17" s="43"/>
      <c r="Q17" s="43"/>
      <c r="R17" s="32">
        <f t="shared" ref="R17:R21" si="1">ROUND(Q17*0.23,2)</f>
        <v>0</v>
      </c>
      <c r="S17" s="44">
        <f t="shared" ref="S17:S21" si="2">ROUND(Q17,2)+R17</f>
        <v>0</v>
      </c>
      <c r="T17" s="43"/>
      <c r="U17" s="43"/>
      <c r="V17" s="32">
        <f t="shared" ref="V17:V21" si="3">ROUND(U17*0.23,2)</f>
        <v>0</v>
      </c>
      <c r="W17" s="44">
        <f t="shared" ref="W17:W21" si="4">ROUND(U17,2)+V17</f>
        <v>0</v>
      </c>
    </row>
    <row r="18" spans="1:23" x14ac:dyDescent="0.35">
      <c r="A18" s="48">
        <v>8930944</v>
      </c>
      <c r="B18" s="48" t="s">
        <v>1734</v>
      </c>
      <c r="C18" s="49" t="s">
        <v>1735</v>
      </c>
      <c r="D18" s="50" t="s">
        <v>13</v>
      </c>
      <c r="E18" s="50" t="s">
        <v>1641</v>
      </c>
      <c r="F18" s="50" t="s">
        <v>1641</v>
      </c>
      <c r="G18" s="50" t="s">
        <v>1642</v>
      </c>
      <c r="H18" s="50" t="s">
        <v>1641</v>
      </c>
      <c r="I18" s="50" t="s">
        <v>1736</v>
      </c>
      <c r="J18" s="50" t="s">
        <v>1737</v>
      </c>
      <c r="K18" s="51">
        <v>28</v>
      </c>
      <c r="L18" s="50">
        <v>509621</v>
      </c>
      <c r="M18" s="50">
        <v>326834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5979436</v>
      </c>
      <c r="B19" s="48" t="s">
        <v>1750</v>
      </c>
      <c r="C19" s="49" t="s">
        <v>1751</v>
      </c>
      <c r="D19" s="50" t="s">
        <v>13</v>
      </c>
      <c r="E19" s="50" t="s">
        <v>1641</v>
      </c>
      <c r="F19" s="50" t="s">
        <v>1641</v>
      </c>
      <c r="G19" s="50" t="s">
        <v>1642</v>
      </c>
      <c r="H19" s="50" t="s">
        <v>1641</v>
      </c>
      <c r="I19" s="50" t="s">
        <v>1752</v>
      </c>
      <c r="J19" s="50" t="s">
        <v>1753</v>
      </c>
      <c r="K19" s="51" t="s">
        <v>1754</v>
      </c>
      <c r="L19" s="50">
        <v>504413</v>
      </c>
      <c r="M19" s="50">
        <v>321545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5979835</v>
      </c>
      <c r="B20" s="48" t="s">
        <v>1780</v>
      </c>
      <c r="C20" s="49" t="s">
        <v>1781</v>
      </c>
      <c r="D20" s="50" t="s">
        <v>13</v>
      </c>
      <c r="E20" s="50" t="s">
        <v>1641</v>
      </c>
      <c r="F20" s="50" t="s">
        <v>1641</v>
      </c>
      <c r="G20" s="50" t="s">
        <v>1642</v>
      </c>
      <c r="H20" s="50" t="s">
        <v>1641</v>
      </c>
      <c r="I20" s="50" t="s">
        <v>1782</v>
      </c>
      <c r="J20" s="50" t="s">
        <v>1783</v>
      </c>
      <c r="K20" s="51">
        <v>221</v>
      </c>
      <c r="L20" s="50">
        <v>504638</v>
      </c>
      <c r="M20" s="50">
        <v>329540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5539026</v>
      </c>
      <c r="B21" s="48" t="s">
        <v>1908</v>
      </c>
      <c r="C21" s="49" t="s">
        <v>1909</v>
      </c>
      <c r="D21" s="50" t="s">
        <v>13</v>
      </c>
      <c r="E21" s="50" t="s">
        <v>193</v>
      </c>
      <c r="F21" s="50" t="s">
        <v>263</v>
      </c>
      <c r="G21" s="50" t="s">
        <v>1907</v>
      </c>
      <c r="H21" s="50" t="s">
        <v>263</v>
      </c>
      <c r="I21" s="50" t="s">
        <v>524</v>
      </c>
      <c r="J21" s="50" t="s">
        <v>525</v>
      </c>
      <c r="K21" s="51">
        <v>26</v>
      </c>
      <c r="L21" s="50">
        <v>547558</v>
      </c>
      <c r="M21" s="50">
        <v>323338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</sheetData>
  <sheetProtection algorithmName="SHA-512" hashValue="xKYg/ZMq6W2ZDuw2wMkaufYSshOcuw+hgM7CiOknGvlKp/zNBc/efEW70DcPy3+42gYFr7Je9TDfRNJX8xBTvg==" saltValue="EwVhloA/dnSNbpXMfIXlS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F5037-05CB-439C-A713-CFACDDF41C04}">
  <dimension ref="A1:W17"/>
  <sheetViews>
    <sheetView topLeftCell="A7" workbookViewId="0">
      <selection activeCell="A15" sqref="A15"/>
    </sheetView>
  </sheetViews>
  <sheetFormatPr defaultColWidth="8.7265625" defaultRowHeight="14.5" x14ac:dyDescent="0.35"/>
  <cols>
    <col min="1" max="4" width="8.7265625" style="14"/>
    <col min="5" max="5" width="11.453125" style="14" customWidth="1"/>
    <col min="6" max="6" width="11.81640625" style="14" customWidth="1"/>
    <col min="7" max="11" width="8.7265625" style="14"/>
    <col min="12" max="12" width="14.542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46</v>
      </c>
      <c r="B2" s="11">
        <f>M14</f>
        <v>2</v>
      </c>
      <c r="C2" s="11" t="str">
        <f>E17</f>
        <v>CZĘSTOCHOWSKI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5558035</v>
      </c>
      <c r="B16" s="48" t="s">
        <v>434</v>
      </c>
      <c r="C16" s="49" t="s">
        <v>435</v>
      </c>
      <c r="D16" s="50" t="s">
        <v>13</v>
      </c>
      <c r="E16" s="50" t="s">
        <v>193</v>
      </c>
      <c r="F16" s="50" t="s">
        <v>415</v>
      </c>
      <c r="G16" s="50" t="s">
        <v>436</v>
      </c>
      <c r="H16" s="50" t="s">
        <v>437</v>
      </c>
      <c r="I16" s="50" t="s">
        <v>18</v>
      </c>
      <c r="J16" s="50" t="s">
        <v>19</v>
      </c>
      <c r="K16" s="51">
        <v>5</v>
      </c>
      <c r="L16" s="50">
        <v>508756</v>
      </c>
      <c r="M16" s="50">
        <v>340520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5558679</v>
      </c>
      <c r="B17" s="48" t="s">
        <v>438</v>
      </c>
      <c r="C17" s="49" t="s">
        <v>439</v>
      </c>
      <c r="D17" s="50" t="s">
        <v>13</v>
      </c>
      <c r="E17" s="50" t="s">
        <v>193</v>
      </c>
      <c r="F17" s="50" t="s">
        <v>415</v>
      </c>
      <c r="G17" s="50" t="s">
        <v>440</v>
      </c>
      <c r="H17" s="50" t="s">
        <v>441</v>
      </c>
      <c r="I17" s="50" t="s">
        <v>46</v>
      </c>
      <c r="J17" s="50" t="s">
        <v>47</v>
      </c>
      <c r="K17" s="51">
        <v>91</v>
      </c>
      <c r="L17" s="50">
        <v>508167</v>
      </c>
      <c r="M17" s="50">
        <v>343108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vsgoXwdy1aZ3KTlgvRnGdUbI3ZiYakF2VIbNrvMb4LtStC8gW8Qjn+Vapu3QlFOfsQCC5Rkyf69NN1+bu9LVZQ==" saltValue="Wx/z/LWNBTFCEO84IZN58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3D4AE-C140-4E2B-87BA-ABA0818D867D}">
  <dimension ref="A1:W18"/>
  <sheetViews>
    <sheetView topLeftCell="A10" workbookViewId="0">
      <selection activeCell="I24" sqref="I24"/>
    </sheetView>
  </sheetViews>
  <sheetFormatPr defaultColWidth="8.7265625" defaultRowHeight="14.5" x14ac:dyDescent="0.35"/>
  <cols>
    <col min="1" max="4" width="8.7265625" style="14"/>
    <col min="5" max="6" width="10.81640625" style="14" customWidth="1"/>
    <col min="7" max="11" width="8.7265625" style="14"/>
    <col min="12" max="12" width="14.81640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45</v>
      </c>
      <c r="B2" s="11">
        <f>M14</f>
        <v>3</v>
      </c>
      <c r="C2" s="11" t="str">
        <f>E17</f>
        <v>CZĘSTOCHOWSKI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3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5524812</v>
      </c>
      <c r="B16" s="48" t="s">
        <v>191</v>
      </c>
      <c r="C16" s="49" t="s">
        <v>192</v>
      </c>
      <c r="D16" s="50" t="s">
        <v>13</v>
      </c>
      <c r="E16" s="50" t="s">
        <v>193</v>
      </c>
      <c r="F16" s="50" t="s">
        <v>194</v>
      </c>
      <c r="G16" s="50" t="s">
        <v>195</v>
      </c>
      <c r="H16" s="50" t="s">
        <v>196</v>
      </c>
      <c r="I16" s="50" t="s">
        <v>197</v>
      </c>
      <c r="J16" s="50" t="s">
        <v>198</v>
      </c>
      <c r="K16" s="50">
        <v>46</v>
      </c>
      <c r="L16" s="50">
        <v>493190</v>
      </c>
      <c r="M16" s="50">
        <v>324019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5523486</v>
      </c>
      <c r="B17" s="48" t="s">
        <v>1871</v>
      </c>
      <c r="C17" s="49" t="s">
        <v>1872</v>
      </c>
      <c r="D17" s="50" t="s">
        <v>13</v>
      </c>
      <c r="E17" s="50" t="s">
        <v>193</v>
      </c>
      <c r="F17" s="50" t="s">
        <v>194</v>
      </c>
      <c r="G17" s="50" t="s">
        <v>1873</v>
      </c>
      <c r="H17" s="50" t="s">
        <v>194</v>
      </c>
      <c r="I17" s="50" t="s">
        <v>504</v>
      </c>
      <c r="J17" s="50" t="s">
        <v>505</v>
      </c>
      <c r="K17" s="51">
        <v>13</v>
      </c>
      <c r="L17" s="50">
        <v>497028</v>
      </c>
      <c r="M17" s="50">
        <v>323561</v>
      </c>
      <c r="N17" s="50">
        <v>1</v>
      </c>
      <c r="O17" s="43"/>
      <c r="P17" s="43"/>
      <c r="Q17" s="43"/>
      <c r="R17" s="32">
        <f t="shared" ref="R17:R18" si="1">ROUND(Q17*0.23,2)</f>
        <v>0</v>
      </c>
      <c r="S17" s="44">
        <f t="shared" ref="S17:S18" si="2">ROUND(Q17,2)+R17</f>
        <v>0</v>
      </c>
      <c r="T17" s="43"/>
      <c r="U17" s="43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35">
      <c r="A18" s="48">
        <v>5524326</v>
      </c>
      <c r="B18" s="48" t="s">
        <v>1876</v>
      </c>
      <c r="C18" s="49" t="s">
        <v>1877</v>
      </c>
      <c r="D18" s="50" t="s">
        <v>13</v>
      </c>
      <c r="E18" s="50" t="s">
        <v>193</v>
      </c>
      <c r="F18" s="50" t="s">
        <v>194</v>
      </c>
      <c r="G18" s="50" t="s">
        <v>1873</v>
      </c>
      <c r="H18" s="50" t="s">
        <v>194</v>
      </c>
      <c r="I18" s="50" t="s">
        <v>163</v>
      </c>
      <c r="J18" s="50" t="s">
        <v>164</v>
      </c>
      <c r="K18" s="51">
        <v>5</v>
      </c>
      <c r="L18" s="50">
        <v>498102</v>
      </c>
      <c r="M18" s="50">
        <v>322830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</sheetData>
  <sheetProtection algorithmName="SHA-512" hashValue="UjvrW1q5xeO+2A8zepnIWJKU6Yb1DhKmAZ1hsRH+/D9j6d36fYxEXn5xqnPqFtjEAOdPUowt98t53E+bOvhvOw==" saltValue="yrBw/rkUSBRrifI6LmZAu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802D6-51A4-495B-9295-A8E973FF4AE9}">
  <dimension ref="A1:W17"/>
  <sheetViews>
    <sheetView workbookViewId="0">
      <selection activeCell="A16" sqref="A16"/>
    </sheetView>
  </sheetViews>
  <sheetFormatPr defaultColWidth="8.7265625" defaultRowHeight="14.5" x14ac:dyDescent="0.35"/>
  <cols>
    <col min="1" max="4" width="8.7265625" style="14"/>
    <col min="5" max="5" width="11.453125" style="14" customWidth="1"/>
    <col min="6" max="6" width="10.453125" style="14" customWidth="1"/>
    <col min="7" max="11" width="8.7265625" style="14"/>
    <col min="12" max="12" width="15.81640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44</v>
      </c>
      <c r="B2" s="11">
        <f>M14</f>
        <v>2</v>
      </c>
      <c r="C2" s="11" t="str">
        <f>E17</f>
        <v>CZĘSTOCHOWA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5979641</v>
      </c>
      <c r="B16" s="48" t="s">
        <v>1771</v>
      </c>
      <c r="C16" s="49" t="s">
        <v>1772</v>
      </c>
      <c r="D16" s="50" t="s">
        <v>13</v>
      </c>
      <c r="E16" s="50" t="s">
        <v>1641</v>
      </c>
      <c r="F16" s="50" t="s">
        <v>1641</v>
      </c>
      <c r="G16" s="50" t="s">
        <v>1642</v>
      </c>
      <c r="H16" s="50" t="s">
        <v>1641</v>
      </c>
      <c r="I16" s="50" t="s">
        <v>1769</v>
      </c>
      <c r="J16" s="50" t="s">
        <v>1770</v>
      </c>
      <c r="K16" s="51" t="s">
        <v>1773</v>
      </c>
      <c r="L16" s="50">
        <v>507317</v>
      </c>
      <c r="M16" s="50">
        <v>326979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5951626</v>
      </c>
      <c r="B17" s="48" t="s">
        <v>1852</v>
      </c>
      <c r="C17" s="49" t="s">
        <v>1853</v>
      </c>
      <c r="D17" s="50" t="s">
        <v>13</v>
      </c>
      <c r="E17" s="50" t="s">
        <v>1641</v>
      </c>
      <c r="F17" s="50" t="s">
        <v>1641</v>
      </c>
      <c r="G17" s="50" t="s">
        <v>1642</v>
      </c>
      <c r="H17" s="50" t="s">
        <v>1641</v>
      </c>
      <c r="I17" s="50" t="s">
        <v>1854</v>
      </c>
      <c r="J17" s="50" t="s">
        <v>1855</v>
      </c>
      <c r="K17" s="51" t="s">
        <v>1856</v>
      </c>
      <c r="L17" s="50">
        <v>507181</v>
      </c>
      <c r="M17" s="50">
        <v>327807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5rhWWSCN8jRRu8iCZQL1PXCuVInJV7HOCeFCPJxDGOKG1pm2XNCUE57Spuqpx0t5QszR3lJWyztgcKwpN+Ejtw==" saltValue="uG+B9ASKsREDML6tAejh9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77C9A-FAE1-43DA-B8C8-F3A6F2525C41}">
  <dimension ref="A1:W16"/>
  <sheetViews>
    <sheetView workbookViewId="0">
      <selection activeCell="A16" sqref="A16"/>
    </sheetView>
  </sheetViews>
  <sheetFormatPr defaultColWidth="8.7265625" defaultRowHeight="14.5" x14ac:dyDescent="0.35"/>
  <cols>
    <col min="1" max="4" width="8.7265625" style="14"/>
    <col min="5" max="5" width="11.453125" style="14" customWidth="1"/>
    <col min="6" max="6" width="10.81640625" style="14" customWidth="1"/>
    <col min="7" max="11" width="8.7265625" style="14"/>
    <col min="12" max="12" width="15.17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43</v>
      </c>
      <c r="B2" s="11">
        <f>M14</f>
        <v>1</v>
      </c>
      <c r="C2" s="11" t="str">
        <f>E16</f>
        <v>CZĘSTOCHOWSKI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1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5523457</v>
      </c>
      <c r="B16" s="48" t="s">
        <v>1874</v>
      </c>
      <c r="C16" s="49" t="s">
        <v>1875</v>
      </c>
      <c r="D16" s="50" t="s">
        <v>13</v>
      </c>
      <c r="E16" s="50" t="s">
        <v>193</v>
      </c>
      <c r="F16" s="50" t="s">
        <v>194</v>
      </c>
      <c r="G16" s="50" t="s">
        <v>1873</v>
      </c>
      <c r="H16" s="50" t="s">
        <v>194</v>
      </c>
      <c r="I16" s="50" t="s">
        <v>255</v>
      </c>
      <c r="J16" s="50" t="s">
        <v>256</v>
      </c>
      <c r="K16" s="51">
        <v>8</v>
      </c>
      <c r="L16" s="50">
        <v>497365</v>
      </c>
      <c r="M16" s="50">
        <v>323688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</sheetData>
  <sheetProtection algorithmName="SHA-512" hashValue="WXTyEMeFCqXUcTCq6vbQa3s4iXWezQgcVPIrzMWdF9y78SH59L5/3QW7QwVLWhd6BaKe6OgXY2ixIIxw8VLVmg==" saltValue="aTO/QZgkoVfxa9ZQ/5xCV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47179-1188-43B5-A542-D1A4A1A8B749}">
  <dimension ref="A1:W16"/>
  <sheetViews>
    <sheetView topLeftCell="A10" workbookViewId="0">
      <selection activeCell="Q23" sqref="Q23"/>
    </sheetView>
  </sheetViews>
  <sheetFormatPr defaultColWidth="8.7265625" defaultRowHeight="14.5" x14ac:dyDescent="0.35"/>
  <cols>
    <col min="1" max="4" width="8.7265625" style="14"/>
    <col min="5" max="5" width="10.81640625" style="14" customWidth="1"/>
    <col min="6" max="6" width="10.54296875" style="14" customWidth="1"/>
    <col min="7" max="11" width="8.7265625" style="14"/>
    <col min="12" max="12" width="14.4531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42</v>
      </c>
      <c r="B2" s="11">
        <f>M14</f>
        <v>1</v>
      </c>
      <c r="C2" s="11" t="str">
        <f>E16</f>
        <v>CZĘSTOCHOWA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1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5960176</v>
      </c>
      <c r="B16" s="48" t="s">
        <v>1682</v>
      </c>
      <c r="C16" s="49" t="s">
        <v>1683</v>
      </c>
      <c r="D16" s="50" t="s">
        <v>13</v>
      </c>
      <c r="E16" s="50" t="s">
        <v>1641</v>
      </c>
      <c r="F16" s="50" t="s">
        <v>1641</v>
      </c>
      <c r="G16" s="50" t="s">
        <v>1642</v>
      </c>
      <c r="H16" s="50" t="s">
        <v>1641</v>
      </c>
      <c r="I16" s="50" t="s">
        <v>1678</v>
      </c>
      <c r="J16" s="50" t="s">
        <v>1679</v>
      </c>
      <c r="K16" s="51" t="s">
        <v>1684</v>
      </c>
      <c r="L16" s="50">
        <v>507573</v>
      </c>
      <c r="M16" s="50">
        <v>327522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</sheetData>
  <sheetProtection algorithmName="SHA-512" hashValue="ZUyoB3ybiPFSBKSz2/WVhXJ+59Nw+xD9oK4TXMFo/cK3TM6faJLSedZHedwP2ABjkuX+aTTGgTAY9l3F6MJKzA==" saltValue="fb1CeUjOCiiKbzuuFapmQ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4E69C-3C1E-4B9A-BC4D-33FF530447FE}">
  <dimension ref="A1:W21"/>
  <sheetViews>
    <sheetView workbookViewId="0">
      <selection activeCell="C15" sqref="C15"/>
    </sheetView>
  </sheetViews>
  <sheetFormatPr defaultRowHeight="14.5" x14ac:dyDescent="0.35"/>
  <cols>
    <col min="5" max="5" width="11.1796875" customWidth="1"/>
    <col min="6" max="6" width="11.453125" customWidth="1"/>
    <col min="12" max="12" width="17.1796875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41</v>
      </c>
      <c r="B2" s="11">
        <f>M14</f>
        <v>6</v>
      </c>
      <c r="C2" s="11" t="str">
        <f>E17</f>
        <v>CZĘSTOCHOWA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6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5952240</v>
      </c>
      <c r="B16" s="4" t="s">
        <v>1660</v>
      </c>
      <c r="C16" s="5" t="s">
        <v>1661</v>
      </c>
      <c r="D16" s="6" t="s">
        <v>13</v>
      </c>
      <c r="E16" s="6" t="s">
        <v>1641</v>
      </c>
      <c r="F16" s="6" t="s">
        <v>1641</v>
      </c>
      <c r="G16" s="6" t="s">
        <v>1642</v>
      </c>
      <c r="H16" s="6" t="s">
        <v>1641</v>
      </c>
      <c r="I16" s="6" t="s">
        <v>1662</v>
      </c>
      <c r="J16" s="6" t="s">
        <v>1663</v>
      </c>
      <c r="K16" s="7">
        <v>59</v>
      </c>
      <c r="L16" s="6">
        <v>508631</v>
      </c>
      <c r="M16" s="6">
        <v>329518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">
        <v>5975141</v>
      </c>
      <c r="B17" s="4" t="s">
        <v>1676</v>
      </c>
      <c r="C17" s="5" t="s">
        <v>1677</v>
      </c>
      <c r="D17" s="6" t="s">
        <v>13</v>
      </c>
      <c r="E17" s="6" t="s">
        <v>1641</v>
      </c>
      <c r="F17" s="6" t="s">
        <v>1641</v>
      </c>
      <c r="G17" s="6" t="s">
        <v>1642</v>
      </c>
      <c r="H17" s="6" t="s">
        <v>1641</v>
      </c>
      <c r="I17" s="6" t="s">
        <v>1678</v>
      </c>
      <c r="J17" s="6" t="s">
        <v>1679</v>
      </c>
      <c r="K17" s="7">
        <v>17</v>
      </c>
      <c r="L17" s="6">
        <v>508245</v>
      </c>
      <c r="M17" s="6">
        <v>327632</v>
      </c>
      <c r="N17" s="6">
        <v>1</v>
      </c>
      <c r="O17" s="43"/>
      <c r="P17" s="43"/>
      <c r="Q17" s="43"/>
      <c r="R17" s="32">
        <f t="shared" ref="R17:R21" si="1">ROUND(Q17*0.23,2)</f>
        <v>0</v>
      </c>
      <c r="S17" s="44">
        <f t="shared" ref="S17:S21" si="2">ROUND(Q17,2)+R17</f>
        <v>0</v>
      </c>
      <c r="T17" s="43"/>
      <c r="U17" s="43"/>
      <c r="V17" s="32">
        <f t="shared" ref="V17:V21" si="3">ROUND(U17*0.23,2)</f>
        <v>0</v>
      </c>
      <c r="W17" s="44">
        <f t="shared" ref="W17:W21" si="4">ROUND(U17,2)+V17</f>
        <v>0</v>
      </c>
    </row>
    <row r="18" spans="1:23" x14ac:dyDescent="0.35">
      <c r="A18" s="4">
        <v>5976230</v>
      </c>
      <c r="B18" s="4" t="s">
        <v>1694</v>
      </c>
      <c r="C18" s="5" t="s">
        <v>1695</v>
      </c>
      <c r="D18" s="6" t="s">
        <v>13</v>
      </c>
      <c r="E18" s="6" t="s">
        <v>1641</v>
      </c>
      <c r="F18" s="6" t="s">
        <v>1641</v>
      </c>
      <c r="G18" s="6" t="s">
        <v>1642</v>
      </c>
      <c r="H18" s="6" t="s">
        <v>1641</v>
      </c>
      <c r="I18" s="6" t="s">
        <v>1696</v>
      </c>
      <c r="J18" s="6" t="s">
        <v>1697</v>
      </c>
      <c r="K18" s="7" t="s">
        <v>1698</v>
      </c>
      <c r="L18" s="6">
        <v>507546</v>
      </c>
      <c r="M18" s="6">
        <v>325914</v>
      </c>
      <c r="N18" s="6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">
        <v>5978779</v>
      </c>
      <c r="B19" s="4" t="s">
        <v>1738</v>
      </c>
      <c r="C19" s="5" t="s">
        <v>1739</v>
      </c>
      <c r="D19" s="6" t="s">
        <v>13</v>
      </c>
      <c r="E19" s="6" t="s">
        <v>1641</v>
      </c>
      <c r="F19" s="6" t="s">
        <v>1641</v>
      </c>
      <c r="G19" s="6" t="s">
        <v>1642</v>
      </c>
      <c r="H19" s="6" t="s">
        <v>1641</v>
      </c>
      <c r="I19" s="6" t="s">
        <v>1740</v>
      </c>
      <c r="J19" s="6" t="s">
        <v>1741</v>
      </c>
      <c r="K19" s="7">
        <v>4</v>
      </c>
      <c r="L19" s="6">
        <v>511103</v>
      </c>
      <c r="M19" s="6">
        <v>325388</v>
      </c>
      <c r="N19" s="6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">
        <v>5972301</v>
      </c>
      <c r="B20" s="4" t="s">
        <v>1799</v>
      </c>
      <c r="C20" s="5" t="s">
        <v>1800</v>
      </c>
      <c r="D20" s="6" t="s">
        <v>13</v>
      </c>
      <c r="E20" s="6" t="s">
        <v>1641</v>
      </c>
      <c r="F20" s="6" t="s">
        <v>1641</v>
      </c>
      <c r="G20" s="6" t="s">
        <v>1642</v>
      </c>
      <c r="H20" s="6" t="s">
        <v>1641</v>
      </c>
      <c r="I20" s="6" t="s">
        <v>1801</v>
      </c>
      <c r="J20" s="6" t="s">
        <v>1802</v>
      </c>
      <c r="K20" s="7">
        <v>10</v>
      </c>
      <c r="L20" s="6">
        <v>509428</v>
      </c>
      <c r="M20" s="6">
        <v>330951</v>
      </c>
      <c r="N20" s="6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">
        <v>5956571</v>
      </c>
      <c r="B21" s="4" t="s">
        <v>1825</v>
      </c>
      <c r="C21" s="5" t="s">
        <v>1826</v>
      </c>
      <c r="D21" s="6" t="s">
        <v>13</v>
      </c>
      <c r="E21" s="6" t="s">
        <v>1641</v>
      </c>
      <c r="F21" s="6" t="s">
        <v>1641</v>
      </c>
      <c r="G21" s="6" t="s">
        <v>1642</v>
      </c>
      <c r="H21" s="6" t="s">
        <v>1641</v>
      </c>
      <c r="I21" s="6" t="s">
        <v>1827</v>
      </c>
      <c r="J21" s="6" t="s">
        <v>1828</v>
      </c>
      <c r="K21" s="7">
        <v>111</v>
      </c>
      <c r="L21" s="6">
        <v>504644</v>
      </c>
      <c r="M21" s="6">
        <v>328163</v>
      </c>
      <c r="N21" s="6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</sheetData>
  <sheetProtection algorithmName="SHA-512" hashValue="iFUTvFzt1LNgfWarONridHgY/pnQy9kHr5o768+aRhsXgcIG5jAICTiMqvW5EiKree2WRzEiyMnA09TxKChmbw==" saltValue="JIImcmTKgztQVb/4RBoLR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D8881-B40E-4C94-A199-3B3DF3FA4FB6}">
  <dimension ref="A1:W18"/>
  <sheetViews>
    <sheetView workbookViewId="0">
      <selection activeCell="R15" sqref="R15"/>
    </sheetView>
  </sheetViews>
  <sheetFormatPr defaultRowHeight="14.5" x14ac:dyDescent="0.35"/>
  <cols>
    <col min="5" max="5" width="10.81640625" customWidth="1"/>
    <col min="6" max="6" width="11.81640625" customWidth="1"/>
    <col min="12" max="12" width="14.81640625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166</v>
      </c>
      <c r="B2" s="11">
        <f>M14</f>
        <v>3</v>
      </c>
      <c r="C2" s="11" t="str">
        <f>E17</f>
        <v>ZAWIERCIAŃSKI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3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7857358</v>
      </c>
      <c r="B16" s="4" t="s">
        <v>1035</v>
      </c>
      <c r="C16" s="5" t="s">
        <v>1036</v>
      </c>
      <c r="D16" s="6" t="s">
        <v>13</v>
      </c>
      <c r="E16" s="6" t="s">
        <v>232</v>
      </c>
      <c r="F16" s="6" t="s">
        <v>1034</v>
      </c>
      <c r="G16" s="6" t="s">
        <v>1037</v>
      </c>
      <c r="H16" s="6" t="s">
        <v>1034</v>
      </c>
      <c r="I16" s="6" t="s">
        <v>1038</v>
      </c>
      <c r="J16" s="6" t="s">
        <v>1039</v>
      </c>
      <c r="K16" s="7" t="s">
        <v>1040</v>
      </c>
      <c r="L16" s="6">
        <v>546299</v>
      </c>
      <c r="M16" s="6">
        <v>288714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">
        <v>8969450</v>
      </c>
      <c r="B17" s="4" t="s">
        <v>1175</v>
      </c>
      <c r="C17" s="5" t="s">
        <v>1176</v>
      </c>
      <c r="D17" s="6" t="s">
        <v>13</v>
      </c>
      <c r="E17" s="6" t="s">
        <v>232</v>
      </c>
      <c r="F17" s="6" t="s">
        <v>1171</v>
      </c>
      <c r="G17" s="6" t="s">
        <v>1177</v>
      </c>
      <c r="H17" s="6" t="s">
        <v>1171</v>
      </c>
      <c r="I17" s="6" t="s">
        <v>124</v>
      </c>
      <c r="J17" s="6" t="s">
        <v>125</v>
      </c>
      <c r="K17" s="7">
        <v>23</v>
      </c>
      <c r="L17" s="6">
        <v>561153</v>
      </c>
      <c r="M17" s="6">
        <v>290972</v>
      </c>
      <c r="N17" s="6">
        <v>1</v>
      </c>
      <c r="O17" s="43"/>
      <c r="P17" s="43"/>
      <c r="Q17" s="43"/>
      <c r="R17" s="32">
        <f t="shared" ref="R17:R18" si="1">ROUND(Q17*0.23,2)</f>
        <v>0</v>
      </c>
      <c r="S17" s="44">
        <f t="shared" ref="S17:S18" si="2">ROUND(Q17,2)+R17</f>
        <v>0</v>
      </c>
      <c r="T17" s="43"/>
      <c r="U17" s="43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35">
      <c r="A18" s="4">
        <v>8199379</v>
      </c>
      <c r="B18" s="4" t="s">
        <v>1178</v>
      </c>
      <c r="C18" s="5" t="s">
        <v>1179</v>
      </c>
      <c r="D18" s="6" t="s">
        <v>13</v>
      </c>
      <c r="E18" s="6" t="s">
        <v>232</v>
      </c>
      <c r="F18" s="6" t="s">
        <v>1171</v>
      </c>
      <c r="G18" s="6" t="s">
        <v>1177</v>
      </c>
      <c r="H18" s="6" t="s">
        <v>1171</v>
      </c>
      <c r="I18" s="6" t="s">
        <v>124</v>
      </c>
      <c r="J18" s="6" t="s">
        <v>125</v>
      </c>
      <c r="K18" s="7">
        <v>25</v>
      </c>
      <c r="L18" s="6">
        <v>561145</v>
      </c>
      <c r="M18" s="6">
        <v>290923</v>
      </c>
      <c r="N18" s="6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</sheetData>
  <sheetProtection algorithmName="SHA-512" hashValue="YiNpsOTxIgxR+zj9hYaMPlaMugRvZeQLdvvuqQDbfOMx32pbGySBROFeva3IkUVcSdw94a5/j6xxYpXRHt4iFQ==" saltValue="4kjeTx27s7iyWGWWOI/0l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20FB8-31A2-47A2-A7C6-A0CB2580A8EB}">
  <dimension ref="A1:W32"/>
  <sheetViews>
    <sheetView workbookViewId="0">
      <selection activeCell="T16" sqref="T16:U32"/>
    </sheetView>
  </sheetViews>
  <sheetFormatPr defaultColWidth="8.7265625" defaultRowHeight="14.5" x14ac:dyDescent="0.35"/>
  <cols>
    <col min="1" max="4" width="8.7265625" style="14"/>
    <col min="5" max="5" width="11.81640625" style="14" customWidth="1"/>
    <col min="6" max="6" width="11.1796875" style="14" customWidth="1"/>
    <col min="7" max="11" width="8.7265625" style="14"/>
    <col min="12" max="12" width="15.81640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40</v>
      </c>
      <c r="B2" s="11">
        <f>M14</f>
        <v>17</v>
      </c>
      <c r="C2" s="11" t="str">
        <f>E17</f>
        <v>CZĘSTOCHOWA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17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5957730</v>
      </c>
      <c r="B16" s="48" t="s">
        <v>1649</v>
      </c>
      <c r="C16" s="49" t="s">
        <v>1650</v>
      </c>
      <c r="D16" s="50" t="s">
        <v>13</v>
      </c>
      <c r="E16" s="50" t="s">
        <v>1641</v>
      </c>
      <c r="F16" s="50" t="s">
        <v>1641</v>
      </c>
      <c r="G16" s="50" t="s">
        <v>1642</v>
      </c>
      <c r="H16" s="50" t="s">
        <v>1641</v>
      </c>
      <c r="I16" s="50" t="s">
        <v>1651</v>
      </c>
      <c r="J16" s="50" t="s">
        <v>1652</v>
      </c>
      <c r="K16" s="51" t="s">
        <v>1040</v>
      </c>
      <c r="L16" s="50">
        <v>508960</v>
      </c>
      <c r="M16" s="50">
        <v>329790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5967976</v>
      </c>
      <c r="B17" s="48" t="s">
        <v>1670</v>
      </c>
      <c r="C17" s="49" t="s">
        <v>1671</v>
      </c>
      <c r="D17" s="50" t="s">
        <v>13</v>
      </c>
      <c r="E17" s="50" t="s">
        <v>1641</v>
      </c>
      <c r="F17" s="50" t="s">
        <v>1641</v>
      </c>
      <c r="G17" s="50" t="s">
        <v>1642</v>
      </c>
      <c r="H17" s="50" t="s">
        <v>1641</v>
      </c>
      <c r="I17" s="50" t="s">
        <v>1672</v>
      </c>
      <c r="J17" s="50" t="s">
        <v>1673</v>
      </c>
      <c r="K17" s="51">
        <v>12</v>
      </c>
      <c r="L17" s="50">
        <v>509496</v>
      </c>
      <c r="M17" s="50">
        <v>325004</v>
      </c>
      <c r="N17" s="50">
        <v>1</v>
      </c>
      <c r="O17" s="43"/>
      <c r="P17" s="43"/>
      <c r="Q17" s="43"/>
      <c r="R17" s="32">
        <f t="shared" ref="R17:R32" si="1">ROUND(Q17*0.23,2)</f>
        <v>0</v>
      </c>
      <c r="S17" s="44">
        <f t="shared" ref="S17:S32" si="2">ROUND(Q17,2)+R17</f>
        <v>0</v>
      </c>
      <c r="T17" s="43"/>
      <c r="U17" s="43"/>
      <c r="V17" s="32">
        <f t="shared" ref="V17:V32" si="3">ROUND(U17*0.23,2)</f>
        <v>0</v>
      </c>
      <c r="W17" s="44">
        <f t="shared" ref="W17:W32" si="4">ROUND(U17,2)+V17</f>
        <v>0</v>
      </c>
    </row>
    <row r="18" spans="1:23" x14ac:dyDescent="0.35">
      <c r="A18" s="48">
        <v>5976298</v>
      </c>
      <c r="B18" s="48" t="s">
        <v>1703</v>
      </c>
      <c r="C18" s="49" t="s">
        <v>1704</v>
      </c>
      <c r="D18" s="50" t="s">
        <v>13</v>
      </c>
      <c r="E18" s="50" t="s">
        <v>1641</v>
      </c>
      <c r="F18" s="50" t="s">
        <v>1641</v>
      </c>
      <c r="G18" s="50" t="s">
        <v>1642</v>
      </c>
      <c r="H18" s="50" t="s">
        <v>1641</v>
      </c>
      <c r="I18" s="50" t="s">
        <v>1701</v>
      </c>
      <c r="J18" s="50" t="s">
        <v>1702</v>
      </c>
      <c r="K18" s="51">
        <v>44</v>
      </c>
      <c r="L18" s="50">
        <v>508681</v>
      </c>
      <c r="M18" s="50">
        <v>327743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5977442</v>
      </c>
      <c r="B19" s="48" t="s">
        <v>1717</v>
      </c>
      <c r="C19" s="49" t="s">
        <v>1718</v>
      </c>
      <c r="D19" s="50" t="s">
        <v>13</v>
      </c>
      <c r="E19" s="50" t="s">
        <v>1641</v>
      </c>
      <c r="F19" s="50" t="s">
        <v>1641</v>
      </c>
      <c r="G19" s="50" t="s">
        <v>1642</v>
      </c>
      <c r="H19" s="50" t="s">
        <v>1641</v>
      </c>
      <c r="I19" s="50" t="s">
        <v>1719</v>
      </c>
      <c r="J19" s="50" t="s">
        <v>1720</v>
      </c>
      <c r="K19" s="51">
        <v>24</v>
      </c>
      <c r="L19" s="50">
        <v>510796</v>
      </c>
      <c r="M19" s="50">
        <v>324396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5968981</v>
      </c>
      <c r="B20" s="48" t="s">
        <v>1730</v>
      </c>
      <c r="C20" s="49" t="s">
        <v>1731</v>
      </c>
      <c r="D20" s="50" t="s">
        <v>13</v>
      </c>
      <c r="E20" s="50" t="s">
        <v>1641</v>
      </c>
      <c r="F20" s="50" t="s">
        <v>1641</v>
      </c>
      <c r="G20" s="50" t="s">
        <v>1642</v>
      </c>
      <c r="H20" s="50" t="s">
        <v>1641</v>
      </c>
      <c r="I20" s="50" t="s">
        <v>1732</v>
      </c>
      <c r="J20" s="50" t="s">
        <v>1733</v>
      </c>
      <c r="K20" s="51">
        <v>41</v>
      </c>
      <c r="L20" s="50">
        <v>510733</v>
      </c>
      <c r="M20" s="50">
        <v>323911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5951982</v>
      </c>
      <c r="B21" s="48" t="s">
        <v>1744</v>
      </c>
      <c r="C21" s="49" t="s">
        <v>1745</v>
      </c>
      <c r="D21" s="50" t="s">
        <v>13</v>
      </c>
      <c r="E21" s="50" t="s">
        <v>1641</v>
      </c>
      <c r="F21" s="50" t="s">
        <v>1641</v>
      </c>
      <c r="G21" s="50" t="s">
        <v>1642</v>
      </c>
      <c r="H21" s="50" t="s">
        <v>1641</v>
      </c>
      <c r="I21" s="50" t="s">
        <v>1742</v>
      </c>
      <c r="J21" s="50" t="s">
        <v>1743</v>
      </c>
      <c r="K21" s="51">
        <v>18</v>
      </c>
      <c r="L21" s="50">
        <v>507803</v>
      </c>
      <c r="M21" s="50">
        <v>329348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5979501</v>
      </c>
      <c r="B22" s="48" t="s">
        <v>1755</v>
      </c>
      <c r="C22" s="49" t="s">
        <v>1756</v>
      </c>
      <c r="D22" s="50" t="s">
        <v>13</v>
      </c>
      <c r="E22" s="50" t="s">
        <v>1641</v>
      </c>
      <c r="F22" s="50" t="s">
        <v>1641</v>
      </c>
      <c r="G22" s="50" t="s">
        <v>1642</v>
      </c>
      <c r="H22" s="50" t="s">
        <v>1641</v>
      </c>
      <c r="I22" s="50" t="s">
        <v>1757</v>
      </c>
      <c r="J22" s="50" t="s">
        <v>1758</v>
      </c>
      <c r="K22" s="51" t="s">
        <v>1759</v>
      </c>
      <c r="L22" s="50">
        <v>508915</v>
      </c>
      <c r="M22" s="50">
        <v>326320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5979551</v>
      </c>
      <c r="B23" s="48" t="s">
        <v>1760</v>
      </c>
      <c r="C23" s="49" t="s">
        <v>1761</v>
      </c>
      <c r="D23" s="50" t="s">
        <v>13</v>
      </c>
      <c r="E23" s="50" t="s">
        <v>1641</v>
      </c>
      <c r="F23" s="50" t="s">
        <v>1641</v>
      </c>
      <c r="G23" s="50" t="s">
        <v>1642</v>
      </c>
      <c r="H23" s="50" t="s">
        <v>1641</v>
      </c>
      <c r="I23" s="50" t="s">
        <v>1762</v>
      </c>
      <c r="J23" s="50" t="s">
        <v>1763</v>
      </c>
      <c r="K23" s="51">
        <v>40</v>
      </c>
      <c r="L23" s="50">
        <v>510382</v>
      </c>
      <c r="M23" s="50">
        <v>324556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8">
        <v>5960736</v>
      </c>
      <c r="B24" s="48" t="s">
        <v>1774</v>
      </c>
      <c r="C24" s="49" t="s">
        <v>1775</v>
      </c>
      <c r="D24" s="50" t="s">
        <v>13</v>
      </c>
      <c r="E24" s="50" t="s">
        <v>1641</v>
      </c>
      <c r="F24" s="50" t="s">
        <v>1641</v>
      </c>
      <c r="G24" s="50" t="s">
        <v>1642</v>
      </c>
      <c r="H24" s="50" t="s">
        <v>1641</v>
      </c>
      <c r="I24" s="50" t="s">
        <v>1769</v>
      </c>
      <c r="J24" s="50" t="s">
        <v>1770</v>
      </c>
      <c r="K24" s="51">
        <v>71</v>
      </c>
      <c r="L24" s="50">
        <v>507244</v>
      </c>
      <c r="M24" s="50">
        <v>326316</v>
      </c>
      <c r="N24" s="50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8">
        <v>5960738</v>
      </c>
      <c r="B25" s="48" t="s">
        <v>1796</v>
      </c>
      <c r="C25" s="49" t="s">
        <v>1797</v>
      </c>
      <c r="D25" s="50" t="s">
        <v>13</v>
      </c>
      <c r="E25" s="50" t="s">
        <v>1641</v>
      </c>
      <c r="F25" s="50" t="s">
        <v>1641</v>
      </c>
      <c r="G25" s="50" t="s">
        <v>1642</v>
      </c>
      <c r="H25" s="50" t="s">
        <v>1641</v>
      </c>
      <c r="I25" s="50" t="s">
        <v>1629</v>
      </c>
      <c r="J25" s="50" t="s">
        <v>1630</v>
      </c>
      <c r="K25" s="51">
        <v>35</v>
      </c>
      <c r="L25" s="50">
        <v>507332</v>
      </c>
      <c r="M25" s="50">
        <v>326332</v>
      </c>
      <c r="N25" s="50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  <row r="26" spans="1:23" x14ac:dyDescent="0.35">
      <c r="A26" s="48">
        <v>5982372</v>
      </c>
      <c r="B26" s="48" t="s">
        <v>1829</v>
      </c>
      <c r="C26" s="49" t="s">
        <v>1830</v>
      </c>
      <c r="D26" s="50" t="s">
        <v>13</v>
      </c>
      <c r="E26" s="50" t="s">
        <v>1641</v>
      </c>
      <c r="F26" s="50" t="s">
        <v>1641</v>
      </c>
      <c r="G26" s="50" t="s">
        <v>1642</v>
      </c>
      <c r="H26" s="50" t="s">
        <v>1641</v>
      </c>
      <c r="I26" s="50" t="s">
        <v>1831</v>
      </c>
      <c r="J26" s="50" t="s">
        <v>1832</v>
      </c>
      <c r="K26" s="51">
        <v>23</v>
      </c>
      <c r="L26" s="50">
        <v>510494</v>
      </c>
      <c r="M26" s="50">
        <v>324113</v>
      </c>
      <c r="N26" s="50">
        <v>1</v>
      </c>
      <c r="O26" s="43"/>
      <c r="P26" s="43"/>
      <c r="Q26" s="43"/>
      <c r="R26" s="32">
        <f t="shared" si="1"/>
        <v>0</v>
      </c>
      <c r="S26" s="44">
        <f t="shared" si="2"/>
        <v>0</v>
      </c>
      <c r="T26" s="43"/>
      <c r="U26" s="43"/>
      <c r="V26" s="32">
        <f t="shared" si="3"/>
        <v>0</v>
      </c>
      <c r="W26" s="44">
        <f t="shared" si="4"/>
        <v>0</v>
      </c>
    </row>
    <row r="27" spans="1:23" x14ac:dyDescent="0.35">
      <c r="A27" s="48">
        <v>5960388</v>
      </c>
      <c r="B27" s="48" t="s">
        <v>1833</v>
      </c>
      <c r="C27" s="49" t="s">
        <v>1834</v>
      </c>
      <c r="D27" s="50" t="s">
        <v>13</v>
      </c>
      <c r="E27" s="50" t="s">
        <v>1641</v>
      </c>
      <c r="F27" s="50" t="s">
        <v>1641</v>
      </c>
      <c r="G27" s="50" t="s">
        <v>1642</v>
      </c>
      <c r="H27" s="50" t="s">
        <v>1641</v>
      </c>
      <c r="I27" s="50" t="s">
        <v>1835</v>
      </c>
      <c r="J27" s="50" t="s">
        <v>1836</v>
      </c>
      <c r="K27" s="51">
        <v>62</v>
      </c>
      <c r="L27" s="50">
        <v>507392</v>
      </c>
      <c r="M27" s="50">
        <v>327064</v>
      </c>
      <c r="N27" s="50">
        <v>1</v>
      </c>
      <c r="O27" s="43"/>
      <c r="P27" s="43"/>
      <c r="Q27" s="43"/>
      <c r="R27" s="32">
        <f t="shared" si="1"/>
        <v>0</v>
      </c>
      <c r="S27" s="44">
        <f t="shared" si="2"/>
        <v>0</v>
      </c>
      <c r="T27" s="43"/>
      <c r="U27" s="43"/>
      <c r="V27" s="32">
        <f t="shared" si="3"/>
        <v>0</v>
      </c>
      <c r="W27" s="44">
        <f t="shared" si="4"/>
        <v>0</v>
      </c>
    </row>
    <row r="28" spans="1:23" x14ac:dyDescent="0.35">
      <c r="A28" s="48">
        <v>5959409</v>
      </c>
      <c r="B28" s="48" t="s">
        <v>1841</v>
      </c>
      <c r="C28" s="49" t="s">
        <v>1842</v>
      </c>
      <c r="D28" s="50" t="s">
        <v>13</v>
      </c>
      <c r="E28" s="50" t="s">
        <v>1641</v>
      </c>
      <c r="F28" s="50" t="s">
        <v>1641</v>
      </c>
      <c r="G28" s="50" t="s">
        <v>1642</v>
      </c>
      <c r="H28" s="50" t="s">
        <v>1641</v>
      </c>
      <c r="I28" s="50" t="s">
        <v>1843</v>
      </c>
      <c r="J28" s="50" t="s">
        <v>1844</v>
      </c>
      <c r="K28" s="51" t="s">
        <v>1845</v>
      </c>
      <c r="L28" s="50">
        <v>506701</v>
      </c>
      <c r="M28" s="50">
        <v>327508</v>
      </c>
      <c r="N28" s="50">
        <v>1</v>
      </c>
      <c r="O28" s="43"/>
      <c r="P28" s="43"/>
      <c r="Q28" s="43"/>
      <c r="R28" s="32">
        <f t="shared" si="1"/>
        <v>0</v>
      </c>
      <c r="S28" s="44">
        <f t="shared" si="2"/>
        <v>0</v>
      </c>
      <c r="T28" s="43"/>
      <c r="U28" s="43"/>
      <c r="V28" s="32">
        <f t="shared" si="3"/>
        <v>0</v>
      </c>
      <c r="W28" s="44">
        <f t="shared" si="4"/>
        <v>0</v>
      </c>
    </row>
    <row r="29" spans="1:23" x14ac:dyDescent="0.35">
      <c r="A29" s="48">
        <v>5983516</v>
      </c>
      <c r="B29" s="48" t="s">
        <v>1846</v>
      </c>
      <c r="C29" s="49" t="s">
        <v>1847</v>
      </c>
      <c r="D29" s="50" t="s">
        <v>13</v>
      </c>
      <c r="E29" s="50" t="s">
        <v>1641</v>
      </c>
      <c r="F29" s="50" t="s">
        <v>1641</v>
      </c>
      <c r="G29" s="50" t="s">
        <v>1642</v>
      </c>
      <c r="H29" s="50" t="s">
        <v>1641</v>
      </c>
      <c r="I29" s="50" t="s">
        <v>1848</v>
      </c>
      <c r="J29" s="50" t="s">
        <v>1849</v>
      </c>
      <c r="K29" s="51">
        <v>1</v>
      </c>
      <c r="L29" s="50">
        <v>508371</v>
      </c>
      <c r="M29" s="50">
        <v>328158</v>
      </c>
      <c r="N29" s="50">
        <v>1</v>
      </c>
      <c r="O29" s="43"/>
      <c r="P29" s="43"/>
      <c r="Q29" s="43"/>
      <c r="R29" s="32">
        <f t="shared" si="1"/>
        <v>0</v>
      </c>
      <c r="S29" s="44">
        <f t="shared" si="2"/>
        <v>0</v>
      </c>
      <c r="T29" s="43"/>
      <c r="U29" s="43"/>
      <c r="V29" s="32">
        <f t="shared" si="3"/>
        <v>0</v>
      </c>
      <c r="W29" s="44">
        <f t="shared" si="4"/>
        <v>0</v>
      </c>
    </row>
    <row r="30" spans="1:23" x14ac:dyDescent="0.35">
      <c r="A30" s="48">
        <v>5960353</v>
      </c>
      <c r="B30" s="48" t="s">
        <v>1857</v>
      </c>
      <c r="C30" s="49" t="s">
        <v>1858</v>
      </c>
      <c r="D30" s="50" t="s">
        <v>13</v>
      </c>
      <c r="E30" s="50" t="s">
        <v>1641</v>
      </c>
      <c r="F30" s="50" t="s">
        <v>1641</v>
      </c>
      <c r="G30" s="50" t="s">
        <v>1642</v>
      </c>
      <c r="H30" s="50" t="s">
        <v>1641</v>
      </c>
      <c r="I30" s="50" t="s">
        <v>1859</v>
      </c>
      <c r="J30" s="50" t="s">
        <v>1860</v>
      </c>
      <c r="K30" s="51">
        <v>8</v>
      </c>
      <c r="L30" s="50">
        <v>508352</v>
      </c>
      <c r="M30" s="50">
        <v>327400</v>
      </c>
      <c r="N30" s="50">
        <v>1</v>
      </c>
      <c r="O30" s="43"/>
      <c r="P30" s="43"/>
      <c r="Q30" s="43"/>
      <c r="R30" s="32">
        <f t="shared" si="1"/>
        <v>0</v>
      </c>
      <c r="S30" s="44">
        <f t="shared" si="2"/>
        <v>0</v>
      </c>
      <c r="T30" s="43"/>
      <c r="U30" s="43"/>
      <c r="V30" s="32">
        <f t="shared" si="3"/>
        <v>0</v>
      </c>
      <c r="W30" s="44">
        <f t="shared" si="4"/>
        <v>0</v>
      </c>
    </row>
    <row r="31" spans="1:23" x14ac:dyDescent="0.35">
      <c r="A31" s="48">
        <v>5960303</v>
      </c>
      <c r="B31" s="48" t="s">
        <v>1863</v>
      </c>
      <c r="C31" s="49" t="s">
        <v>1864</v>
      </c>
      <c r="D31" s="50" t="s">
        <v>13</v>
      </c>
      <c r="E31" s="50" t="s">
        <v>1641</v>
      </c>
      <c r="F31" s="50" t="s">
        <v>1641</v>
      </c>
      <c r="G31" s="50" t="s">
        <v>1642</v>
      </c>
      <c r="H31" s="50" t="s">
        <v>1641</v>
      </c>
      <c r="I31" s="50" t="s">
        <v>1861</v>
      </c>
      <c r="J31" s="50" t="s">
        <v>1862</v>
      </c>
      <c r="K31" s="51" t="s">
        <v>1865</v>
      </c>
      <c r="L31" s="50">
        <v>507555</v>
      </c>
      <c r="M31" s="50">
        <v>327277</v>
      </c>
      <c r="N31" s="50">
        <v>1</v>
      </c>
      <c r="O31" s="43"/>
      <c r="P31" s="43"/>
      <c r="Q31" s="43"/>
      <c r="R31" s="32">
        <f t="shared" si="1"/>
        <v>0</v>
      </c>
      <c r="S31" s="44">
        <f t="shared" si="2"/>
        <v>0</v>
      </c>
      <c r="T31" s="43"/>
      <c r="U31" s="43"/>
      <c r="V31" s="32">
        <f t="shared" si="3"/>
        <v>0</v>
      </c>
      <c r="W31" s="44">
        <f t="shared" si="4"/>
        <v>0</v>
      </c>
    </row>
    <row r="32" spans="1:23" x14ac:dyDescent="0.35">
      <c r="A32" s="48">
        <v>5952508</v>
      </c>
      <c r="B32" s="48" t="s">
        <v>1866</v>
      </c>
      <c r="C32" s="49" t="s">
        <v>1867</v>
      </c>
      <c r="D32" s="50" t="s">
        <v>13</v>
      </c>
      <c r="E32" s="50" t="s">
        <v>1641</v>
      </c>
      <c r="F32" s="50" t="s">
        <v>1641</v>
      </c>
      <c r="G32" s="50" t="s">
        <v>1642</v>
      </c>
      <c r="H32" s="50" t="s">
        <v>1641</v>
      </c>
      <c r="I32" s="50" t="s">
        <v>1868</v>
      </c>
      <c r="J32" s="50" t="s">
        <v>1869</v>
      </c>
      <c r="K32" s="51" t="s">
        <v>1870</v>
      </c>
      <c r="L32" s="50">
        <v>508210</v>
      </c>
      <c r="M32" s="50">
        <v>329039</v>
      </c>
      <c r="N32" s="50">
        <v>1</v>
      </c>
      <c r="O32" s="43"/>
      <c r="P32" s="43"/>
      <c r="Q32" s="43"/>
      <c r="R32" s="32">
        <f t="shared" si="1"/>
        <v>0</v>
      </c>
      <c r="S32" s="44">
        <f t="shared" si="2"/>
        <v>0</v>
      </c>
      <c r="T32" s="43"/>
      <c r="U32" s="43"/>
      <c r="V32" s="32">
        <f t="shared" si="3"/>
        <v>0</v>
      </c>
      <c r="W32" s="44">
        <f t="shared" si="4"/>
        <v>0</v>
      </c>
    </row>
  </sheetData>
  <sheetProtection algorithmName="SHA-512" hashValue="ulcKm7JE+M4kjciirb1jUGWjNGuYW2/p3HSwGDVl2RKOaorx8H6zbIdwJWjzsKwrdlxBP9ji0scBh3RHcjUk0g==" saltValue="yB4w+VS//isGFSO5rSyVj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441F0-23C0-4BA1-B383-FCF6E7BEC898}">
  <dimension ref="A1:W23"/>
  <sheetViews>
    <sheetView workbookViewId="0">
      <selection activeCell="A16" sqref="A16"/>
    </sheetView>
  </sheetViews>
  <sheetFormatPr defaultColWidth="8.7265625" defaultRowHeight="14.5" x14ac:dyDescent="0.35"/>
  <cols>
    <col min="1" max="4" width="8.7265625" style="14"/>
    <col min="5" max="5" width="10.54296875" style="14" customWidth="1"/>
    <col min="6" max="6" width="12.26953125" style="14" customWidth="1"/>
    <col min="7" max="11" width="8.7265625" style="14"/>
    <col min="12" max="12" width="15.4531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39</v>
      </c>
      <c r="B2" s="11">
        <f>M14</f>
        <v>8</v>
      </c>
      <c r="C2" s="11" t="str">
        <f>E17</f>
        <v>CIESZYŃSKI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32.5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8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5505437</v>
      </c>
      <c r="B16" s="48" t="s">
        <v>73</v>
      </c>
      <c r="C16" s="49" t="s">
        <v>74</v>
      </c>
      <c r="D16" s="50" t="s">
        <v>13</v>
      </c>
      <c r="E16" s="50" t="s">
        <v>14</v>
      </c>
      <c r="F16" s="50" t="s">
        <v>66</v>
      </c>
      <c r="G16" s="50" t="s">
        <v>71</v>
      </c>
      <c r="H16" s="50" t="s">
        <v>72</v>
      </c>
      <c r="I16" s="50" t="s">
        <v>18</v>
      </c>
      <c r="J16" s="50" t="s">
        <v>19</v>
      </c>
      <c r="K16" s="50">
        <v>1</v>
      </c>
      <c r="L16" s="50">
        <v>475031</v>
      </c>
      <c r="M16" s="50">
        <v>218671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5513295</v>
      </c>
      <c r="B17" s="48" t="s">
        <v>140</v>
      </c>
      <c r="C17" s="49" t="s">
        <v>141</v>
      </c>
      <c r="D17" s="50" t="s">
        <v>13</v>
      </c>
      <c r="E17" s="50" t="s">
        <v>14</v>
      </c>
      <c r="F17" s="50" t="s">
        <v>142</v>
      </c>
      <c r="G17" s="50" t="s">
        <v>143</v>
      </c>
      <c r="H17" s="50" t="s">
        <v>144</v>
      </c>
      <c r="I17" s="50" t="s">
        <v>145</v>
      </c>
      <c r="J17" s="50" t="s">
        <v>146</v>
      </c>
      <c r="K17" s="50">
        <v>52</v>
      </c>
      <c r="L17" s="50">
        <v>485623</v>
      </c>
      <c r="M17" s="50">
        <v>218178</v>
      </c>
      <c r="N17" s="50">
        <v>1</v>
      </c>
      <c r="O17" s="43"/>
      <c r="P17" s="43"/>
      <c r="Q17" s="43"/>
      <c r="R17" s="32">
        <f t="shared" ref="R17:R23" si="1">ROUND(Q17*0.23,2)</f>
        <v>0</v>
      </c>
      <c r="S17" s="44">
        <f t="shared" ref="S17:S23" si="2">ROUND(Q17,2)+R17</f>
        <v>0</v>
      </c>
      <c r="T17" s="43"/>
      <c r="U17" s="43"/>
      <c r="V17" s="32">
        <f t="shared" ref="V17:V23" si="3">ROUND(U17*0.23,2)</f>
        <v>0</v>
      </c>
      <c r="W17" s="44">
        <f t="shared" ref="W17:W23" si="4">ROUND(U17,2)+V17</f>
        <v>0</v>
      </c>
    </row>
    <row r="18" spans="1:23" x14ac:dyDescent="0.35">
      <c r="A18" s="48">
        <v>5514513</v>
      </c>
      <c r="B18" s="48" t="s">
        <v>147</v>
      </c>
      <c r="C18" s="49" t="s">
        <v>148</v>
      </c>
      <c r="D18" s="50" t="s">
        <v>13</v>
      </c>
      <c r="E18" s="50" t="s">
        <v>14</v>
      </c>
      <c r="F18" s="50" t="s">
        <v>142</v>
      </c>
      <c r="G18" s="50" t="s">
        <v>149</v>
      </c>
      <c r="H18" s="50" t="s">
        <v>150</v>
      </c>
      <c r="I18" s="50" t="s">
        <v>151</v>
      </c>
      <c r="J18" s="50" t="s">
        <v>152</v>
      </c>
      <c r="K18" s="50">
        <v>8</v>
      </c>
      <c r="L18" s="50">
        <v>487071</v>
      </c>
      <c r="M18" s="50">
        <v>218867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5520468</v>
      </c>
      <c r="B19" s="48" t="s">
        <v>1165</v>
      </c>
      <c r="C19" s="49" t="s">
        <v>1166</v>
      </c>
      <c r="D19" s="50" t="s">
        <v>13</v>
      </c>
      <c r="E19" s="50" t="s">
        <v>14</v>
      </c>
      <c r="F19" s="50" t="s">
        <v>1162</v>
      </c>
      <c r="G19" s="50" t="s">
        <v>1167</v>
      </c>
      <c r="H19" s="50" t="s">
        <v>1168</v>
      </c>
      <c r="I19" s="50" t="s">
        <v>18</v>
      </c>
      <c r="J19" s="50" t="s">
        <v>19</v>
      </c>
      <c r="K19" s="51">
        <v>25</v>
      </c>
      <c r="L19" s="50">
        <v>469268</v>
      </c>
      <c r="M19" s="50">
        <v>225023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5512253</v>
      </c>
      <c r="B20" s="48" t="s">
        <v>1538</v>
      </c>
      <c r="C20" s="49" t="s">
        <v>1539</v>
      </c>
      <c r="D20" s="50" t="s">
        <v>13</v>
      </c>
      <c r="E20" s="50" t="s">
        <v>14</v>
      </c>
      <c r="F20" s="50" t="s">
        <v>142</v>
      </c>
      <c r="G20" s="50" t="s">
        <v>1540</v>
      </c>
      <c r="H20" s="50" t="s">
        <v>142</v>
      </c>
      <c r="I20" s="50" t="s">
        <v>25</v>
      </c>
      <c r="J20" s="50" t="s">
        <v>26</v>
      </c>
      <c r="K20" s="51">
        <v>17</v>
      </c>
      <c r="L20" s="50">
        <v>484786</v>
      </c>
      <c r="M20" s="50">
        <v>215041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5512475</v>
      </c>
      <c r="B21" s="48" t="s">
        <v>1543</v>
      </c>
      <c r="C21" s="49" t="s">
        <v>1544</v>
      </c>
      <c r="D21" s="50" t="s">
        <v>13</v>
      </c>
      <c r="E21" s="50" t="s">
        <v>14</v>
      </c>
      <c r="F21" s="50" t="s">
        <v>142</v>
      </c>
      <c r="G21" s="50" t="s">
        <v>1540</v>
      </c>
      <c r="H21" s="50" t="s">
        <v>142</v>
      </c>
      <c r="I21" s="50" t="s">
        <v>492</v>
      </c>
      <c r="J21" s="50" t="s">
        <v>493</v>
      </c>
      <c r="K21" s="51">
        <v>11</v>
      </c>
      <c r="L21" s="50">
        <v>484676</v>
      </c>
      <c r="M21" s="50">
        <v>214653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5512502</v>
      </c>
      <c r="B22" s="48" t="s">
        <v>1547</v>
      </c>
      <c r="C22" s="49" t="s">
        <v>1548</v>
      </c>
      <c r="D22" s="50" t="s">
        <v>13</v>
      </c>
      <c r="E22" s="50" t="s">
        <v>14</v>
      </c>
      <c r="F22" s="50" t="s">
        <v>142</v>
      </c>
      <c r="G22" s="50" t="s">
        <v>1540</v>
      </c>
      <c r="H22" s="50" t="s">
        <v>142</v>
      </c>
      <c r="I22" s="50" t="s">
        <v>764</v>
      </c>
      <c r="J22" s="50" t="s">
        <v>765</v>
      </c>
      <c r="K22" s="51">
        <v>20</v>
      </c>
      <c r="L22" s="50">
        <v>484303</v>
      </c>
      <c r="M22" s="50">
        <v>214018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5490619</v>
      </c>
      <c r="B23" s="48" t="s">
        <v>1586</v>
      </c>
      <c r="C23" s="49" t="s">
        <v>1587</v>
      </c>
      <c r="D23" s="50" t="s">
        <v>13</v>
      </c>
      <c r="E23" s="50" t="s">
        <v>14</v>
      </c>
      <c r="F23" s="50" t="s">
        <v>1570</v>
      </c>
      <c r="G23" s="50" t="s">
        <v>1571</v>
      </c>
      <c r="H23" s="50" t="s">
        <v>1570</v>
      </c>
      <c r="I23" s="50" t="s">
        <v>1588</v>
      </c>
      <c r="J23" s="50" t="s">
        <v>1589</v>
      </c>
      <c r="K23" s="51">
        <v>2</v>
      </c>
      <c r="L23" s="50">
        <v>490959</v>
      </c>
      <c r="M23" s="50">
        <v>196671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</sheetData>
  <sheetProtection algorithmName="SHA-512" hashValue="nOCjcKnd+zs3+/3NFZ9lKnf4Z1h19yCTCEjiPaNSlo4LGngppGq6Zv3aMCiW98g/oetaqdPDM6P7vXepm5bIbg==" saltValue="/kRKry0UxyeQQ3ai7pclg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0006F-5248-40A8-B533-A71AE922B213}">
  <dimension ref="A1:W18"/>
  <sheetViews>
    <sheetView workbookViewId="0">
      <selection activeCell="A17" sqref="A17"/>
    </sheetView>
  </sheetViews>
  <sheetFormatPr defaultColWidth="8.7265625" defaultRowHeight="14.5" x14ac:dyDescent="0.35"/>
  <cols>
    <col min="1" max="4" width="8.7265625" style="14"/>
    <col min="5" max="5" width="10.81640625" style="14" customWidth="1"/>
    <col min="6" max="6" width="11.1796875" style="14" customWidth="1"/>
    <col min="7" max="11" width="8.7265625" style="14"/>
    <col min="12" max="12" width="15.4531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38</v>
      </c>
      <c r="B2" s="11">
        <f>M14</f>
        <v>3</v>
      </c>
      <c r="C2" s="11" t="str">
        <f>E17</f>
        <v>CIESZYŃSKI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3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5505422</v>
      </c>
      <c r="B16" s="48" t="s">
        <v>69</v>
      </c>
      <c r="C16" s="49" t="s">
        <v>70</v>
      </c>
      <c r="D16" s="50" t="s">
        <v>13</v>
      </c>
      <c r="E16" s="50" t="s">
        <v>14</v>
      </c>
      <c r="F16" s="50" t="s">
        <v>66</v>
      </c>
      <c r="G16" s="50" t="s">
        <v>71</v>
      </c>
      <c r="H16" s="50" t="s">
        <v>72</v>
      </c>
      <c r="I16" s="50" t="s">
        <v>67</v>
      </c>
      <c r="J16" s="50" t="s">
        <v>68</v>
      </c>
      <c r="K16" s="50">
        <v>12</v>
      </c>
      <c r="L16" s="50">
        <v>475042</v>
      </c>
      <c r="M16" s="50">
        <v>218622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5512476</v>
      </c>
      <c r="B17" s="48" t="s">
        <v>1545</v>
      </c>
      <c r="C17" s="49" t="s">
        <v>1546</v>
      </c>
      <c r="D17" s="50" t="s">
        <v>13</v>
      </c>
      <c r="E17" s="50" t="s">
        <v>14</v>
      </c>
      <c r="F17" s="50" t="s">
        <v>142</v>
      </c>
      <c r="G17" s="50" t="s">
        <v>1540</v>
      </c>
      <c r="H17" s="50" t="s">
        <v>142</v>
      </c>
      <c r="I17" s="50" t="s">
        <v>492</v>
      </c>
      <c r="J17" s="50" t="s">
        <v>493</v>
      </c>
      <c r="K17" s="51">
        <v>12</v>
      </c>
      <c r="L17" s="50">
        <v>484634</v>
      </c>
      <c r="M17" s="50">
        <v>214685</v>
      </c>
      <c r="N17" s="50">
        <v>1</v>
      </c>
      <c r="O17" s="43"/>
      <c r="P17" s="43"/>
      <c r="Q17" s="43"/>
      <c r="R17" s="32">
        <f t="shared" ref="R17:R18" si="1">ROUND(Q17*0.23,2)</f>
        <v>0</v>
      </c>
      <c r="S17" s="44">
        <f t="shared" ref="S17:S18" si="2">ROUND(Q17,2)+R17</f>
        <v>0</v>
      </c>
      <c r="T17" s="43"/>
      <c r="U17" s="43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35">
      <c r="A18" s="48">
        <v>5512516</v>
      </c>
      <c r="B18" s="48" t="s">
        <v>1549</v>
      </c>
      <c r="C18" s="49" t="s">
        <v>1550</v>
      </c>
      <c r="D18" s="50" t="s">
        <v>13</v>
      </c>
      <c r="E18" s="50" t="s">
        <v>14</v>
      </c>
      <c r="F18" s="50" t="s">
        <v>142</v>
      </c>
      <c r="G18" s="50" t="s">
        <v>1540</v>
      </c>
      <c r="H18" s="50" t="s">
        <v>142</v>
      </c>
      <c r="I18" s="50" t="s">
        <v>1551</v>
      </c>
      <c r="J18" s="50" t="s">
        <v>1552</v>
      </c>
      <c r="K18" s="51">
        <v>1</v>
      </c>
      <c r="L18" s="50">
        <v>485455</v>
      </c>
      <c r="M18" s="50">
        <v>214790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</sheetData>
  <sheetProtection algorithmName="SHA-512" hashValue="VVdQa4g1dMGBrGhPetpffKmxKBLPmUVgPoVVhfBFmLWWdK/deqpxLriC3rxj3z41XDnyucTLtXKeZTdSD60whw==" saltValue="7WhWFFpRn3ssVayoVqQbG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5381B-0D61-4BA4-8E60-FE09F18F3EF2}">
  <dimension ref="A1:W16"/>
  <sheetViews>
    <sheetView workbookViewId="0">
      <selection activeCell="A16" sqref="A16"/>
    </sheetView>
  </sheetViews>
  <sheetFormatPr defaultColWidth="8.7265625" defaultRowHeight="14.5" x14ac:dyDescent="0.35"/>
  <cols>
    <col min="1" max="4" width="8.7265625" style="14"/>
    <col min="5" max="6" width="10.81640625" style="14" customWidth="1"/>
    <col min="7" max="11" width="8.7265625" style="14"/>
    <col min="12" max="12" width="14.542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37</v>
      </c>
      <c r="B2" s="11">
        <f>M14</f>
        <v>1</v>
      </c>
      <c r="C2" s="11" t="str">
        <f>E16</f>
        <v>CIESZYŃSKI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1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5511626</v>
      </c>
      <c r="B16" s="48" t="s">
        <v>1541</v>
      </c>
      <c r="C16" s="49" t="s">
        <v>1542</v>
      </c>
      <c r="D16" s="50" t="s">
        <v>13</v>
      </c>
      <c r="E16" s="50" t="s">
        <v>14</v>
      </c>
      <c r="F16" s="50" t="s">
        <v>142</v>
      </c>
      <c r="G16" s="50" t="s">
        <v>1540</v>
      </c>
      <c r="H16" s="50" t="s">
        <v>142</v>
      </c>
      <c r="I16" s="50" t="s">
        <v>16</v>
      </c>
      <c r="J16" s="50" t="s">
        <v>17</v>
      </c>
      <c r="K16" s="51">
        <v>65</v>
      </c>
      <c r="L16" s="50">
        <v>485941</v>
      </c>
      <c r="M16" s="50">
        <v>214202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</sheetData>
  <sheetProtection algorithmName="SHA-512" hashValue="57Le2t10esWzAnOjPjBjrfIVoB3yjBLWq0NLCA4aMFA0UBTyoSp1n+CNYAA7mLHw6BaF3anf/DLWS2o8L7+8zA==" saltValue="go0qOHmksiaG6fxSJvzZe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69F5C-CCA1-4BBE-A3A9-82D6B53429CB}">
  <dimension ref="A1:W30"/>
  <sheetViews>
    <sheetView workbookViewId="0">
      <selection activeCell="T16" sqref="T16:U30"/>
    </sheetView>
  </sheetViews>
  <sheetFormatPr defaultColWidth="8.7265625" defaultRowHeight="14.5" x14ac:dyDescent="0.35"/>
  <cols>
    <col min="1" max="4" width="8.7265625" style="14"/>
    <col min="5" max="5" width="10.54296875" style="14" customWidth="1"/>
    <col min="6" max="6" width="11.453125" style="14" customWidth="1"/>
    <col min="7" max="11" width="8.7265625" style="14"/>
    <col min="12" max="12" width="14.17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36</v>
      </c>
      <c r="B2" s="11">
        <f>M14</f>
        <v>15</v>
      </c>
      <c r="C2" s="11" t="str">
        <f>E17</f>
        <v>CIESZYŃSKI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15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5502873</v>
      </c>
      <c r="B16" s="48" t="s">
        <v>62</v>
      </c>
      <c r="C16" s="49" t="s">
        <v>63</v>
      </c>
      <c r="D16" s="50" t="s">
        <v>13</v>
      </c>
      <c r="E16" s="50" t="s">
        <v>14</v>
      </c>
      <c r="F16" s="50" t="s">
        <v>54</v>
      </c>
      <c r="G16" s="50" t="s">
        <v>59</v>
      </c>
      <c r="H16" s="50" t="s">
        <v>54</v>
      </c>
      <c r="I16" s="50" t="s">
        <v>18</v>
      </c>
      <c r="J16" s="50" t="s">
        <v>19</v>
      </c>
      <c r="K16" s="50">
        <v>2</v>
      </c>
      <c r="L16" s="50">
        <v>481115</v>
      </c>
      <c r="M16" s="50">
        <v>207729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5506137</v>
      </c>
      <c r="B17" s="48" t="s">
        <v>79</v>
      </c>
      <c r="C17" s="49" t="s">
        <v>80</v>
      </c>
      <c r="D17" s="50" t="s">
        <v>13</v>
      </c>
      <c r="E17" s="50" t="s">
        <v>14</v>
      </c>
      <c r="F17" s="50" t="s">
        <v>66</v>
      </c>
      <c r="G17" s="50" t="s">
        <v>75</v>
      </c>
      <c r="H17" s="50" t="s">
        <v>76</v>
      </c>
      <c r="I17" s="50" t="s">
        <v>18</v>
      </c>
      <c r="J17" s="50" t="s">
        <v>19</v>
      </c>
      <c r="K17" s="50">
        <v>1</v>
      </c>
      <c r="L17" s="50">
        <v>471700</v>
      </c>
      <c r="M17" s="50">
        <v>215289</v>
      </c>
      <c r="N17" s="50">
        <v>1</v>
      </c>
      <c r="O17" s="43"/>
      <c r="P17" s="43"/>
      <c r="Q17" s="43"/>
      <c r="R17" s="32">
        <f t="shared" ref="R17:R30" si="1">ROUND(Q17*0.23,2)</f>
        <v>0</v>
      </c>
      <c r="S17" s="44">
        <f t="shared" ref="S17:S30" si="2">ROUND(Q17,2)+R17</f>
        <v>0</v>
      </c>
      <c r="T17" s="43"/>
      <c r="U17" s="43"/>
      <c r="V17" s="32">
        <f t="shared" ref="V17:V30" si="3">ROUND(U17*0.23,2)</f>
        <v>0</v>
      </c>
      <c r="W17" s="44">
        <f t="shared" ref="W17:W30" si="4">ROUND(U17,2)+V17</f>
        <v>0</v>
      </c>
    </row>
    <row r="18" spans="1:23" x14ac:dyDescent="0.35">
      <c r="A18" s="48">
        <v>5506560</v>
      </c>
      <c r="B18" s="48" t="s">
        <v>81</v>
      </c>
      <c r="C18" s="49" t="s">
        <v>82</v>
      </c>
      <c r="D18" s="50" t="s">
        <v>13</v>
      </c>
      <c r="E18" s="50" t="s">
        <v>14</v>
      </c>
      <c r="F18" s="50" t="s">
        <v>66</v>
      </c>
      <c r="G18" s="50" t="s">
        <v>83</v>
      </c>
      <c r="H18" s="50" t="s">
        <v>84</v>
      </c>
      <c r="I18" s="50" t="s">
        <v>18</v>
      </c>
      <c r="J18" s="50" t="s">
        <v>19</v>
      </c>
      <c r="K18" s="50">
        <v>1</v>
      </c>
      <c r="L18" s="50">
        <v>476361</v>
      </c>
      <c r="M18" s="50">
        <v>212868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5515006</v>
      </c>
      <c r="B19" s="48" t="s">
        <v>153</v>
      </c>
      <c r="C19" s="49" t="s">
        <v>154</v>
      </c>
      <c r="D19" s="50" t="s">
        <v>13</v>
      </c>
      <c r="E19" s="50" t="s">
        <v>14</v>
      </c>
      <c r="F19" s="50" t="s">
        <v>142</v>
      </c>
      <c r="G19" s="50" t="s">
        <v>155</v>
      </c>
      <c r="H19" s="50" t="s">
        <v>156</v>
      </c>
      <c r="I19" s="50" t="s">
        <v>157</v>
      </c>
      <c r="J19" s="50" t="s">
        <v>158</v>
      </c>
      <c r="K19" s="50">
        <v>8</v>
      </c>
      <c r="L19" s="50">
        <v>486989</v>
      </c>
      <c r="M19" s="50">
        <v>214868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5481933</v>
      </c>
      <c r="B20" s="48" t="s">
        <v>1454</v>
      </c>
      <c r="C20" s="49" t="s">
        <v>1455</v>
      </c>
      <c r="D20" s="50" t="s">
        <v>13</v>
      </c>
      <c r="E20" s="50" t="s">
        <v>14</v>
      </c>
      <c r="F20" s="50" t="s">
        <v>1456</v>
      </c>
      <c r="G20" s="50" t="s">
        <v>1457</v>
      </c>
      <c r="H20" s="50" t="s">
        <v>1456</v>
      </c>
      <c r="I20" s="50" t="s">
        <v>25</v>
      </c>
      <c r="J20" s="50" t="s">
        <v>26</v>
      </c>
      <c r="K20" s="51">
        <v>247</v>
      </c>
      <c r="L20" s="50">
        <v>477290</v>
      </c>
      <c r="M20" s="50">
        <v>210838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5481982</v>
      </c>
      <c r="B21" s="48" t="s">
        <v>1462</v>
      </c>
      <c r="C21" s="49" t="s">
        <v>1463</v>
      </c>
      <c r="D21" s="50" t="s">
        <v>13</v>
      </c>
      <c r="E21" s="50" t="s">
        <v>14</v>
      </c>
      <c r="F21" s="50" t="s">
        <v>1456</v>
      </c>
      <c r="G21" s="50" t="s">
        <v>1457</v>
      </c>
      <c r="H21" s="50" t="s">
        <v>1456</v>
      </c>
      <c r="I21" s="50" t="s">
        <v>1464</v>
      </c>
      <c r="J21" s="50" t="s">
        <v>1465</v>
      </c>
      <c r="K21" s="51">
        <v>37</v>
      </c>
      <c r="L21" s="50">
        <v>473704</v>
      </c>
      <c r="M21" s="50">
        <v>209892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5480335</v>
      </c>
      <c r="B22" s="48" t="s">
        <v>1480</v>
      </c>
      <c r="C22" s="49" t="s">
        <v>1481</v>
      </c>
      <c r="D22" s="50" t="s">
        <v>13</v>
      </c>
      <c r="E22" s="50" t="s">
        <v>14</v>
      </c>
      <c r="F22" s="50" t="s">
        <v>1456</v>
      </c>
      <c r="G22" s="50" t="s">
        <v>1457</v>
      </c>
      <c r="H22" s="50" t="s">
        <v>1456</v>
      </c>
      <c r="I22" s="50" t="s">
        <v>1482</v>
      </c>
      <c r="J22" s="50" t="s">
        <v>1483</v>
      </c>
      <c r="K22" s="51">
        <v>8</v>
      </c>
      <c r="L22" s="50">
        <v>474558</v>
      </c>
      <c r="M22" s="50">
        <v>208313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5482332</v>
      </c>
      <c r="B23" s="48" t="s">
        <v>1512</v>
      </c>
      <c r="C23" s="49" t="s">
        <v>1513</v>
      </c>
      <c r="D23" s="50" t="s">
        <v>13</v>
      </c>
      <c r="E23" s="50" t="s">
        <v>14</v>
      </c>
      <c r="F23" s="50" t="s">
        <v>1456</v>
      </c>
      <c r="G23" s="50" t="s">
        <v>1457</v>
      </c>
      <c r="H23" s="50" t="s">
        <v>1456</v>
      </c>
      <c r="I23" s="50" t="s">
        <v>1514</v>
      </c>
      <c r="J23" s="50" t="s">
        <v>1515</v>
      </c>
      <c r="K23" s="51">
        <v>2</v>
      </c>
      <c r="L23" s="50">
        <v>473631</v>
      </c>
      <c r="M23" s="50">
        <v>208855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8">
        <v>5482402</v>
      </c>
      <c r="B24" s="48" t="s">
        <v>1516</v>
      </c>
      <c r="C24" s="49" t="s">
        <v>1517</v>
      </c>
      <c r="D24" s="50" t="s">
        <v>13</v>
      </c>
      <c r="E24" s="50" t="s">
        <v>14</v>
      </c>
      <c r="F24" s="50" t="s">
        <v>1456</v>
      </c>
      <c r="G24" s="50" t="s">
        <v>1457</v>
      </c>
      <c r="H24" s="50" t="s">
        <v>1456</v>
      </c>
      <c r="I24" s="50" t="s">
        <v>1518</v>
      </c>
      <c r="J24" s="50" t="s">
        <v>1519</v>
      </c>
      <c r="K24" s="51">
        <v>9</v>
      </c>
      <c r="L24" s="50">
        <v>473754</v>
      </c>
      <c r="M24" s="50">
        <v>209907</v>
      </c>
      <c r="N24" s="50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8">
        <v>5482414</v>
      </c>
      <c r="B25" s="48" t="s">
        <v>1520</v>
      </c>
      <c r="C25" s="49" t="s">
        <v>1521</v>
      </c>
      <c r="D25" s="50" t="s">
        <v>13</v>
      </c>
      <c r="E25" s="50" t="s">
        <v>14</v>
      </c>
      <c r="F25" s="50" t="s">
        <v>1456</v>
      </c>
      <c r="G25" s="50" t="s">
        <v>1457</v>
      </c>
      <c r="H25" s="50" t="s">
        <v>1456</v>
      </c>
      <c r="I25" s="50" t="s">
        <v>1522</v>
      </c>
      <c r="J25" s="50" t="s">
        <v>1523</v>
      </c>
      <c r="K25" s="51">
        <v>8</v>
      </c>
      <c r="L25" s="50">
        <v>473649</v>
      </c>
      <c r="M25" s="50">
        <v>208661</v>
      </c>
      <c r="N25" s="50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  <row r="26" spans="1:23" x14ac:dyDescent="0.35">
      <c r="A26" s="48">
        <v>5480961</v>
      </c>
      <c r="B26" s="48" t="s">
        <v>1524</v>
      </c>
      <c r="C26" s="49" t="s">
        <v>1525</v>
      </c>
      <c r="D26" s="50" t="s">
        <v>13</v>
      </c>
      <c r="E26" s="50" t="s">
        <v>14</v>
      </c>
      <c r="F26" s="50" t="s">
        <v>1456</v>
      </c>
      <c r="G26" s="50" t="s">
        <v>1457</v>
      </c>
      <c r="H26" s="50" t="s">
        <v>1456</v>
      </c>
      <c r="I26" s="50" t="s">
        <v>1526</v>
      </c>
      <c r="J26" s="50" t="s">
        <v>1527</v>
      </c>
      <c r="K26" s="51">
        <v>1</v>
      </c>
      <c r="L26" s="50">
        <v>473824</v>
      </c>
      <c r="M26" s="50">
        <v>208308</v>
      </c>
      <c r="N26" s="50">
        <v>1</v>
      </c>
      <c r="O26" s="43"/>
      <c r="P26" s="43"/>
      <c r="Q26" s="43"/>
      <c r="R26" s="32">
        <f t="shared" si="1"/>
        <v>0</v>
      </c>
      <c r="S26" s="44">
        <f t="shared" si="2"/>
        <v>0</v>
      </c>
      <c r="T26" s="43"/>
      <c r="U26" s="43"/>
      <c r="V26" s="32">
        <f t="shared" si="3"/>
        <v>0</v>
      </c>
      <c r="W26" s="44">
        <f t="shared" si="4"/>
        <v>0</v>
      </c>
    </row>
    <row r="27" spans="1:23" x14ac:dyDescent="0.35">
      <c r="A27" s="48">
        <v>5480962</v>
      </c>
      <c r="B27" s="48" t="s">
        <v>1528</v>
      </c>
      <c r="C27" s="49" t="s">
        <v>1529</v>
      </c>
      <c r="D27" s="50" t="s">
        <v>13</v>
      </c>
      <c r="E27" s="50" t="s">
        <v>14</v>
      </c>
      <c r="F27" s="50" t="s">
        <v>1456</v>
      </c>
      <c r="G27" s="50" t="s">
        <v>1457</v>
      </c>
      <c r="H27" s="50" t="s">
        <v>1456</v>
      </c>
      <c r="I27" s="50" t="s">
        <v>1526</v>
      </c>
      <c r="J27" s="50" t="s">
        <v>1527</v>
      </c>
      <c r="K27" s="51">
        <v>3</v>
      </c>
      <c r="L27" s="50">
        <v>473769</v>
      </c>
      <c r="M27" s="50">
        <v>208212</v>
      </c>
      <c r="N27" s="50">
        <v>1</v>
      </c>
      <c r="O27" s="43"/>
      <c r="P27" s="43"/>
      <c r="Q27" s="43"/>
      <c r="R27" s="32">
        <f t="shared" si="1"/>
        <v>0</v>
      </c>
      <c r="S27" s="44">
        <f t="shared" si="2"/>
        <v>0</v>
      </c>
      <c r="T27" s="43"/>
      <c r="U27" s="43"/>
      <c r="V27" s="32">
        <f t="shared" si="3"/>
        <v>0</v>
      </c>
      <c r="W27" s="44">
        <f t="shared" si="4"/>
        <v>0</v>
      </c>
    </row>
    <row r="28" spans="1:23" x14ac:dyDescent="0.35">
      <c r="A28" s="48">
        <v>5482462</v>
      </c>
      <c r="B28" s="48" t="s">
        <v>1536</v>
      </c>
      <c r="C28" s="49" t="s">
        <v>1537</v>
      </c>
      <c r="D28" s="50" t="s">
        <v>13</v>
      </c>
      <c r="E28" s="50" t="s">
        <v>14</v>
      </c>
      <c r="F28" s="50" t="s">
        <v>1456</v>
      </c>
      <c r="G28" s="50" t="s">
        <v>1457</v>
      </c>
      <c r="H28" s="50" t="s">
        <v>1456</v>
      </c>
      <c r="I28" s="50" t="s">
        <v>846</v>
      </c>
      <c r="J28" s="50" t="s">
        <v>847</v>
      </c>
      <c r="K28" s="51">
        <v>3</v>
      </c>
      <c r="L28" s="50">
        <v>473169</v>
      </c>
      <c r="M28" s="50">
        <v>209297</v>
      </c>
      <c r="N28" s="50">
        <v>1</v>
      </c>
      <c r="O28" s="43"/>
      <c r="P28" s="43"/>
      <c r="Q28" s="43"/>
      <c r="R28" s="32">
        <f t="shared" si="1"/>
        <v>0</v>
      </c>
      <c r="S28" s="44">
        <f t="shared" si="2"/>
        <v>0</v>
      </c>
      <c r="T28" s="43"/>
      <c r="U28" s="43"/>
      <c r="V28" s="32">
        <f t="shared" si="3"/>
        <v>0</v>
      </c>
      <c r="W28" s="44">
        <f t="shared" si="4"/>
        <v>0</v>
      </c>
    </row>
    <row r="29" spans="1:23" x14ac:dyDescent="0.35">
      <c r="A29" s="48">
        <v>5490453</v>
      </c>
      <c r="B29" s="48" t="s">
        <v>1576</v>
      </c>
      <c r="C29" s="49" t="s">
        <v>1577</v>
      </c>
      <c r="D29" s="50" t="s">
        <v>13</v>
      </c>
      <c r="E29" s="50" t="s">
        <v>14</v>
      </c>
      <c r="F29" s="50" t="s">
        <v>1570</v>
      </c>
      <c r="G29" s="50" t="s">
        <v>1571</v>
      </c>
      <c r="H29" s="50" t="s">
        <v>1570</v>
      </c>
      <c r="I29" s="50" t="s">
        <v>1578</v>
      </c>
      <c r="J29" s="50" t="s">
        <v>1579</v>
      </c>
      <c r="K29" s="51">
        <v>58</v>
      </c>
      <c r="L29" s="50">
        <v>487564</v>
      </c>
      <c r="M29" s="50">
        <v>198922</v>
      </c>
      <c r="N29" s="50">
        <v>1</v>
      </c>
      <c r="O29" s="43"/>
      <c r="P29" s="43"/>
      <c r="Q29" s="43"/>
      <c r="R29" s="32">
        <f t="shared" si="1"/>
        <v>0</v>
      </c>
      <c r="S29" s="44">
        <f t="shared" si="2"/>
        <v>0</v>
      </c>
      <c r="T29" s="43"/>
      <c r="U29" s="43"/>
      <c r="V29" s="32">
        <f t="shared" si="3"/>
        <v>0</v>
      </c>
      <c r="W29" s="44">
        <f t="shared" si="4"/>
        <v>0</v>
      </c>
    </row>
    <row r="30" spans="1:23" x14ac:dyDescent="0.35">
      <c r="A30" s="48">
        <v>5489690</v>
      </c>
      <c r="B30" s="48" t="s">
        <v>1580</v>
      </c>
      <c r="C30" s="49" t="s">
        <v>1581</v>
      </c>
      <c r="D30" s="50" t="s">
        <v>13</v>
      </c>
      <c r="E30" s="50" t="s">
        <v>14</v>
      </c>
      <c r="F30" s="50" t="s">
        <v>1570</v>
      </c>
      <c r="G30" s="50" t="s">
        <v>1571</v>
      </c>
      <c r="H30" s="50" t="s">
        <v>1570</v>
      </c>
      <c r="I30" s="50" t="s">
        <v>1582</v>
      </c>
      <c r="J30" s="50" t="s">
        <v>1583</v>
      </c>
      <c r="K30" s="51">
        <v>74</v>
      </c>
      <c r="L30" s="50">
        <v>490914</v>
      </c>
      <c r="M30" s="50">
        <v>195284</v>
      </c>
      <c r="N30" s="50">
        <v>1</v>
      </c>
      <c r="O30" s="43"/>
      <c r="P30" s="43"/>
      <c r="Q30" s="43"/>
      <c r="R30" s="32">
        <f t="shared" si="1"/>
        <v>0</v>
      </c>
      <c r="S30" s="44">
        <f t="shared" si="2"/>
        <v>0</v>
      </c>
      <c r="T30" s="43"/>
      <c r="U30" s="43"/>
      <c r="V30" s="32">
        <f t="shared" si="3"/>
        <v>0</v>
      </c>
      <c r="W30" s="44">
        <f t="shared" si="4"/>
        <v>0</v>
      </c>
    </row>
  </sheetData>
  <sheetProtection algorithmName="SHA-512" hashValue="YVY1UjeHl96FvszQ2fbT5jmMyBjeGCXVPO0nRIB/49dEDFQcZdzCnd94OD1EK7zg+YwbeRfrrIGj+LeDQhGfcA==" saltValue="EaOLfh30ADzCKNWJ3NF+c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24987-A7B1-40B7-9E72-A127B4AB7683}">
  <dimension ref="A1:W16"/>
  <sheetViews>
    <sheetView workbookViewId="0">
      <selection activeCell="A16" sqref="A16"/>
    </sheetView>
  </sheetViews>
  <sheetFormatPr defaultColWidth="8.7265625" defaultRowHeight="14.5" x14ac:dyDescent="0.35"/>
  <cols>
    <col min="1" max="4" width="8.7265625" style="14"/>
    <col min="5" max="5" width="10.81640625" style="14" customWidth="1"/>
    <col min="6" max="6" width="11.54296875" style="14" customWidth="1"/>
    <col min="7" max="11" width="8.7265625" style="14"/>
    <col min="12" max="12" width="14.81640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35</v>
      </c>
      <c r="B2" s="11">
        <f>M14</f>
        <v>1</v>
      </c>
      <c r="C2" s="11" t="str">
        <f>E16</f>
        <v>CIESZYŃSKI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1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5482020</v>
      </c>
      <c r="B16" s="48" t="s">
        <v>1476</v>
      </c>
      <c r="C16" s="49" t="s">
        <v>1477</v>
      </c>
      <c r="D16" s="50" t="s">
        <v>13</v>
      </c>
      <c r="E16" s="50" t="s">
        <v>14</v>
      </c>
      <c r="F16" s="50" t="s">
        <v>1456</v>
      </c>
      <c r="G16" s="50" t="s">
        <v>1457</v>
      </c>
      <c r="H16" s="50" t="s">
        <v>1456</v>
      </c>
      <c r="I16" s="50" t="s">
        <v>1478</v>
      </c>
      <c r="J16" s="50" t="s">
        <v>1479</v>
      </c>
      <c r="K16" s="51">
        <v>48</v>
      </c>
      <c r="L16" s="50">
        <v>472980</v>
      </c>
      <c r="M16" s="50">
        <v>210016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</sheetData>
  <sheetProtection algorithmName="SHA-512" hashValue="j1TAnGO0Cw6VrdTXan4rRQ735xrJ76e4qoC74coeEulesCL6dmji4C6xK+Ripvmq92k9R4BTh5ALHlC56re1FQ==" saltValue="QQMaqCDKoab+4OduA5jQ9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21239-A9E6-4CF0-865B-941BD20806C9}">
  <dimension ref="A1:W16"/>
  <sheetViews>
    <sheetView workbookViewId="0">
      <selection activeCell="A16" sqref="A16"/>
    </sheetView>
  </sheetViews>
  <sheetFormatPr defaultColWidth="8.7265625" defaultRowHeight="14.5" x14ac:dyDescent="0.35"/>
  <cols>
    <col min="1" max="4" width="8.7265625" style="14"/>
    <col min="5" max="5" width="12" style="14" customWidth="1"/>
    <col min="6" max="6" width="11.453125" style="14" customWidth="1"/>
    <col min="7" max="11" width="8.7265625" style="14"/>
    <col min="12" max="12" width="14.7265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34</v>
      </c>
      <c r="B2" s="11">
        <f>M14</f>
        <v>1</v>
      </c>
      <c r="C2" s="11" t="str">
        <f>E16</f>
        <v>CIESZYŃSKI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1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5482143</v>
      </c>
      <c r="B16" s="48" t="s">
        <v>1490</v>
      </c>
      <c r="C16" s="49" t="s">
        <v>1491</v>
      </c>
      <c r="D16" s="50" t="s">
        <v>13</v>
      </c>
      <c r="E16" s="50" t="s">
        <v>14</v>
      </c>
      <c r="F16" s="50" t="s">
        <v>1456</v>
      </c>
      <c r="G16" s="50" t="s">
        <v>1457</v>
      </c>
      <c r="H16" s="50" t="s">
        <v>1456</v>
      </c>
      <c r="I16" s="50" t="s">
        <v>1492</v>
      </c>
      <c r="J16" s="50" t="s">
        <v>1493</v>
      </c>
      <c r="K16" s="51">
        <v>11</v>
      </c>
      <c r="L16" s="50">
        <v>473548</v>
      </c>
      <c r="M16" s="50">
        <v>208234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</sheetData>
  <sheetProtection algorithmName="SHA-512" hashValue="ReD9lrzNafmIROi9FxAQQHuGIWX7BTgWCifo8VdxDXW0XWaeL+OsgCIvVXpuKe+TkzlogL0fp6AZMBeQEl5e7w==" saltValue="0HhMW1b+zR2KQ8mX7K0pm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A718A-1FD5-4B09-AFF2-7812A08AA2F5}">
  <dimension ref="A1:W27"/>
  <sheetViews>
    <sheetView workbookViewId="0">
      <selection activeCell="A16" sqref="A16"/>
    </sheetView>
  </sheetViews>
  <sheetFormatPr defaultColWidth="8.7265625" defaultRowHeight="14.5" x14ac:dyDescent="0.35"/>
  <cols>
    <col min="1" max="4" width="8.7265625" style="14"/>
    <col min="5" max="5" width="12.81640625" style="14" customWidth="1"/>
    <col min="6" max="6" width="11.453125" style="14" customWidth="1"/>
    <col min="7" max="11" width="8.7265625" style="14"/>
    <col min="12" max="12" width="15.269531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33</v>
      </c>
      <c r="B2" s="11">
        <f>M14</f>
        <v>12</v>
      </c>
      <c r="C2" s="11" t="str">
        <f>E17</f>
        <v>CIESZYŃSKI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12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5478741</v>
      </c>
      <c r="B16" s="48" t="s">
        <v>1466</v>
      </c>
      <c r="C16" s="49" t="s">
        <v>1467</v>
      </c>
      <c r="D16" s="50" t="s">
        <v>13</v>
      </c>
      <c r="E16" s="50" t="s">
        <v>14</v>
      </c>
      <c r="F16" s="50" t="s">
        <v>1456</v>
      </c>
      <c r="G16" s="50" t="s">
        <v>1457</v>
      </c>
      <c r="H16" s="50" t="s">
        <v>1456</v>
      </c>
      <c r="I16" s="50" t="s">
        <v>1468</v>
      </c>
      <c r="J16" s="50" t="s">
        <v>1469</v>
      </c>
      <c r="K16" s="51">
        <v>4</v>
      </c>
      <c r="L16" s="50">
        <v>473849</v>
      </c>
      <c r="M16" s="50">
        <v>210131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5479818</v>
      </c>
      <c r="B17" s="48" t="s">
        <v>1470</v>
      </c>
      <c r="C17" s="49" t="s">
        <v>1471</v>
      </c>
      <c r="D17" s="50" t="s">
        <v>13</v>
      </c>
      <c r="E17" s="50" t="s">
        <v>14</v>
      </c>
      <c r="F17" s="50" t="s">
        <v>1456</v>
      </c>
      <c r="G17" s="50" t="s">
        <v>1457</v>
      </c>
      <c r="H17" s="50" t="s">
        <v>1456</v>
      </c>
      <c r="I17" s="50" t="s">
        <v>1472</v>
      </c>
      <c r="J17" s="50" t="s">
        <v>1473</v>
      </c>
      <c r="K17" s="51">
        <v>1</v>
      </c>
      <c r="L17" s="50">
        <v>473532</v>
      </c>
      <c r="M17" s="50">
        <v>209003</v>
      </c>
      <c r="N17" s="50">
        <v>1</v>
      </c>
      <c r="O17" s="43"/>
      <c r="P17" s="43"/>
      <c r="Q17" s="43"/>
      <c r="R17" s="32">
        <f t="shared" ref="R17:R27" si="1">ROUND(Q17*0.23,2)</f>
        <v>0</v>
      </c>
      <c r="S17" s="44">
        <f t="shared" ref="S17:S27" si="2">ROUND(Q17,2)+R17</f>
        <v>0</v>
      </c>
      <c r="T17" s="43"/>
      <c r="U17" s="43"/>
      <c r="V17" s="32">
        <f t="shared" ref="V17:V27" si="3">ROUND(U17*0.23,2)</f>
        <v>0</v>
      </c>
      <c r="W17" s="44">
        <f t="shared" ref="W17:W27" si="4">ROUND(U17,2)+V17</f>
        <v>0</v>
      </c>
    </row>
    <row r="18" spans="1:23" x14ac:dyDescent="0.35">
      <c r="A18" s="48">
        <v>5479819</v>
      </c>
      <c r="B18" s="48" t="s">
        <v>1474</v>
      </c>
      <c r="C18" s="49" t="s">
        <v>1475</v>
      </c>
      <c r="D18" s="50" t="s">
        <v>13</v>
      </c>
      <c r="E18" s="50" t="s">
        <v>14</v>
      </c>
      <c r="F18" s="50" t="s">
        <v>1456</v>
      </c>
      <c r="G18" s="50" t="s">
        <v>1457</v>
      </c>
      <c r="H18" s="50" t="s">
        <v>1456</v>
      </c>
      <c r="I18" s="50" t="s">
        <v>1472</v>
      </c>
      <c r="J18" s="50" t="s">
        <v>1473</v>
      </c>
      <c r="K18" s="51">
        <v>2</v>
      </c>
      <c r="L18" s="50">
        <v>473498</v>
      </c>
      <c r="M18" s="50">
        <v>209021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5477869</v>
      </c>
      <c r="B19" s="48" t="s">
        <v>1484</v>
      </c>
      <c r="C19" s="49" t="s">
        <v>1485</v>
      </c>
      <c r="D19" s="50" t="s">
        <v>13</v>
      </c>
      <c r="E19" s="50" t="s">
        <v>14</v>
      </c>
      <c r="F19" s="50" t="s">
        <v>1456</v>
      </c>
      <c r="G19" s="50" t="s">
        <v>1457</v>
      </c>
      <c r="H19" s="50" t="s">
        <v>1456</v>
      </c>
      <c r="I19" s="50" t="s">
        <v>77</v>
      </c>
      <c r="J19" s="50" t="s">
        <v>78</v>
      </c>
      <c r="K19" s="51">
        <v>68</v>
      </c>
      <c r="L19" s="50">
        <v>473797</v>
      </c>
      <c r="M19" s="50">
        <v>211836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5479925</v>
      </c>
      <c r="B20" s="48" t="s">
        <v>1486</v>
      </c>
      <c r="C20" s="49" t="s">
        <v>1487</v>
      </c>
      <c r="D20" s="50" t="s">
        <v>13</v>
      </c>
      <c r="E20" s="50" t="s">
        <v>14</v>
      </c>
      <c r="F20" s="50" t="s">
        <v>1456</v>
      </c>
      <c r="G20" s="50" t="s">
        <v>1457</v>
      </c>
      <c r="H20" s="50" t="s">
        <v>1456</v>
      </c>
      <c r="I20" s="50" t="s">
        <v>1488</v>
      </c>
      <c r="J20" s="50" t="s">
        <v>1489</v>
      </c>
      <c r="K20" s="51">
        <v>5</v>
      </c>
      <c r="L20" s="50">
        <v>473800</v>
      </c>
      <c r="M20" s="50">
        <v>208772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5482167</v>
      </c>
      <c r="B21" s="48" t="s">
        <v>1494</v>
      </c>
      <c r="C21" s="49" t="s">
        <v>1495</v>
      </c>
      <c r="D21" s="50" t="s">
        <v>13</v>
      </c>
      <c r="E21" s="50" t="s">
        <v>14</v>
      </c>
      <c r="F21" s="50" t="s">
        <v>1456</v>
      </c>
      <c r="G21" s="50" t="s">
        <v>1457</v>
      </c>
      <c r="H21" s="50" t="s">
        <v>1456</v>
      </c>
      <c r="I21" s="50" t="s">
        <v>1496</v>
      </c>
      <c r="J21" s="50" t="s">
        <v>1497</v>
      </c>
      <c r="K21" s="51">
        <v>3</v>
      </c>
      <c r="L21" s="50">
        <v>473727</v>
      </c>
      <c r="M21" s="50">
        <v>209216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5482207</v>
      </c>
      <c r="B22" s="48" t="s">
        <v>1506</v>
      </c>
      <c r="C22" s="49" t="s">
        <v>1507</v>
      </c>
      <c r="D22" s="50" t="s">
        <v>13</v>
      </c>
      <c r="E22" s="50" t="s">
        <v>14</v>
      </c>
      <c r="F22" s="50" t="s">
        <v>1456</v>
      </c>
      <c r="G22" s="50" t="s">
        <v>1457</v>
      </c>
      <c r="H22" s="50" t="s">
        <v>1456</v>
      </c>
      <c r="I22" s="50" t="s">
        <v>1508</v>
      </c>
      <c r="J22" s="50" t="s">
        <v>1509</v>
      </c>
      <c r="K22" s="51">
        <v>1</v>
      </c>
      <c r="L22" s="50">
        <v>473652</v>
      </c>
      <c r="M22" s="50">
        <v>209281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5482320</v>
      </c>
      <c r="B23" s="48" t="s">
        <v>1510</v>
      </c>
      <c r="C23" s="49" t="s">
        <v>1511</v>
      </c>
      <c r="D23" s="50" t="s">
        <v>13</v>
      </c>
      <c r="E23" s="50" t="s">
        <v>14</v>
      </c>
      <c r="F23" s="50" t="s">
        <v>1456</v>
      </c>
      <c r="G23" s="50" t="s">
        <v>1457</v>
      </c>
      <c r="H23" s="50" t="s">
        <v>1456</v>
      </c>
      <c r="I23" s="50" t="s">
        <v>255</v>
      </c>
      <c r="J23" s="50" t="s">
        <v>256</v>
      </c>
      <c r="K23" s="51">
        <v>2</v>
      </c>
      <c r="L23" s="50">
        <v>473751</v>
      </c>
      <c r="M23" s="50">
        <v>208600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8">
        <v>5479928</v>
      </c>
      <c r="B24" s="48" t="s">
        <v>1530</v>
      </c>
      <c r="C24" s="49" t="s">
        <v>1531</v>
      </c>
      <c r="D24" s="50" t="s">
        <v>13</v>
      </c>
      <c r="E24" s="50" t="s">
        <v>14</v>
      </c>
      <c r="F24" s="50" t="s">
        <v>1456</v>
      </c>
      <c r="G24" s="50" t="s">
        <v>1457</v>
      </c>
      <c r="H24" s="50" t="s">
        <v>1456</v>
      </c>
      <c r="I24" s="50" t="s">
        <v>1425</v>
      </c>
      <c r="J24" s="50" t="s">
        <v>1426</v>
      </c>
      <c r="K24" s="51" t="s">
        <v>1532</v>
      </c>
      <c r="L24" s="50">
        <v>473692</v>
      </c>
      <c r="M24" s="50">
        <v>208810</v>
      </c>
      <c r="N24" s="50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8">
        <v>5482440</v>
      </c>
      <c r="B25" s="48" t="s">
        <v>1533</v>
      </c>
      <c r="C25" s="49" t="s">
        <v>1534</v>
      </c>
      <c r="D25" s="50" t="s">
        <v>13</v>
      </c>
      <c r="E25" s="50" t="s">
        <v>14</v>
      </c>
      <c r="F25" s="50" t="s">
        <v>1456</v>
      </c>
      <c r="G25" s="50" t="s">
        <v>1457</v>
      </c>
      <c r="H25" s="50" t="s">
        <v>1456</v>
      </c>
      <c r="I25" s="50" t="s">
        <v>1425</v>
      </c>
      <c r="J25" s="50" t="s">
        <v>1426</v>
      </c>
      <c r="K25" s="51" t="s">
        <v>1535</v>
      </c>
      <c r="L25" s="50">
        <v>473666</v>
      </c>
      <c r="M25" s="50">
        <v>208792</v>
      </c>
      <c r="N25" s="50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  <row r="26" spans="1:23" x14ac:dyDescent="0.35">
      <c r="A26" s="48">
        <v>5490440</v>
      </c>
      <c r="B26" s="48" t="s">
        <v>1572</v>
      </c>
      <c r="C26" s="49" t="s">
        <v>1573</v>
      </c>
      <c r="D26" s="50" t="s">
        <v>13</v>
      </c>
      <c r="E26" s="50" t="s">
        <v>14</v>
      </c>
      <c r="F26" s="50" t="s">
        <v>1570</v>
      </c>
      <c r="G26" s="50" t="s">
        <v>1571</v>
      </c>
      <c r="H26" s="50" t="s">
        <v>1570</v>
      </c>
      <c r="I26" s="50" t="s">
        <v>1574</v>
      </c>
      <c r="J26" s="50" t="s">
        <v>1575</v>
      </c>
      <c r="K26" s="51">
        <v>5</v>
      </c>
      <c r="L26" s="50">
        <v>489951</v>
      </c>
      <c r="M26" s="50">
        <v>198576</v>
      </c>
      <c r="N26" s="50">
        <v>1</v>
      </c>
      <c r="O26" s="43"/>
      <c r="P26" s="43"/>
      <c r="Q26" s="43"/>
      <c r="R26" s="32">
        <f t="shared" si="1"/>
        <v>0</v>
      </c>
      <c r="S26" s="44">
        <f t="shared" si="2"/>
        <v>0</v>
      </c>
      <c r="T26" s="43"/>
      <c r="U26" s="43"/>
      <c r="V26" s="32">
        <f t="shared" si="3"/>
        <v>0</v>
      </c>
      <c r="W26" s="44">
        <f t="shared" si="4"/>
        <v>0</v>
      </c>
    </row>
    <row r="27" spans="1:23" x14ac:dyDescent="0.35">
      <c r="A27" s="48">
        <v>5490536</v>
      </c>
      <c r="B27" s="48" t="s">
        <v>1584</v>
      </c>
      <c r="C27" s="49" t="s">
        <v>1585</v>
      </c>
      <c r="D27" s="50" t="s">
        <v>13</v>
      </c>
      <c r="E27" s="50" t="s">
        <v>14</v>
      </c>
      <c r="F27" s="50" t="s">
        <v>1570</v>
      </c>
      <c r="G27" s="50" t="s">
        <v>1571</v>
      </c>
      <c r="H27" s="50" t="s">
        <v>1570</v>
      </c>
      <c r="I27" s="50" t="s">
        <v>60</v>
      </c>
      <c r="J27" s="50" t="s">
        <v>61</v>
      </c>
      <c r="K27" s="51">
        <v>66</v>
      </c>
      <c r="L27" s="50">
        <v>489632</v>
      </c>
      <c r="M27" s="50">
        <v>198992</v>
      </c>
      <c r="N27" s="50">
        <v>1</v>
      </c>
      <c r="O27" s="43"/>
      <c r="P27" s="43"/>
      <c r="Q27" s="43"/>
      <c r="R27" s="32">
        <f t="shared" si="1"/>
        <v>0</v>
      </c>
      <c r="S27" s="44">
        <f t="shared" si="2"/>
        <v>0</v>
      </c>
      <c r="T27" s="43"/>
      <c r="U27" s="43"/>
      <c r="V27" s="32">
        <f t="shared" si="3"/>
        <v>0</v>
      </c>
      <c r="W27" s="44">
        <f t="shared" si="4"/>
        <v>0</v>
      </c>
    </row>
  </sheetData>
  <sheetProtection algorithmName="SHA-512" hashValue="HTdQK8VeAT8uMz4BkqRqIT6qXn2fjz8/mds1aq1xVka0LheCINZdVIQ1bYQFu8bL4chPQ+VMwGeqWNYJhlpMEw==" saltValue="B9F7JKwvxYyCihy/7TrOg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9D4EC-B01B-4EB4-980B-18804D8F4458}">
  <dimension ref="A1:W19"/>
  <sheetViews>
    <sheetView workbookViewId="0">
      <selection activeCell="A16" sqref="A16"/>
    </sheetView>
  </sheetViews>
  <sheetFormatPr defaultColWidth="8.7265625" defaultRowHeight="14.5" x14ac:dyDescent="0.35"/>
  <cols>
    <col min="1" max="4" width="8.7265625" style="14"/>
    <col min="5" max="5" width="11.81640625" style="14" customWidth="1"/>
    <col min="6" max="6" width="10.453125" style="14" customWidth="1"/>
    <col min="7" max="11" width="8.7265625" style="14"/>
    <col min="12" max="12" width="14.17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32</v>
      </c>
      <c r="B2" s="11">
        <f>M14</f>
        <v>4</v>
      </c>
      <c r="C2" s="11" t="str">
        <f>E17</f>
        <v>CIESZYŃSKI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4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5502805</v>
      </c>
      <c r="B16" s="48" t="s">
        <v>57</v>
      </c>
      <c r="C16" s="49" t="s">
        <v>58</v>
      </c>
      <c r="D16" s="50" t="s">
        <v>13</v>
      </c>
      <c r="E16" s="50" t="s">
        <v>14</v>
      </c>
      <c r="F16" s="50" t="s">
        <v>54</v>
      </c>
      <c r="G16" s="50" t="s">
        <v>59</v>
      </c>
      <c r="H16" s="50" t="s">
        <v>54</v>
      </c>
      <c r="I16" s="50" t="s">
        <v>60</v>
      </c>
      <c r="J16" s="50" t="s">
        <v>61</v>
      </c>
      <c r="K16" s="50">
        <v>1</v>
      </c>
      <c r="L16" s="50">
        <v>481073</v>
      </c>
      <c r="M16" s="50">
        <v>207672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5481955</v>
      </c>
      <c r="B17" s="48" t="s">
        <v>1458</v>
      </c>
      <c r="C17" s="49" t="s">
        <v>1459</v>
      </c>
      <c r="D17" s="50" t="s">
        <v>13</v>
      </c>
      <c r="E17" s="50" t="s">
        <v>14</v>
      </c>
      <c r="F17" s="50" t="s">
        <v>1456</v>
      </c>
      <c r="G17" s="50" t="s">
        <v>1457</v>
      </c>
      <c r="H17" s="50" t="s">
        <v>1456</v>
      </c>
      <c r="I17" s="50" t="s">
        <v>1460</v>
      </c>
      <c r="J17" s="50" t="s">
        <v>1461</v>
      </c>
      <c r="K17" s="51">
        <v>19</v>
      </c>
      <c r="L17" s="50">
        <v>473583</v>
      </c>
      <c r="M17" s="50">
        <v>207962</v>
      </c>
      <c r="N17" s="50">
        <v>1</v>
      </c>
      <c r="O17" s="43"/>
      <c r="P17" s="43"/>
      <c r="Q17" s="43"/>
      <c r="R17" s="32">
        <f t="shared" ref="R17:R19" si="1">ROUND(Q17*0.23,2)</f>
        <v>0</v>
      </c>
      <c r="S17" s="44">
        <f t="shared" ref="S17:S19" si="2">ROUND(Q17,2)+R17</f>
        <v>0</v>
      </c>
      <c r="T17" s="43"/>
      <c r="U17" s="43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35">
      <c r="A18" s="48">
        <v>5482194</v>
      </c>
      <c r="B18" s="48" t="s">
        <v>1498</v>
      </c>
      <c r="C18" s="49" t="s">
        <v>1499</v>
      </c>
      <c r="D18" s="50" t="s">
        <v>13</v>
      </c>
      <c r="E18" s="50" t="s">
        <v>14</v>
      </c>
      <c r="F18" s="50" t="s">
        <v>1456</v>
      </c>
      <c r="G18" s="50" t="s">
        <v>1457</v>
      </c>
      <c r="H18" s="50" t="s">
        <v>1456</v>
      </c>
      <c r="I18" s="50" t="s">
        <v>1500</v>
      </c>
      <c r="J18" s="50" t="s">
        <v>1501</v>
      </c>
      <c r="K18" s="51">
        <v>10</v>
      </c>
      <c r="L18" s="50">
        <v>472410</v>
      </c>
      <c r="M18" s="50">
        <v>209759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5482200</v>
      </c>
      <c r="B19" s="48" t="s">
        <v>1502</v>
      </c>
      <c r="C19" s="49" t="s">
        <v>1503</v>
      </c>
      <c r="D19" s="50" t="s">
        <v>13</v>
      </c>
      <c r="E19" s="50" t="s">
        <v>14</v>
      </c>
      <c r="F19" s="50" t="s">
        <v>1456</v>
      </c>
      <c r="G19" s="50" t="s">
        <v>1457</v>
      </c>
      <c r="H19" s="50" t="s">
        <v>1456</v>
      </c>
      <c r="I19" s="50" t="s">
        <v>1504</v>
      </c>
      <c r="J19" s="50" t="s">
        <v>1505</v>
      </c>
      <c r="K19" s="51">
        <v>3</v>
      </c>
      <c r="L19" s="50">
        <v>473656</v>
      </c>
      <c r="M19" s="50">
        <v>209260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</sheetData>
  <sheetProtection algorithmName="SHA-512" hashValue="vb5G9iI+1HnGVNcDcnDboriZfSDr5KOv0ykotTeDZxNFoBqZ3AgJJ+bAuFstl1TsKfZ5/w+I6woyXoIoseIRYA==" saltValue="e4vOHtyLbQdTKmlPZ8N8N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6E9BC-F9FD-4E60-876B-7D3D1617D5AD}">
  <dimension ref="A1:W17"/>
  <sheetViews>
    <sheetView workbookViewId="0">
      <selection activeCell="A16" sqref="A16"/>
    </sheetView>
  </sheetViews>
  <sheetFormatPr defaultColWidth="8.7265625" defaultRowHeight="14.5" x14ac:dyDescent="0.35"/>
  <cols>
    <col min="1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31</v>
      </c>
      <c r="B2" s="11">
        <f>M14</f>
        <v>2</v>
      </c>
      <c r="C2" s="11" t="str">
        <f>E17</f>
        <v>CHORZÓW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42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42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53.5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43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54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5947910</v>
      </c>
      <c r="B16" s="48" t="s">
        <v>2442</v>
      </c>
      <c r="C16" s="49" t="s">
        <v>2443</v>
      </c>
      <c r="D16" s="50" t="s">
        <v>13</v>
      </c>
      <c r="E16" s="50" t="s">
        <v>2378</v>
      </c>
      <c r="F16" s="50" t="s">
        <v>2378</v>
      </c>
      <c r="G16" s="50" t="s">
        <v>2379</v>
      </c>
      <c r="H16" s="50" t="s">
        <v>2378</v>
      </c>
      <c r="I16" s="50" t="s">
        <v>2444</v>
      </c>
      <c r="J16" s="50" t="s">
        <v>2445</v>
      </c>
      <c r="K16" s="51">
        <v>7</v>
      </c>
      <c r="L16" s="50">
        <v>496785</v>
      </c>
      <c r="M16" s="50">
        <v>270707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5945589</v>
      </c>
      <c r="B17" s="48" t="s">
        <v>2485</v>
      </c>
      <c r="C17" s="49" t="s">
        <v>2486</v>
      </c>
      <c r="D17" s="50" t="s">
        <v>13</v>
      </c>
      <c r="E17" s="50" t="s">
        <v>2378</v>
      </c>
      <c r="F17" s="50" t="s">
        <v>2378</v>
      </c>
      <c r="G17" s="50" t="s">
        <v>2379</v>
      </c>
      <c r="H17" s="50" t="s">
        <v>2378</v>
      </c>
      <c r="I17" s="50" t="s">
        <v>558</v>
      </c>
      <c r="J17" s="50" t="s">
        <v>559</v>
      </c>
      <c r="K17" s="51" t="s">
        <v>2487</v>
      </c>
      <c r="L17" s="50">
        <v>495804</v>
      </c>
      <c r="M17" s="50">
        <v>268964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CPE1QyX9oreWPDHAsf+r1Uwu7IDPSpAMm/mkAJgEDkz28UvC8uCrrhc7MVcQpqINhsPp/Jy+7VwZ5r9ZPgC2SA==" saltValue="pUusYLiKa+iGYXowYRpdL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FE898-0F1A-4273-BCE3-00B3B8FF6D0C}">
  <dimension ref="A1:W35"/>
  <sheetViews>
    <sheetView workbookViewId="0">
      <selection activeCell="Q26" sqref="Q26"/>
    </sheetView>
  </sheetViews>
  <sheetFormatPr defaultRowHeight="14.5" x14ac:dyDescent="0.35"/>
  <cols>
    <col min="5" max="5" width="11.453125" customWidth="1"/>
    <col min="6" max="6" width="11.7265625" customWidth="1"/>
    <col min="12" max="12" width="15.453125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165</v>
      </c>
      <c r="B2" s="11">
        <f>M14</f>
        <v>20</v>
      </c>
      <c r="C2" s="11" t="str">
        <f>E17</f>
        <v>ZAWIERCIAŃSKI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20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5826680</v>
      </c>
      <c r="B16" s="4" t="s">
        <v>3097</v>
      </c>
      <c r="C16" s="5" t="s">
        <v>3098</v>
      </c>
      <c r="D16" s="6" t="s">
        <v>13</v>
      </c>
      <c r="E16" s="6" t="s">
        <v>232</v>
      </c>
      <c r="F16" s="6" t="s">
        <v>3099</v>
      </c>
      <c r="G16" s="6" t="s">
        <v>3100</v>
      </c>
      <c r="H16" s="6" t="s">
        <v>3099</v>
      </c>
      <c r="I16" s="6" t="s">
        <v>3101</v>
      </c>
      <c r="J16" s="6" t="s">
        <v>3102</v>
      </c>
      <c r="K16" s="7">
        <v>4</v>
      </c>
      <c r="L16" s="6">
        <v>523725</v>
      </c>
      <c r="M16" s="6">
        <v>291143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">
        <v>5826736</v>
      </c>
      <c r="B17" s="4" t="s">
        <v>3103</v>
      </c>
      <c r="C17" s="5" t="s">
        <v>3104</v>
      </c>
      <c r="D17" s="6" t="s">
        <v>13</v>
      </c>
      <c r="E17" s="6" t="s">
        <v>232</v>
      </c>
      <c r="F17" s="6" t="s">
        <v>3099</v>
      </c>
      <c r="G17" s="6" t="s">
        <v>3100</v>
      </c>
      <c r="H17" s="6" t="s">
        <v>3099</v>
      </c>
      <c r="I17" s="6" t="s">
        <v>3105</v>
      </c>
      <c r="J17" s="6" t="s">
        <v>3106</v>
      </c>
      <c r="K17" s="7">
        <v>3</v>
      </c>
      <c r="L17" s="6">
        <v>525642</v>
      </c>
      <c r="M17" s="6">
        <v>291402</v>
      </c>
      <c r="N17" s="6">
        <v>1</v>
      </c>
      <c r="O17" s="43"/>
      <c r="P17" s="43"/>
      <c r="Q17" s="43"/>
      <c r="R17" s="32">
        <f t="shared" ref="R17:R35" si="1">ROUND(Q17*0.23,2)</f>
        <v>0</v>
      </c>
      <c r="S17" s="44">
        <f t="shared" ref="S17:S35" si="2">ROUND(Q17,2)+R17</f>
        <v>0</v>
      </c>
      <c r="T17" s="43"/>
      <c r="U17" s="43"/>
      <c r="V17" s="32">
        <f t="shared" ref="V17:V35" si="3">ROUND(U17*0.23,2)</f>
        <v>0</v>
      </c>
      <c r="W17" s="44">
        <f t="shared" ref="W17:W35" si="4">ROUND(U17,2)+V17</f>
        <v>0</v>
      </c>
    </row>
    <row r="18" spans="1:23" x14ac:dyDescent="0.35">
      <c r="A18" s="4">
        <v>5825559</v>
      </c>
      <c r="B18" s="4" t="s">
        <v>3107</v>
      </c>
      <c r="C18" s="5" t="s">
        <v>3108</v>
      </c>
      <c r="D18" s="6" t="s">
        <v>13</v>
      </c>
      <c r="E18" s="6" t="s">
        <v>232</v>
      </c>
      <c r="F18" s="6" t="s">
        <v>3099</v>
      </c>
      <c r="G18" s="6" t="s">
        <v>3100</v>
      </c>
      <c r="H18" s="6" t="s">
        <v>3099</v>
      </c>
      <c r="I18" s="6" t="s">
        <v>1124</v>
      </c>
      <c r="J18" s="6" t="s">
        <v>1125</v>
      </c>
      <c r="K18" s="7">
        <v>1</v>
      </c>
      <c r="L18" s="6">
        <v>524018</v>
      </c>
      <c r="M18" s="6">
        <v>291021</v>
      </c>
      <c r="N18" s="6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">
        <v>5831928</v>
      </c>
      <c r="B19" s="4" t="s">
        <v>3987</v>
      </c>
      <c r="C19" s="5" t="s">
        <v>3988</v>
      </c>
      <c r="D19" s="6" t="s">
        <v>13</v>
      </c>
      <c r="E19" s="6" t="s">
        <v>232</v>
      </c>
      <c r="F19" s="6" t="s">
        <v>3989</v>
      </c>
      <c r="G19" s="6" t="s">
        <v>3990</v>
      </c>
      <c r="H19" s="6" t="s">
        <v>3989</v>
      </c>
      <c r="I19" s="6" t="s">
        <v>1563</v>
      </c>
      <c r="J19" s="6" t="s">
        <v>1564</v>
      </c>
      <c r="K19" s="7">
        <v>2</v>
      </c>
      <c r="L19" s="6">
        <v>530484</v>
      </c>
      <c r="M19" s="6">
        <v>290555</v>
      </c>
      <c r="N19" s="6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">
        <v>5834611</v>
      </c>
      <c r="B20" s="4" t="s">
        <v>3997</v>
      </c>
      <c r="C20" s="5" t="s">
        <v>3998</v>
      </c>
      <c r="D20" s="6" t="s">
        <v>13</v>
      </c>
      <c r="E20" s="6" t="s">
        <v>232</v>
      </c>
      <c r="F20" s="6" t="s">
        <v>3989</v>
      </c>
      <c r="G20" s="6" t="s">
        <v>3990</v>
      </c>
      <c r="H20" s="6" t="s">
        <v>3989</v>
      </c>
      <c r="I20" s="6" t="s">
        <v>299</v>
      </c>
      <c r="J20" s="6" t="s">
        <v>300</v>
      </c>
      <c r="K20" s="7">
        <v>10</v>
      </c>
      <c r="L20" s="6">
        <v>530748</v>
      </c>
      <c r="M20" s="6">
        <v>291147</v>
      </c>
      <c r="N20" s="6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">
        <v>5834629</v>
      </c>
      <c r="B21" s="4" t="s">
        <v>3999</v>
      </c>
      <c r="C21" s="5" t="s">
        <v>4000</v>
      </c>
      <c r="D21" s="6" t="s">
        <v>13</v>
      </c>
      <c r="E21" s="6" t="s">
        <v>232</v>
      </c>
      <c r="F21" s="6" t="s">
        <v>3989</v>
      </c>
      <c r="G21" s="6" t="s">
        <v>3990</v>
      </c>
      <c r="H21" s="6" t="s">
        <v>3989</v>
      </c>
      <c r="I21" s="6" t="s">
        <v>1302</v>
      </c>
      <c r="J21" s="6" t="s">
        <v>1303</v>
      </c>
      <c r="K21" s="7">
        <v>22</v>
      </c>
      <c r="L21" s="6">
        <v>529303</v>
      </c>
      <c r="M21" s="6">
        <v>292350</v>
      </c>
      <c r="N21" s="6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">
        <v>9633028</v>
      </c>
      <c r="B22" s="4" t="s">
        <v>4001</v>
      </c>
      <c r="C22" s="5" t="s">
        <v>4002</v>
      </c>
      <c r="D22" s="6" t="s">
        <v>13</v>
      </c>
      <c r="E22" s="6" t="s">
        <v>232</v>
      </c>
      <c r="F22" s="6" t="s">
        <v>3989</v>
      </c>
      <c r="G22" s="6" t="s">
        <v>3990</v>
      </c>
      <c r="H22" s="6" t="s">
        <v>3989</v>
      </c>
      <c r="I22" s="6" t="s">
        <v>897</v>
      </c>
      <c r="J22" s="6" t="s">
        <v>898</v>
      </c>
      <c r="K22" s="7">
        <v>1</v>
      </c>
      <c r="L22" s="6">
        <v>529065</v>
      </c>
      <c r="M22" s="6">
        <v>290998</v>
      </c>
      <c r="N22" s="6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">
        <v>5829374</v>
      </c>
      <c r="B23" s="4" t="s">
        <v>4003</v>
      </c>
      <c r="C23" s="5" t="s">
        <v>4004</v>
      </c>
      <c r="D23" s="6" t="s">
        <v>13</v>
      </c>
      <c r="E23" s="6" t="s">
        <v>232</v>
      </c>
      <c r="F23" s="6" t="s">
        <v>3989</v>
      </c>
      <c r="G23" s="6" t="s">
        <v>3990</v>
      </c>
      <c r="H23" s="6" t="s">
        <v>3989</v>
      </c>
      <c r="I23" s="6" t="s">
        <v>4005</v>
      </c>
      <c r="J23" s="6" t="s">
        <v>4006</v>
      </c>
      <c r="K23" s="7">
        <v>35</v>
      </c>
      <c r="L23" s="6">
        <v>528759</v>
      </c>
      <c r="M23" s="6">
        <v>292523</v>
      </c>
      <c r="N23" s="6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">
        <v>5834880</v>
      </c>
      <c r="B24" s="4" t="s">
        <v>4011</v>
      </c>
      <c r="C24" s="5" t="s">
        <v>4012</v>
      </c>
      <c r="D24" s="6" t="s">
        <v>13</v>
      </c>
      <c r="E24" s="6" t="s">
        <v>232</v>
      </c>
      <c r="F24" s="6" t="s">
        <v>3989</v>
      </c>
      <c r="G24" s="6" t="s">
        <v>3990</v>
      </c>
      <c r="H24" s="6" t="s">
        <v>3989</v>
      </c>
      <c r="I24" s="6" t="s">
        <v>4013</v>
      </c>
      <c r="J24" s="6" t="s">
        <v>4014</v>
      </c>
      <c r="K24" s="7">
        <v>55</v>
      </c>
      <c r="L24" s="6">
        <v>529369</v>
      </c>
      <c r="M24" s="6">
        <v>293540</v>
      </c>
      <c r="N24" s="6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">
        <v>5831703</v>
      </c>
      <c r="B25" s="4" t="s">
        <v>4015</v>
      </c>
      <c r="C25" s="5" t="s">
        <v>4016</v>
      </c>
      <c r="D25" s="6" t="s">
        <v>13</v>
      </c>
      <c r="E25" s="6" t="s">
        <v>232</v>
      </c>
      <c r="F25" s="6" t="s">
        <v>3989</v>
      </c>
      <c r="G25" s="6" t="s">
        <v>3990</v>
      </c>
      <c r="H25" s="6" t="s">
        <v>3989</v>
      </c>
      <c r="I25" s="6" t="s">
        <v>2096</v>
      </c>
      <c r="J25" s="6" t="s">
        <v>2097</v>
      </c>
      <c r="K25" s="7">
        <v>49</v>
      </c>
      <c r="L25" s="6">
        <v>531319</v>
      </c>
      <c r="M25" s="6">
        <v>290486</v>
      </c>
      <c r="N25" s="6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  <row r="26" spans="1:23" x14ac:dyDescent="0.35">
      <c r="A26" s="4">
        <v>5831092</v>
      </c>
      <c r="B26" s="4" t="s">
        <v>4017</v>
      </c>
      <c r="C26" s="5" t="s">
        <v>4018</v>
      </c>
      <c r="D26" s="6" t="s">
        <v>13</v>
      </c>
      <c r="E26" s="6" t="s">
        <v>232</v>
      </c>
      <c r="F26" s="6" t="s">
        <v>3989</v>
      </c>
      <c r="G26" s="6" t="s">
        <v>3990</v>
      </c>
      <c r="H26" s="6" t="s">
        <v>3989</v>
      </c>
      <c r="I26" s="6" t="s">
        <v>104</v>
      </c>
      <c r="J26" s="6" t="s">
        <v>105</v>
      </c>
      <c r="K26" s="7">
        <v>7</v>
      </c>
      <c r="L26" s="6">
        <v>530766</v>
      </c>
      <c r="M26" s="6">
        <v>291838</v>
      </c>
      <c r="N26" s="6">
        <v>1</v>
      </c>
      <c r="O26" s="43"/>
      <c r="P26" s="43"/>
      <c r="Q26" s="43"/>
      <c r="R26" s="32">
        <f t="shared" si="1"/>
        <v>0</v>
      </c>
      <c r="S26" s="44">
        <f t="shared" si="2"/>
        <v>0</v>
      </c>
      <c r="T26" s="43"/>
      <c r="U26" s="43"/>
      <c r="V26" s="32">
        <f t="shared" si="3"/>
        <v>0</v>
      </c>
      <c r="W26" s="44">
        <f t="shared" si="4"/>
        <v>0</v>
      </c>
    </row>
    <row r="27" spans="1:23" x14ac:dyDescent="0.35">
      <c r="A27" s="4">
        <v>5834920</v>
      </c>
      <c r="B27" s="4" t="s">
        <v>4019</v>
      </c>
      <c r="C27" s="5" t="s">
        <v>4020</v>
      </c>
      <c r="D27" s="6" t="s">
        <v>13</v>
      </c>
      <c r="E27" s="6" t="s">
        <v>232</v>
      </c>
      <c r="F27" s="6" t="s">
        <v>3989</v>
      </c>
      <c r="G27" s="6" t="s">
        <v>3990</v>
      </c>
      <c r="H27" s="6" t="s">
        <v>3989</v>
      </c>
      <c r="I27" s="6" t="s">
        <v>1354</v>
      </c>
      <c r="J27" s="6" t="s">
        <v>1355</v>
      </c>
      <c r="K27" s="7">
        <v>117</v>
      </c>
      <c r="L27" s="6">
        <v>531264</v>
      </c>
      <c r="M27" s="6">
        <v>291751</v>
      </c>
      <c r="N27" s="6">
        <v>1</v>
      </c>
      <c r="O27" s="43"/>
      <c r="P27" s="43"/>
      <c r="Q27" s="43"/>
      <c r="R27" s="32">
        <f t="shared" si="1"/>
        <v>0</v>
      </c>
      <c r="S27" s="44">
        <f t="shared" si="2"/>
        <v>0</v>
      </c>
      <c r="T27" s="43"/>
      <c r="U27" s="43"/>
      <c r="V27" s="32">
        <f t="shared" si="3"/>
        <v>0</v>
      </c>
      <c r="W27" s="44">
        <f t="shared" si="4"/>
        <v>0</v>
      </c>
    </row>
    <row r="28" spans="1:23" x14ac:dyDescent="0.35">
      <c r="A28" s="4">
        <v>5835067</v>
      </c>
      <c r="B28" s="4" t="s">
        <v>4025</v>
      </c>
      <c r="C28" s="5" t="s">
        <v>4026</v>
      </c>
      <c r="D28" s="6" t="s">
        <v>13</v>
      </c>
      <c r="E28" s="6" t="s">
        <v>232</v>
      </c>
      <c r="F28" s="6" t="s">
        <v>3989</v>
      </c>
      <c r="G28" s="6" t="s">
        <v>3990</v>
      </c>
      <c r="H28" s="6" t="s">
        <v>3989</v>
      </c>
      <c r="I28" s="6" t="s">
        <v>2300</v>
      </c>
      <c r="J28" s="6" t="s">
        <v>2301</v>
      </c>
      <c r="K28" s="7">
        <v>29</v>
      </c>
      <c r="L28" s="6">
        <v>531532</v>
      </c>
      <c r="M28" s="6">
        <v>290860</v>
      </c>
      <c r="N28" s="6">
        <v>1</v>
      </c>
      <c r="O28" s="43"/>
      <c r="P28" s="43"/>
      <c r="Q28" s="43"/>
      <c r="R28" s="32">
        <f t="shared" si="1"/>
        <v>0</v>
      </c>
      <c r="S28" s="44">
        <f t="shared" si="2"/>
        <v>0</v>
      </c>
      <c r="T28" s="43"/>
      <c r="U28" s="43"/>
      <c r="V28" s="32">
        <f t="shared" si="3"/>
        <v>0</v>
      </c>
      <c r="W28" s="44">
        <f t="shared" si="4"/>
        <v>0</v>
      </c>
    </row>
    <row r="29" spans="1:23" x14ac:dyDescent="0.35">
      <c r="A29" s="4">
        <v>5831672</v>
      </c>
      <c r="B29" s="4" t="s">
        <v>4027</v>
      </c>
      <c r="C29" s="5" t="s">
        <v>4028</v>
      </c>
      <c r="D29" s="6" t="s">
        <v>13</v>
      </c>
      <c r="E29" s="6" t="s">
        <v>232</v>
      </c>
      <c r="F29" s="6" t="s">
        <v>3989</v>
      </c>
      <c r="G29" s="6" t="s">
        <v>3990</v>
      </c>
      <c r="H29" s="6" t="s">
        <v>3989</v>
      </c>
      <c r="I29" s="6" t="s">
        <v>2300</v>
      </c>
      <c r="J29" s="6" t="s">
        <v>2301</v>
      </c>
      <c r="K29" s="7" t="s">
        <v>4029</v>
      </c>
      <c r="L29" s="6">
        <v>531517</v>
      </c>
      <c r="M29" s="6">
        <v>290927</v>
      </c>
      <c r="N29" s="6">
        <v>1</v>
      </c>
      <c r="O29" s="43"/>
      <c r="P29" s="43"/>
      <c r="Q29" s="43"/>
      <c r="R29" s="32">
        <f t="shared" si="1"/>
        <v>0</v>
      </c>
      <c r="S29" s="44">
        <f t="shared" si="2"/>
        <v>0</v>
      </c>
      <c r="T29" s="43"/>
      <c r="U29" s="43"/>
      <c r="V29" s="32">
        <f t="shared" si="3"/>
        <v>0</v>
      </c>
      <c r="W29" s="44">
        <f t="shared" si="4"/>
        <v>0</v>
      </c>
    </row>
    <row r="30" spans="1:23" x14ac:dyDescent="0.35">
      <c r="A30" s="4">
        <v>5831673</v>
      </c>
      <c r="B30" s="4" t="s">
        <v>4030</v>
      </c>
      <c r="C30" s="5" t="s">
        <v>4031</v>
      </c>
      <c r="D30" s="6" t="s">
        <v>13</v>
      </c>
      <c r="E30" s="6" t="s">
        <v>232</v>
      </c>
      <c r="F30" s="6" t="s">
        <v>3989</v>
      </c>
      <c r="G30" s="6" t="s">
        <v>3990</v>
      </c>
      <c r="H30" s="6" t="s">
        <v>3989</v>
      </c>
      <c r="I30" s="6" t="s">
        <v>2300</v>
      </c>
      <c r="J30" s="6" t="s">
        <v>2301</v>
      </c>
      <c r="K30" s="7">
        <v>30</v>
      </c>
      <c r="L30" s="6">
        <v>531502</v>
      </c>
      <c r="M30" s="6">
        <v>290829</v>
      </c>
      <c r="N30" s="6">
        <v>1</v>
      </c>
      <c r="O30" s="43"/>
      <c r="P30" s="43"/>
      <c r="Q30" s="43"/>
      <c r="R30" s="32">
        <f t="shared" si="1"/>
        <v>0</v>
      </c>
      <c r="S30" s="44">
        <f t="shared" si="2"/>
        <v>0</v>
      </c>
      <c r="T30" s="43"/>
      <c r="U30" s="43"/>
      <c r="V30" s="32">
        <f t="shared" si="3"/>
        <v>0</v>
      </c>
      <c r="W30" s="44">
        <f t="shared" si="4"/>
        <v>0</v>
      </c>
    </row>
    <row r="31" spans="1:23" x14ac:dyDescent="0.35">
      <c r="A31" s="4">
        <v>5835069</v>
      </c>
      <c r="B31" s="4" t="s">
        <v>4032</v>
      </c>
      <c r="C31" s="5" t="s">
        <v>4033</v>
      </c>
      <c r="D31" s="6" t="s">
        <v>13</v>
      </c>
      <c r="E31" s="6" t="s">
        <v>232</v>
      </c>
      <c r="F31" s="6" t="s">
        <v>3989</v>
      </c>
      <c r="G31" s="6" t="s">
        <v>3990</v>
      </c>
      <c r="H31" s="6" t="s">
        <v>3989</v>
      </c>
      <c r="I31" s="6" t="s">
        <v>2300</v>
      </c>
      <c r="J31" s="6" t="s">
        <v>2301</v>
      </c>
      <c r="K31" s="7">
        <v>7</v>
      </c>
      <c r="L31" s="6">
        <v>531201</v>
      </c>
      <c r="M31" s="6">
        <v>291056</v>
      </c>
      <c r="N31" s="6">
        <v>1</v>
      </c>
      <c r="O31" s="43"/>
      <c r="P31" s="43"/>
      <c r="Q31" s="43"/>
      <c r="R31" s="32">
        <f t="shared" si="1"/>
        <v>0</v>
      </c>
      <c r="S31" s="44">
        <f t="shared" si="2"/>
        <v>0</v>
      </c>
      <c r="T31" s="43"/>
      <c r="U31" s="43"/>
      <c r="V31" s="32">
        <f t="shared" si="3"/>
        <v>0</v>
      </c>
      <c r="W31" s="44">
        <f t="shared" si="4"/>
        <v>0</v>
      </c>
    </row>
    <row r="32" spans="1:23" x14ac:dyDescent="0.35">
      <c r="A32" s="4">
        <v>8098109</v>
      </c>
      <c r="B32" s="4" t="s">
        <v>4034</v>
      </c>
      <c r="C32" s="5" t="s">
        <v>4035</v>
      </c>
      <c r="D32" s="6" t="s">
        <v>13</v>
      </c>
      <c r="E32" s="6" t="s">
        <v>232</v>
      </c>
      <c r="F32" s="6" t="s">
        <v>3989</v>
      </c>
      <c r="G32" s="6" t="s">
        <v>3990</v>
      </c>
      <c r="H32" s="6" t="s">
        <v>3989</v>
      </c>
      <c r="I32" s="6" t="s">
        <v>1953</v>
      </c>
      <c r="J32" s="6" t="s">
        <v>1954</v>
      </c>
      <c r="K32" s="7">
        <v>10</v>
      </c>
      <c r="L32" s="6">
        <v>530156</v>
      </c>
      <c r="M32" s="6">
        <v>290868</v>
      </c>
      <c r="N32" s="6">
        <v>1</v>
      </c>
      <c r="O32" s="43"/>
      <c r="P32" s="43"/>
      <c r="Q32" s="43"/>
      <c r="R32" s="32">
        <f t="shared" si="1"/>
        <v>0</v>
      </c>
      <c r="S32" s="44">
        <f t="shared" si="2"/>
        <v>0</v>
      </c>
      <c r="T32" s="43"/>
      <c r="U32" s="43"/>
      <c r="V32" s="32">
        <f t="shared" si="3"/>
        <v>0</v>
      </c>
      <c r="W32" s="44">
        <f t="shared" si="4"/>
        <v>0</v>
      </c>
    </row>
    <row r="33" spans="1:23" x14ac:dyDescent="0.35">
      <c r="A33" s="4">
        <v>5835116</v>
      </c>
      <c r="B33" s="4" t="s">
        <v>4036</v>
      </c>
      <c r="C33" s="5" t="s">
        <v>4037</v>
      </c>
      <c r="D33" s="6" t="s">
        <v>13</v>
      </c>
      <c r="E33" s="6" t="s">
        <v>232</v>
      </c>
      <c r="F33" s="6" t="s">
        <v>3989</v>
      </c>
      <c r="G33" s="6" t="s">
        <v>3990</v>
      </c>
      <c r="H33" s="6" t="s">
        <v>3989</v>
      </c>
      <c r="I33" s="6" t="s">
        <v>255</v>
      </c>
      <c r="J33" s="6" t="s">
        <v>256</v>
      </c>
      <c r="K33" s="7">
        <v>60</v>
      </c>
      <c r="L33" s="6">
        <v>531283</v>
      </c>
      <c r="M33" s="6">
        <v>290772</v>
      </c>
      <c r="N33" s="6">
        <v>1</v>
      </c>
      <c r="O33" s="43"/>
      <c r="P33" s="43"/>
      <c r="Q33" s="43"/>
      <c r="R33" s="32">
        <f t="shared" si="1"/>
        <v>0</v>
      </c>
      <c r="S33" s="44">
        <f t="shared" si="2"/>
        <v>0</v>
      </c>
      <c r="T33" s="43"/>
      <c r="U33" s="43"/>
      <c r="V33" s="32">
        <f t="shared" si="3"/>
        <v>0</v>
      </c>
      <c r="W33" s="44">
        <f t="shared" si="4"/>
        <v>0</v>
      </c>
    </row>
    <row r="34" spans="1:23" x14ac:dyDescent="0.35">
      <c r="A34" s="4">
        <v>5831936</v>
      </c>
      <c r="B34" s="4" t="s">
        <v>4038</v>
      </c>
      <c r="C34" s="5" t="s">
        <v>4039</v>
      </c>
      <c r="D34" s="6" t="s">
        <v>13</v>
      </c>
      <c r="E34" s="6" t="s">
        <v>232</v>
      </c>
      <c r="F34" s="6" t="s">
        <v>3989</v>
      </c>
      <c r="G34" s="6" t="s">
        <v>3990</v>
      </c>
      <c r="H34" s="6" t="s">
        <v>3989</v>
      </c>
      <c r="I34" s="6" t="s">
        <v>1625</v>
      </c>
      <c r="J34" s="6" t="s">
        <v>1626</v>
      </c>
      <c r="K34" s="7">
        <v>16</v>
      </c>
      <c r="L34" s="6">
        <v>530831</v>
      </c>
      <c r="M34" s="6">
        <v>290366</v>
      </c>
      <c r="N34" s="6">
        <v>1</v>
      </c>
      <c r="O34" s="43"/>
      <c r="P34" s="43"/>
      <c r="Q34" s="43"/>
      <c r="R34" s="32">
        <f t="shared" si="1"/>
        <v>0</v>
      </c>
      <c r="S34" s="44">
        <f t="shared" si="2"/>
        <v>0</v>
      </c>
      <c r="T34" s="43"/>
      <c r="U34" s="43"/>
      <c r="V34" s="32">
        <f t="shared" si="3"/>
        <v>0</v>
      </c>
      <c r="W34" s="44">
        <f t="shared" si="4"/>
        <v>0</v>
      </c>
    </row>
    <row r="35" spans="1:23" x14ac:dyDescent="0.35">
      <c r="A35" s="4">
        <v>5831746</v>
      </c>
      <c r="B35" s="4" t="s">
        <v>4044</v>
      </c>
      <c r="C35" s="5" t="s">
        <v>4045</v>
      </c>
      <c r="D35" s="6" t="s">
        <v>13</v>
      </c>
      <c r="E35" s="6" t="s">
        <v>232</v>
      </c>
      <c r="F35" s="6" t="s">
        <v>3989</v>
      </c>
      <c r="G35" s="6" t="s">
        <v>3990</v>
      </c>
      <c r="H35" s="6" t="s">
        <v>3989</v>
      </c>
      <c r="I35" s="6" t="s">
        <v>1526</v>
      </c>
      <c r="J35" s="6" t="s">
        <v>1527</v>
      </c>
      <c r="K35" s="7">
        <v>55</v>
      </c>
      <c r="L35" s="6">
        <v>529121</v>
      </c>
      <c r="M35" s="6">
        <v>291185</v>
      </c>
      <c r="N35" s="6">
        <v>1</v>
      </c>
      <c r="O35" s="43"/>
      <c r="P35" s="43"/>
      <c r="Q35" s="43"/>
      <c r="R35" s="32">
        <f t="shared" si="1"/>
        <v>0</v>
      </c>
      <c r="S35" s="44">
        <f t="shared" si="2"/>
        <v>0</v>
      </c>
      <c r="T35" s="43"/>
      <c r="U35" s="43"/>
      <c r="V35" s="32">
        <f t="shared" si="3"/>
        <v>0</v>
      </c>
      <c r="W35" s="44">
        <f t="shared" si="4"/>
        <v>0</v>
      </c>
    </row>
  </sheetData>
  <sheetProtection algorithmName="SHA-512" hashValue="iJ42iJbQI2qiTNAuF4cQ3Xleru+WZ7vFth+niaEbdbS9M6CqaM0iEal83AgCXvhnQYI0/vswnKeu3VmZkM+IEQ==" saltValue="otGCWcXEMsXZkZlI0gAzY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8B4A4-C155-4BEF-943B-CA89E8B7259B}">
  <dimension ref="A1:W35"/>
  <sheetViews>
    <sheetView topLeftCell="D13" workbookViewId="0">
      <selection activeCell="U20" sqref="U20"/>
    </sheetView>
  </sheetViews>
  <sheetFormatPr defaultColWidth="8.7265625" defaultRowHeight="14.5" x14ac:dyDescent="0.35"/>
  <cols>
    <col min="1" max="4" width="8.7265625" style="14"/>
    <col min="5" max="5" width="11.7265625" style="14" customWidth="1"/>
    <col min="6" max="6" width="12.1796875" style="14" customWidth="1"/>
    <col min="7" max="11" width="8.7265625" style="14"/>
    <col min="12" max="12" width="15.17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30</v>
      </c>
      <c r="B2" s="11">
        <f>M14</f>
        <v>20</v>
      </c>
      <c r="C2" s="11" t="str">
        <f>E17</f>
        <v>CHORZÓW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20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5947488</v>
      </c>
      <c r="B16" s="48" t="s">
        <v>2384</v>
      </c>
      <c r="C16" s="49" t="s">
        <v>2385</v>
      </c>
      <c r="D16" s="50" t="s">
        <v>13</v>
      </c>
      <c r="E16" s="50" t="s">
        <v>2378</v>
      </c>
      <c r="F16" s="50" t="s">
        <v>2378</v>
      </c>
      <c r="G16" s="50" t="s">
        <v>2379</v>
      </c>
      <c r="H16" s="50" t="s">
        <v>2378</v>
      </c>
      <c r="I16" s="50" t="s">
        <v>2386</v>
      </c>
      <c r="J16" s="50" t="s">
        <v>2387</v>
      </c>
      <c r="K16" s="51">
        <v>52</v>
      </c>
      <c r="L16" s="50">
        <v>495108</v>
      </c>
      <c r="M16" s="50">
        <v>266904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5947509</v>
      </c>
      <c r="B17" s="48" t="s">
        <v>2392</v>
      </c>
      <c r="C17" s="49" t="s">
        <v>2393</v>
      </c>
      <c r="D17" s="50" t="s">
        <v>13</v>
      </c>
      <c r="E17" s="50" t="s">
        <v>2378</v>
      </c>
      <c r="F17" s="50" t="s">
        <v>2378</v>
      </c>
      <c r="G17" s="50" t="s">
        <v>2379</v>
      </c>
      <c r="H17" s="50" t="s">
        <v>2378</v>
      </c>
      <c r="I17" s="50" t="s">
        <v>2390</v>
      </c>
      <c r="J17" s="50" t="s">
        <v>2391</v>
      </c>
      <c r="K17" s="51">
        <v>36</v>
      </c>
      <c r="L17" s="50">
        <v>496493</v>
      </c>
      <c r="M17" s="50">
        <v>269510</v>
      </c>
      <c r="N17" s="50">
        <v>1</v>
      </c>
      <c r="O17" s="43"/>
      <c r="P17" s="43"/>
      <c r="Q17" s="43"/>
      <c r="R17" s="32">
        <f t="shared" ref="R17:R35" si="1">ROUND(Q17*0.23,2)</f>
        <v>0</v>
      </c>
      <c r="S17" s="44">
        <f t="shared" ref="S17:S35" si="2">ROUND(Q17,2)+R17</f>
        <v>0</v>
      </c>
      <c r="T17" s="43"/>
      <c r="U17" s="43"/>
      <c r="V17" s="32">
        <f t="shared" ref="V17:V35" si="3">ROUND(U17*0.23,2)</f>
        <v>0</v>
      </c>
      <c r="W17" s="44">
        <f t="shared" ref="W17:W35" si="4">ROUND(U17,2)+V17</f>
        <v>0</v>
      </c>
    </row>
    <row r="18" spans="1:23" x14ac:dyDescent="0.35">
      <c r="A18" s="48">
        <v>5947511</v>
      </c>
      <c r="B18" s="48" t="s">
        <v>2396</v>
      </c>
      <c r="C18" s="49" t="s">
        <v>2397</v>
      </c>
      <c r="D18" s="50" t="s">
        <v>13</v>
      </c>
      <c r="E18" s="50" t="s">
        <v>2378</v>
      </c>
      <c r="F18" s="50" t="s">
        <v>2378</v>
      </c>
      <c r="G18" s="50" t="s">
        <v>2379</v>
      </c>
      <c r="H18" s="50" t="s">
        <v>2378</v>
      </c>
      <c r="I18" s="50" t="s">
        <v>2390</v>
      </c>
      <c r="J18" s="50" t="s">
        <v>2391</v>
      </c>
      <c r="K18" s="51">
        <v>43</v>
      </c>
      <c r="L18" s="50">
        <v>496454</v>
      </c>
      <c r="M18" s="50">
        <v>269445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5944884</v>
      </c>
      <c r="B19" s="48" t="s">
        <v>2398</v>
      </c>
      <c r="C19" s="49" t="s">
        <v>2399</v>
      </c>
      <c r="D19" s="50" t="s">
        <v>13</v>
      </c>
      <c r="E19" s="50" t="s">
        <v>2378</v>
      </c>
      <c r="F19" s="50" t="s">
        <v>2378</v>
      </c>
      <c r="G19" s="50" t="s">
        <v>2379</v>
      </c>
      <c r="H19" s="50" t="s">
        <v>2378</v>
      </c>
      <c r="I19" s="50" t="s">
        <v>2390</v>
      </c>
      <c r="J19" s="50" t="s">
        <v>2391</v>
      </c>
      <c r="K19" s="51">
        <v>53</v>
      </c>
      <c r="L19" s="50">
        <v>496273</v>
      </c>
      <c r="M19" s="50">
        <v>269271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5947530</v>
      </c>
      <c r="B20" s="48" t="s">
        <v>2400</v>
      </c>
      <c r="C20" s="49" t="s">
        <v>2401</v>
      </c>
      <c r="D20" s="50" t="s">
        <v>13</v>
      </c>
      <c r="E20" s="50" t="s">
        <v>2378</v>
      </c>
      <c r="F20" s="50" t="s">
        <v>2378</v>
      </c>
      <c r="G20" s="50" t="s">
        <v>2379</v>
      </c>
      <c r="H20" s="50" t="s">
        <v>2378</v>
      </c>
      <c r="I20" s="50" t="s">
        <v>2402</v>
      </c>
      <c r="J20" s="50" t="s">
        <v>2403</v>
      </c>
      <c r="K20" s="51">
        <v>3</v>
      </c>
      <c r="L20" s="50">
        <v>495771</v>
      </c>
      <c r="M20" s="50">
        <v>267575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5947534</v>
      </c>
      <c r="B21" s="48" t="s">
        <v>2404</v>
      </c>
      <c r="C21" s="49" t="s">
        <v>2405</v>
      </c>
      <c r="D21" s="50" t="s">
        <v>13</v>
      </c>
      <c r="E21" s="50" t="s">
        <v>2378</v>
      </c>
      <c r="F21" s="50" t="s">
        <v>2378</v>
      </c>
      <c r="G21" s="50" t="s">
        <v>2379</v>
      </c>
      <c r="H21" s="50" t="s">
        <v>2378</v>
      </c>
      <c r="I21" s="50" t="s">
        <v>2406</v>
      </c>
      <c r="J21" s="50" t="s">
        <v>2407</v>
      </c>
      <c r="K21" s="51" t="s">
        <v>1451</v>
      </c>
      <c r="L21" s="50">
        <v>495432</v>
      </c>
      <c r="M21" s="50">
        <v>267453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5947599</v>
      </c>
      <c r="B22" s="48" t="s">
        <v>2414</v>
      </c>
      <c r="C22" s="49" t="s">
        <v>2415</v>
      </c>
      <c r="D22" s="50" t="s">
        <v>13</v>
      </c>
      <c r="E22" s="50" t="s">
        <v>2378</v>
      </c>
      <c r="F22" s="50" t="s">
        <v>2378</v>
      </c>
      <c r="G22" s="50" t="s">
        <v>2379</v>
      </c>
      <c r="H22" s="50" t="s">
        <v>2378</v>
      </c>
      <c r="I22" s="50" t="s">
        <v>2416</v>
      </c>
      <c r="J22" s="50" t="s">
        <v>2417</v>
      </c>
      <c r="K22" s="51">
        <v>2</v>
      </c>
      <c r="L22" s="50">
        <v>498301</v>
      </c>
      <c r="M22" s="50">
        <v>270769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5947638</v>
      </c>
      <c r="B23" s="48" t="s">
        <v>2418</v>
      </c>
      <c r="C23" s="49" t="s">
        <v>2419</v>
      </c>
      <c r="D23" s="50" t="s">
        <v>13</v>
      </c>
      <c r="E23" s="50" t="s">
        <v>2378</v>
      </c>
      <c r="F23" s="50" t="s">
        <v>2378</v>
      </c>
      <c r="G23" s="50" t="s">
        <v>2379</v>
      </c>
      <c r="H23" s="50" t="s">
        <v>2378</v>
      </c>
      <c r="I23" s="50" t="s">
        <v>2420</v>
      </c>
      <c r="J23" s="50" t="s">
        <v>2421</v>
      </c>
      <c r="K23" s="51">
        <v>55</v>
      </c>
      <c r="L23" s="50">
        <v>495156</v>
      </c>
      <c r="M23" s="50">
        <v>267679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8">
        <v>5947639</v>
      </c>
      <c r="B24" s="48" t="s">
        <v>2422</v>
      </c>
      <c r="C24" s="49" t="s">
        <v>2423</v>
      </c>
      <c r="D24" s="50" t="s">
        <v>13</v>
      </c>
      <c r="E24" s="50" t="s">
        <v>2378</v>
      </c>
      <c r="F24" s="50" t="s">
        <v>2378</v>
      </c>
      <c r="G24" s="50" t="s">
        <v>2379</v>
      </c>
      <c r="H24" s="50" t="s">
        <v>2378</v>
      </c>
      <c r="I24" s="50" t="s">
        <v>2420</v>
      </c>
      <c r="J24" s="50" t="s">
        <v>2421</v>
      </c>
      <c r="K24" s="51">
        <v>61</v>
      </c>
      <c r="L24" s="50">
        <v>495136</v>
      </c>
      <c r="M24" s="50">
        <v>267578</v>
      </c>
      <c r="N24" s="50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8">
        <v>5947705</v>
      </c>
      <c r="B25" s="48" t="s">
        <v>2424</v>
      </c>
      <c r="C25" s="49" t="s">
        <v>2425</v>
      </c>
      <c r="D25" s="50" t="s">
        <v>13</v>
      </c>
      <c r="E25" s="50" t="s">
        <v>2378</v>
      </c>
      <c r="F25" s="50" t="s">
        <v>2378</v>
      </c>
      <c r="G25" s="50" t="s">
        <v>2379</v>
      </c>
      <c r="H25" s="50" t="s">
        <v>2378</v>
      </c>
      <c r="I25" s="50" t="s">
        <v>77</v>
      </c>
      <c r="J25" s="50" t="s">
        <v>78</v>
      </c>
      <c r="K25" s="51">
        <v>64</v>
      </c>
      <c r="L25" s="50">
        <v>496851</v>
      </c>
      <c r="M25" s="50">
        <v>269914</v>
      </c>
      <c r="N25" s="50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  <row r="26" spans="1:23" x14ac:dyDescent="0.35">
      <c r="A26" s="48">
        <v>5947879</v>
      </c>
      <c r="B26" s="48" t="s">
        <v>2438</v>
      </c>
      <c r="C26" s="49" t="s">
        <v>2439</v>
      </c>
      <c r="D26" s="50" t="s">
        <v>13</v>
      </c>
      <c r="E26" s="50" t="s">
        <v>2378</v>
      </c>
      <c r="F26" s="50" t="s">
        <v>2378</v>
      </c>
      <c r="G26" s="50" t="s">
        <v>2379</v>
      </c>
      <c r="H26" s="50" t="s">
        <v>2378</v>
      </c>
      <c r="I26" s="50" t="s">
        <v>130</v>
      </c>
      <c r="J26" s="50" t="s">
        <v>131</v>
      </c>
      <c r="K26" s="51">
        <v>22</v>
      </c>
      <c r="L26" s="50">
        <v>496068</v>
      </c>
      <c r="M26" s="50">
        <v>270682</v>
      </c>
      <c r="N26" s="50">
        <v>1</v>
      </c>
      <c r="O26" s="43"/>
      <c r="P26" s="43"/>
      <c r="Q26" s="43"/>
      <c r="R26" s="32">
        <f t="shared" si="1"/>
        <v>0</v>
      </c>
      <c r="S26" s="44">
        <f t="shared" si="2"/>
        <v>0</v>
      </c>
      <c r="T26" s="43"/>
      <c r="U26" s="43"/>
      <c r="V26" s="32">
        <f t="shared" si="3"/>
        <v>0</v>
      </c>
      <c r="W26" s="44">
        <f t="shared" si="4"/>
        <v>0</v>
      </c>
    </row>
    <row r="27" spans="1:23" x14ac:dyDescent="0.35">
      <c r="A27" s="48">
        <v>5942895</v>
      </c>
      <c r="B27" s="48" t="s">
        <v>2440</v>
      </c>
      <c r="C27" s="49" t="s">
        <v>2441</v>
      </c>
      <c r="D27" s="50" t="s">
        <v>13</v>
      </c>
      <c r="E27" s="50" t="s">
        <v>2378</v>
      </c>
      <c r="F27" s="50" t="s">
        <v>2378</v>
      </c>
      <c r="G27" s="50" t="s">
        <v>2379</v>
      </c>
      <c r="H27" s="50" t="s">
        <v>2378</v>
      </c>
      <c r="I27" s="50" t="s">
        <v>130</v>
      </c>
      <c r="J27" s="50" t="s">
        <v>131</v>
      </c>
      <c r="K27" s="51">
        <v>78</v>
      </c>
      <c r="L27" s="50">
        <v>495461</v>
      </c>
      <c r="M27" s="50">
        <v>270652</v>
      </c>
      <c r="N27" s="50">
        <v>1</v>
      </c>
      <c r="O27" s="43"/>
      <c r="P27" s="43"/>
      <c r="Q27" s="43"/>
      <c r="R27" s="32">
        <f t="shared" si="1"/>
        <v>0</v>
      </c>
      <c r="S27" s="44">
        <f t="shared" si="2"/>
        <v>0</v>
      </c>
      <c r="T27" s="43"/>
      <c r="U27" s="43"/>
      <c r="V27" s="32">
        <f t="shared" si="3"/>
        <v>0</v>
      </c>
      <c r="W27" s="44">
        <f t="shared" si="4"/>
        <v>0</v>
      </c>
    </row>
    <row r="28" spans="1:23" x14ac:dyDescent="0.35">
      <c r="A28" s="48">
        <v>5942234</v>
      </c>
      <c r="B28" s="48" t="s">
        <v>2446</v>
      </c>
      <c r="C28" s="49" t="s">
        <v>2447</v>
      </c>
      <c r="D28" s="50" t="s">
        <v>13</v>
      </c>
      <c r="E28" s="50" t="s">
        <v>2378</v>
      </c>
      <c r="F28" s="50" t="s">
        <v>2378</v>
      </c>
      <c r="G28" s="50" t="s">
        <v>2379</v>
      </c>
      <c r="H28" s="50" t="s">
        <v>2378</v>
      </c>
      <c r="I28" s="50" t="s">
        <v>2259</v>
      </c>
      <c r="J28" s="50" t="s">
        <v>2260</v>
      </c>
      <c r="K28" s="51">
        <v>5</v>
      </c>
      <c r="L28" s="50">
        <v>498055</v>
      </c>
      <c r="M28" s="50">
        <v>271641</v>
      </c>
      <c r="N28" s="50">
        <v>1</v>
      </c>
      <c r="O28" s="43"/>
      <c r="P28" s="43"/>
      <c r="Q28" s="43"/>
      <c r="R28" s="32">
        <f t="shared" si="1"/>
        <v>0</v>
      </c>
      <c r="S28" s="44">
        <f t="shared" si="2"/>
        <v>0</v>
      </c>
      <c r="T28" s="43"/>
      <c r="U28" s="43"/>
      <c r="V28" s="32">
        <f t="shared" si="3"/>
        <v>0</v>
      </c>
      <c r="W28" s="44">
        <f t="shared" si="4"/>
        <v>0</v>
      </c>
    </row>
    <row r="29" spans="1:23" x14ac:dyDescent="0.35">
      <c r="A29" s="48">
        <v>5948001</v>
      </c>
      <c r="B29" s="48" t="s">
        <v>2452</v>
      </c>
      <c r="C29" s="49" t="s">
        <v>2453</v>
      </c>
      <c r="D29" s="50" t="s">
        <v>13</v>
      </c>
      <c r="E29" s="50" t="s">
        <v>2378</v>
      </c>
      <c r="F29" s="50" t="s">
        <v>2378</v>
      </c>
      <c r="G29" s="50" t="s">
        <v>2379</v>
      </c>
      <c r="H29" s="50" t="s">
        <v>2378</v>
      </c>
      <c r="I29" s="50" t="s">
        <v>2450</v>
      </c>
      <c r="J29" s="50" t="s">
        <v>2451</v>
      </c>
      <c r="K29" s="51" t="s">
        <v>2454</v>
      </c>
      <c r="L29" s="50">
        <v>496123</v>
      </c>
      <c r="M29" s="50">
        <v>270844</v>
      </c>
      <c r="N29" s="50">
        <v>1</v>
      </c>
      <c r="O29" s="43"/>
      <c r="P29" s="43"/>
      <c r="Q29" s="43"/>
      <c r="R29" s="32">
        <f t="shared" si="1"/>
        <v>0</v>
      </c>
      <c r="S29" s="44">
        <f t="shared" si="2"/>
        <v>0</v>
      </c>
      <c r="T29" s="43"/>
      <c r="U29" s="43"/>
      <c r="V29" s="32">
        <f t="shared" si="3"/>
        <v>0</v>
      </c>
      <c r="W29" s="44">
        <f t="shared" si="4"/>
        <v>0</v>
      </c>
    </row>
    <row r="30" spans="1:23" x14ac:dyDescent="0.35">
      <c r="A30" s="48">
        <v>5948005</v>
      </c>
      <c r="B30" s="48" t="s">
        <v>2455</v>
      </c>
      <c r="C30" s="49" t="s">
        <v>2456</v>
      </c>
      <c r="D30" s="50" t="s">
        <v>13</v>
      </c>
      <c r="E30" s="50" t="s">
        <v>2378</v>
      </c>
      <c r="F30" s="50" t="s">
        <v>2378</v>
      </c>
      <c r="G30" s="50" t="s">
        <v>2379</v>
      </c>
      <c r="H30" s="50" t="s">
        <v>2378</v>
      </c>
      <c r="I30" s="50" t="s">
        <v>2457</v>
      </c>
      <c r="J30" s="50" t="s">
        <v>2458</v>
      </c>
      <c r="K30" s="51">
        <v>62</v>
      </c>
      <c r="L30" s="50">
        <v>496233</v>
      </c>
      <c r="M30" s="50">
        <v>266671</v>
      </c>
      <c r="N30" s="50">
        <v>1</v>
      </c>
      <c r="O30" s="43"/>
      <c r="P30" s="43"/>
      <c r="Q30" s="43"/>
      <c r="R30" s="32">
        <f t="shared" si="1"/>
        <v>0</v>
      </c>
      <c r="S30" s="44">
        <f t="shared" si="2"/>
        <v>0</v>
      </c>
      <c r="T30" s="43"/>
      <c r="U30" s="43"/>
      <c r="V30" s="32">
        <f t="shared" si="3"/>
        <v>0</v>
      </c>
      <c r="W30" s="44">
        <f t="shared" si="4"/>
        <v>0</v>
      </c>
    </row>
    <row r="31" spans="1:23" x14ac:dyDescent="0.35">
      <c r="A31" s="48">
        <v>5948037</v>
      </c>
      <c r="B31" s="48" t="s">
        <v>2459</v>
      </c>
      <c r="C31" s="49" t="s">
        <v>2460</v>
      </c>
      <c r="D31" s="50" t="s">
        <v>13</v>
      </c>
      <c r="E31" s="50" t="s">
        <v>2378</v>
      </c>
      <c r="F31" s="50" t="s">
        <v>2378</v>
      </c>
      <c r="G31" s="50" t="s">
        <v>2379</v>
      </c>
      <c r="H31" s="50" t="s">
        <v>2378</v>
      </c>
      <c r="I31" s="50" t="s">
        <v>993</v>
      </c>
      <c r="J31" s="50" t="s">
        <v>994</v>
      </c>
      <c r="K31" s="51" t="s">
        <v>257</v>
      </c>
      <c r="L31" s="50">
        <v>496578</v>
      </c>
      <c r="M31" s="50">
        <v>269891</v>
      </c>
      <c r="N31" s="50">
        <v>1</v>
      </c>
      <c r="O31" s="43"/>
      <c r="P31" s="43"/>
      <c r="Q31" s="43"/>
      <c r="R31" s="32">
        <f t="shared" si="1"/>
        <v>0</v>
      </c>
      <c r="S31" s="44">
        <f t="shared" si="2"/>
        <v>0</v>
      </c>
      <c r="T31" s="43"/>
      <c r="U31" s="43"/>
      <c r="V31" s="32">
        <f t="shared" si="3"/>
        <v>0</v>
      </c>
      <c r="W31" s="44">
        <f t="shared" si="4"/>
        <v>0</v>
      </c>
    </row>
    <row r="32" spans="1:23" x14ac:dyDescent="0.35">
      <c r="A32" s="48">
        <v>5948105</v>
      </c>
      <c r="B32" s="48" t="s">
        <v>2469</v>
      </c>
      <c r="C32" s="49" t="s">
        <v>2470</v>
      </c>
      <c r="D32" s="50" t="s">
        <v>13</v>
      </c>
      <c r="E32" s="50" t="s">
        <v>2378</v>
      </c>
      <c r="F32" s="50" t="s">
        <v>2378</v>
      </c>
      <c r="G32" s="50" t="s">
        <v>2379</v>
      </c>
      <c r="H32" s="50" t="s">
        <v>2378</v>
      </c>
      <c r="I32" s="50" t="s">
        <v>2471</v>
      </c>
      <c r="J32" s="50" t="s">
        <v>2472</v>
      </c>
      <c r="K32" s="51">
        <v>1</v>
      </c>
      <c r="L32" s="50">
        <v>498206</v>
      </c>
      <c r="M32" s="50">
        <v>271330</v>
      </c>
      <c r="N32" s="50">
        <v>1</v>
      </c>
      <c r="O32" s="43"/>
      <c r="P32" s="43"/>
      <c r="Q32" s="43"/>
      <c r="R32" s="32">
        <f t="shared" si="1"/>
        <v>0</v>
      </c>
      <c r="S32" s="44">
        <f t="shared" si="2"/>
        <v>0</v>
      </c>
      <c r="T32" s="43"/>
      <c r="U32" s="43"/>
      <c r="V32" s="32">
        <f t="shared" si="3"/>
        <v>0</v>
      </c>
      <c r="W32" s="44">
        <f t="shared" si="4"/>
        <v>0</v>
      </c>
    </row>
    <row r="33" spans="1:23" x14ac:dyDescent="0.35">
      <c r="A33" s="48">
        <v>5947167</v>
      </c>
      <c r="B33" s="48" t="s">
        <v>2473</v>
      </c>
      <c r="C33" s="49" t="s">
        <v>2474</v>
      </c>
      <c r="D33" s="50" t="s">
        <v>13</v>
      </c>
      <c r="E33" s="50" t="s">
        <v>2378</v>
      </c>
      <c r="F33" s="50" t="s">
        <v>2378</v>
      </c>
      <c r="G33" s="50" t="s">
        <v>2379</v>
      </c>
      <c r="H33" s="50" t="s">
        <v>2378</v>
      </c>
      <c r="I33" s="50" t="s">
        <v>2312</v>
      </c>
      <c r="J33" s="50" t="s">
        <v>2313</v>
      </c>
      <c r="K33" s="51">
        <v>2</v>
      </c>
      <c r="L33" s="50">
        <v>495798</v>
      </c>
      <c r="M33" s="50">
        <v>266452</v>
      </c>
      <c r="N33" s="50">
        <v>1</v>
      </c>
      <c r="O33" s="43"/>
      <c r="P33" s="43"/>
      <c r="Q33" s="43"/>
      <c r="R33" s="32">
        <f t="shared" si="1"/>
        <v>0</v>
      </c>
      <c r="S33" s="44">
        <f t="shared" si="2"/>
        <v>0</v>
      </c>
      <c r="T33" s="43"/>
      <c r="U33" s="43"/>
      <c r="V33" s="32">
        <f t="shared" si="3"/>
        <v>0</v>
      </c>
      <c r="W33" s="44">
        <f t="shared" si="4"/>
        <v>0</v>
      </c>
    </row>
    <row r="34" spans="1:23" x14ac:dyDescent="0.35">
      <c r="A34" s="48">
        <v>5944882</v>
      </c>
      <c r="B34" s="48" t="s">
        <v>2483</v>
      </c>
      <c r="C34" s="49" t="s">
        <v>2484</v>
      </c>
      <c r="D34" s="50" t="s">
        <v>13</v>
      </c>
      <c r="E34" s="50" t="s">
        <v>2378</v>
      </c>
      <c r="F34" s="50" t="s">
        <v>2378</v>
      </c>
      <c r="G34" s="50" t="s">
        <v>2379</v>
      </c>
      <c r="H34" s="50" t="s">
        <v>2378</v>
      </c>
      <c r="I34" s="50" t="s">
        <v>2481</v>
      </c>
      <c r="J34" s="50" t="s">
        <v>2482</v>
      </c>
      <c r="K34" s="51">
        <v>4</v>
      </c>
      <c r="L34" s="50">
        <v>496494</v>
      </c>
      <c r="M34" s="50">
        <v>269147</v>
      </c>
      <c r="N34" s="50">
        <v>1</v>
      </c>
      <c r="O34" s="43"/>
      <c r="P34" s="43"/>
      <c r="Q34" s="43"/>
      <c r="R34" s="32">
        <f t="shared" si="1"/>
        <v>0</v>
      </c>
      <c r="S34" s="44">
        <f t="shared" si="2"/>
        <v>0</v>
      </c>
      <c r="T34" s="43"/>
      <c r="U34" s="43"/>
      <c r="V34" s="32">
        <f t="shared" si="3"/>
        <v>0</v>
      </c>
      <c r="W34" s="44">
        <f t="shared" si="4"/>
        <v>0</v>
      </c>
    </row>
    <row r="35" spans="1:23" x14ac:dyDescent="0.35">
      <c r="A35" s="48">
        <v>5948424</v>
      </c>
      <c r="B35" s="48" t="s">
        <v>2490</v>
      </c>
      <c r="C35" s="49" t="s">
        <v>2491</v>
      </c>
      <c r="D35" s="50" t="s">
        <v>13</v>
      </c>
      <c r="E35" s="50" t="s">
        <v>2378</v>
      </c>
      <c r="F35" s="50" t="s">
        <v>2378</v>
      </c>
      <c r="G35" s="50" t="s">
        <v>2379</v>
      </c>
      <c r="H35" s="50" t="s">
        <v>2378</v>
      </c>
      <c r="I35" s="50" t="s">
        <v>2492</v>
      </c>
      <c r="J35" s="50" t="s">
        <v>2493</v>
      </c>
      <c r="K35" s="51">
        <v>32</v>
      </c>
      <c r="L35" s="50">
        <v>495839</v>
      </c>
      <c r="M35" s="50">
        <v>270049</v>
      </c>
      <c r="N35" s="50">
        <v>1</v>
      </c>
      <c r="O35" s="43"/>
      <c r="P35" s="43"/>
      <c r="Q35" s="43"/>
      <c r="R35" s="32">
        <f t="shared" si="1"/>
        <v>0</v>
      </c>
      <c r="S35" s="44">
        <f t="shared" si="2"/>
        <v>0</v>
      </c>
      <c r="T35" s="43"/>
      <c r="U35" s="43"/>
      <c r="V35" s="32">
        <f t="shared" si="3"/>
        <v>0</v>
      </c>
      <c r="W35" s="44">
        <f t="shared" si="4"/>
        <v>0</v>
      </c>
    </row>
  </sheetData>
  <sheetProtection algorithmName="SHA-512" hashValue="M1MjXHnVkYPEcBJqXN5lCShKElYesqCP2Ks3VOZw1G4zzbUTQJzzZUqvBKKI+wurKtp8x6BL7LiFHuOgE6a3XQ==" saltValue="Kn/cOYB+ngaLC9sbeQyma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CA59F-6895-41B5-AFD5-DF8FAE0B58CC}">
  <dimension ref="A1:W16"/>
  <sheetViews>
    <sheetView workbookViewId="0">
      <selection activeCell="A16" sqref="A16"/>
    </sheetView>
  </sheetViews>
  <sheetFormatPr defaultColWidth="8.7265625" defaultRowHeight="14.5" x14ac:dyDescent="0.35"/>
  <cols>
    <col min="1" max="4" width="8.7265625" style="14"/>
    <col min="5" max="5" width="10.81640625" style="14" customWidth="1"/>
    <col min="6" max="6" width="11.453125" style="14" customWidth="1"/>
    <col min="7" max="11" width="8.7265625" style="14"/>
    <col min="12" max="12" width="13.7265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29</v>
      </c>
      <c r="B2" s="11">
        <f>M14</f>
        <v>1</v>
      </c>
      <c r="C2" s="11" t="str">
        <f>E16</f>
        <v>CHORZÓW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1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5947870</v>
      </c>
      <c r="B16" s="48" t="s">
        <v>2436</v>
      </c>
      <c r="C16" s="49" t="s">
        <v>2437</v>
      </c>
      <c r="D16" s="50" t="s">
        <v>13</v>
      </c>
      <c r="E16" s="50" t="s">
        <v>2378</v>
      </c>
      <c r="F16" s="50" t="s">
        <v>2378</v>
      </c>
      <c r="G16" s="50" t="s">
        <v>2379</v>
      </c>
      <c r="H16" s="50" t="s">
        <v>2378</v>
      </c>
      <c r="I16" s="50" t="s">
        <v>130</v>
      </c>
      <c r="J16" s="50" t="s">
        <v>131</v>
      </c>
      <c r="K16" s="51">
        <v>16</v>
      </c>
      <c r="L16" s="50">
        <v>496268</v>
      </c>
      <c r="M16" s="50">
        <v>270705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</sheetData>
  <sheetProtection algorithmName="SHA-512" hashValue="ObcCJ05Sjjv4LMPXP1kAS2FVKaSNrXQ8rXCyHSJXnV+OiDm2/+XXSd6MZgB6Am1+Fr0dBrCs472iR2YcF05vPQ==" saltValue="wWe7DnK7jTWVlfxsR2X7p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155CD-FFE0-4C68-B9F2-577E0660A0C5}">
  <dimension ref="A1:W30"/>
  <sheetViews>
    <sheetView workbookViewId="0">
      <selection activeCell="A5" sqref="A5:E5"/>
    </sheetView>
  </sheetViews>
  <sheetFormatPr defaultRowHeight="14.5" x14ac:dyDescent="0.35"/>
  <cols>
    <col min="5" max="5" width="10.81640625" customWidth="1"/>
    <col min="6" max="6" width="12.1796875" customWidth="1"/>
    <col min="12" max="12" width="15.26953125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28</v>
      </c>
      <c r="B2" s="11">
        <f>M14</f>
        <v>15</v>
      </c>
      <c r="C2" s="11" t="str">
        <f>E17</f>
        <v>CHORZÓW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15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5947406</v>
      </c>
      <c r="B16" s="4" t="s">
        <v>2376</v>
      </c>
      <c r="C16" s="5" t="s">
        <v>2377</v>
      </c>
      <c r="D16" s="6" t="s">
        <v>13</v>
      </c>
      <c r="E16" s="6" t="s">
        <v>2378</v>
      </c>
      <c r="F16" s="6" t="s">
        <v>2378</v>
      </c>
      <c r="G16" s="6" t="s">
        <v>2379</v>
      </c>
      <c r="H16" s="6" t="s">
        <v>2378</v>
      </c>
      <c r="I16" s="6" t="s">
        <v>2380</v>
      </c>
      <c r="J16" s="6" t="s">
        <v>2381</v>
      </c>
      <c r="K16" s="7">
        <v>37</v>
      </c>
      <c r="L16" s="6">
        <v>495580</v>
      </c>
      <c r="M16" s="6">
        <v>266870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">
        <v>5947409</v>
      </c>
      <c r="B17" s="4" t="s">
        <v>2382</v>
      </c>
      <c r="C17" s="5" t="s">
        <v>2383</v>
      </c>
      <c r="D17" s="6" t="s">
        <v>13</v>
      </c>
      <c r="E17" s="6" t="s">
        <v>2378</v>
      </c>
      <c r="F17" s="6" t="s">
        <v>2378</v>
      </c>
      <c r="G17" s="6" t="s">
        <v>2379</v>
      </c>
      <c r="H17" s="6" t="s">
        <v>2378</v>
      </c>
      <c r="I17" s="6" t="s">
        <v>2380</v>
      </c>
      <c r="J17" s="6" t="s">
        <v>2381</v>
      </c>
      <c r="K17" s="7">
        <v>46</v>
      </c>
      <c r="L17" s="6">
        <v>495526</v>
      </c>
      <c r="M17" s="6">
        <v>266830</v>
      </c>
      <c r="N17" s="6">
        <v>1</v>
      </c>
      <c r="O17" s="43"/>
      <c r="P17" s="43"/>
      <c r="Q17" s="43"/>
      <c r="R17" s="32">
        <f t="shared" ref="R17:R30" si="1">ROUND(Q17*0.23,2)</f>
        <v>0</v>
      </c>
      <c r="S17" s="44">
        <f t="shared" ref="S17:S30" si="2">ROUND(Q17,2)+R17</f>
        <v>0</v>
      </c>
      <c r="T17" s="43"/>
      <c r="U17" s="43"/>
      <c r="V17" s="32">
        <f t="shared" ref="V17:V30" si="3">ROUND(U17*0.23,2)</f>
        <v>0</v>
      </c>
      <c r="W17" s="44">
        <f t="shared" ref="W17:W30" si="4">ROUND(U17,2)+V17</f>
        <v>0</v>
      </c>
    </row>
    <row r="18" spans="1:23" x14ac:dyDescent="0.35">
      <c r="A18" s="4">
        <v>5947508</v>
      </c>
      <c r="B18" s="4" t="s">
        <v>2388</v>
      </c>
      <c r="C18" s="5" t="s">
        <v>2389</v>
      </c>
      <c r="D18" s="6" t="s">
        <v>13</v>
      </c>
      <c r="E18" s="6" t="s">
        <v>2378</v>
      </c>
      <c r="F18" s="6" t="s">
        <v>2378</v>
      </c>
      <c r="G18" s="6" t="s">
        <v>2379</v>
      </c>
      <c r="H18" s="6" t="s">
        <v>2378</v>
      </c>
      <c r="I18" s="6" t="s">
        <v>2390</v>
      </c>
      <c r="J18" s="6" t="s">
        <v>2391</v>
      </c>
      <c r="K18" s="7">
        <v>34</v>
      </c>
      <c r="L18" s="6">
        <v>496547</v>
      </c>
      <c r="M18" s="6">
        <v>269569</v>
      </c>
      <c r="N18" s="6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">
        <v>5947510</v>
      </c>
      <c r="B19" s="4" t="s">
        <v>2394</v>
      </c>
      <c r="C19" s="5" t="s">
        <v>2395</v>
      </c>
      <c r="D19" s="6" t="s">
        <v>13</v>
      </c>
      <c r="E19" s="6" t="s">
        <v>2378</v>
      </c>
      <c r="F19" s="6" t="s">
        <v>2378</v>
      </c>
      <c r="G19" s="6" t="s">
        <v>2379</v>
      </c>
      <c r="H19" s="6" t="s">
        <v>2378</v>
      </c>
      <c r="I19" s="6" t="s">
        <v>2390</v>
      </c>
      <c r="J19" s="6" t="s">
        <v>2391</v>
      </c>
      <c r="K19" s="7">
        <v>41</v>
      </c>
      <c r="L19" s="6">
        <v>496488</v>
      </c>
      <c r="M19" s="6">
        <v>269422</v>
      </c>
      <c r="N19" s="6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">
        <v>5947561</v>
      </c>
      <c r="B20" s="4" t="s">
        <v>2408</v>
      </c>
      <c r="C20" s="5" t="s">
        <v>2409</v>
      </c>
      <c r="D20" s="6" t="s">
        <v>13</v>
      </c>
      <c r="E20" s="6" t="s">
        <v>2378</v>
      </c>
      <c r="F20" s="6" t="s">
        <v>2378</v>
      </c>
      <c r="G20" s="6" t="s">
        <v>2379</v>
      </c>
      <c r="H20" s="6" t="s">
        <v>2378</v>
      </c>
      <c r="I20" s="6" t="s">
        <v>159</v>
      </c>
      <c r="J20" s="6" t="s">
        <v>160</v>
      </c>
      <c r="K20" s="7">
        <v>21</v>
      </c>
      <c r="L20" s="6">
        <v>498052</v>
      </c>
      <c r="M20" s="6">
        <v>272830</v>
      </c>
      <c r="N20" s="6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">
        <v>5945175</v>
      </c>
      <c r="B21" s="4" t="s">
        <v>2410</v>
      </c>
      <c r="C21" s="5" t="s">
        <v>2411</v>
      </c>
      <c r="D21" s="6" t="s">
        <v>13</v>
      </c>
      <c r="E21" s="6" t="s">
        <v>2378</v>
      </c>
      <c r="F21" s="6" t="s">
        <v>2378</v>
      </c>
      <c r="G21" s="6" t="s">
        <v>2379</v>
      </c>
      <c r="H21" s="6" t="s">
        <v>2378</v>
      </c>
      <c r="I21" s="6" t="s">
        <v>2412</v>
      </c>
      <c r="J21" s="6" t="s">
        <v>2413</v>
      </c>
      <c r="K21" s="7">
        <v>22</v>
      </c>
      <c r="L21" s="6">
        <v>496198</v>
      </c>
      <c r="M21" s="6">
        <v>269091</v>
      </c>
      <c r="N21" s="6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">
        <v>5942242</v>
      </c>
      <c r="B22" s="4" t="s">
        <v>2426</v>
      </c>
      <c r="C22" s="5" t="s">
        <v>2427</v>
      </c>
      <c r="D22" s="6" t="s">
        <v>13</v>
      </c>
      <c r="E22" s="6" t="s">
        <v>2378</v>
      </c>
      <c r="F22" s="6" t="s">
        <v>2378</v>
      </c>
      <c r="G22" s="6" t="s">
        <v>2379</v>
      </c>
      <c r="H22" s="6" t="s">
        <v>2378</v>
      </c>
      <c r="I22" s="6" t="s">
        <v>359</v>
      </c>
      <c r="J22" s="6" t="s">
        <v>360</v>
      </c>
      <c r="K22" s="7">
        <v>11</v>
      </c>
      <c r="L22" s="6">
        <v>497316</v>
      </c>
      <c r="M22" s="6">
        <v>270122</v>
      </c>
      <c r="N22" s="6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">
        <v>5947844</v>
      </c>
      <c r="B23" s="4" t="s">
        <v>2430</v>
      </c>
      <c r="C23" s="5" t="s">
        <v>2431</v>
      </c>
      <c r="D23" s="6" t="s">
        <v>13</v>
      </c>
      <c r="E23" s="6" t="s">
        <v>2378</v>
      </c>
      <c r="F23" s="6" t="s">
        <v>2378</v>
      </c>
      <c r="G23" s="6" t="s">
        <v>2379</v>
      </c>
      <c r="H23" s="6" t="s">
        <v>2378</v>
      </c>
      <c r="I23" s="6" t="s">
        <v>2079</v>
      </c>
      <c r="J23" s="6" t="s">
        <v>2080</v>
      </c>
      <c r="K23" s="7">
        <v>36</v>
      </c>
      <c r="L23" s="6">
        <v>497611</v>
      </c>
      <c r="M23" s="6">
        <v>269914</v>
      </c>
      <c r="N23" s="6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">
        <v>5942628</v>
      </c>
      <c r="B24" s="4" t="s">
        <v>2432</v>
      </c>
      <c r="C24" s="5" t="s">
        <v>2433</v>
      </c>
      <c r="D24" s="6" t="s">
        <v>13</v>
      </c>
      <c r="E24" s="6" t="s">
        <v>2378</v>
      </c>
      <c r="F24" s="6" t="s">
        <v>2378</v>
      </c>
      <c r="G24" s="6" t="s">
        <v>2379</v>
      </c>
      <c r="H24" s="6" t="s">
        <v>2378</v>
      </c>
      <c r="I24" s="6" t="s">
        <v>2434</v>
      </c>
      <c r="J24" s="6" t="s">
        <v>2435</v>
      </c>
      <c r="K24" s="7">
        <v>18</v>
      </c>
      <c r="L24" s="6">
        <v>495884</v>
      </c>
      <c r="M24" s="6">
        <v>271332</v>
      </c>
      <c r="N24" s="6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">
        <v>5943042</v>
      </c>
      <c r="B25" s="4" t="s">
        <v>2448</v>
      </c>
      <c r="C25" s="5" t="s">
        <v>2449</v>
      </c>
      <c r="D25" s="6" t="s">
        <v>13</v>
      </c>
      <c r="E25" s="6" t="s">
        <v>2378</v>
      </c>
      <c r="F25" s="6" t="s">
        <v>2378</v>
      </c>
      <c r="G25" s="6" t="s">
        <v>2379</v>
      </c>
      <c r="H25" s="6" t="s">
        <v>2378</v>
      </c>
      <c r="I25" s="6" t="s">
        <v>2450</v>
      </c>
      <c r="J25" s="6" t="s">
        <v>2451</v>
      </c>
      <c r="K25" s="7">
        <v>1</v>
      </c>
      <c r="L25" s="6">
        <v>496197</v>
      </c>
      <c r="M25" s="6">
        <v>270977</v>
      </c>
      <c r="N25" s="6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  <row r="26" spans="1:23" x14ac:dyDescent="0.35">
      <c r="A26" s="4">
        <v>5946108</v>
      </c>
      <c r="B26" s="4" t="s">
        <v>2461</v>
      </c>
      <c r="C26" s="5" t="s">
        <v>2462</v>
      </c>
      <c r="D26" s="6" t="s">
        <v>13</v>
      </c>
      <c r="E26" s="6" t="s">
        <v>2378</v>
      </c>
      <c r="F26" s="6" t="s">
        <v>2378</v>
      </c>
      <c r="G26" s="6" t="s">
        <v>2379</v>
      </c>
      <c r="H26" s="6" t="s">
        <v>2378</v>
      </c>
      <c r="I26" s="6" t="s">
        <v>2463</v>
      </c>
      <c r="J26" s="6" t="s">
        <v>2464</v>
      </c>
      <c r="K26" s="7">
        <v>20</v>
      </c>
      <c r="L26" s="6">
        <v>496314</v>
      </c>
      <c r="M26" s="6">
        <v>267857</v>
      </c>
      <c r="N26" s="6">
        <v>1</v>
      </c>
      <c r="O26" s="43"/>
      <c r="P26" s="43"/>
      <c r="Q26" s="43"/>
      <c r="R26" s="32">
        <f t="shared" si="1"/>
        <v>0</v>
      </c>
      <c r="S26" s="44">
        <f t="shared" si="2"/>
        <v>0</v>
      </c>
      <c r="T26" s="43"/>
      <c r="U26" s="43"/>
      <c r="V26" s="32">
        <f t="shared" si="3"/>
        <v>0</v>
      </c>
      <c r="W26" s="44">
        <f t="shared" si="4"/>
        <v>0</v>
      </c>
    </row>
    <row r="27" spans="1:23" x14ac:dyDescent="0.35">
      <c r="A27" s="4">
        <v>5948093</v>
      </c>
      <c r="B27" s="4" t="s">
        <v>2465</v>
      </c>
      <c r="C27" s="5" t="s">
        <v>2466</v>
      </c>
      <c r="D27" s="6" t="s">
        <v>13</v>
      </c>
      <c r="E27" s="6" t="s">
        <v>2378</v>
      </c>
      <c r="F27" s="6" t="s">
        <v>2378</v>
      </c>
      <c r="G27" s="6" t="s">
        <v>2379</v>
      </c>
      <c r="H27" s="6" t="s">
        <v>2378</v>
      </c>
      <c r="I27" s="6" t="s">
        <v>2467</v>
      </c>
      <c r="J27" s="6" t="s">
        <v>2468</v>
      </c>
      <c r="K27" s="7">
        <v>55</v>
      </c>
      <c r="L27" s="6">
        <v>496663</v>
      </c>
      <c r="M27" s="6">
        <v>268694</v>
      </c>
      <c r="N27" s="6">
        <v>1</v>
      </c>
      <c r="O27" s="43"/>
      <c r="P27" s="43"/>
      <c r="Q27" s="43"/>
      <c r="R27" s="32">
        <f t="shared" si="1"/>
        <v>0</v>
      </c>
      <c r="S27" s="44">
        <f t="shared" si="2"/>
        <v>0</v>
      </c>
      <c r="T27" s="43"/>
      <c r="U27" s="43"/>
      <c r="V27" s="32">
        <f t="shared" si="3"/>
        <v>0</v>
      </c>
      <c r="W27" s="44">
        <f t="shared" si="4"/>
        <v>0</v>
      </c>
    </row>
    <row r="28" spans="1:23" x14ac:dyDescent="0.35">
      <c r="A28" s="4">
        <v>5945847</v>
      </c>
      <c r="B28" s="4" t="s">
        <v>2475</v>
      </c>
      <c r="C28" s="5" t="s">
        <v>2476</v>
      </c>
      <c r="D28" s="6" t="s">
        <v>13</v>
      </c>
      <c r="E28" s="6" t="s">
        <v>2378</v>
      </c>
      <c r="F28" s="6" t="s">
        <v>2378</v>
      </c>
      <c r="G28" s="6" t="s">
        <v>2379</v>
      </c>
      <c r="H28" s="6" t="s">
        <v>2378</v>
      </c>
      <c r="I28" s="6" t="s">
        <v>91</v>
      </c>
      <c r="J28" s="6" t="s">
        <v>92</v>
      </c>
      <c r="K28" s="7">
        <v>4</v>
      </c>
      <c r="L28" s="6">
        <v>496627</v>
      </c>
      <c r="M28" s="6">
        <v>268351</v>
      </c>
      <c r="N28" s="6">
        <v>1</v>
      </c>
      <c r="O28" s="43"/>
      <c r="P28" s="43"/>
      <c r="Q28" s="43"/>
      <c r="R28" s="32">
        <f t="shared" si="1"/>
        <v>0</v>
      </c>
      <c r="S28" s="44">
        <f t="shared" si="2"/>
        <v>0</v>
      </c>
      <c r="T28" s="43"/>
      <c r="U28" s="43"/>
      <c r="V28" s="32">
        <f t="shared" si="3"/>
        <v>0</v>
      </c>
      <c r="W28" s="44">
        <f t="shared" si="4"/>
        <v>0</v>
      </c>
    </row>
    <row r="29" spans="1:23" x14ac:dyDescent="0.35">
      <c r="A29" s="4">
        <v>5948194</v>
      </c>
      <c r="B29" s="4" t="s">
        <v>2477</v>
      </c>
      <c r="C29" s="5" t="s">
        <v>2478</v>
      </c>
      <c r="D29" s="6" t="s">
        <v>13</v>
      </c>
      <c r="E29" s="6" t="s">
        <v>2378</v>
      </c>
      <c r="F29" s="6" t="s">
        <v>2378</v>
      </c>
      <c r="G29" s="6" t="s">
        <v>2379</v>
      </c>
      <c r="H29" s="6" t="s">
        <v>2378</v>
      </c>
      <c r="I29" s="6" t="s">
        <v>345</v>
      </c>
      <c r="J29" s="6" t="s">
        <v>346</v>
      </c>
      <c r="K29" s="7">
        <v>3</v>
      </c>
      <c r="L29" s="6">
        <v>495220</v>
      </c>
      <c r="M29" s="6">
        <v>269859</v>
      </c>
      <c r="N29" s="6">
        <v>1</v>
      </c>
      <c r="O29" s="43"/>
      <c r="P29" s="43"/>
      <c r="Q29" s="43"/>
      <c r="R29" s="32">
        <f t="shared" si="1"/>
        <v>0</v>
      </c>
      <c r="S29" s="44">
        <f t="shared" si="2"/>
        <v>0</v>
      </c>
      <c r="T29" s="43"/>
      <c r="U29" s="43"/>
      <c r="V29" s="32">
        <f t="shared" si="3"/>
        <v>0</v>
      </c>
      <c r="W29" s="44">
        <f t="shared" si="4"/>
        <v>0</v>
      </c>
    </row>
    <row r="30" spans="1:23" x14ac:dyDescent="0.35">
      <c r="A30" s="4">
        <v>5948280</v>
      </c>
      <c r="B30" s="4" t="s">
        <v>2488</v>
      </c>
      <c r="C30" s="5" t="s">
        <v>2489</v>
      </c>
      <c r="D30" s="6" t="s">
        <v>13</v>
      </c>
      <c r="E30" s="6" t="s">
        <v>2378</v>
      </c>
      <c r="F30" s="6" t="s">
        <v>2378</v>
      </c>
      <c r="G30" s="6" t="s">
        <v>2379</v>
      </c>
      <c r="H30" s="6" t="s">
        <v>2378</v>
      </c>
      <c r="I30" s="6" t="s">
        <v>558</v>
      </c>
      <c r="J30" s="6" t="s">
        <v>559</v>
      </c>
      <c r="K30" s="7">
        <v>133</v>
      </c>
      <c r="L30" s="6">
        <v>495582</v>
      </c>
      <c r="M30" s="6">
        <v>268755</v>
      </c>
      <c r="N30" s="6">
        <v>1</v>
      </c>
      <c r="O30" s="43"/>
      <c r="P30" s="43"/>
      <c r="Q30" s="43"/>
      <c r="R30" s="32">
        <f t="shared" si="1"/>
        <v>0</v>
      </c>
      <c r="S30" s="44">
        <f t="shared" si="2"/>
        <v>0</v>
      </c>
      <c r="T30" s="43"/>
      <c r="U30" s="43"/>
      <c r="V30" s="32">
        <f t="shared" si="3"/>
        <v>0</v>
      </c>
      <c r="W30" s="44">
        <f t="shared" si="4"/>
        <v>0</v>
      </c>
    </row>
  </sheetData>
  <sheetProtection algorithmName="SHA-512" hashValue="C/krs256jZtceD/7cqTu7U8hS3sA5ivOyb1VahVxgePbZAjEm4UPgt4aSu5dEIbjTHwLg3m0xsNsd4tRMdp+2w==" saltValue="LeSRI0NbbCUViQrCfOwEO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2EF182-386B-4BE7-8BDD-E4B862902696}">
  <dimension ref="A1:W17"/>
  <sheetViews>
    <sheetView workbookViewId="0">
      <selection activeCell="Q5" sqref="Q5:V5"/>
    </sheetView>
  </sheetViews>
  <sheetFormatPr defaultRowHeight="14.5" x14ac:dyDescent="0.35"/>
  <cols>
    <col min="5" max="5" width="11.54296875" customWidth="1"/>
    <col min="6" max="6" width="11.453125" customWidth="1"/>
    <col min="12" max="12" width="16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27</v>
      </c>
      <c r="B2" s="11">
        <f>M14</f>
        <v>2</v>
      </c>
      <c r="C2" s="11" t="str">
        <f>E17</f>
        <v>CHORZÓW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2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5947821</v>
      </c>
      <c r="B16" s="4" t="s">
        <v>2428</v>
      </c>
      <c r="C16" s="5" t="s">
        <v>2429</v>
      </c>
      <c r="D16" s="6" t="s">
        <v>13</v>
      </c>
      <c r="E16" s="6" t="s">
        <v>2378</v>
      </c>
      <c r="F16" s="6" t="s">
        <v>2378</v>
      </c>
      <c r="G16" s="6" t="s">
        <v>2379</v>
      </c>
      <c r="H16" s="6" t="s">
        <v>2378</v>
      </c>
      <c r="I16" s="6" t="s">
        <v>1302</v>
      </c>
      <c r="J16" s="6" t="s">
        <v>1303</v>
      </c>
      <c r="K16" s="7">
        <v>21</v>
      </c>
      <c r="L16" s="6">
        <v>496272</v>
      </c>
      <c r="M16" s="6">
        <v>271269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">
        <v>5944881</v>
      </c>
      <c r="B17" s="4" t="s">
        <v>2479</v>
      </c>
      <c r="C17" s="5" t="s">
        <v>2480</v>
      </c>
      <c r="D17" s="6" t="s">
        <v>13</v>
      </c>
      <c r="E17" s="6" t="s">
        <v>2378</v>
      </c>
      <c r="F17" s="6" t="s">
        <v>2378</v>
      </c>
      <c r="G17" s="6" t="s">
        <v>2379</v>
      </c>
      <c r="H17" s="6" t="s">
        <v>2378</v>
      </c>
      <c r="I17" s="6" t="s">
        <v>2481</v>
      </c>
      <c r="J17" s="6" t="s">
        <v>2482</v>
      </c>
      <c r="K17" s="7">
        <v>2</v>
      </c>
      <c r="L17" s="6">
        <v>496563</v>
      </c>
      <c r="M17" s="6">
        <v>269230</v>
      </c>
      <c r="N17" s="6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q7IOHsI0tz80M26Mc/rT1U7NqzdfP9WlT0dPSuQ3HRyx3EV+f5JMPaSEyCTyBNp6qqCSrQVts0Auspu1/1Rhtg==" saltValue="iFtdSWO8q3AY7pBAsqyZT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DFB09-812E-40CA-9879-A5677EBE3A7B}">
  <dimension ref="A1:W20"/>
  <sheetViews>
    <sheetView workbookViewId="0">
      <selection activeCell="T16" sqref="T16:U20"/>
    </sheetView>
  </sheetViews>
  <sheetFormatPr defaultColWidth="8.7265625" defaultRowHeight="14.5" x14ac:dyDescent="0.35"/>
  <cols>
    <col min="1" max="4" width="8.7265625" style="14"/>
    <col min="5" max="5" width="11.1796875" style="14" customWidth="1"/>
    <col min="6" max="6" width="10.26953125" style="14" customWidth="1"/>
    <col min="7" max="11" width="8.7265625" style="14"/>
    <col min="12" max="12" width="14.17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26</v>
      </c>
      <c r="B2" s="11">
        <f>M14</f>
        <v>5</v>
      </c>
      <c r="C2" s="11" t="str">
        <f>E17</f>
        <v>BYTOM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43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5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5937149</v>
      </c>
      <c r="B16" s="48" t="s">
        <v>2186</v>
      </c>
      <c r="C16" s="49" t="s">
        <v>2187</v>
      </c>
      <c r="D16" s="50" t="s">
        <v>13</v>
      </c>
      <c r="E16" s="50" t="s">
        <v>2188</v>
      </c>
      <c r="F16" s="50" t="s">
        <v>2188</v>
      </c>
      <c r="G16" s="50" t="s">
        <v>2189</v>
      </c>
      <c r="H16" s="50" t="s">
        <v>2188</v>
      </c>
      <c r="I16" s="50" t="s">
        <v>2190</v>
      </c>
      <c r="J16" s="50" t="s">
        <v>2191</v>
      </c>
      <c r="K16" s="51">
        <v>10</v>
      </c>
      <c r="L16" s="50">
        <v>494829</v>
      </c>
      <c r="M16" s="50">
        <v>276112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5937444</v>
      </c>
      <c r="B17" s="48" t="s">
        <v>2207</v>
      </c>
      <c r="C17" s="49" t="s">
        <v>2208</v>
      </c>
      <c r="D17" s="50" t="s">
        <v>13</v>
      </c>
      <c r="E17" s="50" t="s">
        <v>2188</v>
      </c>
      <c r="F17" s="50" t="s">
        <v>2188</v>
      </c>
      <c r="G17" s="50" t="s">
        <v>2189</v>
      </c>
      <c r="H17" s="50" t="s">
        <v>2188</v>
      </c>
      <c r="I17" s="50" t="s">
        <v>106</v>
      </c>
      <c r="J17" s="50" t="s">
        <v>107</v>
      </c>
      <c r="K17" s="51">
        <v>16</v>
      </c>
      <c r="L17" s="50">
        <v>494093</v>
      </c>
      <c r="M17" s="50">
        <v>275408</v>
      </c>
      <c r="N17" s="50">
        <v>1</v>
      </c>
      <c r="O17" s="43"/>
      <c r="P17" s="43"/>
      <c r="Q17" s="43"/>
      <c r="R17" s="32">
        <f t="shared" ref="R17:R20" si="1">ROUND(Q17*0.23,2)</f>
        <v>0</v>
      </c>
      <c r="S17" s="44">
        <f t="shared" ref="S17:S20" si="2">ROUND(Q17,2)+R17</f>
        <v>0</v>
      </c>
      <c r="T17" s="43"/>
      <c r="U17" s="43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35">
      <c r="A18" s="48">
        <v>5940815</v>
      </c>
      <c r="B18" s="48" t="s">
        <v>2239</v>
      </c>
      <c r="C18" s="49" t="s">
        <v>2240</v>
      </c>
      <c r="D18" s="50" t="s">
        <v>13</v>
      </c>
      <c r="E18" s="50" t="s">
        <v>2188</v>
      </c>
      <c r="F18" s="50" t="s">
        <v>2188</v>
      </c>
      <c r="G18" s="50" t="s">
        <v>2189</v>
      </c>
      <c r="H18" s="50" t="s">
        <v>2188</v>
      </c>
      <c r="I18" s="50" t="s">
        <v>2241</v>
      </c>
      <c r="J18" s="50" t="s">
        <v>2242</v>
      </c>
      <c r="K18" s="51">
        <v>11</v>
      </c>
      <c r="L18" s="50">
        <v>492458</v>
      </c>
      <c r="M18" s="50">
        <v>276153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5938098</v>
      </c>
      <c r="B19" s="48" t="s">
        <v>2251</v>
      </c>
      <c r="C19" s="49" t="s">
        <v>2252</v>
      </c>
      <c r="D19" s="50" t="s">
        <v>13</v>
      </c>
      <c r="E19" s="50" t="s">
        <v>2188</v>
      </c>
      <c r="F19" s="50" t="s">
        <v>2188</v>
      </c>
      <c r="G19" s="50" t="s">
        <v>2189</v>
      </c>
      <c r="H19" s="50" t="s">
        <v>2188</v>
      </c>
      <c r="I19" s="50" t="s">
        <v>1026</v>
      </c>
      <c r="J19" s="50" t="s">
        <v>1027</v>
      </c>
      <c r="K19" s="51">
        <v>16</v>
      </c>
      <c r="L19" s="50">
        <v>494489</v>
      </c>
      <c r="M19" s="50">
        <v>275155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5941153</v>
      </c>
      <c r="B20" s="48" t="s">
        <v>2290</v>
      </c>
      <c r="C20" s="49" t="s">
        <v>2291</v>
      </c>
      <c r="D20" s="50" t="s">
        <v>13</v>
      </c>
      <c r="E20" s="50" t="s">
        <v>2188</v>
      </c>
      <c r="F20" s="50" t="s">
        <v>2188</v>
      </c>
      <c r="G20" s="50" t="s">
        <v>2189</v>
      </c>
      <c r="H20" s="50" t="s">
        <v>2188</v>
      </c>
      <c r="I20" s="50" t="s">
        <v>2292</v>
      </c>
      <c r="J20" s="50" t="s">
        <v>2293</v>
      </c>
      <c r="K20" s="51">
        <v>2</v>
      </c>
      <c r="L20" s="50">
        <v>493328</v>
      </c>
      <c r="M20" s="50">
        <v>275469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</sheetData>
  <sheetProtection algorithmName="SHA-512" hashValue="ahIc4hVneod+pfSGl+Y+sdZNOXbbmv8I0nNykXvMi+2z8UA2E7I62+0eOsmlDW9wTg70ApxcDDBcgjb0UQtiHA==" saltValue="y396zzjdGnMEMu1ub77Yr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ACCE2-36F7-4A9D-9A47-5E61AE35F93B}">
  <dimension ref="A1:W16"/>
  <sheetViews>
    <sheetView topLeftCell="A10" workbookViewId="0">
      <selection activeCell="T16" sqref="T16:U16"/>
    </sheetView>
  </sheetViews>
  <sheetFormatPr defaultColWidth="8.7265625" defaultRowHeight="14.5" x14ac:dyDescent="0.35"/>
  <cols>
    <col min="1" max="4" width="8.7265625" style="14"/>
    <col min="5" max="5" width="11.54296875" style="14" customWidth="1"/>
    <col min="6" max="6" width="11.453125" style="14" customWidth="1"/>
    <col min="7" max="11" width="8.7265625" style="14"/>
    <col min="12" max="12" width="14.81640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25</v>
      </c>
      <c r="B2" s="11">
        <f>M14</f>
        <v>1</v>
      </c>
      <c r="C2" s="11" t="str">
        <f>E16</f>
        <v>BYTOM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1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9633042</v>
      </c>
      <c r="B16" s="48" t="s">
        <v>2272</v>
      </c>
      <c r="C16" s="49" t="s">
        <v>2273</v>
      </c>
      <c r="D16" s="50" t="s">
        <v>13</v>
      </c>
      <c r="E16" s="50" t="s">
        <v>2188</v>
      </c>
      <c r="F16" s="50" t="s">
        <v>2188</v>
      </c>
      <c r="G16" s="50" t="s">
        <v>2189</v>
      </c>
      <c r="H16" s="50" t="s">
        <v>2188</v>
      </c>
      <c r="I16" s="50" t="s">
        <v>2274</v>
      </c>
      <c r="J16" s="50" t="s">
        <v>2275</v>
      </c>
      <c r="K16" s="51">
        <v>10</v>
      </c>
      <c r="L16" s="50">
        <v>494453</v>
      </c>
      <c r="M16" s="50">
        <v>275508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</sheetData>
  <sheetProtection algorithmName="SHA-512" hashValue="27alTc+Tqbk46GipdbiP8W13jetUcIUUYyxq0sNCAzvGNWW2B8cpfbvujzS4gNa3+RlvJccFXm2cnbrhTx2qgA==" saltValue="tm/0E0tl8PkNdqx0H5o1j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04F4A-B911-4458-A370-C155BC9899C3}">
  <dimension ref="A1:W17"/>
  <sheetViews>
    <sheetView workbookViewId="0">
      <selection activeCell="A15" sqref="A15"/>
    </sheetView>
  </sheetViews>
  <sheetFormatPr defaultColWidth="8.7265625" defaultRowHeight="14.5" x14ac:dyDescent="0.35"/>
  <cols>
    <col min="1" max="4" width="8.7265625" style="14"/>
    <col min="5" max="5" width="12.1796875" style="14" customWidth="1"/>
    <col min="6" max="6" width="11.54296875" style="14" customWidth="1"/>
    <col min="7" max="11" width="8.7265625" style="14"/>
    <col min="12" max="12" width="15.17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24</v>
      </c>
      <c r="B2" s="11">
        <f>M14</f>
        <v>2</v>
      </c>
      <c r="C2" s="11" t="str">
        <f>E17</f>
        <v>BYTOM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5932548</v>
      </c>
      <c r="B16" s="48" t="s">
        <v>2233</v>
      </c>
      <c r="C16" s="49" t="s">
        <v>2234</v>
      </c>
      <c r="D16" s="50" t="s">
        <v>13</v>
      </c>
      <c r="E16" s="50" t="s">
        <v>2188</v>
      </c>
      <c r="F16" s="50" t="s">
        <v>2188</v>
      </c>
      <c r="G16" s="50" t="s">
        <v>2189</v>
      </c>
      <c r="H16" s="50" t="s">
        <v>2188</v>
      </c>
      <c r="I16" s="50" t="s">
        <v>359</v>
      </c>
      <c r="J16" s="50" t="s">
        <v>360</v>
      </c>
      <c r="K16" s="51">
        <v>4</v>
      </c>
      <c r="L16" s="50">
        <v>487185</v>
      </c>
      <c r="M16" s="50">
        <v>281079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5941436</v>
      </c>
      <c r="B17" s="48" t="s">
        <v>2329</v>
      </c>
      <c r="C17" s="49" t="s">
        <v>2330</v>
      </c>
      <c r="D17" s="50" t="s">
        <v>13</v>
      </c>
      <c r="E17" s="50" t="s">
        <v>2188</v>
      </c>
      <c r="F17" s="50" t="s">
        <v>2188</v>
      </c>
      <c r="G17" s="50" t="s">
        <v>2189</v>
      </c>
      <c r="H17" s="50" t="s">
        <v>2188</v>
      </c>
      <c r="I17" s="50" t="s">
        <v>2331</v>
      </c>
      <c r="J17" s="50" t="s">
        <v>2332</v>
      </c>
      <c r="K17" s="51">
        <v>98</v>
      </c>
      <c r="L17" s="50">
        <v>487271</v>
      </c>
      <c r="M17" s="50">
        <v>280290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LN3OvDUhQjwO1r0EEyl1v6AI/cmHGZTD7Jdr/y+dW33XQa5olfiXy3huWd+yUFDkQmQlHwWpqUKiMjycueZRQA==" saltValue="DT2hi5vopt8wlev3W5/tz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7820F-4A08-41B0-B28F-86093F531E84}">
  <dimension ref="A1:W22"/>
  <sheetViews>
    <sheetView workbookViewId="0">
      <selection activeCell="G6" sqref="G6"/>
    </sheetView>
  </sheetViews>
  <sheetFormatPr defaultColWidth="8.7265625" defaultRowHeight="14.5" x14ac:dyDescent="0.35"/>
  <cols>
    <col min="1" max="4" width="8.7265625" style="14"/>
    <col min="5" max="5" width="13" style="14" customWidth="1"/>
    <col min="6" max="6" width="12.1796875" style="14" customWidth="1"/>
    <col min="7" max="11" width="8.7265625" style="14"/>
    <col min="12" max="12" width="15.7265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23</v>
      </c>
      <c r="B2" s="11">
        <f>M14</f>
        <v>7</v>
      </c>
      <c r="C2" s="11" t="str">
        <f>E17</f>
        <v>BYTOM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7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5940217</v>
      </c>
      <c r="B16" s="48" t="s">
        <v>2192</v>
      </c>
      <c r="C16" s="49" t="s">
        <v>2193</v>
      </c>
      <c r="D16" s="50" t="s">
        <v>13</v>
      </c>
      <c r="E16" s="50" t="s">
        <v>2188</v>
      </c>
      <c r="F16" s="50" t="s">
        <v>2188</v>
      </c>
      <c r="G16" s="50" t="s">
        <v>2189</v>
      </c>
      <c r="H16" s="50" t="s">
        <v>2188</v>
      </c>
      <c r="I16" s="50" t="s">
        <v>971</v>
      </c>
      <c r="J16" s="50" t="s">
        <v>972</v>
      </c>
      <c r="K16" s="51">
        <v>40</v>
      </c>
      <c r="L16" s="50">
        <v>495324</v>
      </c>
      <c r="M16" s="50">
        <v>273100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5939733</v>
      </c>
      <c r="B17" s="48" t="s">
        <v>2204</v>
      </c>
      <c r="C17" s="49" t="s">
        <v>2205</v>
      </c>
      <c r="D17" s="50" t="s">
        <v>13</v>
      </c>
      <c r="E17" s="50" t="s">
        <v>2188</v>
      </c>
      <c r="F17" s="50" t="s">
        <v>2188</v>
      </c>
      <c r="G17" s="50" t="s">
        <v>2189</v>
      </c>
      <c r="H17" s="50" t="s">
        <v>2188</v>
      </c>
      <c r="I17" s="50" t="s">
        <v>2202</v>
      </c>
      <c r="J17" s="50" t="s">
        <v>2203</v>
      </c>
      <c r="K17" s="51" t="s">
        <v>2206</v>
      </c>
      <c r="L17" s="50">
        <v>495501</v>
      </c>
      <c r="M17" s="50">
        <v>274210</v>
      </c>
      <c r="N17" s="50">
        <v>1</v>
      </c>
      <c r="O17" s="43"/>
      <c r="P17" s="43"/>
      <c r="Q17" s="43"/>
      <c r="R17" s="32">
        <f t="shared" ref="R17:R22" si="1">ROUND(Q17*0.23,2)</f>
        <v>0</v>
      </c>
      <c r="S17" s="44">
        <f t="shared" ref="S17:S22" si="2">ROUND(Q17,2)+R17</f>
        <v>0</v>
      </c>
      <c r="T17" s="43"/>
      <c r="U17" s="43"/>
      <c r="V17" s="32">
        <f t="shared" ref="V17:V22" si="3">ROUND(U17*0.23,2)</f>
        <v>0</v>
      </c>
      <c r="W17" s="44">
        <f t="shared" ref="W17:W22" si="4">ROUND(U17,2)+V17</f>
        <v>0</v>
      </c>
    </row>
    <row r="18" spans="1:23" x14ac:dyDescent="0.35">
      <c r="A18" s="48">
        <v>5937575</v>
      </c>
      <c r="B18" s="48" t="s">
        <v>2213</v>
      </c>
      <c r="C18" s="49" t="s">
        <v>2214</v>
      </c>
      <c r="D18" s="50" t="s">
        <v>13</v>
      </c>
      <c r="E18" s="50" t="s">
        <v>2188</v>
      </c>
      <c r="F18" s="50" t="s">
        <v>2188</v>
      </c>
      <c r="G18" s="50" t="s">
        <v>2189</v>
      </c>
      <c r="H18" s="50" t="s">
        <v>2188</v>
      </c>
      <c r="I18" s="50" t="s">
        <v>1163</v>
      </c>
      <c r="J18" s="50" t="s">
        <v>1164</v>
      </c>
      <c r="K18" s="51" t="s">
        <v>2215</v>
      </c>
      <c r="L18" s="50">
        <v>494153</v>
      </c>
      <c r="M18" s="50">
        <v>275175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5940931</v>
      </c>
      <c r="B19" s="48" t="s">
        <v>2257</v>
      </c>
      <c r="C19" s="49" t="s">
        <v>2258</v>
      </c>
      <c r="D19" s="50" t="s">
        <v>13</v>
      </c>
      <c r="E19" s="50" t="s">
        <v>2188</v>
      </c>
      <c r="F19" s="50" t="s">
        <v>2188</v>
      </c>
      <c r="G19" s="50" t="s">
        <v>2189</v>
      </c>
      <c r="H19" s="50" t="s">
        <v>2188</v>
      </c>
      <c r="I19" s="50" t="s">
        <v>2259</v>
      </c>
      <c r="J19" s="50" t="s">
        <v>2260</v>
      </c>
      <c r="K19" s="51">
        <v>7</v>
      </c>
      <c r="L19" s="50">
        <v>491066</v>
      </c>
      <c r="M19" s="50">
        <v>280672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5941183</v>
      </c>
      <c r="B20" s="48" t="s">
        <v>2294</v>
      </c>
      <c r="C20" s="49" t="s">
        <v>2295</v>
      </c>
      <c r="D20" s="50" t="s">
        <v>13</v>
      </c>
      <c r="E20" s="50" t="s">
        <v>2188</v>
      </c>
      <c r="F20" s="50" t="s">
        <v>2188</v>
      </c>
      <c r="G20" s="50" t="s">
        <v>2189</v>
      </c>
      <c r="H20" s="50" t="s">
        <v>2188</v>
      </c>
      <c r="I20" s="50" t="s">
        <v>2296</v>
      </c>
      <c r="J20" s="50" t="s">
        <v>2297</v>
      </c>
      <c r="K20" s="51">
        <v>17</v>
      </c>
      <c r="L20" s="50">
        <v>491030</v>
      </c>
      <c r="M20" s="50">
        <v>276626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5941312</v>
      </c>
      <c r="B21" s="48" t="s">
        <v>2323</v>
      </c>
      <c r="C21" s="49" t="s">
        <v>2324</v>
      </c>
      <c r="D21" s="50" t="s">
        <v>13</v>
      </c>
      <c r="E21" s="50" t="s">
        <v>2188</v>
      </c>
      <c r="F21" s="50" t="s">
        <v>2188</v>
      </c>
      <c r="G21" s="50" t="s">
        <v>2189</v>
      </c>
      <c r="H21" s="50" t="s">
        <v>2188</v>
      </c>
      <c r="I21" s="50" t="s">
        <v>327</v>
      </c>
      <c r="J21" s="50" t="s">
        <v>328</v>
      </c>
      <c r="K21" s="51">
        <v>2</v>
      </c>
      <c r="L21" s="50">
        <v>494515</v>
      </c>
      <c r="M21" s="50">
        <v>275719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5941569</v>
      </c>
      <c r="B22" s="48" t="s">
        <v>2355</v>
      </c>
      <c r="C22" s="49" t="s">
        <v>2356</v>
      </c>
      <c r="D22" s="50" t="s">
        <v>13</v>
      </c>
      <c r="E22" s="50" t="s">
        <v>2188</v>
      </c>
      <c r="F22" s="50" t="s">
        <v>2188</v>
      </c>
      <c r="G22" s="50" t="s">
        <v>2189</v>
      </c>
      <c r="H22" s="50" t="s">
        <v>2188</v>
      </c>
      <c r="I22" s="50" t="s">
        <v>2357</v>
      </c>
      <c r="J22" s="50" t="s">
        <v>2358</v>
      </c>
      <c r="K22" s="51">
        <v>14</v>
      </c>
      <c r="L22" s="50">
        <v>490934</v>
      </c>
      <c r="M22" s="50">
        <v>275826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</sheetData>
  <sheetProtection algorithmName="SHA-512" hashValue="oqOb+KtKwL9xY/04yv2HhgrHvVAY1/mfME5YeOT4FU5bBVop+Hczb4hH84Ek8fBNFNJ5qaBP1jfAnuXk0KF5tQ==" saltValue="IcIFWDVX40W12sDFKD6iL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2058B-0FCE-4C66-B8CD-80311F177D4D}">
  <dimension ref="A1:W31"/>
  <sheetViews>
    <sheetView workbookViewId="0">
      <selection activeCell="A7" sqref="A7:E7"/>
    </sheetView>
  </sheetViews>
  <sheetFormatPr defaultColWidth="8.7265625" defaultRowHeight="14.5" x14ac:dyDescent="0.35"/>
  <cols>
    <col min="1" max="4" width="8.7265625" style="14"/>
    <col min="5" max="5" width="12.7265625" style="14" customWidth="1"/>
    <col min="6" max="6" width="11.54296875" style="14" customWidth="1"/>
    <col min="7" max="11" width="8.7265625" style="14"/>
    <col min="12" max="12" width="16.17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22</v>
      </c>
      <c r="B2" s="11">
        <f>M14</f>
        <v>16</v>
      </c>
      <c r="C2" s="11" t="str">
        <f>E17</f>
        <v>BYTOM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16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5940369</v>
      </c>
      <c r="B16" s="48" t="s">
        <v>2194</v>
      </c>
      <c r="C16" s="49" t="s">
        <v>2195</v>
      </c>
      <c r="D16" s="50" t="s">
        <v>13</v>
      </c>
      <c r="E16" s="50" t="s">
        <v>2188</v>
      </c>
      <c r="F16" s="50" t="s">
        <v>2188</v>
      </c>
      <c r="G16" s="50" t="s">
        <v>2189</v>
      </c>
      <c r="H16" s="50" t="s">
        <v>2188</v>
      </c>
      <c r="I16" s="50" t="s">
        <v>2003</v>
      </c>
      <c r="J16" s="50" t="s">
        <v>2004</v>
      </c>
      <c r="K16" s="51">
        <v>9</v>
      </c>
      <c r="L16" s="50">
        <v>494485</v>
      </c>
      <c r="M16" s="50">
        <v>275943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5940411</v>
      </c>
      <c r="B17" s="48" t="s">
        <v>2200</v>
      </c>
      <c r="C17" s="49" t="s">
        <v>2201</v>
      </c>
      <c r="D17" s="50" t="s">
        <v>13</v>
      </c>
      <c r="E17" s="50" t="s">
        <v>2188</v>
      </c>
      <c r="F17" s="50" t="s">
        <v>2188</v>
      </c>
      <c r="G17" s="50" t="s">
        <v>2189</v>
      </c>
      <c r="H17" s="50" t="s">
        <v>2188</v>
      </c>
      <c r="I17" s="50" t="s">
        <v>2202</v>
      </c>
      <c r="J17" s="50" t="s">
        <v>2203</v>
      </c>
      <c r="K17" s="51">
        <v>22</v>
      </c>
      <c r="L17" s="50">
        <v>495453</v>
      </c>
      <c r="M17" s="50">
        <v>274516</v>
      </c>
      <c r="N17" s="50">
        <v>1</v>
      </c>
      <c r="O17" s="43"/>
      <c r="P17" s="43"/>
      <c r="Q17" s="43"/>
      <c r="R17" s="32">
        <f t="shared" ref="R17:R31" si="1">ROUND(Q17*0.23,2)</f>
        <v>0</v>
      </c>
      <c r="S17" s="44">
        <f t="shared" ref="S17:S31" si="2">ROUND(Q17,2)+R17</f>
        <v>0</v>
      </c>
      <c r="T17" s="43"/>
      <c r="U17" s="43"/>
      <c r="V17" s="32">
        <f t="shared" ref="V17:V31" si="3">ROUND(U17*0.23,2)</f>
        <v>0</v>
      </c>
      <c r="W17" s="44">
        <f t="shared" ref="W17:W31" si="4">ROUND(U17,2)+V17</f>
        <v>0</v>
      </c>
    </row>
    <row r="18" spans="1:23" x14ac:dyDescent="0.35">
      <c r="A18" s="48">
        <v>5940683</v>
      </c>
      <c r="B18" s="48" t="s">
        <v>2228</v>
      </c>
      <c r="C18" s="49" t="s">
        <v>2229</v>
      </c>
      <c r="D18" s="50" t="s">
        <v>13</v>
      </c>
      <c r="E18" s="50" t="s">
        <v>2188</v>
      </c>
      <c r="F18" s="50" t="s">
        <v>2188</v>
      </c>
      <c r="G18" s="50" t="s">
        <v>2189</v>
      </c>
      <c r="H18" s="50" t="s">
        <v>2188</v>
      </c>
      <c r="I18" s="50" t="s">
        <v>2230</v>
      </c>
      <c r="J18" s="50" t="s">
        <v>2231</v>
      </c>
      <c r="K18" s="51" t="s">
        <v>2232</v>
      </c>
      <c r="L18" s="50">
        <v>490713</v>
      </c>
      <c r="M18" s="50">
        <v>274176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5940755</v>
      </c>
      <c r="B19" s="48" t="s">
        <v>2235</v>
      </c>
      <c r="C19" s="49" t="s">
        <v>2236</v>
      </c>
      <c r="D19" s="50" t="s">
        <v>13</v>
      </c>
      <c r="E19" s="50" t="s">
        <v>2188</v>
      </c>
      <c r="F19" s="50" t="s">
        <v>2188</v>
      </c>
      <c r="G19" s="50" t="s">
        <v>2189</v>
      </c>
      <c r="H19" s="50" t="s">
        <v>2188</v>
      </c>
      <c r="I19" s="50" t="s">
        <v>2237</v>
      </c>
      <c r="J19" s="50" t="s">
        <v>2238</v>
      </c>
      <c r="K19" s="51">
        <v>2</v>
      </c>
      <c r="L19" s="50">
        <v>495175</v>
      </c>
      <c r="M19" s="50">
        <v>275384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5940847</v>
      </c>
      <c r="B20" s="48" t="s">
        <v>2245</v>
      </c>
      <c r="C20" s="49" t="s">
        <v>2246</v>
      </c>
      <c r="D20" s="50" t="s">
        <v>13</v>
      </c>
      <c r="E20" s="50" t="s">
        <v>2188</v>
      </c>
      <c r="F20" s="50" t="s">
        <v>2188</v>
      </c>
      <c r="G20" s="50" t="s">
        <v>2189</v>
      </c>
      <c r="H20" s="50" t="s">
        <v>2188</v>
      </c>
      <c r="I20" s="50" t="s">
        <v>1504</v>
      </c>
      <c r="J20" s="50" t="s">
        <v>1505</v>
      </c>
      <c r="K20" s="51">
        <v>15</v>
      </c>
      <c r="L20" s="50">
        <v>494873</v>
      </c>
      <c r="M20" s="50">
        <v>275665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5940850</v>
      </c>
      <c r="B21" s="48" t="s">
        <v>2247</v>
      </c>
      <c r="C21" s="49" t="s">
        <v>2248</v>
      </c>
      <c r="D21" s="50" t="s">
        <v>13</v>
      </c>
      <c r="E21" s="50" t="s">
        <v>2188</v>
      </c>
      <c r="F21" s="50" t="s">
        <v>2188</v>
      </c>
      <c r="G21" s="50" t="s">
        <v>2189</v>
      </c>
      <c r="H21" s="50" t="s">
        <v>2188</v>
      </c>
      <c r="I21" s="50" t="s">
        <v>2249</v>
      </c>
      <c r="J21" s="50" t="s">
        <v>2250</v>
      </c>
      <c r="K21" s="51">
        <v>9</v>
      </c>
      <c r="L21" s="50">
        <v>489493</v>
      </c>
      <c r="M21" s="50">
        <v>276837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5941025</v>
      </c>
      <c r="B22" s="48" t="s">
        <v>2267</v>
      </c>
      <c r="C22" s="49" t="s">
        <v>2268</v>
      </c>
      <c r="D22" s="50" t="s">
        <v>13</v>
      </c>
      <c r="E22" s="50" t="s">
        <v>2188</v>
      </c>
      <c r="F22" s="50" t="s">
        <v>2188</v>
      </c>
      <c r="G22" s="50" t="s">
        <v>2189</v>
      </c>
      <c r="H22" s="50" t="s">
        <v>2188</v>
      </c>
      <c r="I22" s="50" t="s">
        <v>2269</v>
      </c>
      <c r="J22" s="50" t="s">
        <v>2270</v>
      </c>
      <c r="K22" s="51" t="s">
        <v>2271</v>
      </c>
      <c r="L22" s="50">
        <v>494586</v>
      </c>
      <c r="M22" s="50">
        <v>276481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9321074</v>
      </c>
      <c r="B23" s="48" t="s">
        <v>2276</v>
      </c>
      <c r="C23" s="49" t="s">
        <v>2277</v>
      </c>
      <c r="D23" s="50" t="s">
        <v>13</v>
      </c>
      <c r="E23" s="50" t="s">
        <v>2188</v>
      </c>
      <c r="F23" s="50" t="s">
        <v>2188</v>
      </c>
      <c r="G23" s="50" t="s">
        <v>2189</v>
      </c>
      <c r="H23" s="50" t="s">
        <v>2188</v>
      </c>
      <c r="I23" s="50" t="s">
        <v>2278</v>
      </c>
      <c r="J23" s="50" t="s">
        <v>2279</v>
      </c>
      <c r="K23" s="51">
        <v>6</v>
      </c>
      <c r="L23" s="50">
        <v>491255</v>
      </c>
      <c r="M23" s="50">
        <v>280972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8">
        <v>5941142</v>
      </c>
      <c r="B24" s="48" t="s">
        <v>2286</v>
      </c>
      <c r="C24" s="49" t="s">
        <v>2287</v>
      </c>
      <c r="D24" s="50" t="s">
        <v>13</v>
      </c>
      <c r="E24" s="50" t="s">
        <v>2188</v>
      </c>
      <c r="F24" s="50" t="s">
        <v>2188</v>
      </c>
      <c r="G24" s="50" t="s">
        <v>2189</v>
      </c>
      <c r="H24" s="50" t="s">
        <v>2188</v>
      </c>
      <c r="I24" s="50" t="s">
        <v>2288</v>
      </c>
      <c r="J24" s="50" t="s">
        <v>2289</v>
      </c>
      <c r="K24" s="51">
        <v>10</v>
      </c>
      <c r="L24" s="50">
        <v>494933</v>
      </c>
      <c r="M24" s="50">
        <v>276235</v>
      </c>
      <c r="N24" s="50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8">
        <v>5941206</v>
      </c>
      <c r="B25" s="48" t="s">
        <v>2302</v>
      </c>
      <c r="C25" s="49" t="s">
        <v>2303</v>
      </c>
      <c r="D25" s="50" t="s">
        <v>13</v>
      </c>
      <c r="E25" s="50" t="s">
        <v>2188</v>
      </c>
      <c r="F25" s="50" t="s">
        <v>2188</v>
      </c>
      <c r="G25" s="50" t="s">
        <v>2189</v>
      </c>
      <c r="H25" s="50" t="s">
        <v>2188</v>
      </c>
      <c r="I25" s="50" t="s">
        <v>2304</v>
      </c>
      <c r="J25" s="50" t="s">
        <v>2305</v>
      </c>
      <c r="K25" s="51">
        <v>86</v>
      </c>
      <c r="L25" s="50">
        <v>489526</v>
      </c>
      <c r="M25" s="50">
        <v>278437</v>
      </c>
      <c r="N25" s="50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  <row r="26" spans="1:23" x14ac:dyDescent="0.35">
      <c r="A26" s="48">
        <v>5934460</v>
      </c>
      <c r="B26" s="48" t="s">
        <v>2315</v>
      </c>
      <c r="C26" s="49" t="s">
        <v>2316</v>
      </c>
      <c r="D26" s="50" t="s">
        <v>13</v>
      </c>
      <c r="E26" s="50" t="s">
        <v>2188</v>
      </c>
      <c r="F26" s="50" t="s">
        <v>2188</v>
      </c>
      <c r="G26" s="50" t="s">
        <v>2189</v>
      </c>
      <c r="H26" s="50" t="s">
        <v>2188</v>
      </c>
      <c r="I26" s="50" t="s">
        <v>2317</v>
      </c>
      <c r="J26" s="50" t="s">
        <v>2318</v>
      </c>
      <c r="K26" s="51">
        <v>1</v>
      </c>
      <c r="L26" s="50">
        <v>489907</v>
      </c>
      <c r="M26" s="50">
        <v>277139</v>
      </c>
      <c r="N26" s="50">
        <v>1</v>
      </c>
      <c r="O26" s="43"/>
      <c r="P26" s="43"/>
      <c r="Q26" s="43"/>
      <c r="R26" s="32">
        <f t="shared" si="1"/>
        <v>0</v>
      </c>
      <c r="S26" s="44">
        <f t="shared" si="2"/>
        <v>0</v>
      </c>
      <c r="T26" s="43"/>
      <c r="U26" s="43"/>
      <c r="V26" s="32">
        <f t="shared" si="3"/>
        <v>0</v>
      </c>
      <c r="W26" s="44">
        <f t="shared" si="4"/>
        <v>0</v>
      </c>
    </row>
    <row r="27" spans="1:23" x14ac:dyDescent="0.35">
      <c r="A27" s="48">
        <v>5941273</v>
      </c>
      <c r="B27" s="48" t="s">
        <v>2319</v>
      </c>
      <c r="C27" s="49" t="s">
        <v>2320</v>
      </c>
      <c r="D27" s="50" t="s">
        <v>13</v>
      </c>
      <c r="E27" s="50" t="s">
        <v>2188</v>
      </c>
      <c r="F27" s="50" t="s">
        <v>2188</v>
      </c>
      <c r="G27" s="50" t="s">
        <v>2189</v>
      </c>
      <c r="H27" s="50" t="s">
        <v>2188</v>
      </c>
      <c r="I27" s="50" t="s">
        <v>2321</v>
      </c>
      <c r="J27" s="50" t="s">
        <v>2322</v>
      </c>
      <c r="K27" s="51">
        <v>1</v>
      </c>
      <c r="L27" s="50">
        <v>494651</v>
      </c>
      <c r="M27" s="50">
        <v>275866</v>
      </c>
      <c r="N27" s="50">
        <v>1</v>
      </c>
      <c r="O27" s="43"/>
      <c r="P27" s="43"/>
      <c r="Q27" s="43"/>
      <c r="R27" s="32">
        <f t="shared" si="1"/>
        <v>0</v>
      </c>
      <c r="S27" s="44">
        <f t="shared" si="2"/>
        <v>0</v>
      </c>
      <c r="T27" s="43"/>
      <c r="U27" s="43"/>
      <c r="V27" s="32">
        <f t="shared" si="3"/>
        <v>0</v>
      </c>
      <c r="W27" s="44">
        <f t="shared" si="4"/>
        <v>0</v>
      </c>
    </row>
    <row r="28" spans="1:23" x14ac:dyDescent="0.35">
      <c r="A28" s="48">
        <v>5941468</v>
      </c>
      <c r="B28" s="48" t="s">
        <v>2341</v>
      </c>
      <c r="C28" s="49" t="s">
        <v>2342</v>
      </c>
      <c r="D28" s="50" t="s">
        <v>13</v>
      </c>
      <c r="E28" s="50" t="s">
        <v>2188</v>
      </c>
      <c r="F28" s="50" t="s">
        <v>2188</v>
      </c>
      <c r="G28" s="50" t="s">
        <v>2189</v>
      </c>
      <c r="H28" s="50" t="s">
        <v>2188</v>
      </c>
      <c r="I28" s="50" t="s">
        <v>2339</v>
      </c>
      <c r="J28" s="50" t="s">
        <v>2340</v>
      </c>
      <c r="K28" s="51">
        <v>12</v>
      </c>
      <c r="L28" s="50">
        <v>494840</v>
      </c>
      <c r="M28" s="50">
        <v>272980</v>
      </c>
      <c r="N28" s="50">
        <v>1</v>
      </c>
      <c r="O28" s="43"/>
      <c r="P28" s="43"/>
      <c r="Q28" s="43"/>
      <c r="R28" s="32">
        <f t="shared" si="1"/>
        <v>0</v>
      </c>
      <c r="S28" s="44">
        <f t="shared" si="2"/>
        <v>0</v>
      </c>
      <c r="T28" s="43"/>
      <c r="U28" s="43"/>
      <c r="V28" s="32">
        <f t="shared" si="3"/>
        <v>0</v>
      </c>
      <c r="W28" s="44">
        <f t="shared" si="4"/>
        <v>0</v>
      </c>
    </row>
    <row r="29" spans="1:23" x14ac:dyDescent="0.35">
      <c r="A29" s="48">
        <v>5935549</v>
      </c>
      <c r="B29" s="48" t="s">
        <v>2343</v>
      </c>
      <c r="C29" s="49" t="s">
        <v>2344</v>
      </c>
      <c r="D29" s="50" t="s">
        <v>13</v>
      </c>
      <c r="E29" s="50" t="s">
        <v>2188</v>
      </c>
      <c r="F29" s="50" t="s">
        <v>2188</v>
      </c>
      <c r="G29" s="50" t="s">
        <v>2189</v>
      </c>
      <c r="H29" s="50" t="s">
        <v>2188</v>
      </c>
      <c r="I29" s="50" t="s">
        <v>820</v>
      </c>
      <c r="J29" s="50" t="s">
        <v>821</v>
      </c>
      <c r="K29" s="51">
        <v>2</v>
      </c>
      <c r="L29" s="50">
        <v>493744</v>
      </c>
      <c r="M29" s="50">
        <v>276058</v>
      </c>
      <c r="N29" s="50">
        <v>1</v>
      </c>
      <c r="O29" s="43"/>
      <c r="P29" s="43"/>
      <c r="Q29" s="43"/>
      <c r="R29" s="32">
        <f t="shared" si="1"/>
        <v>0</v>
      </c>
      <c r="S29" s="44">
        <f t="shared" si="2"/>
        <v>0</v>
      </c>
      <c r="T29" s="43"/>
      <c r="U29" s="43"/>
      <c r="V29" s="32">
        <f t="shared" si="3"/>
        <v>0</v>
      </c>
      <c r="W29" s="44">
        <f t="shared" si="4"/>
        <v>0</v>
      </c>
    </row>
    <row r="30" spans="1:23" x14ac:dyDescent="0.35">
      <c r="A30" s="48">
        <v>5941645</v>
      </c>
      <c r="B30" s="48" t="s">
        <v>2359</v>
      </c>
      <c r="C30" s="49" t="s">
        <v>2360</v>
      </c>
      <c r="D30" s="50" t="s">
        <v>13</v>
      </c>
      <c r="E30" s="50" t="s">
        <v>2188</v>
      </c>
      <c r="F30" s="50" t="s">
        <v>2188</v>
      </c>
      <c r="G30" s="50" t="s">
        <v>2189</v>
      </c>
      <c r="H30" s="50" t="s">
        <v>2188</v>
      </c>
      <c r="I30" s="50" t="s">
        <v>2361</v>
      </c>
      <c r="J30" s="50" t="s">
        <v>2362</v>
      </c>
      <c r="K30" s="51">
        <v>20</v>
      </c>
      <c r="L30" s="50">
        <v>492525</v>
      </c>
      <c r="M30" s="50">
        <v>274604</v>
      </c>
      <c r="N30" s="50">
        <v>1</v>
      </c>
      <c r="O30" s="43"/>
      <c r="P30" s="43"/>
      <c r="Q30" s="43"/>
      <c r="R30" s="32">
        <f t="shared" si="1"/>
        <v>0</v>
      </c>
      <c r="S30" s="44">
        <f t="shared" si="2"/>
        <v>0</v>
      </c>
      <c r="T30" s="43"/>
      <c r="U30" s="43"/>
      <c r="V30" s="32">
        <f t="shared" si="3"/>
        <v>0</v>
      </c>
      <c r="W30" s="44">
        <f t="shared" si="4"/>
        <v>0</v>
      </c>
    </row>
    <row r="31" spans="1:23" x14ac:dyDescent="0.35">
      <c r="A31" s="48">
        <v>5937688</v>
      </c>
      <c r="B31" s="48" t="s">
        <v>2365</v>
      </c>
      <c r="C31" s="49" t="s">
        <v>2366</v>
      </c>
      <c r="D31" s="50" t="s">
        <v>13</v>
      </c>
      <c r="E31" s="50" t="s">
        <v>2188</v>
      </c>
      <c r="F31" s="50" t="s">
        <v>2188</v>
      </c>
      <c r="G31" s="50" t="s">
        <v>2189</v>
      </c>
      <c r="H31" s="50" t="s">
        <v>2188</v>
      </c>
      <c r="I31" s="50" t="s">
        <v>1449</v>
      </c>
      <c r="J31" s="50" t="s">
        <v>1450</v>
      </c>
      <c r="K31" s="51">
        <v>46</v>
      </c>
      <c r="L31" s="50">
        <v>494843</v>
      </c>
      <c r="M31" s="50">
        <v>275942</v>
      </c>
      <c r="N31" s="50">
        <v>1</v>
      </c>
      <c r="O31" s="43"/>
      <c r="P31" s="43"/>
      <c r="Q31" s="43"/>
      <c r="R31" s="32">
        <f t="shared" si="1"/>
        <v>0</v>
      </c>
      <c r="S31" s="44">
        <f t="shared" si="2"/>
        <v>0</v>
      </c>
      <c r="T31" s="43"/>
      <c r="U31" s="43"/>
      <c r="V31" s="32">
        <f t="shared" si="3"/>
        <v>0</v>
      </c>
      <c r="W31" s="44">
        <f t="shared" si="4"/>
        <v>0</v>
      </c>
    </row>
  </sheetData>
  <sheetProtection algorithmName="SHA-512" hashValue="FMVKRNvX7FvlVGeXm2jiw7oplq4+V/T0825Tgq7+THV+ESzBQ2TxYkYJX+7QNuNGnPWnvOzEbAXLnlM0iBOM8g==" saltValue="Et/bAJj9u90NwyqzLHjgo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DD72D-4FE2-47E4-9016-7496E34F4ED1}">
  <dimension ref="A1:W17"/>
  <sheetViews>
    <sheetView topLeftCell="A7" workbookViewId="0">
      <selection activeCell="P17" sqref="P17"/>
    </sheetView>
  </sheetViews>
  <sheetFormatPr defaultColWidth="8.7265625" defaultRowHeight="14.5" x14ac:dyDescent="0.35"/>
  <cols>
    <col min="1" max="4" width="8.7265625" style="14"/>
    <col min="5" max="5" width="13.1796875" style="14" customWidth="1"/>
    <col min="6" max="6" width="13" style="14" customWidth="1"/>
    <col min="7" max="11" width="8.7265625" style="14"/>
    <col min="12" max="12" width="16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21</v>
      </c>
      <c r="B2" s="11">
        <f>M14</f>
        <v>2</v>
      </c>
      <c r="C2" s="11" t="str">
        <f>E17</f>
        <v>BYTOM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32.5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33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5941117</v>
      </c>
      <c r="B16" s="48" t="s">
        <v>2280</v>
      </c>
      <c r="C16" s="49" t="s">
        <v>2281</v>
      </c>
      <c r="D16" s="50" t="s">
        <v>13</v>
      </c>
      <c r="E16" s="50" t="s">
        <v>2188</v>
      </c>
      <c r="F16" s="50" t="s">
        <v>2188</v>
      </c>
      <c r="G16" s="50" t="s">
        <v>2189</v>
      </c>
      <c r="H16" s="50" t="s">
        <v>2188</v>
      </c>
      <c r="I16" s="50" t="s">
        <v>313</v>
      </c>
      <c r="J16" s="50" t="s">
        <v>314</v>
      </c>
      <c r="K16" s="51">
        <v>10</v>
      </c>
      <c r="L16" s="50">
        <v>494727</v>
      </c>
      <c r="M16" s="50">
        <v>276740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5941121</v>
      </c>
      <c r="B17" s="48" t="s">
        <v>2284</v>
      </c>
      <c r="C17" s="49" t="s">
        <v>2285</v>
      </c>
      <c r="D17" s="50" t="s">
        <v>13</v>
      </c>
      <c r="E17" s="50" t="s">
        <v>2188</v>
      </c>
      <c r="F17" s="50" t="s">
        <v>2188</v>
      </c>
      <c r="G17" s="50" t="s">
        <v>2189</v>
      </c>
      <c r="H17" s="50" t="s">
        <v>2188</v>
      </c>
      <c r="I17" s="50" t="s">
        <v>313</v>
      </c>
      <c r="J17" s="50" t="s">
        <v>314</v>
      </c>
      <c r="K17" s="51">
        <v>6</v>
      </c>
      <c r="L17" s="50">
        <v>494863</v>
      </c>
      <c r="M17" s="50">
        <v>276708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5SRc1hs7nLweQe7yLB40pm/MKlR+NJ4AL6oh3HOPXXDFXssy93elwOgklfI3OMPJggkDG7vVYWkc8b8Vkvv+VA==" saltValue="KQyFyaHZFUnbheZpMLivm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D0292-AEA7-4463-A29C-4DF36AAC6FC2}">
  <dimension ref="A1:W20"/>
  <sheetViews>
    <sheetView workbookViewId="0">
      <selection activeCell="R15" sqref="R15"/>
    </sheetView>
  </sheetViews>
  <sheetFormatPr defaultRowHeight="14.5" x14ac:dyDescent="0.35"/>
  <cols>
    <col min="5" max="5" width="11.54296875" customWidth="1"/>
    <col min="6" max="6" width="11.1796875" customWidth="1"/>
    <col min="12" max="12" width="14.7265625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164</v>
      </c>
      <c r="B2" s="11">
        <f>M14</f>
        <v>5</v>
      </c>
      <c r="C2" s="11" t="str">
        <f>E17</f>
        <v>ZAWIERCIAŃSKI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5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5837843</v>
      </c>
      <c r="B16" s="4" t="s">
        <v>356</v>
      </c>
      <c r="C16" s="5" t="s">
        <v>357</v>
      </c>
      <c r="D16" s="6" t="s">
        <v>13</v>
      </c>
      <c r="E16" s="6" t="s">
        <v>232</v>
      </c>
      <c r="F16" s="6" t="s">
        <v>355</v>
      </c>
      <c r="G16" s="6" t="s">
        <v>358</v>
      </c>
      <c r="H16" s="6" t="s">
        <v>355</v>
      </c>
      <c r="I16" s="6" t="s">
        <v>359</v>
      </c>
      <c r="J16" s="6" t="s">
        <v>360</v>
      </c>
      <c r="K16" s="6">
        <v>29</v>
      </c>
      <c r="L16" s="6">
        <v>540656</v>
      </c>
      <c r="M16" s="6">
        <v>299715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">
        <v>5838178</v>
      </c>
      <c r="B17" s="4" t="s">
        <v>361</v>
      </c>
      <c r="C17" s="5" t="s">
        <v>362</v>
      </c>
      <c r="D17" s="6" t="s">
        <v>13</v>
      </c>
      <c r="E17" s="6" t="s">
        <v>232</v>
      </c>
      <c r="F17" s="6" t="s">
        <v>355</v>
      </c>
      <c r="G17" s="6" t="s">
        <v>358</v>
      </c>
      <c r="H17" s="6" t="s">
        <v>355</v>
      </c>
      <c r="I17" s="6" t="s">
        <v>255</v>
      </c>
      <c r="J17" s="6" t="s">
        <v>256</v>
      </c>
      <c r="K17" s="6">
        <v>7</v>
      </c>
      <c r="L17" s="6">
        <v>540881</v>
      </c>
      <c r="M17" s="6">
        <v>299609</v>
      </c>
      <c r="N17" s="6">
        <v>1</v>
      </c>
      <c r="O17" s="43"/>
      <c r="P17" s="43"/>
      <c r="Q17" s="43"/>
      <c r="R17" s="32">
        <f t="shared" ref="R17:R20" si="1">ROUND(Q17*0.23,2)</f>
        <v>0</v>
      </c>
      <c r="S17" s="44">
        <f t="shared" ref="S17:S20" si="2">ROUND(Q17,2)+R17</f>
        <v>0</v>
      </c>
      <c r="T17" s="43"/>
      <c r="U17" s="43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35">
      <c r="A18" s="4">
        <v>5838993</v>
      </c>
      <c r="B18" s="4" t="s">
        <v>363</v>
      </c>
      <c r="C18" s="5" t="s">
        <v>364</v>
      </c>
      <c r="D18" s="6" t="s">
        <v>13</v>
      </c>
      <c r="E18" s="6" t="s">
        <v>232</v>
      </c>
      <c r="F18" s="6" t="s">
        <v>355</v>
      </c>
      <c r="G18" s="6" t="s">
        <v>365</v>
      </c>
      <c r="H18" s="6" t="s">
        <v>366</v>
      </c>
      <c r="I18" s="6" t="s">
        <v>45</v>
      </c>
      <c r="J18" s="6" t="s">
        <v>15</v>
      </c>
      <c r="K18" s="6">
        <v>7</v>
      </c>
      <c r="L18" s="6">
        <v>541923</v>
      </c>
      <c r="M18" s="6">
        <v>294974</v>
      </c>
      <c r="N18" s="6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">
        <v>5854374</v>
      </c>
      <c r="B19" s="4" t="s">
        <v>572</v>
      </c>
      <c r="C19" s="5" t="s">
        <v>573</v>
      </c>
      <c r="D19" s="6" t="s">
        <v>13</v>
      </c>
      <c r="E19" s="6" t="s">
        <v>232</v>
      </c>
      <c r="F19" s="6" t="s">
        <v>574</v>
      </c>
      <c r="G19" s="6" t="s">
        <v>575</v>
      </c>
      <c r="H19" s="6" t="s">
        <v>264</v>
      </c>
      <c r="I19" s="6" t="s">
        <v>576</v>
      </c>
      <c r="J19" s="6" t="s">
        <v>577</v>
      </c>
      <c r="K19" s="7">
        <v>7</v>
      </c>
      <c r="L19" s="6">
        <v>529980</v>
      </c>
      <c r="M19" s="6">
        <v>295350</v>
      </c>
      <c r="N19" s="6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">
        <v>5834344</v>
      </c>
      <c r="B20" s="4" t="s">
        <v>3991</v>
      </c>
      <c r="C20" s="5" t="s">
        <v>3992</v>
      </c>
      <c r="D20" s="6" t="s">
        <v>13</v>
      </c>
      <c r="E20" s="6" t="s">
        <v>232</v>
      </c>
      <c r="F20" s="6" t="s">
        <v>3989</v>
      </c>
      <c r="G20" s="6" t="s">
        <v>3990</v>
      </c>
      <c r="H20" s="6" t="s">
        <v>3989</v>
      </c>
      <c r="I20" s="6" t="s">
        <v>3993</v>
      </c>
      <c r="J20" s="6" t="s">
        <v>3994</v>
      </c>
      <c r="K20" s="7">
        <v>9</v>
      </c>
      <c r="L20" s="6">
        <v>534822</v>
      </c>
      <c r="M20" s="6">
        <v>291957</v>
      </c>
      <c r="N20" s="6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</sheetData>
  <sheetProtection algorithmName="SHA-512" hashValue="b1r86uJRgT2gKY06Mb13sFc08XxzK4k6lTzH2NFcurK1VfvzHVBrnI/VtE/ImRvJC4V97XtJLXZdieh6+EQGuQ==" saltValue="CVS9NI0gzED/zMV+A5ezl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1EBA0-DDA7-4D27-B4D8-9AD47F073D16}">
  <dimension ref="A1:W36"/>
  <sheetViews>
    <sheetView workbookViewId="0">
      <selection activeCell="A16" sqref="A16"/>
    </sheetView>
  </sheetViews>
  <sheetFormatPr defaultColWidth="8.7265625" defaultRowHeight="14.5" x14ac:dyDescent="0.35"/>
  <cols>
    <col min="1" max="4" width="8.7265625" style="14"/>
    <col min="5" max="5" width="13" style="14" customWidth="1"/>
    <col min="6" max="6" width="13.453125" style="14" customWidth="1"/>
    <col min="7" max="11" width="8.7265625" style="14"/>
    <col min="12" max="12" width="14.7265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20</v>
      </c>
      <c r="B2" s="11">
        <f>M14</f>
        <v>21</v>
      </c>
      <c r="C2" s="11" t="str">
        <f>E17</f>
        <v>BYTOM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21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21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43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43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32.5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22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33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21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5939797</v>
      </c>
      <c r="B16" s="48" t="s">
        <v>2196</v>
      </c>
      <c r="C16" s="49" t="s">
        <v>2197</v>
      </c>
      <c r="D16" s="50" t="s">
        <v>13</v>
      </c>
      <c r="E16" s="50" t="s">
        <v>2188</v>
      </c>
      <c r="F16" s="50" t="s">
        <v>2188</v>
      </c>
      <c r="G16" s="50" t="s">
        <v>2189</v>
      </c>
      <c r="H16" s="50" t="s">
        <v>2188</v>
      </c>
      <c r="I16" s="50" t="s">
        <v>2198</v>
      </c>
      <c r="J16" s="50" t="s">
        <v>2199</v>
      </c>
      <c r="K16" s="51">
        <v>21</v>
      </c>
      <c r="L16" s="50">
        <v>495850</v>
      </c>
      <c r="M16" s="50">
        <v>274118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5941692</v>
      </c>
      <c r="B17" s="48" t="s">
        <v>2209</v>
      </c>
      <c r="C17" s="49" t="s">
        <v>2210</v>
      </c>
      <c r="D17" s="50" t="s">
        <v>13</v>
      </c>
      <c r="E17" s="50" t="s">
        <v>2188</v>
      </c>
      <c r="F17" s="50" t="s">
        <v>2188</v>
      </c>
      <c r="G17" s="50" t="s">
        <v>2189</v>
      </c>
      <c r="H17" s="50" t="s">
        <v>2188</v>
      </c>
      <c r="I17" s="50" t="s">
        <v>2211</v>
      </c>
      <c r="J17" s="50" t="s">
        <v>2212</v>
      </c>
      <c r="K17" s="51">
        <v>5</v>
      </c>
      <c r="L17" s="50">
        <v>492607</v>
      </c>
      <c r="M17" s="50">
        <v>274125</v>
      </c>
      <c r="N17" s="50">
        <v>1</v>
      </c>
      <c r="O17" s="43"/>
      <c r="P17" s="43"/>
      <c r="Q17" s="43"/>
      <c r="R17" s="32">
        <f t="shared" ref="R17:R36" si="1">ROUND(Q17*0.23,2)</f>
        <v>0</v>
      </c>
      <c r="S17" s="44">
        <f t="shared" ref="S17:S36" si="2">ROUND(Q17,2)+R17</f>
        <v>0</v>
      </c>
      <c r="T17" s="43"/>
      <c r="U17" s="43"/>
      <c r="V17" s="32">
        <f t="shared" ref="V17:V36" si="3">ROUND(U17*0.23,2)</f>
        <v>0</v>
      </c>
      <c r="W17" s="44">
        <f t="shared" ref="W17:W36" si="4">ROUND(U17,2)+V17</f>
        <v>0</v>
      </c>
    </row>
    <row r="18" spans="1:23" x14ac:dyDescent="0.35">
      <c r="A18" s="48">
        <v>5940603</v>
      </c>
      <c r="B18" s="48" t="s">
        <v>2216</v>
      </c>
      <c r="C18" s="49" t="s">
        <v>2217</v>
      </c>
      <c r="D18" s="50" t="s">
        <v>13</v>
      </c>
      <c r="E18" s="50" t="s">
        <v>2188</v>
      </c>
      <c r="F18" s="50" t="s">
        <v>2188</v>
      </c>
      <c r="G18" s="50" t="s">
        <v>2189</v>
      </c>
      <c r="H18" s="50" t="s">
        <v>2188</v>
      </c>
      <c r="I18" s="50" t="s">
        <v>2218</v>
      </c>
      <c r="J18" s="50" t="s">
        <v>2219</v>
      </c>
      <c r="K18" s="51">
        <v>40</v>
      </c>
      <c r="L18" s="50">
        <v>494720</v>
      </c>
      <c r="M18" s="50">
        <v>275371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5940615</v>
      </c>
      <c r="B19" s="48" t="s">
        <v>2220</v>
      </c>
      <c r="C19" s="49" t="s">
        <v>2221</v>
      </c>
      <c r="D19" s="50" t="s">
        <v>13</v>
      </c>
      <c r="E19" s="50" t="s">
        <v>2188</v>
      </c>
      <c r="F19" s="50" t="s">
        <v>2188</v>
      </c>
      <c r="G19" s="50" t="s">
        <v>2189</v>
      </c>
      <c r="H19" s="50" t="s">
        <v>2188</v>
      </c>
      <c r="I19" s="50" t="s">
        <v>1257</v>
      </c>
      <c r="J19" s="50" t="s">
        <v>1258</v>
      </c>
      <c r="K19" s="51">
        <v>27</v>
      </c>
      <c r="L19" s="50">
        <v>492441</v>
      </c>
      <c r="M19" s="50">
        <v>274738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5940623</v>
      </c>
      <c r="B20" s="48" t="s">
        <v>2222</v>
      </c>
      <c r="C20" s="49" t="s">
        <v>2223</v>
      </c>
      <c r="D20" s="50" t="s">
        <v>13</v>
      </c>
      <c r="E20" s="50" t="s">
        <v>2188</v>
      </c>
      <c r="F20" s="50" t="s">
        <v>2188</v>
      </c>
      <c r="G20" s="50" t="s">
        <v>2189</v>
      </c>
      <c r="H20" s="50" t="s">
        <v>2188</v>
      </c>
      <c r="I20" s="50" t="s">
        <v>77</v>
      </c>
      <c r="J20" s="50" t="s">
        <v>78</v>
      </c>
      <c r="K20" s="51">
        <v>35</v>
      </c>
      <c r="L20" s="50">
        <v>494630</v>
      </c>
      <c r="M20" s="50">
        <v>275311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5938033</v>
      </c>
      <c r="B21" s="48" t="s">
        <v>2224</v>
      </c>
      <c r="C21" s="49" t="s">
        <v>2225</v>
      </c>
      <c r="D21" s="50" t="s">
        <v>13</v>
      </c>
      <c r="E21" s="50" t="s">
        <v>2188</v>
      </c>
      <c r="F21" s="50" t="s">
        <v>2188</v>
      </c>
      <c r="G21" s="50" t="s">
        <v>2189</v>
      </c>
      <c r="H21" s="50" t="s">
        <v>2188</v>
      </c>
      <c r="I21" s="50" t="s">
        <v>2226</v>
      </c>
      <c r="J21" s="50" t="s">
        <v>2227</v>
      </c>
      <c r="K21" s="51">
        <v>2</v>
      </c>
      <c r="L21" s="50">
        <v>494656</v>
      </c>
      <c r="M21" s="50">
        <v>275350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5940817</v>
      </c>
      <c r="B22" s="48" t="s">
        <v>2243</v>
      </c>
      <c r="C22" s="49" t="s">
        <v>2244</v>
      </c>
      <c r="D22" s="50" t="s">
        <v>13</v>
      </c>
      <c r="E22" s="50" t="s">
        <v>2188</v>
      </c>
      <c r="F22" s="50" t="s">
        <v>2188</v>
      </c>
      <c r="G22" s="50" t="s">
        <v>2189</v>
      </c>
      <c r="H22" s="50" t="s">
        <v>2188</v>
      </c>
      <c r="I22" s="50" t="s">
        <v>2241</v>
      </c>
      <c r="J22" s="50" t="s">
        <v>2242</v>
      </c>
      <c r="K22" s="51" t="s">
        <v>234</v>
      </c>
      <c r="L22" s="50">
        <v>492727</v>
      </c>
      <c r="M22" s="50">
        <v>276207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5940908</v>
      </c>
      <c r="B23" s="48" t="s">
        <v>2253</v>
      </c>
      <c r="C23" s="49" t="s">
        <v>2254</v>
      </c>
      <c r="D23" s="50" t="s">
        <v>13</v>
      </c>
      <c r="E23" s="50" t="s">
        <v>2188</v>
      </c>
      <c r="F23" s="50" t="s">
        <v>2188</v>
      </c>
      <c r="G23" s="50" t="s">
        <v>2189</v>
      </c>
      <c r="H23" s="50" t="s">
        <v>2188</v>
      </c>
      <c r="I23" s="50" t="s">
        <v>2255</v>
      </c>
      <c r="J23" s="50" t="s">
        <v>2256</v>
      </c>
      <c r="K23" s="51">
        <v>17</v>
      </c>
      <c r="L23" s="50">
        <v>494251</v>
      </c>
      <c r="M23" s="50">
        <v>275288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8">
        <v>5933288</v>
      </c>
      <c r="B24" s="48" t="s">
        <v>2261</v>
      </c>
      <c r="C24" s="49" t="s">
        <v>2262</v>
      </c>
      <c r="D24" s="50" t="s">
        <v>13</v>
      </c>
      <c r="E24" s="50" t="s">
        <v>2188</v>
      </c>
      <c r="F24" s="50" t="s">
        <v>2188</v>
      </c>
      <c r="G24" s="50" t="s">
        <v>2189</v>
      </c>
      <c r="H24" s="50" t="s">
        <v>2188</v>
      </c>
      <c r="I24" s="50" t="s">
        <v>2259</v>
      </c>
      <c r="J24" s="50" t="s">
        <v>2260</v>
      </c>
      <c r="K24" s="51">
        <v>9</v>
      </c>
      <c r="L24" s="50">
        <v>491138</v>
      </c>
      <c r="M24" s="50">
        <v>280658</v>
      </c>
      <c r="N24" s="50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8">
        <v>5940936</v>
      </c>
      <c r="B25" s="48" t="s">
        <v>2263</v>
      </c>
      <c r="C25" s="49" t="s">
        <v>2264</v>
      </c>
      <c r="D25" s="50" t="s">
        <v>13</v>
      </c>
      <c r="E25" s="50" t="s">
        <v>2188</v>
      </c>
      <c r="F25" s="50" t="s">
        <v>2188</v>
      </c>
      <c r="G25" s="50" t="s">
        <v>2189</v>
      </c>
      <c r="H25" s="50" t="s">
        <v>2188</v>
      </c>
      <c r="I25" s="50" t="s">
        <v>2265</v>
      </c>
      <c r="J25" s="50" t="s">
        <v>2266</v>
      </c>
      <c r="K25" s="51">
        <v>19</v>
      </c>
      <c r="L25" s="50">
        <v>488529</v>
      </c>
      <c r="M25" s="50">
        <v>277400</v>
      </c>
      <c r="N25" s="50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  <row r="26" spans="1:23" x14ac:dyDescent="0.35">
      <c r="A26" s="48">
        <v>5941120</v>
      </c>
      <c r="B26" s="48" t="s">
        <v>2282</v>
      </c>
      <c r="C26" s="49" t="s">
        <v>2283</v>
      </c>
      <c r="D26" s="50" t="s">
        <v>13</v>
      </c>
      <c r="E26" s="50" t="s">
        <v>2188</v>
      </c>
      <c r="F26" s="50" t="s">
        <v>2188</v>
      </c>
      <c r="G26" s="50" t="s">
        <v>2189</v>
      </c>
      <c r="H26" s="50" t="s">
        <v>2188</v>
      </c>
      <c r="I26" s="50" t="s">
        <v>313</v>
      </c>
      <c r="J26" s="50" t="s">
        <v>314</v>
      </c>
      <c r="K26" s="51">
        <v>2</v>
      </c>
      <c r="L26" s="50">
        <v>494964</v>
      </c>
      <c r="M26" s="50">
        <v>276638</v>
      </c>
      <c r="N26" s="50">
        <v>1</v>
      </c>
      <c r="O26" s="43"/>
      <c r="P26" s="43"/>
      <c r="Q26" s="43"/>
      <c r="R26" s="32">
        <f t="shared" si="1"/>
        <v>0</v>
      </c>
      <c r="S26" s="44">
        <f t="shared" si="2"/>
        <v>0</v>
      </c>
      <c r="T26" s="43"/>
      <c r="U26" s="43"/>
      <c r="V26" s="32">
        <f t="shared" si="3"/>
        <v>0</v>
      </c>
      <c r="W26" s="44">
        <f t="shared" si="4"/>
        <v>0</v>
      </c>
    </row>
    <row r="27" spans="1:23" x14ac:dyDescent="0.35">
      <c r="A27" s="48">
        <v>5941186</v>
      </c>
      <c r="B27" s="48" t="s">
        <v>2298</v>
      </c>
      <c r="C27" s="49" t="s">
        <v>2299</v>
      </c>
      <c r="D27" s="50" t="s">
        <v>13</v>
      </c>
      <c r="E27" s="50" t="s">
        <v>2188</v>
      </c>
      <c r="F27" s="50" t="s">
        <v>2188</v>
      </c>
      <c r="G27" s="50" t="s">
        <v>2189</v>
      </c>
      <c r="H27" s="50" t="s">
        <v>2188</v>
      </c>
      <c r="I27" s="50" t="s">
        <v>2300</v>
      </c>
      <c r="J27" s="50" t="s">
        <v>2301</v>
      </c>
      <c r="K27" s="51">
        <v>3</v>
      </c>
      <c r="L27" s="50">
        <v>490618</v>
      </c>
      <c r="M27" s="50">
        <v>274283</v>
      </c>
      <c r="N27" s="50">
        <v>1</v>
      </c>
      <c r="O27" s="43"/>
      <c r="P27" s="43"/>
      <c r="Q27" s="43"/>
      <c r="R27" s="32">
        <f t="shared" si="1"/>
        <v>0</v>
      </c>
      <c r="S27" s="44">
        <f t="shared" si="2"/>
        <v>0</v>
      </c>
      <c r="T27" s="43"/>
      <c r="U27" s="43"/>
      <c r="V27" s="32">
        <f t="shared" si="3"/>
        <v>0</v>
      </c>
      <c r="W27" s="44">
        <f t="shared" si="4"/>
        <v>0</v>
      </c>
    </row>
    <row r="28" spans="1:23" x14ac:dyDescent="0.35">
      <c r="A28" s="48">
        <v>5936566</v>
      </c>
      <c r="B28" s="48" t="s">
        <v>2306</v>
      </c>
      <c r="C28" s="49" t="s">
        <v>2307</v>
      </c>
      <c r="D28" s="50" t="s">
        <v>13</v>
      </c>
      <c r="E28" s="50" t="s">
        <v>2188</v>
      </c>
      <c r="F28" s="50" t="s">
        <v>2188</v>
      </c>
      <c r="G28" s="50" t="s">
        <v>2189</v>
      </c>
      <c r="H28" s="50" t="s">
        <v>2188</v>
      </c>
      <c r="I28" s="50" t="s">
        <v>2308</v>
      </c>
      <c r="J28" s="50" t="s">
        <v>2309</v>
      </c>
      <c r="K28" s="51">
        <v>9</v>
      </c>
      <c r="L28" s="50">
        <v>493039</v>
      </c>
      <c r="M28" s="50">
        <v>275585</v>
      </c>
      <c r="N28" s="50">
        <v>1</v>
      </c>
      <c r="O28" s="43"/>
      <c r="P28" s="43"/>
      <c r="Q28" s="43"/>
      <c r="R28" s="32">
        <f t="shared" si="1"/>
        <v>0</v>
      </c>
      <c r="S28" s="44">
        <f t="shared" si="2"/>
        <v>0</v>
      </c>
      <c r="T28" s="43"/>
      <c r="U28" s="43"/>
      <c r="V28" s="32">
        <f t="shared" si="3"/>
        <v>0</v>
      </c>
      <c r="W28" s="44">
        <f t="shared" si="4"/>
        <v>0</v>
      </c>
    </row>
    <row r="29" spans="1:23" x14ac:dyDescent="0.35">
      <c r="A29" s="48">
        <v>5941258</v>
      </c>
      <c r="B29" s="48" t="s">
        <v>2310</v>
      </c>
      <c r="C29" s="49" t="s">
        <v>2311</v>
      </c>
      <c r="D29" s="50" t="s">
        <v>13</v>
      </c>
      <c r="E29" s="50" t="s">
        <v>2188</v>
      </c>
      <c r="F29" s="50" t="s">
        <v>2188</v>
      </c>
      <c r="G29" s="50" t="s">
        <v>2189</v>
      </c>
      <c r="H29" s="50" t="s">
        <v>2188</v>
      </c>
      <c r="I29" s="50" t="s">
        <v>2312</v>
      </c>
      <c r="J29" s="50" t="s">
        <v>2313</v>
      </c>
      <c r="K29" s="51" t="s">
        <v>2314</v>
      </c>
      <c r="L29" s="50">
        <v>492958</v>
      </c>
      <c r="M29" s="50">
        <v>274650</v>
      </c>
      <c r="N29" s="50">
        <v>1</v>
      </c>
      <c r="O29" s="43"/>
      <c r="P29" s="43"/>
      <c r="Q29" s="43"/>
      <c r="R29" s="32">
        <f t="shared" si="1"/>
        <v>0</v>
      </c>
      <c r="S29" s="44">
        <f t="shared" si="2"/>
        <v>0</v>
      </c>
      <c r="T29" s="43"/>
      <c r="U29" s="43"/>
      <c r="V29" s="32">
        <f t="shared" si="3"/>
        <v>0</v>
      </c>
      <c r="W29" s="44">
        <f t="shared" si="4"/>
        <v>0</v>
      </c>
    </row>
    <row r="30" spans="1:23" x14ac:dyDescent="0.35">
      <c r="A30" s="48">
        <v>5941317</v>
      </c>
      <c r="B30" s="48" t="s">
        <v>2325</v>
      </c>
      <c r="C30" s="49" t="s">
        <v>2326</v>
      </c>
      <c r="D30" s="50" t="s">
        <v>13</v>
      </c>
      <c r="E30" s="50" t="s">
        <v>2188</v>
      </c>
      <c r="F30" s="50" t="s">
        <v>2188</v>
      </c>
      <c r="G30" s="50" t="s">
        <v>2189</v>
      </c>
      <c r="H30" s="50" t="s">
        <v>2188</v>
      </c>
      <c r="I30" s="50" t="s">
        <v>2327</v>
      </c>
      <c r="J30" s="50" t="s">
        <v>2328</v>
      </c>
      <c r="K30" s="51">
        <v>11</v>
      </c>
      <c r="L30" s="50">
        <v>493818</v>
      </c>
      <c r="M30" s="50">
        <v>275997</v>
      </c>
      <c r="N30" s="50">
        <v>1</v>
      </c>
      <c r="O30" s="43"/>
      <c r="P30" s="43"/>
      <c r="Q30" s="43"/>
      <c r="R30" s="32">
        <f t="shared" si="1"/>
        <v>0</v>
      </c>
      <c r="S30" s="44">
        <f t="shared" si="2"/>
        <v>0</v>
      </c>
      <c r="T30" s="43"/>
      <c r="U30" s="43"/>
      <c r="V30" s="32">
        <f t="shared" si="3"/>
        <v>0</v>
      </c>
      <c r="W30" s="44">
        <f t="shared" si="4"/>
        <v>0</v>
      </c>
    </row>
    <row r="31" spans="1:23" x14ac:dyDescent="0.35">
      <c r="A31" s="48">
        <v>5941451</v>
      </c>
      <c r="B31" s="48" t="s">
        <v>2333</v>
      </c>
      <c r="C31" s="49" t="s">
        <v>2334</v>
      </c>
      <c r="D31" s="50" t="s">
        <v>13</v>
      </c>
      <c r="E31" s="50" t="s">
        <v>2188</v>
      </c>
      <c r="F31" s="50" t="s">
        <v>2188</v>
      </c>
      <c r="G31" s="50" t="s">
        <v>2189</v>
      </c>
      <c r="H31" s="50" t="s">
        <v>2188</v>
      </c>
      <c r="I31" s="50" t="s">
        <v>2335</v>
      </c>
      <c r="J31" s="50" t="s">
        <v>2336</v>
      </c>
      <c r="K31" s="51">
        <v>124</v>
      </c>
      <c r="L31" s="50">
        <v>491883</v>
      </c>
      <c r="M31" s="50">
        <v>280820</v>
      </c>
      <c r="N31" s="50">
        <v>1</v>
      </c>
      <c r="O31" s="43"/>
      <c r="P31" s="43"/>
      <c r="Q31" s="43"/>
      <c r="R31" s="32">
        <f t="shared" si="1"/>
        <v>0</v>
      </c>
      <c r="S31" s="44">
        <f t="shared" si="2"/>
        <v>0</v>
      </c>
      <c r="T31" s="43"/>
      <c r="U31" s="43"/>
      <c r="V31" s="32">
        <f t="shared" si="3"/>
        <v>0</v>
      </c>
      <c r="W31" s="44">
        <f t="shared" si="4"/>
        <v>0</v>
      </c>
    </row>
    <row r="32" spans="1:23" x14ac:dyDescent="0.35">
      <c r="A32" s="48">
        <v>5941467</v>
      </c>
      <c r="B32" s="48" t="s">
        <v>2337</v>
      </c>
      <c r="C32" s="49" t="s">
        <v>2338</v>
      </c>
      <c r="D32" s="50" t="s">
        <v>13</v>
      </c>
      <c r="E32" s="50" t="s">
        <v>2188</v>
      </c>
      <c r="F32" s="50" t="s">
        <v>2188</v>
      </c>
      <c r="G32" s="50" t="s">
        <v>2189</v>
      </c>
      <c r="H32" s="50" t="s">
        <v>2188</v>
      </c>
      <c r="I32" s="50" t="s">
        <v>2339</v>
      </c>
      <c r="J32" s="50" t="s">
        <v>2340</v>
      </c>
      <c r="K32" s="51">
        <v>10</v>
      </c>
      <c r="L32" s="50">
        <v>494843</v>
      </c>
      <c r="M32" s="50">
        <v>272998</v>
      </c>
      <c r="N32" s="50">
        <v>1</v>
      </c>
      <c r="O32" s="43"/>
      <c r="P32" s="43"/>
      <c r="Q32" s="43"/>
      <c r="R32" s="32">
        <f t="shared" si="1"/>
        <v>0</v>
      </c>
      <c r="S32" s="44">
        <f t="shared" si="2"/>
        <v>0</v>
      </c>
      <c r="T32" s="43"/>
      <c r="U32" s="43"/>
      <c r="V32" s="32">
        <f t="shared" si="3"/>
        <v>0</v>
      </c>
      <c r="W32" s="44">
        <f t="shared" si="4"/>
        <v>0</v>
      </c>
    </row>
    <row r="33" spans="1:23" x14ac:dyDescent="0.35">
      <c r="A33" s="48">
        <v>5941497</v>
      </c>
      <c r="B33" s="48" t="s">
        <v>2345</v>
      </c>
      <c r="C33" s="49" t="s">
        <v>2346</v>
      </c>
      <c r="D33" s="50" t="s">
        <v>13</v>
      </c>
      <c r="E33" s="50" t="s">
        <v>2188</v>
      </c>
      <c r="F33" s="50" t="s">
        <v>2188</v>
      </c>
      <c r="G33" s="50" t="s">
        <v>2189</v>
      </c>
      <c r="H33" s="50" t="s">
        <v>2188</v>
      </c>
      <c r="I33" s="50" t="s">
        <v>481</v>
      </c>
      <c r="J33" s="50" t="s">
        <v>482</v>
      </c>
      <c r="K33" s="51">
        <v>7</v>
      </c>
      <c r="L33" s="50">
        <v>490623</v>
      </c>
      <c r="M33" s="50">
        <v>280747</v>
      </c>
      <c r="N33" s="50">
        <v>1</v>
      </c>
      <c r="O33" s="43"/>
      <c r="P33" s="43"/>
      <c r="Q33" s="43"/>
      <c r="R33" s="32">
        <f t="shared" si="1"/>
        <v>0</v>
      </c>
      <c r="S33" s="44">
        <f t="shared" si="2"/>
        <v>0</v>
      </c>
      <c r="T33" s="43"/>
      <c r="U33" s="43"/>
      <c r="V33" s="32">
        <f t="shared" si="3"/>
        <v>0</v>
      </c>
      <c r="W33" s="44">
        <f t="shared" si="4"/>
        <v>0</v>
      </c>
    </row>
    <row r="34" spans="1:23" x14ac:dyDescent="0.35">
      <c r="A34" s="48">
        <v>5937792</v>
      </c>
      <c r="B34" s="48" t="s">
        <v>2347</v>
      </c>
      <c r="C34" s="49" t="s">
        <v>2348</v>
      </c>
      <c r="D34" s="50" t="s">
        <v>13</v>
      </c>
      <c r="E34" s="50" t="s">
        <v>2188</v>
      </c>
      <c r="F34" s="50" t="s">
        <v>2188</v>
      </c>
      <c r="G34" s="50" t="s">
        <v>2189</v>
      </c>
      <c r="H34" s="50" t="s">
        <v>2188</v>
      </c>
      <c r="I34" s="50" t="s">
        <v>2349</v>
      </c>
      <c r="J34" s="50" t="s">
        <v>2350</v>
      </c>
      <c r="K34" s="51">
        <v>6</v>
      </c>
      <c r="L34" s="50">
        <v>494455</v>
      </c>
      <c r="M34" s="50">
        <v>275741</v>
      </c>
      <c r="N34" s="50">
        <v>1</v>
      </c>
      <c r="O34" s="43"/>
      <c r="P34" s="43"/>
      <c r="Q34" s="43"/>
      <c r="R34" s="32">
        <f t="shared" si="1"/>
        <v>0</v>
      </c>
      <c r="S34" s="44">
        <f t="shared" si="2"/>
        <v>0</v>
      </c>
      <c r="T34" s="43"/>
      <c r="U34" s="43"/>
      <c r="V34" s="32">
        <f t="shared" si="3"/>
        <v>0</v>
      </c>
      <c r="W34" s="44">
        <f t="shared" si="4"/>
        <v>0</v>
      </c>
    </row>
    <row r="35" spans="1:23" x14ac:dyDescent="0.35">
      <c r="A35" s="48">
        <v>5941553</v>
      </c>
      <c r="B35" s="48" t="s">
        <v>2351</v>
      </c>
      <c r="C35" s="49" t="s">
        <v>2352</v>
      </c>
      <c r="D35" s="50" t="s">
        <v>13</v>
      </c>
      <c r="E35" s="50" t="s">
        <v>2188</v>
      </c>
      <c r="F35" s="50" t="s">
        <v>2188</v>
      </c>
      <c r="G35" s="50" t="s">
        <v>2189</v>
      </c>
      <c r="H35" s="50" t="s">
        <v>2188</v>
      </c>
      <c r="I35" s="50" t="s">
        <v>2353</v>
      </c>
      <c r="J35" s="50" t="s">
        <v>2354</v>
      </c>
      <c r="K35" s="51">
        <v>6</v>
      </c>
      <c r="L35" s="50">
        <v>490952</v>
      </c>
      <c r="M35" s="50">
        <v>280908</v>
      </c>
      <c r="N35" s="50">
        <v>1</v>
      </c>
      <c r="O35" s="43"/>
      <c r="P35" s="43"/>
      <c r="Q35" s="43"/>
      <c r="R35" s="32">
        <f t="shared" si="1"/>
        <v>0</v>
      </c>
      <c r="S35" s="44">
        <f t="shared" si="2"/>
        <v>0</v>
      </c>
      <c r="T35" s="43"/>
      <c r="U35" s="43"/>
      <c r="V35" s="32">
        <f t="shared" si="3"/>
        <v>0</v>
      </c>
      <c r="W35" s="44">
        <f t="shared" si="4"/>
        <v>0</v>
      </c>
    </row>
    <row r="36" spans="1:23" x14ac:dyDescent="0.35">
      <c r="A36" s="48">
        <v>5937655</v>
      </c>
      <c r="B36" s="48" t="s">
        <v>2363</v>
      </c>
      <c r="C36" s="49" t="s">
        <v>2364</v>
      </c>
      <c r="D36" s="50" t="s">
        <v>13</v>
      </c>
      <c r="E36" s="50" t="s">
        <v>2188</v>
      </c>
      <c r="F36" s="50" t="s">
        <v>2188</v>
      </c>
      <c r="G36" s="50" t="s">
        <v>2189</v>
      </c>
      <c r="H36" s="50" t="s">
        <v>2188</v>
      </c>
      <c r="I36" s="50" t="s">
        <v>1449</v>
      </c>
      <c r="J36" s="50" t="s">
        <v>1450</v>
      </c>
      <c r="K36" s="51">
        <v>26</v>
      </c>
      <c r="L36" s="50">
        <v>494528</v>
      </c>
      <c r="M36" s="50">
        <v>276073</v>
      </c>
      <c r="N36" s="50">
        <v>1</v>
      </c>
      <c r="O36" s="43"/>
      <c r="P36" s="43"/>
      <c r="Q36" s="43"/>
      <c r="R36" s="32">
        <f t="shared" si="1"/>
        <v>0</v>
      </c>
      <c r="S36" s="44">
        <f t="shared" si="2"/>
        <v>0</v>
      </c>
      <c r="T36" s="43"/>
      <c r="U36" s="43"/>
      <c r="V36" s="32">
        <f t="shared" si="3"/>
        <v>0</v>
      </c>
      <c r="W36" s="44">
        <f t="shared" si="4"/>
        <v>0</v>
      </c>
    </row>
  </sheetData>
  <sheetProtection algorithmName="SHA-512" hashValue="YXWtOExTaDGfzR5MlfvYN3bJOt4TNvEHYRoRCFaA6q0Bfun6GWR9lwy+xCrLUv306s35it5rGyeyFvdlbq47Ag==" saltValue="avgnhWNzEXBqoRcPdgICt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FD3FA-59FC-414F-B90F-AB537BA42417}">
  <dimension ref="A1:W25"/>
  <sheetViews>
    <sheetView topLeftCell="C10" workbookViewId="0">
      <selection activeCell="U19" sqref="U19"/>
    </sheetView>
  </sheetViews>
  <sheetFormatPr defaultColWidth="8.7265625" defaultRowHeight="14.5" x14ac:dyDescent="0.35"/>
  <cols>
    <col min="1" max="4" width="8.7265625" style="14"/>
    <col min="5" max="5" width="11.54296875" style="14" customWidth="1"/>
    <col min="6" max="6" width="11.453125" style="14" customWidth="1"/>
    <col min="7" max="11" width="8.7265625" style="14"/>
    <col min="12" max="12" width="15.17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19</v>
      </c>
      <c r="B2" s="11">
        <f>M14</f>
        <v>10</v>
      </c>
      <c r="C2" s="11" t="str">
        <f>E17</f>
        <v>BIERUŃSKO-LĘDZIŃSKI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10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5789648</v>
      </c>
      <c r="B16" s="48" t="s">
        <v>640</v>
      </c>
      <c r="C16" s="49" t="s">
        <v>641</v>
      </c>
      <c r="D16" s="50" t="s">
        <v>13</v>
      </c>
      <c r="E16" s="50" t="s">
        <v>642</v>
      </c>
      <c r="F16" s="50" t="s">
        <v>643</v>
      </c>
      <c r="G16" s="50" t="s">
        <v>644</v>
      </c>
      <c r="H16" s="50" t="s">
        <v>643</v>
      </c>
      <c r="I16" s="50" t="s">
        <v>645</v>
      </c>
      <c r="J16" s="50" t="s">
        <v>646</v>
      </c>
      <c r="K16" s="51">
        <v>33</v>
      </c>
      <c r="L16" s="50">
        <v>507011</v>
      </c>
      <c r="M16" s="50">
        <v>243297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5790241</v>
      </c>
      <c r="B17" s="48" t="s">
        <v>647</v>
      </c>
      <c r="C17" s="49" t="s">
        <v>648</v>
      </c>
      <c r="D17" s="50" t="s">
        <v>13</v>
      </c>
      <c r="E17" s="50" t="s">
        <v>642</v>
      </c>
      <c r="F17" s="50" t="s">
        <v>643</v>
      </c>
      <c r="G17" s="50" t="s">
        <v>649</v>
      </c>
      <c r="H17" s="50" t="s">
        <v>650</v>
      </c>
      <c r="I17" s="50" t="s">
        <v>651</v>
      </c>
      <c r="J17" s="50" t="s">
        <v>652</v>
      </c>
      <c r="K17" s="51">
        <v>13</v>
      </c>
      <c r="L17" s="50">
        <v>504703</v>
      </c>
      <c r="M17" s="50">
        <v>239652</v>
      </c>
      <c r="N17" s="50">
        <v>1</v>
      </c>
      <c r="O17" s="43"/>
      <c r="P17" s="43"/>
      <c r="Q17" s="43"/>
      <c r="R17" s="32">
        <f t="shared" ref="R17:R25" si="1">ROUND(Q17*0.23,2)</f>
        <v>0</v>
      </c>
      <c r="S17" s="44">
        <f t="shared" ref="S17:S25" si="2">ROUND(Q17,2)+R17</f>
        <v>0</v>
      </c>
      <c r="T17" s="43"/>
      <c r="U17" s="43"/>
      <c r="V17" s="32">
        <f t="shared" ref="V17:V25" si="3">ROUND(U17*0.23,2)</f>
        <v>0</v>
      </c>
      <c r="W17" s="44">
        <f t="shared" ref="W17:W25" si="4">ROUND(U17,2)+V17</f>
        <v>0</v>
      </c>
    </row>
    <row r="18" spans="1:23" x14ac:dyDescent="0.35">
      <c r="A18" s="48">
        <v>5790632</v>
      </c>
      <c r="B18" s="48" t="s">
        <v>653</v>
      </c>
      <c r="C18" s="49" t="s">
        <v>654</v>
      </c>
      <c r="D18" s="50" t="s">
        <v>13</v>
      </c>
      <c r="E18" s="50" t="s">
        <v>642</v>
      </c>
      <c r="F18" s="50" t="s">
        <v>643</v>
      </c>
      <c r="G18" s="50" t="s">
        <v>655</v>
      </c>
      <c r="H18" s="50" t="s">
        <v>656</v>
      </c>
      <c r="I18" s="50" t="s">
        <v>657</v>
      </c>
      <c r="J18" s="50" t="s">
        <v>658</v>
      </c>
      <c r="K18" s="51">
        <v>38</v>
      </c>
      <c r="L18" s="50">
        <v>503624</v>
      </c>
      <c r="M18" s="50">
        <v>243705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5779777</v>
      </c>
      <c r="B19" s="48" t="s">
        <v>2180</v>
      </c>
      <c r="C19" s="49" t="s">
        <v>2181</v>
      </c>
      <c r="D19" s="50" t="s">
        <v>13</v>
      </c>
      <c r="E19" s="50" t="s">
        <v>642</v>
      </c>
      <c r="F19" s="50" t="s">
        <v>2178</v>
      </c>
      <c r="G19" s="50" t="s">
        <v>2179</v>
      </c>
      <c r="H19" s="50" t="s">
        <v>2178</v>
      </c>
      <c r="I19" s="50" t="s">
        <v>2182</v>
      </c>
      <c r="J19" s="50" t="s">
        <v>2183</v>
      </c>
      <c r="K19" s="51">
        <v>17</v>
      </c>
      <c r="L19" s="50">
        <v>506213</v>
      </c>
      <c r="M19" s="50">
        <v>247288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5788546</v>
      </c>
      <c r="B20" s="48" t="s">
        <v>2869</v>
      </c>
      <c r="C20" s="49" t="s">
        <v>2870</v>
      </c>
      <c r="D20" s="50" t="s">
        <v>13</v>
      </c>
      <c r="E20" s="50" t="s">
        <v>642</v>
      </c>
      <c r="F20" s="50" t="s">
        <v>2871</v>
      </c>
      <c r="G20" s="50" t="s">
        <v>2872</v>
      </c>
      <c r="H20" s="50" t="s">
        <v>2871</v>
      </c>
      <c r="I20" s="50" t="s">
        <v>2873</v>
      </c>
      <c r="J20" s="50" t="s">
        <v>2874</v>
      </c>
      <c r="K20" s="51">
        <v>36</v>
      </c>
      <c r="L20" s="50">
        <v>511042</v>
      </c>
      <c r="M20" s="50">
        <v>248749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5788580</v>
      </c>
      <c r="B21" s="48" t="s">
        <v>2877</v>
      </c>
      <c r="C21" s="49" t="s">
        <v>2878</v>
      </c>
      <c r="D21" s="50" t="s">
        <v>13</v>
      </c>
      <c r="E21" s="50" t="s">
        <v>642</v>
      </c>
      <c r="F21" s="50" t="s">
        <v>2871</v>
      </c>
      <c r="G21" s="50" t="s">
        <v>2872</v>
      </c>
      <c r="H21" s="50" t="s">
        <v>2871</v>
      </c>
      <c r="I21" s="50" t="s">
        <v>2875</v>
      </c>
      <c r="J21" s="50" t="s">
        <v>2876</v>
      </c>
      <c r="K21" s="51">
        <v>72</v>
      </c>
      <c r="L21" s="50">
        <v>509659</v>
      </c>
      <c r="M21" s="50">
        <v>253721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5787281</v>
      </c>
      <c r="B22" s="48" t="s">
        <v>2879</v>
      </c>
      <c r="C22" s="49" t="s">
        <v>2880</v>
      </c>
      <c r="D22" s="50" t="s">
        <v>13</v>
      </c>
      <c r="E22" s="50" t="s">
        <v>642</v>
      </c>
      <c r="F22" s="50" t="s">
        <v>2871</v>
      </c>
      <c r="G22" s="50" t="s">
        <v>2872</v>
      </c>
      <c r="H22" s="50" t="s">
        <v>2871</v>
      </c>
      <c r="I22" s="50" t="s">
        <v>2881</v>
      </c>
      <c r="J22" s="50" t="s">
        <v>2882</v>
      </c>
      <c r="K22" s="51">
        <v>5</v>
      </c>
      <c r="L22" s="50">
        <v>508046</v>
      </c>
      <c r="M22" s="50">
        <v>251149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5792075</v>
      </c>
      <c r="B23" s="48" t="s">
        <v>3003</v>
      </c>
      <c r="C23" s="49" t="s">
        <v>3004</v>
      </c>
      <c r="D23" s="50" t="s">
        <v>13</v>
      </c>
      <c r="E23" s="50" t="s">
        <v>642</v>
      </c>
      <c r="F23" s="50" t="s">
        <v>3005</v>
      </c>
      <c r="G23" s="50" t="s">
        <v>3006</v>
      </c>
      <c r="H23" s="50" t="s">
        <v>3005</v>
      </c>
      <c r="I23" s="50" t="s">
        <v>3007</v>
      </c>
      <c r="J23" s="50" t="s">
        <v>3008</v>
      </c>
      <c r="K23" s="51">
        <v>21</v>
      </c>
      <c r="L23" s="50">
        <v>514870</v>
      </c>
      <c r="M23" s="50">
        <v>247219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8">
        <v>5785341</v>
      </c>
      <c r="B24" s="48" t="s">
        <v>3015</v>
      </c>
      <c r="C24" s="49" t="s">
        <v>3016</v>
      </c>
      <c r="D24" s="50" t="s">
        <v>13</v>
      </c>
      <c r="E24" s="50" t="s">
        <v>642</v>
      </c>
      <c r="F24" s="50" t="s">
        <v>3017</v>
      </c>
      <c r="G24" s="50" t="s">
        <v>3018</v>
      </c>
      <c r="H24" s="50" t="s">
        <v>3017</v>
      </c>
      <c r="I24" s="50" t="s">
        <v>1026</v>
      </c>
      <c r="J24" s="50" t="s">
        <v>1027</v>
      </c>
      <c r="K24" s="51">
        <v>7</v>
      </c>
      <c r="L24" s="50">
        <v>513023</v>
      </c>
      <c r="M24" s="50">
        <v>253509</v>
      </c>
      <c r="N24" s="50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8">
        <v>5785394</v>
      </c>
      <c r="B25" s="48" t="s">
        <v>3019</v>
      </c>
      <c r="C25" s="49" t="s">
        <v>3020</v>
      </c>
      <c r="D25" s="50" t="s">
        <v>13</v>
      </c>
      <c r="E25" s="50" t="s">
        <v>642</v>
      </c>
      <c r="F25" s="50" t="s">
        <v>3017</v>
      </c>
      <c r="G25" s="50" t="s">
        <v>3018</v>
      </c>
      <c r="H25" s="50" t="s">
        <v>3017</v>
      </c>
      <c r="I25" s="50" t="s">
        <v>3021</v>
      </c>
      <c r="J25" s="50" t="s">
        <v>3022</v>
      </c>
      <c r="K25" s="51">
        <v>8</v>
      </c>
      <c r="L25" s="50">
        <v>513429</v>
      </c>
      <c r="M25" s="50">
        <v>253269</v>
      </c>
      <c r="N25" s="50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</sheetData>
  <sheetProtection algorithmName="SHA-512" hashValue="X1XAod3avP5qyyfjgPx8HnC5j8Xt9qO32UmTKJzNbZ64L9cwQHK4tIbgPJrp+g4VrFl3hyBZE/x98YfFLhNw/g==" saltValue="myOngRh38jFRBXogY7Y9i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617B2-A7E8-40EB-A1C8-31FB51C8C87E}">
  <dimension ref="A1:W18"/>
  <sheetViews>
    <sheetView workbookViewId="0">
      <selection activeCell="N16" sqref="N16"/>
    </sheetView>
  </sheetViews>
  <sheetFormatPr defaultColWidth="8.7265625" defaultRowHeight="14.5" x14ac:dyDescent="0.35"/>
  <cols>
    <col min="1" max="4" width="8.7265625" style="14"/>
    <col min="5" max="5" width="13.1796875" style="14" customWidth="1"/>
    <col min="6" max="6" width="14.453125" style="14" customWidth="1"/>
    <col min="7" max="11" width="8.7265625" style="14"/>
    <col min="12" max="12" width="14.542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18</v>
      </c>
      <c r="B2" s="11">
        <f>M14</f>
        <v>3</v>
      </c>
      <c r="C2" s="11" t="str">
        <f>E17</f>
        <v>BIERUŃSKO-LĘDZIŃSKI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21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21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32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32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32.5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22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33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3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5787934</v>
      </c>
      <c r="B16" s="48" t="s">
        <v>2883</v>
      </c>
      <c r="C16" s="49" t="s">
        <v>2884</v>
      </c>
      <c r="D16" s="50" t="s">
        <v>13</v>
      </c>
      <c r="E16" s="50" t="s">
        <v>642</v>
      </c>
      <c r="F16" s="50" t="s">
        <v>2871</v>
      </c>
      <c r="G16" s="50" t="s">
        <v>2872</v>
      </c>
      <c r="H16" s="50" t="s">
        <v>2871</v>
      </c>
      <c r="I16" s="50" t="s">
        <v>2885</v>
      </c>
      <c r="J16" s="50" t="s">
        <v>2886</v>
      </c>
      <c r="K16" s="51">
        <v>29</v>
      </c>
      <c r="L16" s="50">
        <v>508895</v>
      </c>
      <c r="M16" s="50">
        <v>250471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5791548</v>
      </c>
      <c r="B17" s="48" t="s">
        <v>3009</v>
      </c>
      <c r="C17" s="49" t="s">
        <v>3010</v>
      </c>
      <c r="D17" s="50" t="s">
        <v>13</v>
      </c>
      <c r="E17" s="50" t="s">
        <v>642</v>
      </c>
      <c r="F17" s="50" t="s">
        <v>3005</v>
      </c>
      <c r="G17" s="50" t="s">
        <v>3006</v>
      </c>
      <c r="H17" s="50" t="s">
        <v>3005</v>
      </c>
      <c r="I17" s="50" t="s">
        <v>3011</v>
      </c>
      <c r="J17" s="50" t="s">
        <v>3012</v>
      </c>
      <c r="K17" s="51">
        <v>1</v>
      </c>
      <c r="L17" s="50">
        <v>513508</v>
      </c>
      <c r="M17" s="50">
        <v>249428</v>
      </c>
      <c r="N17" s="50">
        <v>1</v>
      </c>
      <c r="O17" s="43"/>
      <c r="P17" s="43"/>
      <c r="Q17" s="43"/>
      <c r="R17" s="32">
        <f t="shared" ref="R17:R18" si="1">ROUND(Q17*0.23,2)</f>
        <v>0</v>
      </c>
      <c r="S17" s="44">
        <f t="shared" ref="S17:S18" si="2">ROUND(Q17,2)+R17</f>
        <v>0</v>
      </c>
      <c r="T17" s="43"/>
      <c r="U17" s="43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35">
      <c r="A18" s="48">
        <v>5791373</v>
      </c>
      <c r="B18" s="48" t="s">
        <v>3013</v>
      </c>
      <c r="C18" s="49" t="s">
        <v>3014</v>
      </c>
      <c r="D18" s="50" t="s">
        <v>13</v>
      </c>
      <c r="E18" s="50" t="s">
        <v>642</v>
      </c>
      <c r="F18" s="50" t="s">
        <v>3005</v>
      </c>
      <c r="G18" s="50" t="s">
        <v>3006</v>
      </c>
      <c r="H18" s="50" t="s">
        <v>3005</v>
      </c>
      <c r="I18" s="50" t="s">
        <v>2126</v>
      </c>
      <c r="J18" s="50" t="s">
        <v>2127</v>
      </c>
      <c r="K18" s="51">
        <v>18</v>
      </c>
      <c r="L18" s="50">
        <v>513258</v>
      </c>
      <c r="M18" s="50">
        <v>250284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</sheetData>
  <sheetProtection algorithmName="SHA-512" hashValue="HB9tsh3GX2qVtiAZqKibXx9mY4Paq9+4tJUONfgmXPVgMl1LLSv7SuISFox7TprAvQwnsCtjc8F+N+ATwaBPrA==" saltValue="bo1QnCCBji3DD7byaEzpR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705B8-1BEC-4741-8473-3D1976FB6BA7}">
  <dimension ref="A1:W16"/>
  <sheetViews>
    <sheetView workbookViewId="0">
      <selection activeCell="T16" sqref="T16:U16"/>
    </sheetView>
  </sheetViews>
  <sheetFormatPr defaultColWidth="8.7265625" defaultRowHeight="14.5" x14ac:dyDescent="0.35"/>
  <cols>
    <col min="1" max="4" width="8.7265625" style="14"/>
    <col min="5" max="5" width="13.54296875" style="14" customWidth="1"/>
    <col min="6" max="6" width="12.453125" style="14" customWidth="1"/>
    <col min="7" max="11" width="8.7265625" style="14"/>
    <col min="12" max="12" width="15.542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17</v>
      </c>
      <c r="B2" s="11">
        <f>M14</f>
        <v>1</v>
      </c>
      <c r="C2" s="11" t="str">
        <f>E16</f>
        <v>BIERUŃSKO-LĘDZIŃSKI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32.5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1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5786907</v>
      </c>
      <c r="B16" s="48" t="s">
        <v>2887</v>
      </c>
      <c r="C16" s="49" t="s">
        <v>2888</v>
      </c>
      <c r="D16" s="50" t="s">
        <v>13</v>
      </c>
      <c r="E16" s="50" t="s">
        <v>642</v>
      </c>
      <c r="F16" s="50" t="s">
        <v>2871</v>
      </c>
      <c r="G16" s="50" t="s">
        <v>2872</v>
      </c>
      <c r="H16" s="50" t="s">
        <v>2871</v>
      </c>
      <c r="I16" s="50" t="s">
        <v>2885</v>
      </c>
      <c r="J16" s="50" t="s">
        <v>2886</v>
      </c>
      <c r="K16" s="51">
        <v>4</v>
      </c>
      <c r="L16" s="50">
        <v>508867</v>
      </c>
      <c r="M16" s="50">
        <v>250585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</sheetData>
  <sheetProtection algorithmName="SHA-512" hashValue="CTeJJSnlIlPcF0ZG7AmKzRCcnGETLtAPTJshesebeiBC+8G9rsRcSkgq83oBYaoxEjVqCH/47rB12d1dsUPwaA==" saltValue="rl154kkTgANS6Cy7zJtF8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CF87C-333C-4041-B7E8-FF56477C8077}">
  <dimension ref="A1:W33"/>
  <sheetViews>
    <sheetView workbookViewId="0">
      <selection activeCell="T16" sqref="T16:U33"/>
    </sheetView>
  </sheetViews>
  <sheetFormatPr defaultColWidth="8.7265625" defaultRowHeight="14.5" x14ac:dyDescent="0.35"/>
  <cols>
    <col min="1" max="4" width="8.7265625" style="14"/>
    <col min="5" max="5" width="13.54296875" style="14" customWidth="1"/>
    <col min="6" max="6" width="12.54296875" style="14" customWidth="1"/>
    <col min="7" max="11" width="8.7265625" style="14"/>
    <col min="12" max="12" width="15.17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16</v>
      </c>
      <c r="B2" s="11">
        <f>M14</f>
        <v>18</v>
      </c>
      <c r="C2" s="11" t="str">
        <f>E17</f>
        <v>BIELSKO-BIAŁA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32.5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18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5916297</v>
      </c>
      <c r="B16" s="48" t="s">
        <v>1180</v>
      </c>
      <c r="C16" s="49" t="s">
        <v>1181</v>
      </c>
      <c r="D16" s="50" t="s">
        <v>13</v>
      </c>
      <c r="E16" s="50" t="s">
        <v>1182</v>
      </c>
      <c r="F16" s="50" t="s">
        <v>1182</v>
      </c>
      <c r="G16" s="50" t="s">
        <v>1183</v>
      </c>
      <c r="H16" s="50" t="s">
        <v>1182</v>
      </c>
      <c r="I16" s="50" t="s">
        <v>1184</v>
      </c>
      <c r="J16" s="50" t="s">
        <v>1185</v>
      </c>
      <c r="K16" s="51">
        <v>1</v>
      </c>
      <c r="L16" s="50">
        <v>504227</v>
      </c>
      <c r="M16" s="50">
        <v>216527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5919850</v>
      </c>
      <c r="B17" s="48" t="s">
        <v>1194</v>
      </c>
      <c r="C17" s="49" t="s">
        <v>1195</v>
      </c>
      <c r="D17" s="50" t="s">
        <v>13</v>
      </c>
      <c r="E17" s="50" t="s">
        <v>1182</v>
      </c>
      <c r="F17" s="50" t="s">
        <v>1182</v>
      </c>
      <c r="G17" s="50" t="s">
        <v>1183</v>
      </c>
      <c r="H17" s="50" t="s">
        <v>1182</v>
      </c>
      <c r="I17" s="50" t="s">
        <v>1196</v>
      </c>
      <c r="J17" s="50" t="s">
        <v>1197</v>
      </c>
      <c r="K17" s="51">
        <v>6</v>
      </c>
      <c r="L17" s="50">
        <v>501022</v>
      </c>
      <c r="M17" s="50">
        <v>216892</v>
      </c>
      <c r="N17" s="50">
        <v>1</v>
      </c>
      <c r="O17" s="43"/>
      <c r="P17" s="43"/>
      <c r="Q17" s="43"/>
      <c r="R17" s="32">
        <f t="shared" ref="R17:R33" si="1">ROUND(Q17*0.23,2)</f>
        <v>0</v>
      </c>
      <c r="S17" s="44">
        <f t="shared" ref="S17:S33" si="2">ROUND(Q17,2)+R17</f>
        <v>0</v>
      </c>
      <c r="T17" s="43"/>
      <c r="U17" s="43"/>
      <c r="V17" s="32">
        <f t="shared" ref="V17:V33" si="3">ROUND(U17*0.23,2)</f>
        <v>0</v>
      </c>
      <c r="W17" s="44">
        <f t="shared" ref="W17:W33" si="4">ROUND(U17,2)+V17</f>
        <v>0</v>
      </c>
    </row>
    <row r="18" spans="1:23" x14ac:dyDescent="0.35">
      <c r="A18" s="48">
        <v>5911430</v>
      </c>
      <c r="B18" s="48" t="s">
        <v>1226</v>
      </c>
      <c r="C18" s="49" t="s">
        <v>1227</v>
      </c>
      <c r="D18" s="50" t="s">
        <v>13</v>
      </c>
      <c r="E18" s="50" t="s">
        <v>1182</v>
      </c>
      <c r="F18" s="50" t="s">
        <v>1182</v>
      </c>
      <c r="G18" s="50" t="s">
        <v>1183</v>
      </c>
      <c r="H18" s="50" t="s">
        <v>1182</v>
      </c>
      <c r="I18" s="50" t="s">
        <v>1228</v>
      </c>
      <c r="J18" s="50" t="s">
        <v>1229</v>
      </c>
      <c r="K18" s="51">
        <v>52</v>
      </c>
      <c r="L18" s="50">
        <v>502256</v>
      </c>
      <c r="M18" s="50">
        <v>218337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5927879</v>
      </c>
      <c r="B19" s="48" t="s">
        <v>1242</v>
      </c>
      <c r="C19" s="49" t="s">
        <v>1243</v>
      </c>
      <c r="D19" s="50" t="s">
        <v>13</v>
      </c>
      <c r="E19" s="50" t="s">
        <v>1182</v>
      </c>
      <c r="F19" s="50" t="s">
        <v>1182</v>
      </c>
      <c r="G19" s="50" t="s">
        <v>1183</v>
      </c>
      <c r="H19" s="50" t="s">
        <v>1182</v>
      </c>
      <c r="I19" s="50" t="s">
        <v>1244</v>
      </c>
      <c r="J19" s="50" t="s">
        <v>1245</v>
      </c>
      <c r="K19" s="51">
        <v>13</v>
      </c>
      <c r="L19" s="50">
        <v>498138</v>
      </c>
      <c r="M19" s="50">
        <v>216662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5928226</v>
      </c>
      <c r="B20" s="48" t="s">
        <v>1267</v>
      </c>
      <c r="C20" s="49" t="s">
        <v>1268</v>
      </c>
      <c r="D20" s="50" t="s">
        <v>13</v>
      </c>
      <c r="E20" s="50" t="s">
        <v>1182</v>
      </c>
      <c r="F20" s="50" t="s">
        <v>1182</v>
      </c>
      <c r="G20" s="50" t="s">
        <v>1183</v>
      </c>
      <c r="H20" s="50" t="s">
        <v>1182</v>
      </c>
      <c r="I20" s="50" t="s">
        <v>1269</v>
      </c>
      <c r="J20" s="50" t="s">
        <v>1270</v>
      </c>
      <c r="K20" s="51">
        <v>6</v>
      </c>
      <c r="L20" s="50">
        <v>502055</v>
      </c>
      <c r="M20" s="50">
        <v>216957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5912318</v>
      </c>
      <c r="B21" s="48" t="s">
        <v>1285</v>
      </c>
      <c r="C21" s="49" t="s">
        <v>1286</v>
      </c>
      <c r="D21" s="50" t="s">
        <v>13</v>
      </c>
      <c r="E21" s="50" t="s">
        <v>1182</v>
      </c>
      <c r="F21" s="50" t="s">
        <v>1182</v>
      </c>
      <c r="G21" s="50" t="s">
        <v>1183</v>
      </c>
      <c r="H21" s="50" t="s">
        <v>1182</v>
      </c>
      <c r="I21" s="50" t="s">
        <v>1283</v>
      </c>
      <c r="J21" s="50" t="s">
        <v>1287</v>
      </c>
      <c r="K21" s="51">
        <v>25</v>
      </c>
      <c r="L21" s="50">
        <v>503922</v>
      </c>
      <c r="M21" s="50">
        <v>217721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5913371</v>
      </c>
      <c r="B22" s="48" t="s">
        <v>1290</v>
      </c>
      <c r="C22" s="49" t="s">
        <v>1291</v>
      </c>
      <c r="D22" s="50" t="s">
        <v>13</v>
      </c>
      <c r="E22" s="50" t="s">
        <v>1182</v>
      </c>
      <c r="F22" s="50" t="s">
        <v>1182</v>
      </c>
      <c r="G22" s="50" t="s">
        <v>1183</v>
      </c>
      <c r="H22" s="50" t="s">
        <v>1182</v>
      </c>
      <c r="I22" s="50" t="s">
        <v>1283</v>
      </c>
      <c r="J22" s="50" t="s">
        <v>1287</v>
      </c>
      <c r="K22" s="51">
        <v>81</v>
      </c>
      <c r="L22" s="50">
        <v>504023</v>
      </c>
      <c r="M22" s="50">
        <v>218305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5905785</v>
      </c>
      <c r="B23" s="48" t="s">
        <v>1326</v>
      </c>
      <c r="C23" s="49" t="s">
        <v>1327</v>
      </c>
      <c r="D23" s="50" t="s">
        <v>13</v>
      </c>
      <c r="E23" s="50" t="s">
        <v>1182</v>
      </c>
      <c r="F23" s="50" t="s">
        <v>1182</v>
      </c>
      <c r="G23" s="50" t="s">
        <v>1183</v>
      </c>
      <c r="H23" s="50" t="s">
        <v>1182</v>
      </c>
      <c r="I23" s="50" t="s">
        <v>1328</v>
      </c>
      <c r="J23" s="50" t="s">
        <v>1329</v>
      </c>
      <c r="K23" s="51">
        <v>34</v>
      </c>
      <c r="L23" s="50">
        <v>502444</v>
      </c>
      <c r="M23" s="50">
        <v>220932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8">
        <v>5924580</v>
      </c>
      <c r="B24" s="48" t="s">
        <v>1336</v>
      </c>
      <c r="C24" s="49" t="s">
        <v>1337</v>
      </c>
      <c r="D24" s="50" t="s">
        <v>13</v>
      </c>
      <c r="E24" s="50" t="s">
        <v>1182</v>
      </c>
      <c r="F24" s="50" t="s">
        <v>1182</v>
      </c>
      <c r="G24" s="50" t="s">
        <v>1183</v>
      </c>
      <c r="H24" s="50" t="s">
        <v>1182</v>
      </c>
      <c r="I24" s="50" t="s">
        <v>1338</v>
      </c>
      <c r="J24" s="50" t="s">
        <v>1339</v>
      </c>
      <c r="K24" s="51">
        <v>7</v>
      </c>
      <c r="L24" s="50">
        <v>502371</v>
      </c>
      <c r="M24" s="50">
        <v>213026</v>
      </c>
      <c r="N24" s="50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8">
        <v>5929028</v>
      </c>
      <c r="B25" s="48" t="s">
        <v>1340</v>
      </c>
      <c r="C25" s="49" t="s">
        <v>1341</v>
      </c>
      <c r="D25" s="50" t="s">
        <v>13</v>
      </c>
      <c r="E25" s="50" t="s">
        <v>1182</v>
      </c>
      <c r="F25" s="50" t="s">
        <v>1182</v>
      </c>
      <c r="G25" s="50" t="s">
        <v>1183</v>
      </c>
      <c r="H25" s="50" t="s">
        <v>1182</v>
      </c>
      <c r="I25" s="50" t="s">
        <v>1342</v>
      </c>
      <c r="J25" s="50" t="s">
        <v>1343</v>
      </c>
      <c r="K25" s="51">
        <v>30</v>
      </c>
      <c r="L25" s="50">
        <v>504765</v>
      </c>
      <c r="M25" s="50">
        <v>217369</v>
      </c>
      <c r="N25" s="50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  <row r="26" spans="1:23" x14ac:dyDescent="0.35">
      <c r="A26" s="48">
        <v>5929325</v>
      </c>
      <c r="B26" s="48" t="s">
        <v>1356</v>
      </c>
      <c r="C26" s="49" t="s">
        <v>1357</v>
      </c>
      <c r="D26" s="50" t="s">
        <v>13</v>
      </c>
      <c r="E26" s="50" t="s">
        <v>1182</v>
      </c>
      <c r="F26" s="50" t="s">
        <v>1182</v>
      </c>
      <c r="G26" s="50" t="s">
        <v>1183</v>
      </c>
      <c r="H26" s="50" t="s">
        <v>1182</v>
      </c>
      <c r="I26" s="50" t="s">
        <v>1358</v>
      </c>
      <c r="J26" s="50" t="s">
        <v>1359</v>
      </c>
      <c r="K26" s="51">
        <v>3</v>
      </c>
      <c r="L26" s="50">
        <v>501816</v>
      </c>
      <c r="M26" s="50">
        <v>216864</v>
      </c>
      <c r="N26" s="50">
        <v>1</v>
      </c>
      <c r="O26" s="43"/>
      <c r="P26" s="43"/>
      <c r="Q26" s="43"/>
      <c r="R26" s="32">
        <f t="shared" si="1"/>
        <v>0</v>
      </c>
      <c r="S26" s="44">
        <f t="shared" si="2"/>
        <v>0</v>
      </c>
      <c r="T26" s="43"/>
      <c r="U26" s="43"/>
      <c r="V26" s="32">
        <f t="shared" si="3"/>
        <v>0</v>
      </c>
      <c r="W26" s="44">
        <f t="shared" si="4"/>
        <v>0</v>
      </c>
    </row>
    <row r="27" spans="1:23" x14ac:dyDescent="0.35">
      <c r="A27" s="48">
        <v>5924832</v>
      </c>
      <c r="B27" s="48" t="s">
        <v>1362</v>
      </c>
      <c r="C27" s="49" t="s">
        <v>1363</v>
      </c>
      <c r="D27" s="50" t="s">
        <v>13</v>
      </c>
      <c r="E27" s="50" t="s">
        <v>1182</v>
      </c>
      <c r="F27" s="50" t="s">
        <v>1182</v>
      </c>
      <c r="G27" s="50" t="s">
        <v>1183</v>
      </c>
      <c r="H27" s="50" t="s">
        <v>1182</v>
      </c>
      <c r="I27" s="50" t="s">
        <v>371</v>
      </c>
      <c r="J27" s="50" t="s">
        <v>372</v>
      </c>
      <c r="K27" s="51" t="s">
        <v>1364</v>
      </c>
      <c r="L27" s="50">
        <v>503614</v>
      </c>
      <c r="M27" s="50">
        <v>213106</v>
      </c>
      <c r="N27" s="50">
        <v>1</v>
      </c>
      <c r="O27" s="43"/>
      <c r="P27" s="43"/>
      <c r="Q27" s="43"/>
      <c r="R27" s="32">
        <f t="shared" si="1"/>
        <v>0</v>
      </c>
      <c r="S27" s="44">
        <f t="shared" si="2"/>
        <v>0</v>
      </c>
      <c r="T27" s="43"/>
      <c r="U27" s="43"/>
      <c r="V27" s="32">
        <f t="shared" si="3"/>
        <v>0</v>
      </c>
      <c r="W27" s="44">
        <f t="shared" si="4"/>
        <v>0</v>
      </c>
    </row>
    <row r="28" spans="1:23" x14ac:dyDescent="0.35">
      <c r="A28" s="48">
        <v>5912009</v>
      </c>
      <c r="B28" s="48" t="s">
        <v>1391</v>
      </c>
      <c r="C28" s="49" t="s">
        <v>1392</v>
      </c>
      <c r="D28" s="50" t="s">
        <v>13</v>
      </c>
      <c r="E28" s="50" t="s">
        <v>1182</v>
      </c>
      <c r="F28" s="50" t="s">
        <v>1182</v>
      </c>
      <c r="G28" s="50" t="s">
        <v>1183</v>
      </c>
      <c r="H28" s="50" t="s">
        <v>1182</v>
      </c>
      <c r="I28" s="50" t="s">
        <v>1393</v>
      </c>
      <c r="J28" s="50" t="s">
        <v>1394</v>
      </c>
      <c r="K28" s="51">
        <v>10</v>
      </c>
      <c r="L28" s="50">
        <v>502866</v>
      </c>
      <c r="M28" s="50">
        <v>217116</v>
      </c>
      <c r="N28" s="50">
        <v>1</v>
      </c>
      <c r="O28" s="43"/>
      <c r="P28" s="43"/>
      <c r="Q28" s="43"/>
      <c r="R28" s="32">
        <f t="shared" si="1"/>
        <v>0</v>
      </c>
      <c r="S28" s="44">
        <f t="shared" si="2"/>
        <v>0</v>
      </c>
      <c r="T28" s="43"/>
      <c r="U28" s="43"/>
      <c r="V28" s="32">
        <f t="shared" si="3"/>
        <v>0</v>
      </c>
      <c r="W28" s="44">
        <f t="shared" si="4"/>
        <v>0</v>
      </c>
    </row>
    <row r="29" spans="1:23" x14ac:dyDescent="0.35">
      <c r="A29" s="48">
        <v>5929881</v>
      </c>
      <c r="B29" s="48" t="s">
        <v>1401</v>
      </c>
      <c r="C29" s="49" t="s">
        <v>1402</v>
      </c>
      <c r="D29" s="50" t="s">
        <v>13</v>
      </c>
      <c r="E29" s="50" t="s">
        <v>1182</v>
      </c>
      <c r="F29" s="50" t="s">
        <v>1182</v>
      </c>
      <c r="G29" s="50" t="s">
        <v>1183</v>
      </c>
      <c r="H29" s="50" t="s">
        <v>1182</v>
      </c>
      <c r="I29" s="50" t="s">
        <v>1403</v>
      </c>
      <c r="J29" s="50" t="s">
        <v>1404</v>
      </c>
      <c r="K29" s="51">
        <v>29</v>
      </c>
      <c r="L29" s="50">
        <v>503942</v>
      </c>
      <c r="M29" s="50">
        <v>213702</v>
      </c>
      <c r="N29" s="50">
        <v>1</v>
      </c>
      <c r="O29" s="43"/>
      <c r="P29" s="43"/>
      <c r="Q29" s="43"/>
      <c r="R29" s="32">
        <f t="shared" si="1"/>
        <v>0</v>
      </c>
      <c r="S29" s="44">
        <f t="shared" si="2"/>
        <v>0</v>
      </c>
      <c r="T29" s="43"/>
      <c r="U29" s="43"/>
      <c r="V29" s="32">
        <f t="shared" si="3"/>
        <v>0</v>
      </c>
      <c r="W29" s="44">
        <f t="shared" si="4"/>
        <v>0</v>
      </c>
    </row>
    <row r="30" spans="1:23" x14ac:dyDescent="0.35">
      <c r="A30" s="48">
        <v>5917184</v>
      </c>
      <c r="B30" s="48" t="s">
        <v>1409</v>
      </c>
      <c r="C30" s="49" t="s">
        <v>1410</v>
      </c>
      <c r="D30" s="50" t="s">
        <v>13</v>
      </c>
      <c r="E30" s="50" t="s">
        <v>1182</v>
      </c>
      <c r="F30" s="50" t="s">
        <v>1182</v>
      </c>
      <c r="G30" s="50" t="s">
        <v>1183</v>
      </c>
      <c r="H30" s="50" t="s">
        <v>1182</v>
      </c>
      <c r="I30" s="50" t="s">
        <v>1411</v>
      </c>
      <c r="J30" s="50" t="s">
        <v>1412</v>
      </c>
      <c r="K30" s="51">
        <v>25</v>
      </c>
      <c r="L30" s="50">
        <v>504354</v>
      </c>
      <c r="M30" s="50">
        <v>214886</v>
      </c>
      <c r="N30" s="50">
        <v>1</v>
      </c>
      <c r="O30" s="43"/>
      <c r="P30" s="43"/>
      <c r="Q30" s="43"/>
      <c r="R30" s="32">
        <f t="shared" si="1"/>
        <v>0</v>
      </c>
      <c r="S30" s="44">
        <f t="shared" si="2"/>
        <v>0</v>
      </c>
      <c r="T30" s="43"/>
      <c r="U30" s="43"/>
      <c r="V30" s="32">
        <f t="shared" si="3"/>
        <v>0</v>
      </c>
      <c r="W30" s="44">
        <f t="shared" si="4"/>
        <v>0</v>
      </c>
    </row>
    <row r="31" spans="1:23" x14ac:dyDescent="0.35">
      <c r="A31" s="48">
        <v>5930370</v>
      </c>
      <c r="B31" s="48" t="s">
        <v>1419</v>
      </c>
      <c r="C31" s="49" t="s">
        <v>1420</v>
      </c>
      <c r="D31" s="50" t="s">
        <v>13</v>
      </c>
      <c r="E31" s="50" t="s">
        <v>1182</v>
      </c>
      <c r="F31" s="50" t="s">
        <v>1182</v>
      </c>
      <c r="G31" s="50" t="s">
        <v>1183</v>
      </c>
      <c r="H31" s="50" t="s">
        <v>1182</v>
      </c>
      <c r="I31" s="50" t="s">
        <v>1421</v>
      </c>
      <c r="J31" s="50" t="s">
        <v>1422</v>
      </c>
      <c r="K31" s="51">
        <v>96</v>
      </c>
      <c r="L31" s="50">
        <v>506594</v>
      </c>
      <c r="M31" s="50">
        <v>219373</v>
      </c>
      <c r="N31" s="50">
        <v>1</v>
      </c>
      <c r="O31" s="43"/>
      <c r="P31" s="43"/>
      <c r="Q31" s="43"/>
      <c r="R31" s="32">
        <f t="shared" si="1"/>
        <v>0</v>
      </c>
      <c r="S31" s="44">
        <f t="shared" si="2"/>
        <v>0</v>
      </c>
      <c r="T31" s="43"/>
      <c r="U31" s="43"/>
      <c r="V31" s="32">
        <f t="shared" si="3"/>
        <v>0</v>
      </c>
      <c r="W31" s="44">
        <f t="shared" si="4"/>
        <v>0</v>
      </c>
    </row>
    <row r="32" spans="1:23" x14ac:dyDescent="0.35">
      <c r="A32" s="48">
        <v>5435086</v>
      </c>
      <c r="B32" s="48" t="s">
        <v>1559</v>
      </c>
      <c r="C32" s="49" t="s">
        <v>1560</v>
      </c>
      <c r="D32" s="50" t="s">
        <v>13</v>
      </c>
      <c r="E32" s="50" t="s">
        <v>20</v>
      </c>
      <c r="F32" s="50" t="s">
        <v>1553</v>
      </c>
      <c r="G32" s="50" t="s">
        <v>1554</v>
      </c>
      <c r="H32" s="50" t="s">
        <v>1553</v>
      </c>
      <c r="I32" s="50" t="s">
        <v>1561</v>
      </c>
      <c r="J32" s="50" t="s">
        <v>1562</v>
      </c>
      <c r="K32" s="51">
        <v>16</v>
      </c>
      <c r="L32" s="50">
        <v>503220</v>
      </c>
      <c r="M32" s="50">
        <v>206272</v>
      </c>
      <c r="N32" s="50">
        <v>1</v>
      </c>
      <c r="O32" s="43"/>
      <c r="P32" s="43"/>
      <c r="Q32" s="43"/>
      <c r="R32" s="32">
        <f t="shared" si="1"/>
        <v>0</v>
      </c>
      <c r="S32" s="44">
        <f t="shared" si="2"/>
        <v>0</v>
      </c>
      <c r="T32" s="43"/>
      <c r="U32" s="43"/>
      <c r="V32" s="32">
        <f t="shared" si="3"/>
        <v>0</v>
      </c>
      <c r="W32" s="44">
        <f t="shared" si="4"/>
        <v>0</v>
      </c>
    </row>
    <row r="33" spans="1:23" x14ac:dyDescent="0.35">
      <c r="A33" s="48">
        <v>5444195</v>
      </c>
      <c r="B33" s="48" t="s">
        <v>2515</v>
      </c>
      <c r="C33" s="49" t="s">
        <v>1371</v>
      </c>
      <c r="D33" s="50" t="s">
        <v>13</v>
      </c>
      <c r="E33" s="50" t="s">
        <v>20</v>
      </c>
      <c r="F33" s="50" t="s">
        <v>659</v>
      </c>
      <c r="G33" s="50" t="s">
        <v>2496</v>
      </c>
      <c r="H33" s="50" t="s">
        <v>659</v>
      </c>
      <c r="I33" s="50" t="s">
        <v>2516</v>
      </c>
      <c r="J33" s="50" t="s">
        <v>2517</v>
      </c>
      <c r="K33" s="51">
        <v>15</v>
      </c>
      <c r="L33" s="50">
        <v>499871</v>
      </c>
      <c r="M33" s="50">
        <v>228739</v>
      </c>
      <c r="N33" s="50">
        <v>1</v>
      </c>
      <c r="O33" s="43"/>
      <c r="P33" s="43"/>
      <c r="Q33" s="43"/>
      <c r="R33" s="32">
        <f t="shared" si="1"/>
        <v>0</v>
      </c>
      <c r="S33" s="44">
        <f t="shared" si="2"/>
        <v>0</v>
      </c>
      <c r="T33" s="43"/>
      <c r="U33" s="43"/>
      <c r="V33" s="32">
        <f t="shared" si="3"/>
        <v>0</v>
      </c>
      <c r="W33" s="44">
        <f t="shared" si="4"/>
        <v>0</v>
      </c>
    </row>
  </sheetData>
  <sheetProtection algorithmName="SHA-512" hashValue="eYIG3Ac+7i7RYYwuyHAWPlg6ArosGwzXKO2A0EUpTHl5PznUjKz3z0jyLUtvVhSSHzxLUXSkR2KfRVdKcxsMVg==" saltValue="bml/FV8brZCO8vre8L0d9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56E06-DB4F-4336-9E71-B37DEB160B73}">
  <dimension ref="A1:W17"/>
  <sheetViews>
    <sheetView workbookViewId="0">
      <selection activeCell="A16" sqref="A16"/>
    </sheetView>
  </sheetViews>
  <sheetFormatPr defaultColWidth="8.7265625" defaultRowHeight="14.5" x14ac:dyDescent="0.35"/>
  <cols>
    <col min="1" max="4" width="8.7265625" style="14"/>
    <col min="5" max="5" width="14.54296875" style="14" customWidth="1"/>
    <col min="6" max="6" width="13" style="14" customWidth="1"/>
    <col min="7" max="11" width="8.7265625" style="14"/>
    <col min="12" max="12" width="14.81640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15</v>
      </c>
      <c r="B2" s="11">
        <f>M14</f>
        <v>2</v>
      </c>
      <c r="C2" s="11" t="str">
        <f>E17</f>
        <v>BIELSKO-BIAŁA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32.5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33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5927115</v>
      </c>
      <c r="B16" s="48" t="s">
        <v>1198</v>
      </c>
      <c r="C16" s="49" t="s">
        <v>1199</v>
      </c>
      <c r="D16" s="50" t="s">
        <v>13</v>
      </c>
      <c r="E16" s="50" t="s">
        <v>1182</v>
      </c>
      <c r="F16" s="50" t="s">
        <v>1182</v>
      </c>
      <c r="G16" s="50" t="s">
        <v>1183</v>
      </c>
      <c r="H16" s="50" t="s">
        <v>1182</v>
      </c>
      <c r="I16" s="50" t="s">
        <v>1200</v>
      </c>
      <c r="J16" s="50" t="s">
        <v>1201</v>
      </c>
      <c r="K16" s="51">
        <v>13</v>
      </c>
      <c r="L16" s="50">
        <v>503884</v>
      </c>
      <c r="M16" s="50">
        <v>216909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5916494</v>
      </c>
      <c r="B17" s="48" t="s">
        <v>1292</v>
      </c>
      <c r="C17" s="49" t="s">
        <v>1293</v>
      </c>
      <c r="D17" s="50" t="s">
        <v>13</v>
      </c>
      <c r="E17" s="50" t="s">
        <v>1182</v>
      </c>
      <c r="F17" s="50" t="s">
        <v>1182</v>
      </c>
      <c r="G17" s="50" t="s">
        <v>1183</v>
      </c>
      <c r="H17" s="50" t="s">
        <v>1182</v>
      </c>
      <c r="I17" s="50" t="s">
        <v>1294</v>
      </c>
      <c r="J17" s="50" t="s">
        <v>1295</v>
      </c>
      <c r="K17" s="51">
        <v>17</v>
      </c>
      <c r="L17" s="50">
        <v>504405</v>
      </c>
      <c r="M17" s="50">
        <v>216072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/kUrKFF2Qr4Ms843WtAfmjJ96TrJBI/2sJkdlQ+fp0NEW+M78SiB8/T6bTlkDzxU/e9ODMOyai0Vmn3HNvQ2ig==" saltValue="7omIFU3gnq7BrfjhOglY+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D8FDF-535B-4A90-B004-2B1D7D1BB74B}">
  <dimension ref="A1:W19"/>
  <sheetViews>
    <sheetView workbookViewId="0">
      <selection activeCell="A15" sqref="A15"/>
    </sheetView>
  </sheetViews>
  <sheetFormatPr defaultColWidth="8.7265625" defaultRowHeight="14.5" x14ac:dyDescent="0.35"/>
  <cols>
    <col min="1" max="4" width="8.7265625" style="14"/>
    <col min="5" max="6" width="13.54296875" style="14" customWidth="1"/>
    <col min="7" max="11" width="8.7265625" style="14"/>
    <col min="12" max="12" width="15.4531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14</v>
      </c>
      <c r="B2" s="11">
        <f>M14</f>
        <v>4</v>
      </c>
      <c r="C2" s="11" t="str">
        <f>E17</f>
        <v>BIELSKO-BIAŁA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21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21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43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43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32.5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22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33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4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9632996</v>
      </c>
      <c r="B16" s="48" t="s">
        <v>1216</v>
      </c>
      <c r="C16" s="49" t="s">
        <v>1217</v>
      </c>
      <c r="D16" s="50" t="s">
        <v>13</v>
      </c>
      <c r="E16" s="50" t="s">
        <v>1182</v>
      </c>
      <c r="F16" s="50" t="s">
        <v>1182</v>
      </c>
      <c r="G16" s="50" t="s">
        <v>1183</v>
      </c>
      <c r="H16" s="50" t="s">
        <v>1182</v>
      </c>
      <c r="I16" s="50" t="s">
        <v>1218</v>
      </c>
      <c r="J16" s="50" t="s">
        <v>1219</v>
      </c>
      <c r="K16" s="51">
        <v>5</v>
      </c>
      <c r="L16" s="50">
        <v>502414</v>
      </c>
      <c r="M16" s="50">
        <v>215109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5927902</v>
      </c>
      <c r="B17" s="48" t="s">
        <v>1246</v>
      </c>
      <c r="C17" s="49" t="s">
        <v>1247</v>
      </c>
      <c r="D17" s="50" t="s">
        <v>13</v>
      </c>
      <c r="E17" s="50" t="s">
        <v>1182</v>
      </c>
      <c r="F17" s="50" t="s">
        <v>1182</v>
      </c>
      <c r="G17" s="50" t="s">
        <v>1183</v>
      </c>
      <c r="H17" s="50" t="s">
        <v>1182</v>
      </c>
      <c r="I17" s="50" t="s">
        <v>1248</v>
      </c>
      <c r="J17" s="50" t="s">
        <v>1249</v>
      </c>
      <c r="K17" s="51">
        <v>2</v>
      </c>
      <c r="L17" s="50">
        <v>498710</v>
      </c>
      <c r="M17" s="50">
        <v>215567</v>
      </c>
      <c r="N17" s="50">
        <v>1</v>
      </c>
      <c r="O17" s="43"/>
      <c r="P17" s="43"/>
      <c r="Q17" s="43"/>
      <c r="R17" s="32">
        <f t="shared" ref="R17:R19" si="1">ROUND(Q17*0.23,2)</f>
        <v>0</v>
      </c>
      <c r="S17" s="44">
        <f t="shared" ref="S17:S19" si="2">ROUND(Q17,2)+R17</f>
        <v>0</v>
      </c>
      <c r="T17" s="43"/>
      <c r="U17" s="43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35">
      <c r="A18" s="48">
        <v>5929909</v>
      </c>
      <c r="B18" s="48" t="s">
        <v>1405</v>
      </c>
      <c r="C18" s="49" t="s">
        <v>1406</v>
      </c>
      <c r="D18" s="50" t="s">
        <v>13</v>
      </c>
      <c r="E18" s="50" t="s">
        <v>1182</v>
      </c>
      <c r="F18" s="50" t="s">
        <v>1182</v>
      </c>
      <c r="G18" s="50" t="s">
        <v>1183</v>
      </c>
      <c r="H18" s="50" t="s">
        <v>1182</v>
      </c>
      <c r="I18" s="50" t="s">
        <v>1407</v>
      </c>
      <c r="J18" s="50" t="s">
        <v>1408</v>
      </c>
      <c r="K18" s="51">
        <v>4</v>
      </c>
      <c r="L18" s="50">
        <v>501693</v>
      </c>
      <c r="M18" s="50">
        <v>215594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9158279</v>
      </c>
      <c r="B19" s="48">
        <v>0</v>
      </c>
      <c r="C19" s="49" t="s">
        <v>2539</v>
      </c>
      <c r="D19" s="50" t="s">
        <v>13</v>
      </c>
      <c r="E19" s="50" t="s">
        <v>20</v>
      </c>
      <c r="F19" s="50" t="s">
        <v>659</v>
      </c>
      <c r="G19" s="50" t="s">
        <v>2540</v>
      </c>
      <c r="H19" s="50" t="s">
        <v>659</v>
      </c>
      <c r="I19" s="50" t="s">
        <v>2541</v>
      </c>
      <c r="J19" s="50" t="s">
        <v>2521</v>
      </c>
      <c r="K19" s="51" t="s">
        <v>2522</v>
      </c>
      <c r="L19" s="50">
        <v>499502</v>
      </c>
      <c r="M19" s="50">
        <v>227860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</sheetData>
  <sheetProtection algorithmName="SHA-512" hashValue="GMWmR+cWUXbcC//Al0HJd1uQpVJYIC+o1XURVaNbs+KQhdZcVXSMBjMnWTOaj5jAt4IluMaF0P9G7/dLGJk6Fw==" saltValue="Hb4JtwLxg216qJWcZjZJS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D6B2E-7A75-4ACA-8B09-83C6DD394EDB}">
  <dimension ref="A1:W16"/>
  <sheetViews>
    <sheetView workbookViewId="0">
      <selection activeCell="A16" sqref="A16"/>
    </sheetView>
  </sheetViews>
  <sheetFormatPr defaultColWidth="8.7265625" defaultRowHeight="14.5" x14ac:dyDescent="0.35"/>
  <cols>
    <col min="1" max="4" width="8.7265625" style="14"/>
    <col min="5" max="5" width="13.453125" style="14" customWidth="1"/>
    <col min="6" max="6" width="12.81640625" style="14" customWidth="1"/>
    <col min="7" max="11" width="8.7265625" style="14"/>
    <col min="12" max="12" width="14.542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13</v>
      </c>
      <c r="B2" s="11">
        <f>M14</f>
        <v>1</v>
      </c>
      <c r="C2" s="11" t="str">
        <f>E16</f>
        <v>BIELSKI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32.5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33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1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5446017</v>
      </c>
      <c r="B16" s="48" t="s">
        <v>2494</v>
      </c>
      <c r="C16" s="49" t="s">
        <v>2495</v>
      </c>
      <c r="D16" s="50" t="s">
        <v>13</v>
      </c>
      <c r="E16" s="50" t="s">
        <v>20</v>
      </c>
      <c r="F16" s="50" t="s">
        <v>659</v>
      </c>
      <c r="G16" s="50" t="s">
        <v>2496</v>
      </c>
      <c r="H16" s="50" t="s">
        <v>659</v>
      </c>
      <c r="I16" s="50" t="s">
        <v>2497</v>
      </c>
      <c r="J16" s="50" t="s">
        <v>2498</v>
      </c>
      <c r="K16" s="51">
        <v>70</v>
      </c>
      <c r="L16" s="50">
        <v>500024</v>
      </c>
      <c r="M16" s="50">
        <v>225095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</sheetData>
  <sheetProtection algorithmName="SHA-512" hashValue="Ih/0dojZOg7rfPIF6DwuX4VModsvO3lZsqmIWAn5rBuEsN+F+nEf4vW8GweYlCr+am2w6ZW0PvqWrv/WDIbPZw==" saltValue="girxTwrlc1+eDJ3iBsIrk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55C01-324E-44E9-988B-1F3A2B143D0C}">
  <dimension ref="A1:W31"/>
  <sheetViews>
    <sheetView topLeftCell="A10" workbookViewId="0">
      <selection activeCell="U23" sqref="U23"/>
    </sheetView>
  </sheetViews>
  <sheetFormatPr defaultColWidth="8.7265625" defaultRowHeight="14.5" x14ac:dyDescent="0.35"/>
  <cols>
    <col min="1" max="4" width="8.7265625" style="14"/>
    <col min="5" max="5" width="14.1796875" style="14" customWidth="1"/>
    <col min="6" max="6" width="12.26953125" style="14" customWidth="1"/>
    <col min="7" max="11" width="8.7265625" style="14"/>
    <col min="12" max="12" width="14.17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12</v>
      </c>
      <c r="B2" s="11">
        <f>M14</f>
        <v>16</v>
      </c>
      <c r="C2" s="11" t="str">
        <f>E17</f>
        <v>BIELSKI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32.5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16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5475516</v>
      </c>
      <c r="B16" s="48" t="s">
        <v>189</v>
      </c>
      <c r="C16" s="49" t="s">
        <v>190</v>
      </c>
      <c r="D16" s="50" t="s">
        <v>13</v>
      </c>
      <c r="E16" s="50" t="s">
        <v>20</v>
      </c>
      <c r="F16" s="50" t="s">
        <v>187</v>
      </c>
      <c r="G16" s="50" t="s">
        <v>188</v>
      </c>
      <c r="H16" s="50" t="s">
        <v>187</v>
      </c>
      <c r="I16" s="50" t="s">
        <v>18</v>
      </c>
      <c r="J16" s="50" t="s">
        <v>19</v>
      </c>
      <c r="K16" s="50">
        <v>8</v>
      </c>
      <c r="L16" s="50">
        <v>508073</v>
      </c>
      <c r="M16" s="50">
        <v>209968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5450034</v>
      </c>
      <c r="B17" s="48" t="s">
        <v>662</v>
      </c>
      <c r="C17" s="49" t="s">
        <v>663</v>
      </c>
      <c r="D17" s="50" t="s">
        <v>13</v>
      </c>
      <c r="E17" s="50" t="s">
        <v>20</v>
      </c>
      <c r="F17" s="50" t="s">
        <v>659</v>
      </c>
      <c r="G17" s="50" t="s">
        <v>660</v>
      </c>
      <c r="H17" s="50" t="s">
        <v>661</v>
      </c>
      <c r="I17" s="50" t="s">
        <v>664</v>
      </c>
      <c r="J17" s="50" t="s">
        <v>665</v>
      </c>
      <c r="K17" s="51">
        <v>2</v>
      </c>
      <c r="L17" s="50">
        <v>497895</v>
      </c>
      <c r="M17" s="50">
        <v>225851</v>
      </c>
      <c r="N17" s="50">
        <v>1</v>
      </c>
      <c r="O17" s="43"/>
      <c r="P17" s="43"/>
      <c r="Q17" s="43"/>
      <c r="R17" s="32">
        <f t="shared" ref="R17:R31" si="1">ROUND(Q17*0.23,2)</f>
        <v>0</v>
      </c>
      <c r="S17" s="44">
        <f t="shared" ref="S17:S31" si="2">ROUND(Q17,2)+R17</f>
        <v>0</v>
      </c>
      <c r="T17" s="43"/>
      <c r="U17" s="43"/>
      <c r="V17" s="32">
        <f t="shared" ref="V17:V31" si="3">ROUND(U17*0.23,2)</f>
        <v>0</v>
      </c>
      <c r="W17" s="44">
        <f t="shared" ref="W17:W31" si="4">ROUND(U17,2)+V17</f>
        <v>0</v>
      </c>
    </row>
    <row r="18" spans="1:23" x14ac:dyDescent="0.35">
      <c r="A18" s="48">
        <v>7951688</v>
      </c>
      <c r="B18" s="48" t="s">
        <v>666</v>
      </c>
      <c r="C18" s="49" t="s">
        <v>667</v>
      </c>
      <c r="D18" s="50" t="s">
        <v>13</v>
      </c>
      <c r="E18" s="50" t="s">
        <v>20</v>
      </c>
      <c r="F18" s="50" t="s">
        <v>659</v>
      </c>
      <c r="G18" s="50" t="s">
        <v>668</v>
      </c>
      <c r="H18" s="50" t="s">
        <v>669</v>
      </c>
      <c r="I18" s="50" t="s">
        <v>670</v>
      </c>
      <c r="J18" s="50" t="s">
        <v>671</v>
      </c>
      <c r="K18" s="51">
        <v>1</v>
      </c>
      <c r="L18" s="50">
        <v>495699</v>
      </c>
      <c r="M18" s="50">
        <v>227631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5435342</v>
      </c>
      <c r="B19" s="48" t="s">
        <v>1555</v>
      </c>
      <c r="C19" s="49" t="s">
        <v>1556</v>
      </c>
      <c r="D19" s="50" t="s">
        <v>13</v>
      </c>
      <c r="E19" s="50" t="s">
        <v>20</v>
      </c>
      <c r="F19" s="50" t="s">
        <v>1553</v>
      </c>
      <c r="G19" s="50" t="s">
        <v>1554</v>
      </c>
      <c r="H19" s="50" t="s">
        <v>1553</v>
      </c>
      <c r="I19" s="50" t="s">
        <v>1557</v>
      </c>
      <c r="J19" s="50" t="s">
        <v>1558</v>
      </c>
      <c r="K19" s="51">
        <v>8</v>
      </c>
      <c r="L19" s="50">
        <v>502895</v>
      </c>
      <c r="M19" s="50">
        <v>205648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5446250</v>
      </c>
      <c r="B20" s="48" t="s">
        <v>2499</v>
      </c>
      <c r="C20" s="49" t="s">
        <v>2500</v>
      </c>
      <c r="D20" s="50" t="s">
        <v>13</v>
      </c>
      <c r="E20" s="50" t="s">
        <v>20</v>
      </c>
      <c r="F20" s="50" t="s">
        <v>659</v>
      </c>
      <c r="G20" s="50" t="s">
        <v>2496</v>
      </c>
      <c r="H20" s="50" t="s">
        <v>659</v>
      </c>
      <c r="I20" s="50" t="s">
        <v>2501</v>
      </c>
      <c r="J20" s="50" t="s">
        <v>2502</v>
      </c>
      <c r="K20" s="51">
        <v>21</v>
      </c>
      <c r="L20" s="50">
        <v>500224</v>
      </c>
      <c r="M20" s="50">
        <v>226733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5446228</v>
      </c>
      <c r="B21" s="48" t="s">
        <v>2503</v>
      </c>
      <c r="C21" s="49" t="s">
        <v>2504</v>
      </c>
      <c r="D21" s="50" t="s">
        <v>13</v>
      </c>
      <c r="E21" s="50" t="s">
        <v>20</v>
      </c>
      <c r="F21" s="50" t="s">
        <v>659</v>
      </c>
      <c r="G21" s="50" t="s">
        <v>2496</v>
      </c>
      <c r="H21" s="50" t="s">
        <v>659</v>
      </c>
      <c r="I21" s="50" t="s">
        <v>1269</v>
      </c>
      <c r="J21" s="50" t="s">
        <v>1270</v>
      </c>
      <c r="K21" s="51">
        <v>9</v>
      </c>
      <c r="L21" s="50">
        <v>500216</v>
      </c>
      <c r="M21" s="50">
        <v>227237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5444311</v>
      </c>
      <c r="B22" s="48" t="s">
        <v>2505</v>
      </c>
      <c r="C22" s="49" t="s">
        <v>2506</v>
      </c>
      <c r="D22" s="50" t="s">
        <v>13</v>
      </c>
      <c r="E22" s="50" t="s">
        <v>20</v>
      </c>
      <c r="F22" s="50" t="s">
        <v>659</v>
      </c>
      <c r="G22" s="50" t="s">
        <v>2496</v>
      </c>
      <c r="H22" s="50" t="s">
        <v>659</v>
      </c>
      <c r="I22" s="50" t="s">
        <v>1283</v>
      </c>
      <c r="J22" s="50" t="s">
        <v>1287</v>
      </c>
      <c r="K22" s="51">
        <v>59</v>
      </c>
      <c r="L22" s="50">
        <v>499495</v>
      </c>
      <c r="M22" s="50">
        <v>227843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5447181</v>
      </c>
      <c r="B23" s="48" t="s">
        <v>2507</v>
      </c>
      <c r="C23" s="49" t="s">
        <v>2508</v>
      </c>
      <c r="D23" s="50" t="s">
        <v>13</v>
      </c>
      <c r="E23" s="50" t="s">
        <v>20</v>
      </c>
      <c r="F23" s="50" t="s">
        <v>659</v>
      </c>
      <c r="G23" s="50" t="s">
        <v>2496</v>
      </c>
      <c r="H23" s="50" t="s">
        <v>659</v>
      </c>
      <c r="I23" s="50" t="s">
        <v>2509</v>
      </c>
      <c r="J23" s="50" t="s">
        <v>2510</v>
      </c>
      <c r="K23" s="51">
        <v>26</v>
      </c>
      <c r="L23" s="50">
        <v>501334</v>
      </c>
      <c r="M23" s="50">
        <v>223710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8">
        <v>5446727</v>
      </c>
      <c r="B24" s="48" t="s">
        <v>2511</v>
      </c>
      <c r="C24" s="49" t="s">
        <v>2512</v>
      </c>
      <c r="D24" s="50" t="s">
        <v>13</v>
      </c>
      <c r="E24" s="50" t="s">
        <v>20</v>
      </c>
      <c r="F24" s="50" t="s">
        <v>659</v>
      </c>
      <c r="G24" s="50" t="s">
        <v>2496</v>
      </c>
      <c r="H24" s="50" t="s">
        <v>659</v>
      </c>
      <c r="I24" s="50" t="s">
        <v>2513</v>
      </c>
      <c r="J24" s="50" t="s">
        <v>2514</v>
      </c>
      <c r="K24" s="51">
        <v>37</v>
      </c>
      <c r="L24" s="50">
        <v>501232</v>
      </c>
      <c r="M24" s="50">
        <v>225745</v>
      </c>
      <c r="N24" s="50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8">
        <v>5443441</v>
      </c>
      <c r="B25" s="48" t="s">
        <v>2518</v>
      </c>
      <c r="C25" s="49" t="s">
        <v>2519</v>
      </c>
      <c r="D25" s="50" t="s">
        <v>13</v>
      </c>
      <c r="E25" s="50" t="s">
        <v>20</v>
      </c>
      <c r="F25" s="50" t="s">
        <v>659</v>
      </c>
      <c r="G25" s="50" t="s">
        <v>2496</v>
      </c>
      <c r="H25" s="50" t="s">
        <v>659</v>
      </c>
      <c r="I25" s="50" t="s">
        <v>2520</v>
      </c>
      <c r="J25" s="50" t="s">
        <v>2521</v>
      </c>
      <c r="K25" s="51" t="s">
        <v>2522</v>
      </c>
      <c r="L25" s="50">
        <v>501021</v>
      </c>
      <c r="M25" s="50">
        <v>229584</v>
      </c>
      <c r="N25" s="50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  <row r="26" spans="1:23" x14ac:dyDescent="0.35">
      <c r="A26" s="48">
        <v>5448612</v>
      </c>
      <c r="B26" s="48" t="s">
        <v>2523</v>
      </c>
      <c r="C26" s="49" t="s">
        <v>2524</v>
      </c>
      <c r="D26" s="50" t="s">
        <v>13</v>
      </c>
      <c r="E26" s="50" t="s">
        <v>20</v>
      </c>
      <c r="F26" s="50" t="s">
        <v>659</v>
      </c>
      <c r="G26" s="50" t="s">
        <v>2496</v>
      </c>
      <c r="H26" s="50" t="s">
        <v>659</v>
      </c>
      <c r="I26" s="50" t="s">
        <v>835</v>
      </c>
      <c r="J26" s="50" t="s">
        <v>836</v>
      </c>
      <c r="K26" s="51">
        <v>33</v>
      </c>
      <c r="L26" s="50">
        <v>499768</v>
      </c>
      <c r="M26" s="50">
        <v>228649</v>
      </c>
      <c r="N26" s="50">
        <v>1</v>
      </c>
      <c r="O26" s="43"/>
      <c r="P26" s="43"/>
      <c r="Q26" s="43"/>
      <c r="R26" s="32">
        <f t="shared" si="1"/>
        <v>0</v>
      </c>
      <c r="S26" s="44">
        <f t="shared" si="2"/>
        <v>0</v>
      </c>
      <c r="T26" s="43"/>
      <c r="U26" s="43"/>
      <c r="V26" s="32">
        <f t="shared" si="3"/>
        <v>0</v>
      </c>
      <c r="W26" s="44">
        <f t="shared" si="4"/>
        <v>0</v>
      </c>
    </row>
    <row r="27" spans="1:23" x14ac:dyDescent="0.35">
      <c r="A27" s="48">
        <v>7770086</v>
      </c>
      <c r="B27" s="48" t="s">
        <v>2525</v>
      </c>
      <c r="C27" s="49" t="s">
        <v>2526</v>
      </c>
      <c r="D27" s="50" t="s">
        <v>13</v>
      </c>
      <c r="E27" s="50" t="s">
        <v>20</v>
      </c>
      <c r="F27" s="50" t="s">
        <v>659</v>
      </c>
      <c r="G27" s="50" t="s">
        <v>2496</v>
      </c>
      <c r="H27" s="50" t="s">
        <v>659</v>
      </c>
      <c r="I27" s="50" t="s">
        <v>2116</v>
      </c>
      <c r="J27" s="50" t="s">
        <v>2117</v>
      </c>
      <c r="K27" s="51">
        <v>2</v>
      </c>
      <c r="L27" s="50">
        <v>500632</v>
      </c>
      <c r="M27" s="50">
        <v>227262</v>
      </c>
      <c r="N27" s="50">
        <v>1</v>
      </c>
      <c r="O27" s="43"/>
      <c r="P27" s="43"/>
      <c r="Q27" s="43"/>
      <c r="R27" s="32">
        <f t="shared" si="1"/>
        <v>0</v>
      </c>
      <c r="S27" s="44">
        <f t="shared" si="2"/>
        <v>0</v>
      </c>
      <c r="T27" s="43"/>
      <c r="U27" s="43"/>
      <c r="V27" s="32">
        <f t="shared" si="3"/>
        <v>0</v>
      </c>
      <c r="W27" s="44">
        <f t="shared" si="4"/>
        <v>0</v>
      </c>
    </row>
    <row r="28" spans="1:23" x14ac:dyDescent="0.35">
      <c r="A28" s="48">
        <v>5446125</v>
      </c>
      <c r="B28" s="48" t="s">
        <v>2527</v>
      </c>
      <c r="C28" s="49" t="s">
        <v>2528</v>
      </c>
      <c r="D28" s="50" t="s">
        <v>13</v>
      </c>
      <c r="E28" s="50" t="s">
        <v>20</v>
      </c>
      <c r="F28" s="50" t="s">
        <v>659</v>
      </c>
      <c r="G28" s="50" t="s">
        <v>2496</v>
      </c>
      <c r="H28" s="50" t="s">
        <v>659</v>
      </c>
      <c r="I28" s="50" t="s">
        <v>1807</v>
      </c>
      <c r="J28" s="50" t="s">
        <v>1808</v>
      </c>
      <c r="K28" s="51">
        <v>6</v>
      </c>
      <c r="L28" s="50">
        <v>500106</v>
      </c>
      <c r="M28" s="50">
        <v>227385</v>
      </c>
      <c r="N28" s="50">
        <v>1</v>
      </c>
      <c r="O28" s="43"/>
      <c r="P28" s="43"/>
      <c r="Q28" s="43"/>
      <c r="R28" s="32">
        <f t="shared" si="1"/>
        <v>0</v>
      </c>
      <c r="S28" s="44">
        <f t="shared" si="2"/>
        <v>0</v>
      </c>
      <c r="T28" s="43"/>
      <c r="U28" s="43"/>
      <c r="V28" s="32">
        <f t="shared" si="3"/>
        <v>0</v>
      </c>
      <c r="W28" s="44">
        <f t="shared" si="4"/>
        <v>0</v>
      </c>
    </row>
    <row r="29" spans="1:23" x14ac:dyDescent="0.35">
      <c r="A29" s="48">
        <v>5443738</v>
      </c>
      <c r="B29" s="48" t="s">
        <v>2533</v>
      </c>
      <c r="C29" s="49" t="s">
        <v>2534</v>
      </c>
      <c r="D29" s="50" t="s">
        <v>13</v>
      </c>
      <c r="E29" s="50" t="s">
        <v>20</v>
      </c>
      <c r="F29" s="50" t="s">
        <v>659</v>
      </c>
      <c r="G29" s="50" t="s">
        <v>2496</v>
      </c>
      <c r="H29" s="50" t="s">
        <v>659</v>
      </c>
      <c r="I29" s="50" t="s">
        <v>2184</v>
      </c>
      <c r="J29" s="50" t="s">
        <v>2185</v>
      </c>
      <c r="K29" s="51">
        <v>54</v>
      </c>
      <c r="L29" s="50">
        <v>500502</v>
      </c>
      <c r="M29" s="50">
        <v>229006</v>
      </c>
      <c r="N29" s="50">
        <v>1</v>
      </c>
      <c r="O29" s="43"/>
      <c r="P29" s="43"/>
      <c r="Q29" s="43"/>
      <c r="R29" s="32">
        <f t="shared" si="1"/>
        <v>0</v>
      </c>
      <c r="S29" s="44">
        <f t="shared" si="2"/>
        <v>0</v>
      </c>
      <c r="T29" s="43"/>
      <c r="U29" s="43"/>
      <c r="V29" s="32">
        <f t="shared" si="3"/>
        <v>0</v>
      </c>
      <c r="W29" s="44">
        <f t="shared" si="4"/>
        <v>0</v>
      </c>
    </row>
    <row r="30" spans="1:23" x14ac:dyDescent="0.35">
      <c r="A30" s="48">
        <v>5445558</v>
      </c>
      <c r="B30" s="48" t="s">
        <v>2535</v>
      </c>
      <c r="C30" s="49" t="s">
        <v>2536</v>
      </c>
      <c r="D30" s="50" t="s">
        <v>13</v>
      </c>
      <c r="E30" s="50" t="s">
        <v>20</v>
      </c>
      <c r="F30" s="50" t="s">
        <v>659</v>
      </c>
      <c r="G30" s="50" t="s">
        <v>2496</v>
      </c>
      <c r="H30" s="50" t="s">
        <v>659</v>
      </c>
      <c r="I30" s="50" t="s">
        <v>174</v>
      </c>
      <c r="J30" s="50" t="s">
        <v>175</v>
      </c>
      <c r="K30" s="51">
        <v>11</v>
      </c>
      <c r="L30" s="50">
        <v>499436</v>
      </c>
      <c r="M30" s="50">
        <v>227343</v>
      </c>
      <c r="N30" s="50">
        <v>1</v>
      </c>
      <c r="O30" s="43"/>
      <c r="P30" s="43"/>
      <c r="Q30" s="43"/>
      <c r="R30" s="32">
        <f t="shared" si="1"/>
        <v>0</v>
      </c>
      <c r="S30" s="44">
        <f t="shared" si="2"/>
        <v>0</v>
      </c>
      <c r="T30" s="43"/>
      <c r="U30" s="43"/>
      <c r="V30" s="32">
        <f t="shared" si="3"/>
        <v>0</v>
      </c>
      <c r="W30" s="44">
        <f t="shared" si="4"/>
        <v>0</v>
      </c>
    </row>
    <row r="31" spans="1:23" x14ac:dyDescent="0.35">
      <c r="A31" s="48">
        <v>5448827</v>
      </c>
      <c r="B31" s="48" t="s">
        <v>2537</v>
      </c>
      <c r="C31" s="49" t="s">
        <v>2538</v>
      </c>
      <c r="D31" s="50" t="s">
        <v>13</v>
      </c>
      <c r="E31" s="50" t="s">
        <v>20</v>
      </c>
      <c r="F31" s="50" t="s">
        <v>659</v>
      </c>
      <c r="G31" s="50" t="s">
        <v>2496</v>
      </c>
      <c r="H31" s="50" t="s">
        <v>659</v>
      </c>
      <c r="I31" s="50" t="s">
        <v>377</v>
      </c>
      <c r="J31" s="50" t="s">
        <v>378</v>
      </c>
      <c r="K31" s="51">
        <v>6</v>
      </c>
      <c r="L31" s="50">
        <v>500924</v>
      </c>
      <c r="M31" s="50">
        <v>227179</v>
      </c>
      <c r="N31" s="50">
        <v>1</v>
      </c>
      <c r="O31" s="43"/>
      <c r="P31" s="43"/>
      <c r="Q31" s="43"/>
      <c r="R31" s="32">
        <f t="shared" si="1"/>
        <v>0</v>
      </c>
      <c r="S31" s="44">
        <f t="shared" si="2"/>
        <v>0</v>
      </c>
      <c r="T31" s="43"/>
      <c r="U31" s="43"/>
      <c r="V31" s="32">
        <f t="shared" si="3"/>
        <v>0</v>
      </c>
      <c r="W31" s="44">
        <f t="shared" si="4"/>
        <v>0</v>
      </c>
    </row>
  </sheetData>
  <sheetProtection algorithmName="SHA-512" hashValue="q6KgpM0d9UPiiRC96rEyjx1hC3CVEiXUE89IuQsgP/HzMTD451ELwpofpT8PykvL7yeTVdCtQpQl0/WRPtEVtA==" saltValue="n4FlKMiRjkIkCNEGCvsSm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FEA86-13D4-4ADF-BAC9-395E8D1BCF5E}">
  <dimension ref="A1:W28"/>
  <sheetViews>
    <sheetView workbookViewId="0">
      <selection activeCell="T16" sqref="T16:U28"/>
    </sheetView>
  </sheetViews>
  <sheetFormatPr defaultColWidth="8.7265625" defaultRowHeight="14.5" x14ac:dyDescent="0.35"/>
  <cols>
    <col min="1" max="4" width="8.7265625" style="14"/>
    <col min="5" max="5" width="12.1796875" style="14" customWidth="1"/>
    <col min="6" max="6" width="13.1796875" style="14" customWidth="1"/>
    <col min="7" max="11" width="8.7265625" style="14"/>
    <col min="12" max="12" width="15.7265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11</v>
      </c>
      <c r="B2" s="11">
        <f>M14</f>
        <v>13</v>
      </c>
      <c r="C2" s="11" t="str">
        <f>E17</f>
        <v>BIELSKI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21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21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43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43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32.5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22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33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13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5464046</v>
      </c>
      <c r="B16" s="48" t="s">
        <v>108</v>
      </c>
      <c r="C16" s="49" t="s">
        <v>109</v>
      </c>
      <c r="D16" s="50" t="s">
        <v>13</v>
      </c>
      <c r="E16" s="50" t="s">
        <v>20</v>
      </c>
      <c r="F16" s="50" t="s">
        <v>110</v>
      </c>
      <c r="G16" s="50" t="s">
        <v>111</v>
      </c>
      <c r="H16" s="50" t="s">
        <v>112</v>
      </c>
      <c r="I16" s="50" t="s">
        <v>18</v>
      </c>
      <c r="J16" s="50" t="s">
        <v>19</v>
      </c>
      <c r="K16" s="50">
        <v>13</v>
      </c>
      <c r="L16" s="50">
        <v>513884</v>
      </c>
      <c r="M16" s="50">
        <v>220292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5465648</v>
      </c>
      <c r="B17" s="48" t="s">
        <v>113</v>
      </c>
      <c r="C17" s="49" t="s">
        <v>114</v>
      </c>
      <c r="D17" s="50" t="s">
        <v>13</v>
      </c>
      <c r="E17" s="50" t="s">
        <v>20</v>
      </c>
      <c r="F17" s="50" t="s">
        <v>110</v>
      </c>
      <c r="G17" s="50" t="s">
        <v>115</v>
      </c>
      <c r="H17" s="50" t="s">
        <v>116</v>
      </c>
      <c r="I17" s="50" t="s">
        <v>117</v>
      </c>
      <c r="J17" s="50" t="s">
        <v>118</v>
      </c>
      <c r="K17" s="50">
        <v>119</v>
      </c>
      <c r="L17" s="50">
        <v>519093</v>
      </c>
      <c r="M17" s="50">
        <v>220023</v>
      </c>
      <c r="N17" s="50">
        <v>1</v>
      </c>
      <c r="O17" s="43"/>
      <c r="P17" s="43"/>
      <c r="Q17" s="43"/>
      <c r="R17" s="32">
        <f t="shared" ref="R17:R28" si="1">ROUND(Q17*0.23,2)</f>
        <v>0</v>
      </c>
      <c r="S17" s="44">
        <f t="shared" ref="S17:S28" si="2">ROUND(Q17,2)+R17</f>
        <v>0</v>
      </c>
      <c r="T17" s="43"/>
      <c r="U17" s="43"/>
      <c r="V17" s="32">
        <f t="shared" ref="V17:V28" si="3">ROUND(U17*0.23,2)</f>
        <v>0</v>
      </c>
      <c r="W17" s="44">
        <f t="shared" ref="W17:W28" si="4">ROUND(U17,2)+V17</f>
        <v>0</v>
      </c>
    </row>
    <row r="18" spans="1:23" x14ac:dyDescent="0.35">
      <c r="A18" s="48">
        <v>5464440</v>
      </c>
      <c r="B18" s="48" t="s">
        <v>119</v>
      </c>
      <c r="C18" s="49" t="s">
        <v>120</v>
      </c>
      <c r="D18" s="50" t="s">
        <v>13</v>
      </c>
      <c r="E18" s="50" t="s">
        <v>20</v>
      </c>
      <c r="F18" s="50" t="s">
        <v>110</v>
      </c>
      <c r="G18" s="50" t="s">
        <v>115</v>
      </c>
      <c r="H18" s="50" t="s">
        <v>116</v>
      </c>
      <c r="I18" s="50" t="s">
        <v>117</v>
      </c>
      <c r="J18" s="50" t="s">
        <v>118</v>
      </c>
      <c r="K18" s="50">
        <v>32</v>
      </c>
      <c r="L18" s="50">
        <v>517715</v>
      </c>
      <c r="M18" s="50">
        <v>220364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5466843</v>
      </c>
      <c r="B19" s="48" t="s">
        <v>121</v>
      </c>
      <c r="C19" s="49" t="s">
        <v>122</v>
      </c>
      <c r="D19" s="50" t="s">
        <v>13</v>
      </c>
      <c r="E19" s="50" t="s">
        <v>20</v>
      </c>
      <c r="F19" s="50" t="s">
        <v>110</v>
      </c>
      <c r="G19" s="50" t="s">
        <v>123</v>
      </c>
      <c r="H19" s="50" t="s">
        <v>110</v>
      </c>
      <c r="I19" s="50" t="s">
        <v>124</v>
      </c>
      <c r="J19" s="50" t="s">
        <v>125</v>
      </c>
      <c r="K19" s="50">
        <v>4</v>
      </c>
      <c r="L19" s="50">
        <v>515765</v>
      </c>
      <c r="M19" s="50">
        <v>217045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5467710</v>
      </c>
      <c r="B20" s="48" t="s">
        <v>126</v>
      </c>
      <c r="C20" s="49" t="s">
        <v>127</v>
      </c>
      <c r="D20" s="50" t="s">
        <v>13</v>
      </c>
      <c r="E20" s="50" t="s">
        <v>20</v>
      </c>
      <c r="F20" s="50" t="s">
        <v>110</v>
      </c>
      <c r="G20" s="50" t="s">
        <v>123</v>
      </c>
      <c r="H20" s="50" t="s">
        <v>110</v>
      </c>
      <c r="I20" s="50" t="s">
        <v>128</v>
      </c>
      <c r="J20" s="50" t="s">
        <v>129</v>
      </c>
      <c r="K20" s="50">
        <v>5</v>
      </c>
      <c r="L20" s="50">
        <v>515973</v>
      </c>
      <c r="M20" s="50">
        <v>214871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5470376</v>
      </c>
      <c r="B21" s="48" t="s">
        <v>177</v>
      </c>
      <c r="C21" s="49" t="s">
        <v>178</v>
      </c>
      <c r="D21" s="50" t="s">
        <v>13</v>
      </c>
      <c r="E21" s="50" t="s">
        <v>20</v>
      </c>
      <c r="F21" s="50" t="s">
        <v>176</v>
      </c>
      <c r="G21" s="50" t="s">
        <v>179</v>
      </c>
      <c r="H21" s="50" t="s">
        <v>180</v>
      </c>
      <c r="I21" s="50" t="s">
        <v>124</v>
      </c>
      <c r="J21" s="50" t="s">
        <v>125</v>
      </c>
      <c r="K21" s="50">
        <v>110</v>
      </c>
      <c r="L21" s="50">
        <v>512118</v>
      </c>
      <c r="M21" s="50">
        <v>225974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5471949</v>
      </c>
      <c r="B22" s="48" t="s">
        <v>181</v>
      </c>
      <c r="C22" s="49" t="s">
        <v>182</v>
      </c>
      <c r="D22" s="50" t="s">
        <v>13</v>
      </c>
      <c r="E22" s="50" t="s">
        <v>20</v>
      </c>
      <c r="F22" s="50" t="s">
        <v>176</v>
      </c>
      <c r="G22" s="50" t="s">
        <v>183</v>
      </c>
      <c r="H22" s="50" t="s">
        <v>184</v>
      </c>
      <c r="I22" s="50" t="s">
        <v>185</v>
      </c>
      <c r="J22" s="50" t="s">
        <v>186</v>
      </c>
      <c r="K22" s="50">
        <v>28</v>
      </c>
      <c r="L22" s="50">
        <v>510108</v>
      </c>
      <c r="M22" s="50">
        <v>223363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5926902</v>
      </c>
      <c r="B23" s="48" t="s">
        <v>1186</v>
      </c>
      <c r="C23" s="49" t="s">
        <v>1187</v>
      </c>
      <c r="D23" s="50" t="s">
        <v>13</v>
      </c>
      <c r="E23" s="50" t="s">
        <v>1182</v>
      </c>
      <c r="F23" s="50" t="s">
        <v>1182</v>
      </c>
      <c r="G23" s="50" t="s">
        <v>1183</v>
      </c>
      <c r="H23" s="50" t="s">
        <v>1182</v>
      </c>
      <c r="I23" s="50" t="s">
        <v>1188</v>
      </c>
      <c r="J23" s="50" t="s">
        <v>1189</v>
      </c>
      <c r="K23" s="51">
        <v>30</v>
      </c>
      <c r="L23" s="50">
        <v>502156</v>
      </c>
      <c r="M23" s="50">
        <v>217799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8">
        <v>5928336</v>
      </c>
      <c r="B24" s="48" t="s">
        <v>1275</v>
      </c>
      <c r="C24" s="49" t="s">
        <v>1276</v>
      </c>
      <c r="D24" s="50" t="s">
        <v>13</v>
      </c>
      <c r="E24" s="50" t="s">
        <v>1182</v>
      </c>
      <c r="F24" s="50" t="s">
        <v>1182</v>
      </c>
      <c r="G24" s="50" t="s">
        <v>1183</v>
      </c>
      <c r="H24" s="50" t="s">
        <v>1182</v>
      </c>
      <c r="I24" s="50" t="s">
        <v>1277</v>
      </c>
      <c r="J24" s="50" t="s">
        <v>1278</v>
      </c>
      <c r="K24" s="51">
        <v>17</v>
      </c>
      <c r="L24" s="50">
        <v>503112</v>
      </c>
      <c r="M24" s="50">
        <v>217399</v>
      </c>
      <c r="N24" s="50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8">
        <v>5928651</v>
      </c>
      <c r="B25" s="48" t="s">
        <v>1314</v>
      </c>
      <c r="C25" s="49" t="s">
        <v>1315</v>
      </c>
      <c r="D25" s="50" t="s">
        <v>13</v>
      </c>
      <c r="E25" s="50" t="s">
        <v>1182</v>
      </c>
      <c r="F25" s="50" t="s">
        <v>1182</v>
      </c>
      <c r="G25" s="50" t="s">
        <v>1183</v>
      </c>
      <c r="H25" s="50" t="s">
        <v>1182</v>
      </c>
      <c r="I25" s="50" t="s">
        <v>1316</v>
      </c>
      <c r="J25" s="50" t="s">
        <v>1317</v>
      </c>
      <c r="K25" s="51">
        <v>7</v>
      </c>
      <c r="L25" s="50">
        <v>502852</v>
      </c>
      <c r="M25" s="50">
        <v>217244</v>
      </c>
      <c r="N25" s="50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  <row r="26" spans="1:23" x14ac:dyDescent="0.35">
      <c r="A26" s="48">
        <v>5912129</v>
      </c>
      <c r="B26" s="48" t="s">
        <v>1324</v>
      </c>
      <c r="C26" s="49" t="s">
        <v>1325</v>
      </c>
      <c r="D26" s="50" t="s">
        <v>13</v>
      </c>
      <c r="E26" s="50" t="s">
        <v>1182</v>
      </c>
      <c r="F26" s="50" t="s">
        <v>1182</v>
      </c>
      <c r="G26" s="50" t="s">
        <v>1183</v>
      </c>
      <c r="H26" s="50" t="s">
        <v>1182</v>
      </c>
      <c r="I26" s="50" t="s">
        <v>130</v>
      </c>
      <c r="J26" s="50" t="s">
        <v>131</v>
      </c>
      <c r="K26" s="51">
        <v>31</v>
      </c>
      <c r="L26" s="50">
        <v>503197</v>
      </c>
      <c r="M26" s="50">
        <v>217872</v>
      </c>
      <c r="N26" s="50">
        <v>1</v>
      </c>
      <c r="O26" s="43"/>
      <c r="P26" s="43"/>
      <c r="Q26" s="43"/>
      <c r="R26" s="32">
        <f t="shared" si="1"/>
        <v>0</v>
      </c>
      <c r="S26" s="44">
        <f t="shared" si="2"/>
        <v>0</v>
      </c>
      <c r="T26" s="43"/>
      <c r="U26" s="43"/>
      <c r="V26" s="32">
        <f t="shared" si="3"/>
        <v>0</v>
      </c>
      <c r="W26" s="44">
        <f t="shared" si="4"/>
        <v>0</v>
      </c>
    </row>
    <row r="27" spans="1:23" x14ac:dyDescent="0.35">
      <c r="A27" s="48">
        <v>5930669</v>
      </c>
      <c r="B27" s="48" t="s">
        <v>1447</v>
      </c>
      <c r="C27" s="49" t="s">
        <v>1448</v>
      </c>
      <c r="D27" s="50" t="s">
        <v>13</v>
      </c>
      <c r="E27" s="50" t="s">
        <v>1182</v>
      </c>
      <c r="F27" s="50" t="s">
        <v>1182</v>
      </c>
      <c r="G27" s="50" t="s">
        <v>1183</v>
      </c>
      <c r="H27" s="50" t="s">
        <v>1182</v>
      </c>
      <c r="I27" s="50" t="s">
        <v>1449</v>
      </c>
      <c r="J27" s="50" t="s">
        <v>1450</v>
      </c>
      <c r="K27" s="51" t="s">
        <v>1451</v>
      </c>
      <c r="L27" s="50">
        <v>502874</v>
      </c>
      <c r="M27" s="50">
        <v>218046</v>
      </c>
      <c r="N27" s="50">
        <v>1</v>
      </c>
      <c r="O27" s="43"/>
      <c r="P27" s="43"/>
      <c r="Q27" s="43"/>
      <c r="R27" s="32">
        <f t="shared" si="1"/>
        <v>0</v>
      </c>
      <c r="S27" s="44">
        <f t="shared" si="2"/>
        <v>0</v>
      </c>
      <c r="T27" s="43"/>
      <c r="U27" s="43"/>
      <c r="V27" s="32">
        <f t="shared" si="3"/>
        <v>0</v>
      </c>
      <c r="W27" s="44">
        <f t="shared" si="4"/>
        <v>0</v>
      </c>
    </row>
    <row r="28" spans="1:23" x14ac:dyDescent="0.35">
      <c r="A28" s="48">
        <v>5468456</v>
      </c>
      <c r="B28" s="48" t="s">
        <v>1567</v>
      </c>
      <c r="C28" s="49" t="s">
        <v>1568</v>
      </c>
      <c r="D28" s="50" t="s">
        <v>13</v>
      </c>
      <c r="E28" s="50" t="s">
        <v>20</v>
      </c>
      <c r="F28" s="50" t="s">
        <v>176</v>
      </c>
      <c r="G28" s="50" t="s">
        <v>1569</v>
      </c>
      <c r="H28" s="50" t="s">
        <v>176</v>
      </c>
      <c r="I28" s="50" t="s">
        <v>134</v>
      </c>
      <c r="J28" s="50" t="s">
        <v>135</v>
      </c>
      <c r="K28" s="51">
        <v>14</v>
      </c>
      <c r="L28" s="50">
        <v>510972</v>
      </c>
      <c r="M28" s="50">
        <v>227737</v>
      </c>
      <c r="N28" s="50">
        <v>1</v>
      </c>
      <c r="O28" s="43"/>
      <c r="P28" s="43"/>
      <c r="Q28" s="43"/>
      <c r="R28" s="32">
        <f t="shared" si="1"/>
        <v>0</v>
      </c>
      <c r="S28" s="44">
        <f t="shared" si="2"/>
        <v>0</v>
      </c>
      <c r="T28" s="43"/>
      <c r="U28" s="43"/>
      <c r="V28" s="32">
        <f t="shared" si="3"/>
        <v>0</v>
      </c>
      <c r="W28" s="44">
        <f t="shared" si="4"/>
        <v>0</v>
      </c>
    </row>
  </sheetData>
  <sheetProtection algorithmName="SHA-512" hashValue="7g8AZYQK1vagWvL0GrkJmmNPKcNQDit/mL0VjWQE1GsFyIUKAXrfTRq8ERbok0UeffFgjrLTNHtJX+G/cPa8aw==" saltValue="ISwnYiozyJ5i3WZQufKRe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FE116-2D5A-47F0-BD26-D4FDBF1F7DBE}">
  <dimension ref="A1:W20"/>
  <sheetViews>
    <sheetView workbookViewId="0">
      <selection activeCell="B15" sqref="B15"/>
    </sheetView>
  </sheetViews>
  <sheetFormatPr defaultRowHeight="14.5" x14ac:dyDescent="0.35"/>
  <cols>
    <col min="5" max="5" width="11.81640625" customWidth="1"/>
    <col min="6" max="6" width="11.54296875" customWidth="1"/>
    <col min="12" max="12" width="15.26953125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163</v>
      </c>
      <c r="B2" s="11">
        <f>M14</f>
        <v>5</v>
      </c>
      <c r="C2" s="11" t="str">
        <f>E17</f>
        <v>ZABRZE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5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6151364</v>
      </c>
      <c r="B16" s="4" t="s">
        <v>3949</v>
      </c>
      <c r="C16" s="5" t="s">
        <v>3950</v>
      </c>
      <c r="D16" s="6" t="s">
        <v>13</v>
      </c>
      <c r="E16" s="6" t="s">
        <v>3947</v>
      </c>
      <c r="F16" s="6" t="s">
        <v>3947</v>
      </c>
      <c r="G16" s="6" t="s">
        <v>3948</v>
      </c>
      <c r="H16" s="6" t="s">
        <v>3947</v>
      </c>
      <c r="I16" s="6" t="s">
        <v>3951</v>
      </c>
      <c r="J16" s="6" t="s">
        <v>3952</v>
      </c>
      <c r="K16" s="7">
        <v>31</v>
      </c>
      <c r="L16" s="6">
        <v>486408</v>
      </c>
      <c r="M16" s="6">
        <v>279374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">
        <v>6159624</v>
      </c>
      <c r="B17" s="4" t="s">
        <v>3957</v>
      </c>
      <c r="C17" s="5" t="s">
        <v>3958</v>
      </c>
      <c r="D17" s="6" t="s">
        <v>13</v>
      </c>
      <c r="E17" s="6" t="s">
        <v>3947</v>
      </c>
      <c r="F17" s="6" t="s">
        <v>3947</v>
      </c>
      <c r="G17" s="6" t="s">
        <v>3948</v>
      </c>
      <c r="H17" s="6" t="s">
        <v>3947</v>
      </c>
      <c r="I17" s="6" t="s">
        <v>130</v>
      </c>
      <c r="J17" s="6" t="s">
        <v>131</v>
      </c>
      <c r="K17" s="7">
        <v>48</v>
      </c>
      <c r="L17" s="6">
        <v>484913</v>
      </c>
      <c r="M17" s="6">
        <v>269884</v>
      </c>
      <c r="N17" s="6">
        <v>1</v>
      </c>
      <c r="O17" s="43"/>
      <c r="P17" s="43"/>
      <c r="Q17" s="43"/>
      <c r="R17" s="32">
        <f t="shared" ref="R17:R20" si="1">ROUND(Q17*0.23,2)</f>
        <v>0</v>
      </c>
      <c r="S17" s="44">
        <f t="shared" ref="S17:S20" si="2">ROUND(Q17,2)+R17</f>
        <v>0</v>
      </c>
      <c r="T17" s="43"/>
      <c r="U17" s="43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35">
      <c r="A18" s="4">
        <v>6163153</v>
      </c>
      <c r="B18" s="4" t="s">
        <v>3961</v>
      </c>
      <c r="C18" s="5" t="s">
        <v>3962</v>
      </c>
      <c r="D18" s="6" t="s">
        <v>13</v>
      </c>
      <c r="E18" s="6" t="s">
        <v>3947</v>
      </c>
      <c r="F18" s="6" t="s">
        <v>3947</v>
      </c>
      <c r="G18" s="6" t="s">
        <v>3948</v>
      </c>
      <c r="H18" s="6" t="s">
        <v>3947</v>
      </c>
      <c r="I18" s="6" t="s">
        <v>2096</v>
      </c>
      <c r="J18" s="6" t="s">
        <v>2097</v>
      </c>
      <c r="K18" s="7">
        <v>45</v>
      </c>
      <c r="L18" s="6">
        <v>485390</v>
      </c>
      <c r="M18" s="6">
        <v>267373</v>
      </c>
      <c r="N18" s="6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">
        <v>6164256</v>
      </c>
      <c r="B19" s="4" t="s">
        <v>3963</v>
      </c>
      <c r="C19" s="5" t="s">
        <v>3964</v>
      </c>
      <c r="D19" s="6" t="s">
        <v>13</v>
      </c>
      <c r="E19" s="6" t="s">
        <v>3947</v>
      </c>
      <c r="F19" s="6" t="s">
        <v>3947</v>
      </c>
      <c r="G19" s="6" t="s">
        <v>3948</v>
      </c>
      <c r="H19" s="6" t="s">
        <v>3947</v>
      </c>
      <c r="I19" s="6" t="s">
        <v>3965</v>
      </c>
      <c r="J19" s="6" t="s">
        <v>3966</v>
      </c>
      <c r="K19" s="7">
        <v>120</v>
      </c>
      <c r="L19" s="6">
        <v>483048</v>
      </c>
      <c r="M19" s="6">
        <v>269629</v>
      </c>
      <c r="N19" s="6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">
        <v>6164643</v>
      </c>
      <c r="B20" s="4" t="s">
        <v>3981</v>
      </c>
      <c r="C20" s="5" t="s">
        <v>3982</v>
      </c>
      <c r="D20" s="6" t="s">
        <v>13</v>
      </c>
      <c r="E20" s="6" t="s">
        <v>3947</v>
      </c>
      <c r="F20" s="6" t="s">
        <v>3947</v>
      </c>
      <c r="G20" s="6" t="s">
        <v>3948</v>
      </c>
      <c r="H20" s="6" t="s">
        <v>3947</v>
      </c>
      <c r="I20" s="6" t="s">
        <v>3979</v>
      </c>
      <c r="J20" s="6" t="s">
        <v>3980</v>
      </c>
      <c r="K20" s="7">
        <v>13</v>
      </c>
      <c r="L20" s="6">
        <v>483327</v>
      </c>
      <c r="M20" s="6">
        <v>275333</v>
      </c>
      <c r="N20" s="6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</sheetData>
  <sheetProtection algorithmName="SHA-512" hashValue="DTZftSsrTQ8Uhypn2CpsD3JAi+JvNbmbRDAK+XuR98R0g1p59cCM5oxfwomWfCvXNTybq+kJzYEDPFR6ed0FBw==" saltValue="+Txgy7k2rAUZ0/SUCnRTp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B1BC4-0D1B-4BCD-887D-24B008D1CAFF}">
  <dimension ref="A1:W50"/>
  <sheetViews>
    <sheetView topLeftCell="A14" workbookViewId="0">
      <selection activeCell="N14" sqref="N14"/>
    </sheetView>
  </sheetViews>
  <sheetFormatPr defaultColWidth="8.7265625" defaultRowHeight="14.5" x14ac:dyDescent="0.35"/>
  <cols>
    <col min="1" max="4" width="8.7265625" style="14"/>
    <col min="5" max="5" width="12" style="14" customWidth="1"/>
    <col min="6" max="6" width="13.54296875" style="14" customWidth="1"/>
    <col min="7" max="11" width="8.7265625" style="14"/>
    <col min="12" max="12" width="15.4531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10</v>
      </c>
      <c r="B2" s="11">
        <f>M14</f>
        <v>35</v>
      </c>
      <c r="C2" s="11" t="str">
        <f>E17</f>
        <v>BIELSKO-BIAŁA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21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21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43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43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32.5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22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33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35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5912897</v>
      </c>
      <c r="B16" s="48" t="s">
        <v>1190</v>
      </c>
      <c r="C16" s="49" t="s">
        <v>1191</v>
      </c>
      <c r="D16" s="50" t="s">
        <v>13</v>
      </c>
      <c r="E16" s="50" t="s">
        <v>1182</v>
      </c>
      <c r="F16" s="50" t="s">
        <v>1182</v>
      </c>
      <c r="G16" s="50" t="s">
        <v>1183</v>
      </c>
      <c r="H16" s="50" t="s">
        <v>1182</v>
      </c>
      <c r="I16" s="50" t="s">
        <v>1192</v>
      </c>
      <c r="J16" s="50" t="s">
        <v>1193</v>
      </c>
      <c r="K16" s="51">
        <v>20</v>
      </c>
      <c r="L16" s="50">
        <v>503530</v>
      </c>
      <c r="M16" s="50">
        <v>217081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5927304</v>
      </c>
      <c r="B17" s="48" t="s">
        <v>1208</v>
      </c>
      <c r="C17" s="49" t="s">
        <v>1209</v>
      </c>
      <c r="D17" s="50" t="s">
        <v>13</v>
      </c>
      <c r="E17" s="50" t="s">
        <v>1182</v>
      </c>
      <c r="F17" s="50" t="s">
        <v>1182</v>
      </c>
      <c r="G17" s="50" t="s">
        <v>1183</v>
      </c>
      <c r="H17" s="50" t="s">
        <v>1182</v>
      </c>
      <c r="I17" s="50" t="s">
        <v>55</v>
      </c>
      <c r="J17" s="50" t="s">
        <v>56</v>
      </c>
      <c r="K17" s="51">
        <v>385</v>
      </c>
      <c r="L17" s="50">
        <v>498902</v>
      </c>
      <c r="M17" s="50">
        <v>215503</v>
      </c>
      <c r="N17" s="50">
        <v>1</v>
      </c>
      <c r="O17" s="43"/>
      <c r="P17" s="43"/>
      <c r="Q17" s="43"/>
      <c r="R17" s="32">
        <f t="shared" ref="R17:R50" si="1">ROUND(Q17*0.23,2)</f>
        <v>0</v>
      </c>
      <c r="S17" s="44">
        <f t="shared" ref="S17:S50" si="2">ROUND(Q17,2)+R17</f>
        <v>0</v>
      </c>
      <c r="T17" s="43"/>
      <c r="U17" s="43"/>
      <c r="V17" s="32">
        <f t="shared" ref="V17:V50" si="3">ROUND(U17*0.23,2)</f>
        <v>0</v>
      </c>
      <c r="W17" s="44">
        <f t="shared" ref="W17:W50" si="4">ROUND(U17,2)+V17</f>
        <v>0</v>
      </c>
    </row>
    <row r="18" spans="1:23" x14ac:dyDescent="0.35">
      <c r="A18" s="48">
        <v>5927309</v>
      </c>
      <c r="B18" s="48" t="s">
        <v>1210</v>
      </c>
      <c r="C18" s="49" t="s">
        <v>1211</v>
      </c>
      <c r="D18" s="50" t="s">
        <v>13</v>
      </c>
      <c r="E18" s="50" t="s">
        <v>1182</v>
      </c>
      <c r="F18" s="50" t="s">
        <v>1182</v>
      </c>
      <c r="G18" s="50" t="s">
        <v>1183</v>
      </c>
      <c r="H18" s="50" t="s">
        <v>1182</v>
      </c>
      <c r="I18" s="50" t="s">
        <v>55</v>
      </c>
      <c r="J18" s="50" t="s">
        <v>56</v>
      </c>
      <c r="K18" s="51">
        <v>393</v>
      </c>
      <c r="L18" s="50">
        <v>498819</v>
      </c>
      <c r="M18" s="50">
        <v>215551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5927410</v>
      </c>
      <c r="B19" s="48" t="s">
        <v>1212</v>
      </c>
      <c r="C19" s="49" t="s">
        <v>1213</v>
      </c>
      <c r="D19" s="50" t="s">
        <v>13</v>
      </c>
      <c r="E19" s="50" t="s">
        <v>1182</v>
      </c>
      <c r="F19" s="50" t="s">
        <v>1182</v>
      </c>
      <c r="G19" s="50" t="s">
        <v>1183</v>
      </c>
      <c r="H19" s="50" t="s">
        <v>1182</v>
      </c>
      <c r="I19" s="50" t="s">
        <v>1214</v>
      </c>
      <c r="J19" s="50" t="s">
        <v>1215</v>
      </c>
      <c r="K19" s="51">
        <v>20</v>
      </c>
      <c r="L19" s="50">
        <v>503024</v>
      </c>
      <c r="M19" s="50">
        <v>220493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5919710</v>
      </c>
      <c r="B20" s="48" t="s">
        <v>1222</v>
      </c>
      <c r="C20" s="49" t="s">
        <v>1223</v>
      </c>
      <c r="D20" s="50" t="s">
        <v>13</v>
      </c>
      <c r="E20" s="50" t="s">
        <v>1182</v>
      </c>
      <c r="F20" s="50" t="s">
        <v>1182</v>
      </c>
      <c r="G20" s="50" t="s">
        <v>1183</v>
      </c>
      <c r="H20" s="50" t="s">
        <v>1182</v>
      </c>
      <c r="I20" s="50" t="s">
        <v>1224</v>
      </c>
      <c r="J20" s="50" t="s">
        <v>1225</v>
      </c>
      <c r="K20" s="51">
        <v>2</v>
      </c>
      <c r="L20" s="50">
        <v>500300</v>
      </c>
      <c r="M20" s="50">
        <v>216383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5927786</v>
      </c>
      <c r="B21" s="48" t="s">
        <v>1238</v>
      </c>
      <c r="C21" s="49" t="s">
        <v>1239</v>
      </c>
      <c r="D21" s="50" t="s">
        <v>13</v>
      </c>
      <c r="E21" s="50" t="s">
        <v>1182</v>
      </c>
      <c r="F21" s="50" t="s">
        <v>1182</v>
      </c>
      <c r="G21" s="50" t="s">
        <v>1183</v>
      </c>
      <c r="H21" s="50" t="s">
        <v>1182</v>
      </c>
      <c r="I21" s="50" t="s">
        <v>1240</v>
      </c>
      <c r="J21" s="50" t="s">
        <v>1241</v>
      </c>
      <c r="K21" s="51">
        <v>5</v>
      </c>
      <c r="L21" s="50">
        <v>503455</v>
      </c>
      <c r="M21" s="50">
        <v>217032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5916532</v>
      </c>
      <c r="B22" s="48" t="s">
        <v>1250</v>
      </c>
      <c r="C22" s="49" t="s">
        <v>1251</v>
      </c>
      <c r="D22" s="50" t="s">
        <v>13</v>
      </c>
      <c r="E22" s="50" t="s">
        <v>1182</v>
      </c>
      <c r="F22" s="50" t="s">
        <v>1182</v>
      </c>
      <c r="G22" s="50" t="s">
        <v>1183</v>
      </c>
      <c r="H22" s="50" t="s">
        <v>1182</v>
      </c>
      <c r="I22" s="50" t="s">
        <v>1252</v>
      </c>
      <c r="J22" s="50" t="s">
        <v>1253</v>
      </c>
      <c r="K22" s="51">
        <v>13</v>
      </c>
      <c r="L22" s="50">
        <v>504567</v>
      </c>
      <c r="M22" s="50">
        <v>215782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5928020</v>
      </c>
      <c r="B23" s="48" t="s">
        <v>1255</v>
      </c>
      <c r="C23" s="49" t="s">
        <v>1256</v>
      </c>
      <c r="D23" s="50" t="s">
        <v>13</v>
      </c>
      <c r="E23" s="50" t="s">
        <v>1182</v>
      </c>
      <c r="F23" s="50" t="s">
        <v>1182</v>
      </c>
      <c r="G23" s="50" t="s">
        <v>1183</v>
      </c>
      <c r="H23" s="50" t="s">
        <v>1182</v>
      </c>
      <c r="I23" s="50" t="s">
        <v>1257</v>
      </c>
      <c r="J23" s="50" t="s">
        <v>1258</v>
      </c>
      <c r="K23" s="51">
        <v>150</v>
      </c>
      <c r="L23" s="50">
        <v>501267</v>
      </c>
      <c r="M23" s="50">
        <v>214747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8">
        <v>5912380</v>
      </c>
      <c r="B24" s="48" t="s">
        <v>1259</v>
      </c>
      <c r="C24" s="49" t="s">
        <v>1260</v>
      </c>
      <c r="D24" s="50" t="s">
        <v>13</v>
      </c>
      <c r="E24" s="50" t="s">
        <v>1182</v>
      </c>
      <c r="F24" s="50" t="s">
        <v>1182</v>
      </c>
      <c r="G24" s="50" t="s">
        <v>1183</v>
      </c>
      <c r="H24" s="50" t="s">
        <v>1182</v>
      </c>
      <c r="I24" s="50" t="s">
        <v>1261</v>
      </c>
      <c r="J24" s="50" t="s">
        <v>1262</v>
      </c>
      <c r="K24" s="51">
        <v>13</v>
      </c>
      <c r="L24" s="50">
        <v>503765</v>
      </c>
      <c r="M24" s="50">
        <v>217471</v>
      </c>
      <c r="N24" s="50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8">
        <v>5912360</v>
      </c>
      <c r="B25" s="48" t="s">
        <v>1263</v>
      </c>
      <c r="C25" s="49" t="s">
        <v>1264</v>
      </c>
      <c r="D25" s="50" t="s">
        <v>13</v>
      </c>
      <c r="E25" s="50" t="s">
        <v>1182</v>
      </c>
      <c r="F25" s="50" t="s">
        <v>1182</v>
      </c>
      <c r="G25" s="50" t="s">
        <v>1183</v>
      </c>
      <c r="H25" s="50" t="s">
        <v>1182</v>
      </c>
      <c r="I25" s="50" t="s">
        <v>1261</v>
      </c>
      <c r="J25" s="50" t="s">
        <v>1262</v>
      </c>
      <c r="K25" s="51">
        <v>25</v>
      </c>
      <c r="L25" s="50">
        <v>503803</v>
      </c>
      <c r="M25" s="50">
        <v>217733</v>
      </c>
      <c r="N25" s="50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  <row r="26" spans="1:23" x14ac:dyDescent="0.35">
      <c r="A26" s="48">
        <v>5928178</v>
      </c>
      <c r="B26" s="48" t="s">
        <v>1265</v>
      </c>
      <c r="C26" s="49" t="s">
        <v>1266</v>
      </c>
      <c r="D26" s="50" t="s">
        <v>13</v>
      </c>
      <c r="E26" s="50" t="s">
        <v>1182</v>
      </c>
      <c r="F26" s="50" t="s">
        <v>1182</v>
      </c>
      <c r="G26" s="50" t="s">
        <v>1183</v>
      </c>
      <c r="H26" s="50" t="s">
        <v>1182</v>
      </c>
      <c r="I26" s="50" t="s">
        <v>1261</v>
      </c>
      <c r="J26" s="50" t="s">
        <v>1262</v>
      </c>
      <c r="K26" s="51">
        <v>27</v>
      </c>
      <c r="L26" s="50">
        <v>503802</v>
      </c>
      <c r="M26" s="50">
        <v>217769</v>
      </c>
      <c r="N26" s="50">
        <v>1</v>
      </c>
      <c r="O26" s="43"/>
      <c r="P26" s="43"/>
      <c r="Q26" s="43"/>
      <c r="R26" s="32">
        <f t="shared" si="1"/>
        <v>0</v>
      </c>
      <c r="S26" s="44">
        <f t="shared" si="2"/>
        <v>0</v>
      </c>
      <c r="T26" s="43"/>
      <c r="U26" s="43"/>
      <c r="V26" s="32">
        <f t="shared" si="3"/>
        <v>0</v>
      </c>
      <c r="W26" s="44">
        <f t="shared" si="4"/>
        <v>0</v>
      </c>
    </row>
    <row r="27" spans="1:23" x14ac:dyDescent="0.35">
      <c r="A27" s="48">
        <v>5920807</v>
      </c>
      <c r="B27" s="48" t="s">
        <v>1271</v>
      </c>
      <c r="C27" s="49" t="s">
        <v>1272</v>
      </c>
      <c r="D27" s="50" t="s">
        <v>13</v>
      </c>
      <c r="E27" s="50" t="s">
        <v>1182</v>
      </c>
      <c r="F27" s="50" t="s">
        <v>1182</v>
      </c>
      <c r="G27" s="50" t="s">
        <v>1183</v>
      </c>
      <c r="H27" s="50" t="s">
        <v>1182</v>
      </c>
      <c r="I27" s="50" t="s">
        <v>1273</v>
      </c>
      <c r="J27" s="50" t="s">
        <v>1274</v>
      </c>
      <c r="K27" s="51">
        <v>19</v>
      </c>
      <c r="L27" s="50">
        <v>501873</v>
      </c>
      <c r="M27" s="50">
        <v>216180</v>
      </c>
      <c r="N27" s="50">
        <v>1</v>
      </c>
      <c r="O27" s="43"/>
      <c r="P27" s="43"/>
      <c r="Q27" s="43"/>
      <c r="R27" s="32">
        <f t="shared" si="1"/>
        <v>0</v>
      </c>
      <c r="S27" s="44">
        <f t="shared" si="2"/>
        <v>0</v>
      </c>
      <c r="T27" s="43"/>
      <c r="U27" s="43"/>
      <c r="V27" s="32">
        <f t="shared" si="3"/>
        <v>0</v>
      </c>
      <c r="W27" s="44">
        <f t="shared" si="4"/>
        <v>0</v>
      </c>
    </row>
    <row r="28" spans="1:23" x14ac:dyDescent="0.35">
      <c r="A28" s="48">
        <v>5928479</v>
      </c>
      <c r="B28" s="48" t="s">
        <v>1281</v>
      </c>
      <c r="C28" s="49" t="s">
        <v>1282</v>
      </c>
      <c r="D28" s="50" t="s">
        <v>13</v>
      </c>
      <c r="E28" s="50" t="s">
        <v>1182</v>
      </c>
      <c r="F28" s="50" t="s">
        <v>1182</v>
      </c>
      <c r="G28" s="50" t="s">
        <v>1183</v>
      </c>
      <c r="H28" s="50" t="s">
        <v>1182</v>
      </c>
      <c r="I28" s="50" t="s">
        <v>1283</v>
      </c>
      <c r="J28" s="50" t="s">
        <v>1284</v>
      </c>
      <c r="K28" s="51">
        <v>12</v>
      </c>
      <c r="L28" s="50">
        <v>503935</v>
      </c>
      <c r="M28" s="50">
        <v>217684</v>
      </c>
      <c r="N28" s="50">
        <v>1</v>
      </c>
      <c r="O28" s="43"/>
      <c r="P28" s="43"/>
      <c r="Q28" s="43"/>
      <c r="R28" s="32">
        <f t="shared" si="1"/>
        <v>0</v>
      </c>
      <c r="S28" s="44">
        <f t="shared" si="2"/>
        <v>0</v>
      </c>
      <c r="T28" s="43"/>
      <c r="U28" s="43"/>
      <c r="V28" s="32">
        <f t="shared" si="3"/>
        <v>0</v>
      </c>
      <c r="W28" s="44">
        <f t="shared" si="4"/>
        <v>0</v>
      </c>
    </row>
    <row r="29" spans="1:23" x14ac:dyDescent="0.35">
      <c r="A29" s="48">
        <v>5928483</v>
      </c>
      <c r="B29" s="48" t="s">
        <v>1288</v>
      </c>
      <c r="C29" s="49" t="s">
        <v>1289</v>
      </c>
      <c r="D29" s="50" t="s">
        <v>13</v>
      </c>
      <c r="E29" s="50" t="s">
        <v>1182</v>
      </c>
      <c r="F29" s="50" t="s">
        <v>1182</v>
      </c>
      <c r="G29" s="50" t="s">
        <v>1183</v>
      </c>
      <c r="H29" s="50" t="s">
        <v>1182</v>
      </c>
      <c r="I29" s="50" t="s">
        <v>1283</v>
      </c>
      <c r="J29" s="50" t="s">
        <v>1287</v>
      </c>
      <c r="K29" s="51">
        <v>30</v>
      </c>
      <c r="L29" s="50">
        <v>503947</v>
      </c>
      <c r="M29" s="50">
        <v>217747</v>
      </c>
      <c r="N29" s="50">
        <v>1</v>
      </c>
      <c r="O29" s="43"/>
      <c r="P29" s="43"/>
      <c r="Q29" s="43"/>
      <c r="R29" s="32">
        <f t="shared" si="1"/>
        <v>0</v>
      </c>
      <c r="S29" s="44">
        <f t="shared" si="2"/>
        <v>0</v>
      </c>
      <c r="T29" s="43"/>
      <c r="U29" s="43"/>
      <c r="V29" s="32">
        <f t="shared" si="3"/>
        <v>0</v>
      </c>
      <c r="W29" s="44">
        <f t="shared" si="4"/>
        <v>0</v>
      </c>
    </row>
    <row r="30" spans="1:23" x14ac:dyDescent="0.35">
      <c r="A30" s="48">
        <v>5928558</v>
      </c>
      <c r="B30" s="48" t="s">
        <v>1296</v>
      </c>
      <c r="C30" s="49" t="s">
        <v>1297</v>
      </c>
      <c r="D30" s="50" t="s">
        <v>13</v>
      </c>
      <c r="E30" s="50" t="s">
        <v>1182</v>
      </c>
      <c r="F30" s="50" t="s">
        <v>1182</v>
      </c>
      <c r="G30" s="50" t="s">
        <v>1183</v>
      </c>
      <c r="H30" s="50" t="s">
        <v>1182</v>
      </c>
      <c r="I30" s="50" t="s">
        <v>1298</v>
      </c>
      <c r="J30" s="50" t="s">
        <v>1299</v>
      </c>
      <c r="K30" s="51">
        <v>226</v>
      </c>
      <c r="L30" s="50">
        <v>506049</v>
      </c>
      <c r="M30" s="50">
        <v>216796</v>
      </c>
      <c r="N30" s="50">
        <v>1</v>
      </c>
      <c r="O30" s="43"/>
      <c r="P30" s="43"/>
      <c r="Q30" s="43"/>
      <c r="R30" s="32">
        <f t="shared" si="1"/>
        <v>0</v>
      </c>
      <c r="S30" s="44">
        <f t="shared" si="2"/>
        <v>0</v>
      </c>
      <c r="T30" s="43"/>
      <c r="U30" s="43"/>
      <c r="V30" s="32">
        <f t="shared" si="3"/>
        <v>0</v>
      </c>
      <c r="W30" s="44">
        <f t="shared" si="4"/>
        <v>0</v>
      </c>
    </row>
    <row r="31" spans="1:23" x14ac:dyDescent="0.35">
      <c r="A31" s="48">
        <v>5912854</v>
      </c>
      <c r="B31" s="48" t="s">
        <v>1300</v>
      </c>
      <c r="C31" s="49" t="s">
        <v>1301</v>
      </c>
      <c r="D31" s="50" t="s">
        <v>13</v>
      </c>
      <c r="E31" s="50" t="s">
        <v>1182</v>
      </c>
      <c r="F31" s="50" t="s">
        <v>1182</v>
      </c>
      <c r="G31" s="50" t="s">
        <v>1183</v>
      </c>
      <c r="H31" s="50" t="s">
        <v>1182</v>
      </c>
      <c r="I31" s="50" t="s">
        <v>1302</v>
      </c>
      <c r="J31" s="50" t="s">
        <v>1303</v>
      </c>
      <c r="K31" s="51">
        <v>10</v>
      </c>
      <c r="L31" s="50">
        <v>503418</v>
      </c>
      <c r="M31" s="50">
        <v>217313</v>
      </c>
      <c r="N31" s="50">
        <v>1</v>
      </c>
      <c r="O31" s="43"/>
      <c r="P31" s="43"/>
      <c r="Q31" s="43"/>
      <c r="R31" s="32">
        <f t="shared" si="1"/>
        <v>0</v>
      </c>
      <c r="S31" s="44">
        <f t="shared" si="2"/>
        <v>0</v>
      </c>
      <c r="T31" s="43"/>
      <c r="U31" s="43"/>
      <c r="V31" s="32">
        <f t="shared" si="3"/>
        <v>0</v>
      </c>
      <c r="W31" s="44">
        <f t="shared" si="4"/>
        <v>0</v>
      </c>
    </row>
    <row r="32" spans="1:23" x14ac:dyDescent="0.35">
      <c r="A32" s="48">
        <v>5928620</v>
      </c>
      <c r="B32" s="48" t="s">
        <v>1308</v>
      </c>
      <c r="C32" s="49" t="s">
        <v>1309</v>
      </c>
      <c r="D32" s="50" t="s">
        <v>13</v>
      </c>
      <c r="E32" s="50" t="s">
        <v>1182</v>
      </c>
      <c r="F32" s="50" t="s">
        <v>1182</v>
      </c>
      <c r="G32" s="50" t="s">
        <v>1183</v>
      </c>
      <c r="H32" s="50" t="s">
        <v>1182</v>
      </c>
      <c r="I32" s="50" t="s">
        <v>1310</v>
      </c>
      <c r="J32" s="50" t="s">
        <v>1311</v>
      </c>
      <c r="K32" s="51">
        <v>11</v>
      </c>
      <c r="L32" s="50">
        <v>503022</v>
      </c>
      <c r="M32" s="50">
        <v>216698</v>
      </c>
      <c r="N32" s="50">
        <v>1</v>
      </c>
      <c r="O32" s="43"/>
      <c r="P32" s="43"/>
      <c r="Q32" s="43"/>
      <c r="R32" s="32">
        <f t="shared" si="1"/>
        <v>0</v>
      </c>
      <c r="S32" s="44">
        <f t="shared" si="2"/>
        <v>0</v>
      </c>
      <c r="T32" s="43"/>
      <c r="U32" s="43"/>
      <c r="V32" s="32">
        <f t="shared" si="3"/>
        <v>0</v>
      </c>
      <c r="W32" s="44">
        <f t="shared" si="4"/>
        <v>0</v>
      </c>
    </row>
    <row r="33" spans="1:23" x14ac:dyDescent="0.35">
      <c r="A33" s="48">
        <v>5912771</v>
      </c>
      <c r="B33" s="48" t="s">
        <v>1312</v>
      </c>
      <c r="C33" s="49" t="s">
        <v>1313</v>
      </c>
      <c r="D33" s="50" t="s">
        <v>13</v>
      </c>
      <c r="E33" s="50" t="s">
        <v>1182</v>
      </c>
      <c r="F33" s="50" t="s">
        <v>1182</v>
      </c>
      <c r="G33" s="50" t="s">
        <v>1183</v>
      </c>
      <c r="H33" s="50" t="s">
        <v>1182</v>
      </c>
      <c r="I33" s="50" t="s">
        <v>1310</v>
      </c>
      <c r="J33" s="50" t="s">
        <v>1311</v>
      </c>
      <c r="K33" s="51">
        <v>7</v>
      </c>
      <c r="L33" s="50">
        <v>502984</v>
      </c>
      <c r="M33" s="50">
        <v>216748</v>
      </c>
      <c r="N33" s="50">
        <v>1</v>
      </c>
      <c r="O33" s="43"/>
      <c r="P33" s="43"/>
      <c r="Q33" s="43"/>
      <c r="R33" s="32">
        <f t="shared" si="1"/>
        <v>0</v>
      </c>
      <c r="S33" s="44">
        <f t="shared" si="2"/>
        <v>0</v>
      </c>
      <c r="T33" s="43"/>
      <c r="U33" s="43"/>
      <c r="V33" s="32">
        <f t="shared" si="3"/>
        <v>0</v>
      </c>
      <c r="W33" s="44">
        <f t="shared" si="4"/>
        <v>0</v>
      </c>
    </row>
    <row r="34" spans="1:23" x14ac:dyDescent="0.35">
      <c r="A34" s="48">
        <v>5928836</v>
      </c>
      <c r="B34" s="48" t="s">
        <v>1330</v>
      </c>
      <c r="C34" s="49" t="s">
        <v>1331</v>
      </c>
      <c r="D34" s="50" t="s">
        <v>13</v>
      </c>
      <c r="E34" s="50" t="s">
        <v>1182</v>
      </c>
      <c r="F34" s="50" t="s">
        <v>1182</v>
      </c>
      <c r="G34" s="50" t="s">
        <v>1183</v>
      </c>
      <c r="H34" s="50" t="s">
        <v>1182</v>
      </c>
      <c r="I34" s="50" t="s">
        <v>1332</v>
      </c>
      <c r="J34" s="50" t="s">
        <v>1333</v>
      </c>
      <c r="K34" s="51">
        <v>55</v>
      </c>
      <c r="L34" s="50">
        <v>502514</v>
      </c>
      <c r="M34" s="50">
        <v>216137</v>
      </c>
      <c r="N34" s="50">
        <v>1</v>
      </c>
      <c r="O34" s="43"/>
      <c r="P34" s="43"/>
      <c r="Q34" s="43"/>
      <c r="R34" s="32">
        <f t="shared" si="1"/>
        <v>0</v>
      </c>
      <c r="S34" s="44">
        <f t="shared" si="2"/>
        <v>0</v>
      </c>
      <c r="T34" s="43"/>
      <c r="U34" s="43"/>
      <c r="V34" s="32">
        <f t="shared" si="3"/>
        <v>0</v>
      </c>
      <c r="W34" s="44">
        <f t="shared" si="4"/>
        <v>0</v>
      </c>
    </row>
    <row r="35" spans="1:23" x14ac:dyDescent="0.35">
      <c r="A35" s="48">
        <v>5929298</v>
      </c>
      <c r="B35" s="48" t="s">
        <v>1352</v>
      </c>
      <c r="C35" s="49" t="s">
        <v>1353</v>
      </c>
      <c r="D35" s="50" t="s">
        <v>13</v>
      </c>
      <c r="E35" s="50" t="s">
        <v>1182</v>
      </c>
      <c r="F35" s="50" t="s">
        <v>1182</v>
      </c>
      <c r="G35" s="50" t="s">
        <v>1183</v>
      </c>
      <c r="H35" s="50" t="s">
        <v>1182</v>
      </c>
      <c r="I35" s="50" t="s">
        <v>1354</v>
      </c>
      <c r="J35" s="50" t="s">
        <v>1355</v>
      </c>
      <c r="K35" s="51">
        <v>47</v>
      </c>
      <c r="L35" s="50">
        <v>504048</v>
      </c>
      <c r="M35" s="50">
        <v>217561</v>
      </c>
      <c r="N35" s="50">
        <v>1</v>
      </c>
      <c r="O35" s="43"/>
      <c r="P35" s="43"/>
      <c r="Q35" s="43"/>
      <c r="R35" s="32">
        <f t="shared" si="1"/>
        <v>0</v>
      </c>
      <c r="S35" s="44">
        <f t="shared" si="2"/>
        <v>0</v>
      </c>
      <c r="T35" s="43"/>
      <c r="U35" s="43"/>
      <c r="V35" s="32">
        <f t="shared" si="3"/>
        <v>0</v>
      </c>
      <c r="W35" s="44">
        <f t="shared" si="4"/>
        <v>0</v>
      </c>
    </row>
    <row r="36" spans="1:23" x14ac:dyDescent="0.35">
      <c r="A36" s="48">
        <v>5929335</v>
      </c>
      <c r="B36" s="48" t="s">
        <v>1360</v>
      </c>
      <c r="C36" s="49" t="s">
        <v>1361</v>
      </c>
      <c r="D36" s="50" t="s">
        <v>13</v>
      </c>
      <c r="E36" s="50" t="s">
        <v>1182</v>
      </c>
      <c r="F36" s="50" t="s">
        <v>1182</v>
      </c>
      <c r="G36" s="50" t="s">
        <v>1183</v>
      </c>
      <c r="H36" s="50" t="s">
        <v>1182</v>
      </c>
      <c r="I36" s="50" t="s">
        <v>371</v>
      </c>
      <c r="J36" s="50" t="s">
        <v>372</v>
      </c>
      <c r="K36" s="51">
        <v>22</v>
      </c>
      <c r="L36" s="50">
        <v>503767</v>
      </c>
      <c r="M36" s="50">
        <v>213197</v>
      </c>
      <c r="N36" s="50">
        <v>1</v>
      </c>
      <c r="O36" s="43"/>
      <c r="P36" s="43"/>
      <c r="Q36" s="43"/>
      <c r="R36" s="32">
        <f t="shared" si="1"/>
        <v>0</v>
      </c>
      <c r="S36" s="44">
        <f t="shared" si="2"/>
        <v>0</v>
      </c>
      <c r="T36" s="43"/>
      <c r="U36" s="43"/>
      <c r="V36" s="32">
        <f t="shared" si="3"/>
        <v>0</v>
      </c>
      <c r="W36" s="44">
        <f t="shared" si="4"/>
        <v>0</v>
      </c>
    </row>
    <row r="37" spans="1:23" x14ac:dyDescent="0.35">
      <c r="A37" s="48">
        <v>5912747</v>
      </c>
      <c r="B37" s="48" t="s">
        <v>1365</v>
      </c>
      <c r="C37" s="49" t="s">
        <v>1366</v>
      </c>
      <c r="D37" s="50" t="s">
        <v>13</v>
      </c>
      <c r="E37" s="50" t="s">
        <v>1182</v>
      </c>
      <c r="F37" s="50" t="s">
        <v>1182</v>
      </c>
      <c r="G37" s="50" t="s">
        <v>1183</v>
      </c>
      <c r="H37" s="50" t="s">
        <v>1182</v>
      </c>
      <c r="I37" s="50" t="s">
        <v>1367</v>
      </c>
      <c r="J37" s="50" t="s">
        <v>1368</v>
      </c>
      <c r="K37" s="51">
        <v>3</v>
      </c>
      <c r="L37" s="50">
        <v>503073</v>
      </c>
      <c r="M37" s="50">
        <v>216579</v>
      </c>
      <c r="N37" s="50">
        <v>1</v>
      </c>
      <c r="O37" s="43"/>
      <c r="P37" s="43"/>
      <c r="Q37" s="43"/>
      <c r="R37" s="32">
        <f t="shared" si="1"/>
        <v>0</v>
      </c>
      <c r="S37" s="44">
        <f t="shared" si="2"/>
        <v>0</v>
      </c>
      <c r="T37" s="43"/>
      <c r="U37" s="43"/>
      <c r="V37" s="32">
        <f t="shared" si="3"/>
        <v>0</v>
      </c>
      <c r="W37" s="44">
        <f t="shared" si="4"/>
        <v>0</v>
      </c>
    </row>
    <row r="38" spans="1:23" x14ac:dyDescent="0.35">
      <c r="A38" s="48">
        <v>5929711</v>
      </c>
      <c r="B38" s="48" t="s">
        <v>1373</v>
      </c>
      <c r="C38" s="49" t="s">
        <v>1374</v>
      </c>
      <c r="D38" s="50" t="s">
        <v>13</v>
      </c>
      <c r="E38" s="50" t="s">
        <v>1182</v>
      </c>
      <c r="F38" s="50" t="s">
        <v>1182</v>
      </c>
      <c r="G38" s="50" t="s">
        <v>1183</v>
      </c>
      <c r="H38" s="50" t="s">
        <v>1182</v>
      </c>
      <c r="I38" s="50" t="s">
        <v>1375</v>
      </c>
      <c r="J38" s="50" t="s">
        <v>1376</v>
      </c>
      <c r="K38" s="51">
        <v>4</v>
      </c>
      <c r="L38" s="50">
        <v>503025</v>
      </c>
      <c r="M38" s="50">
        <v>216882</v>
      </c>
      <c r="N38" s="50">
        <v>1</v>
      </c>
      <c r="O38" s="43"/>
      <c r="P38" s="43"/>
      <c r="Q38" s="43"/>
      <c r="R38" s="32">
        <f t="shared" si="1"/>
        <v>0</v>
      </c>
      <c r="S38" s="44">
        <f t="shared" si="2"/>
        <v>0</v>
      </c>
      <c r="T38" s="43"/>
      <c r="U38" s="43"/>
      <c r="V38" s="32">
        <f t="shared" si="3"/>
        <v>0</v>
      </c>
      <c r="W38" s="44">
        <f t="shared" si="4"/>
        <v>0</v>
      </c>
    </row>
    <row r="39" spans="1:23" x14ac:dyDescent="0.35">
      <c r="A39" s="48">
        <v>5929713</v>
      </c>
      <c r="B39" s="48" t="s">
        <v>1377</v>
      </c>
      <c r="C39" s="49" t="s">
        <v>1378</v>
      </c>
      <c r="D39" s="50" t="s">
        <v>13</v>
      </c>
      <c r="E39" s="50" t="s">
        <v>1182</v>
      </c>
      <c r="F39" s="50" t="s">
        <v>1182</v>
      </c>
      <c r="G39" s="50" t="s">
        <v>1183</v>
      </c>
      <c r="H39" s="50" t="s">
        <v>1182</v>
      </c>
      <c r="I39" s="50" t="s">
        <v>1375</v>
      </c>
      <c r="J39" s="50" t="s">
        <v>314</v>
      </c>
      <c r="K39" s="51">
        <v>3</v>
      </c>
      <c r="L39" s="50">
        <v>503076</v>
      </c>
      <c r="M39" s="50">
        <v>216853</v>
      </c>
      <c r="N39" s="50">
        <v>1</v>
      </c>
      <c r="O39" s="43"/>
      <c r="P39" s="43"/>
      <c r="Q39" s="43"/>
      <c r="R39" s="32">
        <f t="shared" si="1"/>
        <v>0</v>
      </c>
      <c r="S39" s="44">
        <f t="shared" si="2"/>
        <v>0</v>
      </c>
      <c r="T39" s="43"/>
      <c r="U39" s="43"/>
      <c r="V39" s="32">
        <f t="shared" si="3"/>
        <v>0</v>
      </c>
      <c r="W39" s="44">
        <f t="shared" si="4"/>
        <v>0</v>
      </c>
    </row>
    <row r="40" spans="1:23" x14ac:dyDescent="0.35">
      <c r="A40" s="48">
        <v>5929715</v>
      </c>
      <c r="B40" s="48" t="s">
        <v>1379</v>
      </c>
      <c r="C40" s="49" t="s">
        <v>1380</v>
      </c>
      <c r="D40" s="50" t="s">
        <v>13</v>
      </c>
      <c r="E40" s="50" t="s">
        <v>1182</v>
      </c>
      <c r="F40" s="50" t="s">
        <v>1182</v>
      </c>
      <c r="G40" s="50" t="s">
        <v>1183</v>
      </c>
      <c r="H40" s="50" t="s">
        <v>1182</v>
      </c>
      <c r="I40" s="50" t="s">
        <v>1375</v>
      </c>
      <c r="J40" s="50" t="s">
        <v>1376</v>
      </c>
      <c r="K40" s="51">
        <v>8</v>
      </c>
      <c r="L40" s="50">
        <v>503034</v>
      </c>
      <c r="M40" s="50">
        <v>216915</v>
      </c>
      <c r="N40" s="50">
        <v>1</v>
      </c>
      <c r="O40" s="43"/>
      <c r="P40" s="43"/>
      <c r="Q40" s="43"/>
      <c r="R40" s="32">
        <f t="shared" si="1"/>
        <v>0</v>
      </c>
      <c r="S40" s="44">
        <f t="shared" si="2"/>
        <v>0</v>
      </c>
      <c r="T40" s="43"/>
      <c r="U40" s="43"/>
      <c r="V40" s="32">
        <f t="shared" si="3"/>
        <v>0</v>
      </c>
      <c r="W40" s="44">
        <f t="shared" si="4"/>
        <v>0</v>
      </c>
    </row>
    <row r="41" spans="1:23" x14ac:dyDescent="0.35">
      <c r="A41" s="48">
        <v>5929794</v>
      </c>
      <c r="B41" s="48" t="s">
        <v>1395</v>
      </c>
      <c r="C41" s="49" t="s">
        <v>1396</v>
      </c>
      <c r="D41" s="50" t="s">
        <v>13</v>
      </c>
      <c r="E41" s="50" t="s">
        <v>1182</v>
      </c>
      <c r="F41" s="50" t="s">
        <v>1182</v>
      </c>
      <c r="G41" s="50" t="s">
        <v>1183</v>
      </c>
      <c r="H41" s="50" t="s">
        <v>1182</v>
      </c>
      <c r="I41" s="50" t="s">
        <v>1393</v>
      </c>
      <c r="J41" s="50" t="s">
        <v>1394</v>
      </c>
      <c r="K41" s="51">
        <v>118</v>
      </c>
      <c r="L41" s="50">
        <v>501424</v>
      </c>
      <c r="M41" s="50">
        <v>217342</v>
      </c>
      <c r="N41" s="50">
        <v>1</v>
      </c>
      <c r="O41" s="43"/>
      <c r="P41" s="43"/>
      <c r="Q41" s="43"/>
      <c r="R41" s="32">
        <f t="shared" si="1"/>
        <v>0</v>
      </c>
      <c r="S41" s="44">
        <f t="shared" si="2"/>
        <v>0</v>
      </c>
      <c r="T41" s="43"/>
      <c r="U41" s="43"/>
      <c r="V41" s="32">
        <f t="shared" si="3"/>
        <v>0</v>
      </c>
      <c r="W41" s="44">
        <f t="shared" si="4"/>
        <v>0</v>
      </c>
    </row>
    <row r="42" spans="1:23" x14ac:dyDescent="0.35">
      <c r="A42" s="48">
        <v>5930106</v>
      </c>
      <c r="B42" s="48" t="s">
        <v>1413</v>
      </c>
      <c r="C42" s="49" t="s">
        <v>1414</v>
      </c>
      <c r="D42" s="50" t="s">
        <v>13</v>
      </c>
      <c r="E42" s="50" t="s">
        <v>1182</v>
      </c>
      <c r="F42" s="50" t="s">
        <v>1182</v>
      </c>
      <c r="G42" s="50" t="s">
        <v>1183</v>
      </c>
      <c r="H42" s="50" t="s">
        <v>1182</v>
      </c>
      <c r="I42" s="50" t="s">
        <v>1415</v>
      </c>
      <c r="J42" s="50" t="s">
        <v>1416</v>
      </c>
      <c r="K42" s="51">
        <v>5</v>
      </c>
      <c r="L42" s="50">
        <v>499908</v>
      </c>
      <c r="M42" s="50">
        <v>216229</v>
      </c>
      <c r="N42" s="50">
        <v>1</v>
      </c>
      <c r="O42" s="43"/>
      <c r="P42" s="43"/>
      <c r="Q42" s="43"/>
      <c r="R42" s="32">
        <f t="shared" si="1"/>
        <v>0</v>
      </c>
      <c r="S42" s="44">
        <f t="shared" si="2"/>
        <v>0</v>
      </c>
      <c r="T42" s="43"/>
      <c r="U42" s="43"/>
      <c r="V42" s="32">
        <f t="shared" si="3"/>
        <v>0</v>
      </c>
      <c r="W42" s="44">
        <f t="shared" si="4"/>
        <v>0</v>
      </c>
    </row>
    <row r="43" spans="1:23" x14ac:dyDescent="0.35">
      <c r="A43" s="48">
        <v>5930247</v>
      </c>
      <c r="B43" s="48" t="s">
        <v>1417</v>
      </c>
      <c r="C43" s="49" t="s">
        <v>1418</v>
      </c>
      <c r="D43" s="50" t="s">
        <v>13</v>
      </c>
      <c r="E43" s="50" t="s">
        <v>1182</v>
      </c>
      <c r="F43" s="50" t="s">
        <v>1182</v>
      </c>
      <c r="G43" s="50" t="s">
        <v>1183</v>
      </c>
      <c r="H43" s="50" t="s">
        <v>1182</v>
      </c>
      <c r="I43" s="50" t="s">
        <v>85</v>
      </c>
      <c r="J43" s="50" t="s">
        <v>86</v>
      </c>
      <c r="K43" s="51">
        <v>46</v>
      </c>
      <c r="L43" s="50">
        <v>499257</v>
      </c>
      <c r="M43" s="50">
        <v>215106</v>
      </c>
      <c r="N43" s="50">
        <v>1</v>
      </c>
      <c r="O43" s="43"/>
      <c r="P43" s="43"/>
      <c r="Q43" s="43"/>
      <c r="R43" s="32">
        <f t="shared" si="1"/>
        <v>0</v>
      </c>
      <c r="S43" s="44">
        <f t="shared" si="2"/>
        <v>0</v>
      </c>
      <c r="T43" s="43"/>
      <c r="U43" s="43"/>
      <c r="V43" s="32">
        <f t="shared" si="3"/>
        <v>0</v>
      </c>
      <c r="W43" s="44">
        <f t="shared" si="4"/>
        <v>0</v>
      </c>
    </row>
    <row r="44" spans="1:23" x14ac:dyDescent="0.35">
      <c r="A44" s="48">
        <v>5912447</v>
      </c>
      <c r="B44" s="48" t="s">
        <v>1423</v>
      </c>
      <c r="C44" s="49" t="s">
        <v>1424</v>
      </c>
      <c r="D44" s="50" t="s">
        <v>13</v>
      </c>
      <c r="E44" s="50" t="s">
        <v>1182</v>
      </c>
      <c r="F44" s="50" t="s">
        <v>1182</v>
      </c>
      <c r="G44" s="50" t="s">
        <v>1183</v>
      </c>
      <c r="H44" s="50" t="s">
        <v>1182</v>
      </c>
      <c r="I44" s="50" t="s">
        <v>1425</v>
      </c>
      <c r="J44" s="50" t="s">
        <v>1426</v>
      </c>
      <c r="K44" s="51">
        <v>10</v>
      </c>
      <c r="L44" s="50">
        <v>503889</v>
      </c>
      <c r="M44" s="50">
        <v>217307</v>
      </c>
      <c r="N44" s="50">
        <v>1</v>
      </c>
      <c r="O44" s="43"/>
      <c r="P44" s="43"/>
      <c r="Q44" s="43"/>
      <c r="R44" s="32">
        <f t="shared" si="1"/>
        <v>0</v>
      </c>
      <c r="S44" s="44">
        <f t="shared" si="2"/>
        <v>0</v>
      </c>
      <c r="T44" s="43"/>
      <c r="U44" s="43"/>
      <c r="V44" s="32">
        <f t="shared" si="3"/>
        <v>0</v>
      </c>
      <c r="W44" s="44">
        <f t="shared" si="4"/>
        <v>0</v>
      </c>
    </row>
    <row r="45" spans="1:23" x14ac:dyDescent="0.35">
      <c r="A45" s="48">
        <v>5930428</v>
      </c>
      <c r="B45" s="48" t="s">
        <v>1427</v>
      </c>
      <c r="C45" s="49" t="s">
        <v>1428</v>
      </c>
      <c r="D45" s="50" t="s">
        <v>13</v>
      </c>
      <c r="E45" s="50" t="s">
        <v>1182</v>
      </c>
      <c r="F45" s="50" t="s">
        <v>1182</v>
      </c>
      <c r="G45" s="50" t="s">
        <v>1183</v>
      </c>
      <c r="H45" s="50" t="s">
        <v>1182</v>
      </c>
      <c r="I45" s="50" t="s">
        <v>1429</v>
      </c>
      <c r="J45" s="50" t="s">
        <v>1430</v>
      </c>
      <c r="K45" s="51">
        <v>5</v>
      </c>
      <c r="L45" s="50">
        <v>502731</v>
      </c>
      <c r="M45" s="50">
        <v>217103</v>
      </c>
      <c r="N45" s="50">
        <v>1</v>
      </c>
      <c r="O45" s="43"/>
      <c r="P45" s="43"/>
      <c r="Q45" s="43"/>
      <c r="R45" s="32">
        <f t="shared" si="1"/>
        <v>0</v>
      </c>
      <c r="S45" s="44">
        <f t="shared" si="2"/>
        <v>0</v>
      </c>
      <c r="T45" s="43"/>
      <c r="U45" s="43"/>
      <c r="V45" s="32">
        <f t="shared" si="3"/>
        <v>0</v>
      </c>
      <c r="W45" s="44">
        <f t="shared" si="4"/>
        <v>0</v>
      </c>
    </row>
    <row r="46" spans="1:23" x14ac:dyDescent="0.35">
      <c r="A46" s="48">
        <v>5909742</v>
      </c>
      <c r="B46" s="48" t="s">
        <v>1433</v>
      </c>
      <c r="C46" s="49" t="s">
        <v>1434</v>
      </c>
      <c r="D46" s="50" t="s">
        <v>13</v>
      </c>
      <c r="E46" s="50" t="s">
        <v>1182</v>
      </c>
      <c r="F46" s="50" t="s">
        <v>1182</v>
      </c>
      <c r="G46" s="50" t="s">
        <v>1183</v>
      </c>
      <c r="H46" s="50" t="s">
        <v>1182</v>
      </c>
      <c r="I46" s="50" t="s">
        <v>1435</v>
      </c>
      <c r="J46" s="50" t="s">
        <v>1436</v>
      </c>
      <c r="K46" s="51">
        <v>343</v>
      </c>
      <c r="L46" s="50">
        <v>506708</v>
      </c>
      <c r="M46" s="50">
        <v>220369</v>
      </c>
      <c r="N46" s="50">
        <v>1</v>
      </c>
      <c r="O46" s="43"/>
      <c r="P46" s="43"/>
      <c r="Q46" s="43"/>
      <c r="R46" s="32">
        <f t="shared" si="1"/>
        <v>0</v>
      </c>
      <c r="S46" s="44">
        <f t="shared" si="2"/>
        <v>0</v>
      </c>
      <c r="T46" s="43"/>
      <c r="U46" s="43"/>
      <c r="V46" s="32">
        <f t="shared" si="3"/>
        <v>0</v>
      </c>
      <c r="W46" s="44">
        <f t="shared" si="4"/>
        <v>0</v>
      </c>
    </row>
    <row r="47" spans="1:23" x14ac:dyDescent="0.35">
      <c r="A47" s="48">
        <v>5911206</v>
      </c>
      <c r="B47" s="48" t="s">
        <v>1437</v>
      </c>
      <c r="C47" s="49" t="s">
        <v>1438</v>
      </c>
      <c r="D47" s="50" t="s">
        <v>13</v>
      </c>
      <c r="E47" s="50" t="s">
        <v>1182</v>
      </c>
      <c r="F47" s="50" t="s">
        <v>1182</v>
      </c>
      <c r="G47" s="50" t="s">
        <v>1183</v>
      </c>
      <c r="H47" s="50" t="s">
        <v>1182</v>
      </c>
      <c r="I47" s="50" t="s">
        <v>1439</v>
      </c>
      <c r="J47" s="50" t="s">
        <v>1440</v>
      </c>
      <c r="K47" s="51">
        <v>1</v>
      </c>
      <c r="L47" s="50">
        <v>500853</v>
      </c>
      <c r="M47" s="50">
        <v>217393</v>
      </c>
      <c r="N47" s="50">
        <v>1</v>
      </c>
      <c r="O47" s="43"/>
      <c r="P47" s="43"/>
      <c r="Q47" s="43"/>
      <c r="R47" s="32">
        <f t="shared" si="1"/>
        <v>0</v>
      </c>
      <c r="S47" s="44">
        <f t="shared" si="2"/>
        <v>0</v>
      </c>
      <c r="T47" s="43"/>
      <c r="U47" s="43"/>
      <c r="V47" s="32">
        <f t="shared" si="3"/>
        <v>0</v>
      </c>
      <c r="W47" s="44">
        <f t="shared" si="4"/>
        <v>0</v>
      </c>
    </row>
    <row r="48" spans="1:23" x14ac:dyDescent="0.35">
      <c r="A48" s="48">
        <v>5930602</v>
      </c>
      <c r="B48" s="48" t="s">
        <v>1441</v>
      </c>
      <c r="C48" s="49" t="s">
        <v>1442</v>
      </c>
      <c r="D48" s="50" t="s">
        <v>13</v>
      </c>
      <c r="E48" s="50" t="s">
        <v>1182</v>
      </c>
      <c r="F48" s="50" t="s">
        <v>1182</v>
      </c>
      <c r="G48" s="50" t="s">
        <v>1183</v>
      </c>
      <c r="H48" s="50" t="s">
        <v>1182</v>
      </c>
      <c r="I48" s="50" t="s">
        <v>174</v>
      </c>
      <c r="J48" s="50" t="s">
        <v>175</v>
      </c>
      <c r="K48" s="51">
        <v>32</v>
      </c>
      <c r="L48" s="50">
        <v>503497</v>
      </c>
      <c r="M48" s="50">
        <v>216521</v>
      </c>
      <c r="N48" s="50">
        <v>1</v>
      </c>
      <c r="O48" s="43"/>
      <c r="P48" s="43"/>
      <c r="Q48" s="43"/>
      <c r="R48" s="32">
        <f t="shared" si="1"/>
        <v>0</v>
      </c>
      <c r="S48" s="44">
        <f t="shared" si="2"/>
        <v>0</v>
      </c>
      <c r="T48" s="43"/>
      <c r="U48" s="43"/>
      <c r="V48" s="32">
        <f t="shared" si="3"/>
        <v>0</v>
      </c>
      <c r="W48" s="44">
        <f t="shared" si="4"/>
        <v>0</v>
      </c>
    </row>
    <row r="49" spans="1:23" x14ac:dyDescent="0.35">
      <c r="A49" s="48">
        <v>5923795</v>
      </c>
      <c r="B49" s="48" t="s">
        <v>1443</v>
      </c>
      <c r="C49" s="49" t="s">
        <v>1444</v>
      </c>
      <c r="D49" s="50" t="s">
        <v>13</v>
      </c>
      <c r="E49" s="50" t="s">
        <v>1182</v>
      </c>
      <c r="F49" s="50" t="s">
        <v>1182</v>
      </c>
      <c r="G49" s="50" t="s">
        <v>1183</v>
      </c>
      <c r="H49" s="50" t="s">
        <v>1182</v>
      </c>
      <c r="I49" s="50" t="s">
        <v>1445</v>
      </c>
      <c r="J49" s="50" t="s">
        <v>1446</v>
      </c>
      <c r="K49" s="51">
        <v>7</v>
      </c>
      <c r="L49" s="50">
        <v>506840</v>
      </c>
      <c r="M49" s="50">
        <v>214509</v>
      </c>
      <c r="N49" s="50">
        <v>1</v>
      </c>
      <c r="O49" s="43"/>
      <c r="P49" s="43"/>
      <c r="Q49" s="43"/>
      <c r="R49" s="32">
        <f t="shared" si="1"/>
        <v>0</v>
      </c>
      <c r="S49" s="44">
        <f t="shared" si="2"/>
        <v>0</v>
      </c>
      <c r="T49" s="43"/>
      <c r="U49" s="43"/>
      <c r="V49" s="32">
        <f t="shared" si="3"/>
        <v>0</v>
      </c>
      <c r="W49" s="44">
        <f t="shared" si="4"/>
        <v>0</v>
      </c>
    </row>
    <row r="50" spans="1:23" x14ac:dyDescent="0.35">
      <c r="A50" s="48">
        <v>5926427</v>
      </c>
      <c r="B50" s="48" t="s">
        <v>1452</v>
      </c>
      <c r="C50" s="49" t="s">
        <v>1453</v>
      </c>
      <c r="D50" s="50" t="s">
        <v>13</v>
      </c>
      <c r="E50" s="50" t="s">
        <v>1182</v>
      </c>
      <c r="F50" s="50" t="s">
        <v>1182</v>
      </c>
      <c r="G50" s="50" t="s">
        <v>1183</v>
      </c>
      <c r="H50" s="50" t="s">
        <v>1182</v>
      </c>
      <c r="I50" s="50" t="s">
        <v>87</v>
      </c>
      <c r="J50" s="50" t="s">
        <v>88</v>
      </c>
      <c r="K50" s="51">
        <v>239</v>
      </c>
      <c r="L50" s="50">
        <v>505195</v>
      </c>
      <c r="M50" s="50">
        <v>213387</v>
      </c>
      <c r="N50" s="50">
        <v>1</v>
      </c>
      <c r="O50" s="43"/>
      <c r="P50" s="43"/>
      <c r="Q50" s="43"/>
      <c r="R50" s="32">
        <f t="shared" si="1"/>
        <v>0</v>
      </c>
      <c r="S50" s="44">
        <f t="shared" si="2"/>
        <v>0</v>
      </c>
      <c r="T50" s="43"/>
      <c r="U50" s="43"/>
      <c r="V50" s="32">
        <f t="shared" si="3"/>
        <v>0</v>
      </c>
      <c r="W50" s="44">
        <f t="shared" si="4"/>
        <v>0</v>
      </c>
    </row>
  </sheetData>
  <sheetProtection algorithmName="SHA-512" hashValue="tJnTCnaTA+yQuXM5Jjv2W1Y3Ql5AJ2IFRGGE2Unw2rSh6eCwoHoGasyUkp/zwUPRz0eTwNxVUBpL0CA9k/tUpw==" saltValue="iinV04fuXRry7DfOqGn4z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87628-8D87-4DC8-B874-8A4EEFE5FA55}">
  <dimension ref="A1:W21"/>
  <sheetViews>
    <sheetView topLeftCell="A7" workbookViewId="0">
      <selection activeCell="T16" sqref="T16:U21"/>
    </sheetView>
  </sheetViews>
  <sheetFormatPr defaultColWidth="8.7265625" defaultRowHeight="14.5" x14ac:dyDescent="0.35"/>
  <cols>
    <col min="1" max="4" width="8.7265625" style="14"/>
    <col min="5" max="5" width="13.54296875" style="14" customWidth="1"/>
    <col min="6" max="6" width="11.54296875" style="14" customWidth="1"/>
    <col min="7" max="11" width="8.7265625" style="14"/>
    <col min="12" max="12" width="14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9</v>
      </c>
      <c r="B2" s="11">
        <f>M14</f>
        <v>6</v>
      </c>
      <c r="C2" s="11" t="str">
        <f>E17</f>
        <v>BIELSKO-BIAŁA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6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5913030</v>
      </c>
      <c r="B16" s="48" t="s">
        <v>1202</v>
      </c>
      <c r="C16" s="49" t="s">
        <v>1203</v>
      </c>
      <c r="D16" s="50" t="s">
        <v>13</v>
      </c>
      <c r="E16" s="50" t="s">
        <v>1182</v>
      </c>
      <c r="F16" s="50" t="s">
        <v>1182</v>
      </c>
      <c r="G16" s="50" t="s">
        <v>1183</v>
      </c>
      <c r="H16" s="50" t="s">
        <v>1182</v>
      </c>
      <c r="I16" s="50" t="s">
        <v>1200</v>
      </c>
      <c r="J16" s="50" t="s">
        <v>1201</v>
      </c>
      <c r="K16" s="51">
        <v>23</v>
      </c>
      <c r="L16" s="50">
        <v>503744</v>
      </c>
      <c r="M16" s="50">
        <v>216723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5912972</v>
      </c>
      <c r="B17" s="48" t="s">
        <v>1220</v>
      </c>
      <c r="C17" s="49" t="s">
        <v>1221</v>
      </c>
      <c r="D17" s="50" t="s">
        <v>13</v>
      </c>
      <c r="E17" s="50" t="s">
        <v>1182</v>
      </c>
      <c r="F17" s="50" t="s">
        <v>1182</v>
      </c>
      <c r="G17" s="50" t="s">
        <v>1183</v>
      </c>
      <c r="H17" s="50" t="s">
        <v>1182</v>
      </c>
      <c r="I17" s="50" t="s">
        <v>615</v>
      </c>
      <c r="J17" s="50" t="s">
        <v>616</v>
      </c>
      <c r="K17" s="51">
        <v>5</v>
      </c>
      <c r="L17" s="50">
        <v>503657</v>
      </c>
      <c r="M17" s="50">
        <v>216744</v>
      </c>
      <c r="N17" s="50">
        <v>1</v>
      </c>
      <c r="O17" s="43"/>
      <c r="P17" s="43"/>
      <c r="Q17" s="43"/>
      <c r="R17" s="32">
        <f t="shared" ref="R17:R21" si="1">ROUND(Q17*0.23,2)</f>
        <v>0</v>
      </c>
      <c r="S17" s="44">
        <f t="shared" ref="S17:S21" si="2">ROUND(Q17,2)+R17</f>
        <v>0</v>
      </c>
      <c r="T17" s="43"/>
      <c r="U17" s="43"/>
      <c r="V17" s="32">
        <f t="shared" ref="V17:V21" si="3">ROUND(U17*0.23,2)</f>
        <v>0</v>
      </c>
      <c r="W17" s="44">
        <f t="shared" ref="W17:W21" si="4">ROUND(U17,2)+V17</f>
        <v>0</v>
      </c>
    </row>
    <row r="18" spans="1:23" x14ac:dyDescent="0.35">
      <c r="A18" s="48">
        <v>5927675</v>
      </c>
      <c r="B18" s="48" t="s">
        <v>1234</v>
      </c>
      <c r="C18" s="49" t="s">
        <v>1235</v>
      </c>
      <c r="D18" s="50" t="s">
        <v>13</v>
      </c>
      <c r="E18" s="50" t="s">
        <v>1182</v>
      </c>
      <c r="F18" s="50" t="s">
        <v>1182</v>
      </c>
      <c r="G18" s="50" t="s">
        <v>1183</v>
      </c>
      <c r="H18" s="50" t="s">
        <v>1182</v>
      </c>
      <c r="I18" s="50" t="s">
        <v>1236</v>
      </c>
      <c r="J18" s="50" t="s">
        <v>1237</v>
      </c>
      <c r="K18" s="51">
        <v>7</v>
      </c>
      <c r="L18" s="50">
        <v>504244</v>
      </c>
      <c r="M18" s="50">
        <v>215790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5928656</v>
      </c>
      <c r="B19" s="48" t="s">
        <v>1318</v>
      </c>
      <c r="C19" s="49" t="s">
        <v>1319</v>
      </c>
      <c r="D19" s="50" t="s">
        <v>13</v>
      </c>
      <c r="E19" s="50" t="s">
        <v>1182</v>
      </c>
      <c r="F19" s="50" t="s">
        <v>1182</v>
      </c>
      <c r="G19" s="50" t="s">
        <v>1183</v>
      </c>
      <c r="H19" s="50" t="s">
        <v>1182</v>
      </c>
      <c r="I19" s="50" t="s">
        <v>1320</v>
      </c>
      <c r="J19" s="50" t="s">
        <v>1321</v>
      </c>
      <c r="K19" s="51">
        <v>26</v>
      </c>
      <c r="L19" s="50">
        <v>504582</v>
      </c>
      <c r="M19" s="50">
        <v>215248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8450221</v>
      </c>
      <c r="B20" s="48" t="s">
        <v>1369</v>
      </c>
      <c r="C20" s="49" t="s">
        <v>1370</v>
      </c>
      <c r="D20" s="50" t="s">
        <v>13</v>
      </c>
      <c r="E20" s="50" t="s">
        <v>1182</v>
      </c>
      <c r="F20" s="50" t="s">
        <v>1182</v>
      </c>
      <c r="G20" s="50" t="s">
        <v>1183</v>
      </c>
      <c r="H20" s="50" t="s">
        <v>1182</v>
      </c>
      <c r="I20" s="50" t="s">
        <v>1371</v>
      </c>
      <c r="J20" s="50" t="s">
        <v>1372</v>
      </c>
      <c r="K20" s="51">
        <v>22</v>
      </c>
      <c r="L20" s="50">
        <v>503488</v>
      </c>
      <c r="M20" s="50">
        <v>216740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5911994</v>
      </c>
      <c r="B21" s="48" t="s">
        <v>1431</v>
      </c>
      <c r="C21" s="49" t="s">
        <v>1432</v>
      </c>
      <c r="D21" s="50" t="s">
        <v>13</v>
      </c>
      <c r="E21" s="50" t="s">
        <v>1182</v>
      </c>
      <c r="F21" s="50" t="s">
        <v>1182</v>
      </c>
      <c r="G21" s="50" t="s">
        <v>1183</v>
      </c>
      <c r="H21" s="50" t="s">
        <v>1182</v>
      </c>
      <c r="I21" s="50" t="s">
        <v>1429</v>
      </c>
      <c r="J21" s="50" t="s">
        <v>1430</v>
      </c>
      <c r="K21" s="51" t="s">
        <v>93</v>
      </c>
      <c r="L21" s="50">
        <v>502680</v>
      </c>
      <c r="M21" s="50">
        <v>217083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</sheetData>
  <sheetProtection algorithmName="SHA-512" hashValue="6ZxClqacxg92xNsVnQONJ7SmZU9D3s7fgfYeFTm3OGi1buU4clTyMS7im4XA/mDaSM+badO5ewrFjK9boGmA7w==" saltValue="dbGP9m/y7zjybs2pBlpV0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54BCB-2941-484D-8248-6DCDEA4CE23B}">
  <dimension ref="A1:W16"/>
  <sheetViews>
    <sheetView workbookViewId="0">
      <selection activeCell="C15" sqref="C15"/>
    </sheetView>
  </sheetViews>
  <sheetFormatPr defaultColWidth="8.7265625" defaultRowHeight="14.5" x14ac:dyDescent="0.35"/>
  <cols>
    <col min="1" max="4" width="8.7265625" style="14"/>
    <col min="5" max="5" width="12.26953125" style="14" customWidth="1"/>
    <col min="6" max="6" width="11.453125" style="14" customWidth="1"/>
    <col min="7" max="11" width="8.7265625" style="14"/>
    <col min="12" max="12" width="15.7265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8</v>
      </c>
      <c r="B2" s="11">
        <f>M14</f>
        <v>1</v>
      </c>
      <c r="C2" s="11" t="str">
        <f>E16</f>
        <v>BIELSKI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1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5444707</v>
      </c>
      <c r="B16" s="48" t="s">
        <v>2529</v>
      </c>
      <c r="C16" s="49" t="s">
        <v>2530</v>
      </c>
      <c r="D16" s="50" t="s">
        <v>13</v>
      </c>
      <c r="E16" s="50" t="s">
        <v>20</v>
      </c>
      <c r="F16" s="50" t="s">
        <v>659</v>
      </c>
      <c r="G16" s="50" t="s">
        <v>2496</v>
      </c>
      <c r="H16" s="50" t="s">
        <v>659</v>
      </c>
      <c r="I16" s="50" t="s">
        <v>2531</v>
      </c>
      <c r="J16" s="50" t="s">
        <v>2532</v>
      </c>
      <c r="K16" s="51">
        <v>11</v>
      </c>
      <c r="L16" s="50">
        <v>500465</v>
      </c>
      <c r="M16" s="50">
        <v>228162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</sheetData>
  <sheetProtection algorithmName="SHA-512" hashValue="cLKRQAbVkaOz/yMOQ6TB4wixRex/yd35reqC2+xi5MAdTi9+pE4yF7rNvGr3uJO/RGhJOAliMjAtEizdwZdbBw==" saltValue="KlYcisdP2E3LCyrmgYmw3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0E015-4C9F-4F00-8AEA-C58CD37C5AF6}">
  <dimension ref="A1:W26"/>
  <sheetViews>
    <sheetView topLeftCell="A10" workbookViewId="0">
      <selection activeCell="T16" sqref="T16:U26"/>
    </sheetView>
  </sheetViews>
  <sheetFormatPr defaultColWidth="8.7265625" defaultRowHeight="14.5" x14ac:dyDescent="0.35"/>
  <cols>
    <col min="1" max="4" width="8.7265625" style="14"/>
    <col min="5" max="5" width="12.7265625" style="14" customWidth="1"/>
    <col min="6" max="6" width="12.54296875" style="14" customWidth="1"/>
    <col min="7" max="11" width="8.7265625" style="14"/>
    <col min="12" max="12" width="14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7</v>
      </c>
      <c r="B2" s="11">
        <f>M14</f>
        <v>11</v>
      </c>
      <c r="C2" s="11" t="str">
        <f>E17</f>
        <v>BIELSKO-BIAŁA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32.5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11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5927153</v>
      </c>
      <c r="B16" s="48" t="s">
        <v>1204</v>
      </c>
      <c r="C16" s="49" t="s">
        <v>1205</v>
      </c>
      <c r="D16" s="50" t="s">
        <v>13</v>
      </c>
      <c r="E16" s="50" t="s">
        <v>1182</v>
      </c>
      <c r="F16" s="50" t="s">
        <v>1182</v>
      </c>
      <c r="G16" s="50" t="s">
        <v>1183</v>
      </c>
      <c r="H16" s="50" t="s">
        <v>1182</v>
      </c>
      <c r="I16" s="50" t="s">
        <v>1206</v>
      </c>
      <c r="J16" s="50" t="s">
        <v>1207</v>
      </c>
      <c r="K16" s="51">
        <v>4</v>
      </c>
      <c r="L16" s="50">
        <v>502999</v>
      </c>
      <c r="M16" s="50">
        <v>218399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5912062</v>
      </c>
      <c r="B17" s="48" t="s">
        <v>1230</v>
      </c>
      <c r="C17" s="49" t="s">
        <v>1231</v>
      </c>
      <c r="D17" s="50" t="s">
        <v>13</v>
      </c>
      <c r="E17" s="50" t="s">
        <v>1182</v>
      </c>
      <c r="F17" s="50" t="s">
        <v>1182</v>
      </c>
      <c r="G17" s="50" t="s">
        <v>1183</v>
      </c>
      <c r="H17" s="50" t="s">
        <v>1182</v>
      </c>
      <c r="I17" s="50" t="s">
        <v>1232</v>
      </c>
      <c r="J17" s="50" t="s">
        <v>1233</v>
      </c>
      <c r="K17" s="51">
        <v>12</v>
      </c>
      <c r="L17" s="50">
        <v>502913</v>
      </c>
      <c r="M17" s="50">
        <v>217336</v>
      </c>
      <c r="N17" s="50">
        <v>1</v>
      </c>
      <c r="O17" s="43"/>
      <c r="P17" s="43"/>
      <c r="Q17" s="43"/>
      <c r="R17" s="32">
        <f t="shared" ref="R17:R26" si="1">ROUND(Q17*0.23,2)</f>
        <v>0</v>
      </c>
      <c r="S17" s="44">
        <f t="shared" ref="S17:S26" si="2">ROUND(Q17,2)+R17</f>
        <v>0</v>
      </c>
      <c r="T17" s="43"/>
      <c r="U17" s="43"/>
      <c r="V17" s="32">
        <f t="shared" ref="V17:V26" si="3">ROUND(U17*0.23,2)</f>
        <v>0</v>
      </c>
      <c r="W17" s="44">
        <f t="shared" ref="W17:W26" si="4">ROUND(U17,2)+V17</f>
        <v>0</v>
      </c>
    </row>
    <row r="18" spans="1:23" x14ac:dyDescent="0.35">
      <c r="A18" s="48">
        <v>5912188</v>
      </c>
      <c r="B18" s="48" t="s">
        <v>1279</v>
      </c>
      <c r="C18" s="49" t="s">
        <v>1280</v>
      </c>
      <c r="D18" s="50" t="s">
        <v>13</v>
      </c>
      <c r="E18" s="50" t="s">
        <v>1182</v>
      </c>
      <c r="F18" s="50" t="s">
        <v>1182</v>
      </c>
      <c r="G18" s="50" t="s">
        <v>1183</v>
      </c>
      <c r="H18" s="50" t="s">
        <v>1182</v>
      </c>
      <c r="I18" s="50" t="s">
        <v>1277</v>
      </c>
      <c r="J18" s="50" t="s">
        <v>61</v>
      </c>
      <c r="K18" s="51">
        <v>6</v>
      </c>
      <c r="L18" s="50">
        <v>503104</v>
      </c>
      <c r="M18" s="50">
        <v>217456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5928613</v>
      </c>
      <c r="B19" s="48" t="s">
        <v>1304</v>
      </c>
      <c r="C19" s="49" t="s">
        <v>1305</v>
      </c>
      <c r="D19" s="50" t="s">
        <v>13</v>
      </c>
      <c r="E19" s="50" t="s">
        <v>1182</v>
      </c>
      <c r="F19" s="50" t="s">
        <v>1182</v>
      </c>
      <c r="G19" s="50" t="s">
        <v>1183</v>
      </c>
      <c r="H19" s="50" t="s">
        <v>1182</v>
      </c>
      <c r="I19" s="50" t="s">
        <v>1306</v>
      </c>
      <c r="J19" s="50" t="s">
        <v>1307</v>
      </c>
      <c r="K19" s="51">
        <v>70</v>
      </c>
      <c r="L19" s="50">
        <v>502505</v>
      </c>
      <c r="M19" s="50">
        <v>217648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5928759</v>
      </c>
      <c r="B20" s="48" t="s">
        <v>1322</v>
      </c>
      <c r="C20" s="49" t="s">
        <v>1323</v>
      </c>
      <c r="D20" s="50" t="s">
        <v>13</v>
      </c>
      <c r="E20" s="50" t="s">
        <v>1182</v>
      </c>
      <c r="F20" s="50" t="s">
        <v>1182</v>
      </c>
      <c r="G20" s="50" t="s">
        <v>1183</v>
      </c>
      <c r="H20" s="50" t="s">
        <v>1182</v>
      </c>
      <c r="I20" s="50" t="s">
        <v>130</v>
      </c>
      <c r="J20" s="50" t="s">
        <v>131</v>
      </c>
      <c r="K20" s="51">
        <v>17</v>
      </c>
      <c r="L20" s="50">
        <v>503212</v>
      </c>
      <c r="M20" s="50">
        <v>217659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5912177</v>
      </c>
      <c r="B21" s="48" t="s">
        <v>1334</v>
      </c>
      <c r="C21" s="49" t="s">
        <v>1335</v>
      </c>
      <c r="D21" s="50" t="s">
        <v>13</v>
      </c>
      <c r="E21" s="50" t="s">
        <v>1182</v>
      </c>
      <c r="F21" s="50" t="s">
        <v>1182</v>
      </c>
      <c r="G21" s="50" t="s">
        <v>1183</v>
      </c>
      <c r="H21" s="50" t="s">
        <v>1182</v>
      </c>
      <c r="I21" s="50" t="s">
        <v>524</v>
      </c>
      <c r="J21" s="50" t="s">
        <v>525</v>
      </c>
      <c r="K21" s="51">
        <v>21</v>
      </c>
      <c r="L21" s="50">
        <v>503154</v>
      </c>
      <c r="M21" s="50">
        <v>217572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5929147</v>
      </c>
      <c r="B22" s="48" t="s">
        <v>1344</v>
      </c>
      <c r="C22" s="49" t="s">
        <v>1345</v>
      </c>
      <c r="D22" s="50" t="s">
        <v>13</v>
      </c>
      <c r="E22" s="50" t="s">
        <v>1182</v>
      </c>
      <c r="F22" s="50" t="s">
        <v>1182</v>
      </c>
      <c r="G22" s="50" t="s">
        <v>1183</v>
      </c>
      <c r="H22" s="50" t="s">
        <v>1182</v>
      </c>
      <c r="I22" s="50" t="s">
        <v>1346</v>
      </c>
      <c r="J22" s="50" t="s">
        <v>1347</v>
      </c>
      <c r="K22" s="51">
        <v>8</v>
      </c>
      <c r="L22" s="50">
        <v>502439</v>
      </c>
      <c r="M22" s="50">
        <v>217523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5929232</v>
      </c>
      <c r="B23" s="48" t="s">
        <v>1348</v>
      </c>
      <c r="C23" s="49" t="s">
        <v>1349</v>
      </c>
      <c r="D23" s="50" t="s">
        <v>13</v>
      </c>
      <c r="E23" s="50" t="s">
        <v>1182</v>
      </c>
      <c r="F23" s="50" t="s">
        <v>1182</v>
      </c>
      <c r="G23" s="50" t="s">
        <v>1183</v>
      </c>
      <c r="H23" s="50" t="s">
        <v>1182</v>
      </c>
      <c r="I23" s="50" t="s">
        <v>1350</v>
      </c>
      <c r="J23" s="50" t="s">
        <v>1351</v>
      </c>
      <c r="K23" s="51">
        <v>21</v>
      </c>
      <c r="L23" s="50">
        <v>502869</v>
      </c>
      <c r="M23" s="50">
        <v>217842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8">
        <v>5912108</v>
      </c>
      <c r="B24" s="48" t="s">
        <v>1381</v>
      </c>
      <c r="C24" s="49" t="s">
        <v>1382</v>
      </c>
      <c r="D24" s="50" t="s">
        <v>13</v>
      </c>
      <c r="E24" s="50" t="s">
        <v>1182</v>
      </c>
      <c r="F24" s="50" t="s">
        <v>1182</v>
      </c>
      <c r="G24" s="50" t="s">
        <v>1183</v>
      </c>
      <c r="H24" s="50" t="s">
        <v>1182</v>
      </c>
      <c r="I24" s="50" t="s">
        <v>1383</v>
      </c>
      <c r="J24" s="50" t="s">
        <v>1384</v>
      </c>
      <c r="K24" s="51">
        <v>20</v>
      </c>
      <c r="L24" s="50">
        <v>502908</v>
      </c>
      <c r="M24" s="50">
        <v>217742</v>
      </c>
      <c r="N24" s="50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8">
        <v>5929765</v>
      </c>
      <c r="B25" s="48" t="s">
        <v>1385</v>
      </c>
      <c r="C25" s="49" t="s">
        <v>1386</v>
      </c>
      <c r="D25" s="50" t="s">
        <v>13</v>
      </c>
      <c r="E25" s="50" t="s">
        <v>1182</v>
      </c>
      <c r="F25" s="50" t="s">
        <v>1182</v>
      </c>
      <c r="G25" s="50" t="s">
        <v>1183</v>
      </c>
      <c r="H25" s="50" t="s">
        <v>1182</v>
      </c>
      <c r="I25" s="50" t="s">
        <v>1387</v>
      </c>
      <c r="J25" s="50" t="s">
        <v>1388</v>
      </c>
      <c r="K25" s="51">
        <v>24</v>
      </c>
      <c r="L25" s="50">
        <v>502995</v>
      </c>
      <c r="M25" s="50">
        <v>217512</v>
      </c>
      <c r="N25" s="50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  <row r="26" spans="1:23" x14ac:dyDescent="0.35">
      <c r="A26" s="48">
        <v>5911677</v>
      </c>
      <c r="B26" s="48" t="s">
        <v>1389</v>
      </c>
      <c r="C26" s="49" t="s">
        <v>1390</v>
      </c>
      <c r="D26" s="50" t="s">
        <v>13</v>
      </c>
      <c r="E26" s="50" t="s">
        <v>1182</v>
      </c>
      <c r="F26" s="50" t="s">
        <v>1182</v>
      </c>
      <c r="G26" s="50" t="s">
        <v>1183</v>
      </c>
      <c r="H26" s="50" t="s">
        <v>1182</v>
      </c>
      <c r="I26" s="50" t="s">
        <v>1387</v>
      </c>
      <c r="J26" s="50" t="s">
        <v>1311</v>
      </c>
      <c r="K26" s="51">
        <v>10</v>
      </c>
      <c r="L26" s="50">
        <v>502723</v>
      </c>
      <c r="M26" s="50">
        <v>218193</v>
      </c>
      <c r="N26" s="50">
        <v>1</v>
      </c>
      <c r="O26" s="43"/>
      <c r="P26" s="43"/>
      <c r="Q26" s="43"/>
      <c r="R26" s="32">
        <f t="shared" si="1"/>
        <v>0</v>
      </c>
      <c r="S26" s="44">
        <f t="shared" si="2"/>
        <v>0</v>
      </c>
      <c r="T26" s="43"/>
      <c r="U26" s="43"/>
      <c r="V26" s="32">
        <f t="shared" si="3"/>
        <v>0</v>
      </c>
      <c r="W26" s="44">
        <f t="shared" si="4"/>
        <v>0</v>
      </c>
    </row>
  </sheetData>
  <sheetProtection algorithmName="SHA-512" hashValue="xapsBwEP1GYI+QHtSWC4hnNqZVA1vXcH0d2QGntmfiaYKneYAp5vA5kP+uLjANxdK7k56l2RPc8TrHl/A+Hwyw==" saltValue="YtPcJ3GTNsxGl0pCdJzYm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1A8F9-1BA2-4972-84E0-539981191FA2}">
  <dimension ref="A1:W16"/>
  <sheetViews>
    <sheetView workbookViewId="0">
      <selection activeCell="C3" sqref="C3"/>
    </sheetView>
  </sheetViews>
  <sheetFormatPr defaultColWidth="8.7265625" defaultRowHeight="14.5" x14ac:dyDescent="0.35"/>
  <cols>
    <col min="1" max="4" width="8.7265625" style="14"/>
    <col min="5" max="5" width="11.81640625" style="14" customWidth="1"/>
    <col min="6" max="6" width="12.7265625" style="14" customWidth="1"/>
    <col min="7" max="11" width="8.7265625" style="14"/>
    <col min="12" max="12" width="14.542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6</v>
      </c>
      <c r="B2" s="11">
        <f>M14</f>
        <v>1</v>
      </c>
      <c r="C2" s="11" t="str">
        <f>E16</f>
        <v>BIELSKO-BIAŁA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32.5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1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5911680</v>
      </c>
      <c r="B16" s="48" t="s">
        <v>1397</v>
      </c>
      <c r="C16" s="49" t="s">
        <v>1398</v>
      </c>
      <c r="D16" s="50" t="s">
        <v>13</v>
      </c>
      <c r="E16" s="50" t="s">
        <v>1182</v>
      </c>
      <c r="F16" s="50" t="s">
        <v>1182</v>
      </c>
      <c r="G16" s="50" t="s">
        <v>1183</v>
      </c>
      <c r="H16" s="50" t="s">
        <v>1182</v>
      </c>
      <c r="I16" s="50" t="s">
        <v>1399</v>
      </c>
      <c r="J16" s="50" t="s">
        <v>1400</v>
      </c>
      <c r="K16" s="51">
        <v>9</v>
      </c>
      <c r="L16" s="50">
        <v>502604</v>
      </c>
      <c r="M16" s="50">
        <v>218038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</sheetData>
  <sheetProtection algorithmName="SHA-512" hashValue="F55opcwPN5NO1k+m1j83O6rbxzpsLpr1h+3efBx05OnGoTtiic+iFeiP9q3JYrTT4ZgcXIdQlUYAnKxKSG8/ag==" saltValue="pYan2UguAbOzQrc044++4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624D8-48F4-44F7-8A78-AFE53D114E41}">
  <dimension ref="A1:W20"/>
  <sheetViews>
    <sheetView topLeftCell="A4" workbookViewId="0">
      <selection activeCell="Q8" sqref="Q8:V8"/>
    </sheetView>
  </sheetViews>
  <sheetFormatPr defaultColWidth="8.7265625" defaultRowHeight="14.5" x14ac:dyDescent="0.35"/>
  <cols>
    <col min="1" max="4" width="8.7265625" style="14"/>
    <col min="5" max="5" width="11.81640625" style="14" customWidth="1"/>
    <col min="6" max="6" width="12.7265625" style="14" customWidth="1"/>
    <col min="7" max="11" width="8.7265625" style="14"/>
    <col min="12" max="12" width="16.4531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5</v>
      </c>
      <c r="B2" s="11">
        <f>M14</f>
        <v>5</v>
      </c>
      <c r="C2" s="11" t="str">
        <f>E17</f>
        <v>BĘDZIŃSKI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32.5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5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5428049</v>
      </c>
      <c r="B16" s="48" t="s">
        <v>1058</v>
      </c>
      <c r="C16" s="49" t="s">
        <v>1059</v>
      </c>
      <c r="D16" s="50" t="s">
        <v>13</v>
      </c>
      <c r="E16" s="50" t="s">
        <v>621</v>
      </c>
      <c r="F16" s="50" t="s">
        <v>582</v>
      </c>
      <c r="G16" s="50" t="s">
        <v>1060</v>
      </c>
      <c r="H16" s="50" t="s">
        <v>1061</v>
      </c>
      <c r="I16" s="50" t="s">
        <v>60</v>
      </c>
      <c r="J16" s="50" t="s">
        <v>61</v>
      </c>
      <c r="K16" s="51">
        <v>17</v>
      </c>
      <c r="L16" s="50">
        <v>505597</v>
      </c>
      <c r="M16" s="50">
        <v>279944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5409801</v>
      </c>
      <c r="B17" s="48" t="s">
        <v>2160</v>
      </c>
      <c r="C17" s="49" t="s">
        <v>2161</v>
      </c>
      <c r="D17" s="50" t="s">
        <v>13</v>
      </c>
      <c r="E17" s="50" t="s">
        <v>621</v>
      </c>
      <c r="F17" s="50" t="s">
        <v>2152</v>
      </c>
      <c r="G17" s="50" t="s">
        <v>2153</v>
      </c>
      <c r="H17" s="50" t="s">
        <v>2152</v>
      </c>
      <c r="I17" s="50" t="s">
        <v>1302</v>
      </c>
      <c r="J17" s="50" t="s">
        <v>1303</v>
      </c>
      <c r="K17" s="51">
        <v>5</v>
      </c>
      <c r="L17" s="50">
        <v>509261</v>
      </c>
      <c r="M17" s="50">
        <v>272399</v>
      </c>
      <c r="N17" s="50">
        <v>1</v>
      </c>
      <c r="O17" s="43"/>
      <c r="P17" s="43"/>
      <c r="Q17" s="43"/>
      <c r="R17" s="32">
        <f t="shared" ref="R17:R20" si="1">ROUND(Q17*0.23,2)</f>
        <v>0</v>
      </c>
      <c r="S17" s="44">
        <f t="shared" ref="S17:S20" si="2">ROUND(Q17,2)+R17</f>
        <v>0</v>
      </c>
      <c r="T17" s="43"/>
      <c r="U17" s="43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35">
      <c r="A18" s="48">
        <v>5410232</v>
      </c>
      <c r="B18" s="48" t="s">
        <v>2164</v>
      </c>
      <c r="C18" s="49" t="s">
        <v>2165</v>
      </c>
      <c r="D18" s="50" t="s">
        <v>13</v>
      </c>
      <c r="E18" s="50" t="s">
        <v>621</v>
      </c>
      <c r="F18" s="50" t="s">
        <v>2152</v>
      </c>
      <c r="G18" s="50" t="s">
        <v>2153</v>
      </c>
      <c r="H18" s="50" t="s">
        <v>2152</v>
      </c>
      <c r="I18" s="50" t="s">
        <v>91</v>
      </c>
      <c r="J18" s="50" t="s">
        <v>92</v>
      </c>
      <c r="K18" s="51">
        <v>5</v>
      </c>
      <c r="L18" s="50">
        <v>508960</v>
      </c>
      <c r="M18" s="50">
        <v>272913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5411934</v>
      </c>
      <c r="B19" s="48" t="s">
        <v>2166</v>
      </c>
      <c r="C19" s="49" t="s">
        <v>2167</v>
      </c>
      <c r="D19" s="50" t="s">
        <v>13</v>
      </c>
      <c r="E19" s="50" t="s">
        <v>621</v>
      </c>
      <c r="F19" s="50" t="s">
        <v>2152</v>
      </c>
      <c r="G19" s="50" t="s">
        <v>2153</v>
      </c>
      <c r="H19" s="50" t="s">
        <v>2152</v>
      </c>
      <c r="I19" s="50" t="s">
        <v>2168</v>
      </c>
      <c r="J19" s="50" t="s">
        <v>2169</v>
      </c>
      <c r="K19" s="51">
        <v>1</v>
      </c>
      <c r="L19" s="50">
        <v>511013</v>
      </c>
      <c r="M19" s="50">
        <v>273470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5411975</v>
      </c>
      <c r="B20" s="48" t="s">
        <v>2170</v>
      </c>
      <c r="C20" s="49" t="s">
        <v>2171</v>
      </c>
      <c r="D20" s="50" t="s">
        <v>13</v>
      </c>
      <c r="E20" s="50" t="s">
        <v>621</v>
      </c>
      <c r="F20" s="50" t="s">
        <v>2152</v>
      </c>
      <c r="G20" s="50" t="s">
        <v>2153</v>
      </c>
      <c r="H20" s="50" t="s">
        <v>2152</v>
      </c>
      <c r="I20" s="50" t="s">
        <v>2124</v>
      </c>
      <c r="J20" s="50" t="s">
        <v>2125</v>
      </c>
      <c r="K20" s="51">
        <v>5</v>
      </c>
      <c r="L20" s="50">
        <v>509868</v>
      </c>
      <c r="M20" s="50">
        <v>273257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</sheetData>
  <sheetProtection algorithmName="SHA-512" hashValue="/q2gPa9wS/B+xBuu6BEC7jy5KsYeZKNbJA4R+5QIVphJYU5KgzU1DUv4qGZznJgtF20LvXqX0VFM0ojXyGfSYQ==" saltValue="oRZBybhUMffdDkZfO5wIU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227BE-5F57-48AF-90EC-B8499F9681DC}">
  <dimension ref="A1:W17"/>
  <sheetViews>
    <sheetView workbookViewId="0">
      <selection activeCell="Q8" sqref="Q8:V8"/>
    </sheetView>
  </sheetViews>
  <sheetFormatPr defaultColWidth="8.7265625" defaultRowHeight="14.5" x14ac:dyDescent="0.35"/>
  <cols>
    <col min="1" max="4" width="8.7265625" style="14"/>
    <col min="5" max="5" width="13.1796875" style="14" customWidth="1"/>
    <col min="6" max="6" width="11.81640625" style="14" customWidth="1"/>
    <col min="7" max="11" width="8.7265625" style="14"/>
    <col min="12" max="12" width="14.81640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4</v>
      </c>
      <c r="B2" s="11">
        <f>M14</f>
        <v>2</v>
      </c>
      <c r="C2" s="11" t="str">
        <f>E17</f>
        <v>BĘDZIŃSKI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5409802</v>
      </c>
      <c r="B16" s="48" t="s">
        <v>2162</v>
      </c>
      <c r="C16" s="49" t="s">
        <v>2163</v>
      </c>
      <c r="D16" s="50" t="s">
        <v>13</v>
      </c>
      <c r="E16" s="50" t="s">
        <v>621</v>
      </c>
      <c r="F16" s="50" t="s">
        <v>2152</v>
      </c>
      <c r="G16" s="50" t="s">
        <v>2153</v>
      </c>
      <c r="H16" s="50" t="s">
        <v>2152</v>
      </c>
      <c r="I16" s="50" t="s">
        <v>1302</v>
      </c>
      <c r="J16" s="50" t="s">
        <v>1303</v>
      </c>
      <c r="K16" s="51">
        <v>7</v>
      </c>
      <c r="L16" s="50">
        <v>509196</v>
      </c>
      <c r="M16" s="50">
        <v>272516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8005294</v>
      </c>
      <c r="B17" s="48" t="s">
        <v>2172</v>
      </c>
      <c r="C17" s="49" t="s">
        <v>2173</v>
      </c>
      <c r="D17" s="50" t="s">
        <v>13</v>
      </c>
      <c r="E17" s="50" t="s">
        <v>621</v>
      </c>
      <c r="F17" s="50" t="s">
        <v>2152</v>
      </c>
      <c r="G17" s="50" t="s">
        <v>2153</v>
      </c>
      <c r="H17" s="50" t="s">
        <v>2152</v>
      </c>
      <c r="I17" s="50" t="s">
        <v>558</v>
      </c>
      <c r="J17" s="50" t="s">
        <v>559</v>
      </c>
      <c r="K17" s="51">
        <v>51</v>
      </c>
      <c r="L17" s="50">
        <v>508670</v>
      </c>
      <c r="M17" s="50">
        <v>273881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zM2QxvbPguYdoifwy9xwTpDaBlD5hR2UnZPtMksSgB6JpQdYvx6b7BEGY0pqWVJXKz86tLPUVZSidQF7CSPsVw==" saltValue="d0uwM2Luj6XKVLFMsa9cU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FD8E7-3135-4B1C-BF05-6AB627D5AD20}">
  <dimension ref="A1:W28"/>
  <sheetViews>
    <sheetView workbookViewId="0">
      <selection activeCell="E15" sqref="E15"/>
    </sheetView>
  </sheetViews>
  <sheetFormatPr defaultColWidth="8.7265625" defaultRowHeight="14.5" x14ac:dyDescent="0.35"/>
  <cols>
    <col min="1" max="4" width="8.7265625" style="14"/>
    <col min="5" max="5" width="12.54296875" style="14" customWidth="1"/>
    <col min="6" max="6" width="12.453125" style="14" customWidth="1"/>
    <col min="7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3</v>
      </c>
      <c r="B2" s="11">
        <f>M14</f>
        <v>13</v>
      </c>
      <c r="C2" s="11" t="str">
        <f>E17</f>
        <v>BĘDZIŃSKI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32.5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13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5418792</v>
      </c>
      <c r="B16" s="48" t="s">
        <v>619</v>
      </c>
      <c r="C16" s="49" t="s">
        <v>620</v>
      </c>
      <c r="D16" s="50" t="s">
        <v>13</v>
      </c>
      <c r="E16" s="50" t="s">
        <v>621</v>
      </c>
      <c r="F16" s="50" t="s">
        <v>622</v>
      </c>
      <c r="G16" s="50" t="s">
        <v>623</v>
      </c>
      <c r="H16" s="50" t="s">
        <v>622</v>
      </c>
      <c r="I16" s="50" t="s">
        <v>624</v>
      </c>
      <c r="J16" s="50" t="s">
        <v>625</v>
      </c>
      <c r="K16" s="51">
        <v>163</v>
      </c>
      <c r="L16" s="50">
        <v>499425</v>
      </c>
      <c r="M16" s="50">
        <v>279139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5419551</v>
      </c>
      <c r="B17" s="48" t="s">
        <v>626</v>
      </c>
      <c r="C17" s="49" t="s">
        <v>627</v>
      </c>
      <c r="D17" s="50" t="s">
        <v>13</v>
      </c>
      <c r="E17" s="50" t="s">
        <v>621</v>
      </c>
      <c r="F17" s="50" t="s">
        <v>622</v>
      </c>
      <c r="G17" s="50" t="s">
        <v>628</v>
      </c>
      <c r="H17" s="50" t="s">
        <v>629</v>
      </c>
      <c r="I17" s="50" t="s">
        <v>95</v>
      </c>
      <c r="J17" s="50" t="s">
        <v>96</v>
      </c>
      <c r="K17" s="51">
        <v>32</v>
      </c>
      <c r="L17" s="50">
        <v>500121</v>
      </c>
      <c r="M17" s="50">
        <v>280921</v>
      </c>
      <c r="N17" s="50">
        <v>1</v>
      </c>
      <c r="O17" s="43"/>
      <c r="P17" s="43"/>
      <c r="Q17" s="43"/>
      <c r="R17" s="32">
        <f t="shared" ref="R17:R28" si="1">ROUND(Q17*0.23,2)</f>
        <v>0</v>
      </c>
      <c r="S17" s="44">
        <f t="shared" ref="S17:S28" si="2">ROUND(Q17,2)+R17</f>
        <v>0</v>
      </c>
      <c r="T17" s="43"/>
      <c r="U17" s="43"/>
      <c r="V17" s="32">
        <f t="shared" ref="V17:V28" si="3">ROUND(U17*0.23,2)</f>
        <v>0</v>
      </c>
      <c r="W17" s="44">
        <f t="shared" ref="W17:W28" si="4">ROUND(U17,2)+V17</f>
        <v>0</v>
      </c>
    </row>
    <row r="18" spans="1:23" x14ac:dyDescent="0.35">
      <c r="A18" s="48">
        <v>7999555</v>
      </c>
      <c r="B18" s="48" t="s">
        <v>630</v>
      </c>
      <c r="C18" s="49" t="s">
        <v>631</v>
      </c>
      <c r="D18" s="50" t="s">
        <v>13</v>
      </c>
      <c r="E18" s="50" t="s">
        <v>621</v>
      </c>
      <c r="F18" s="50" t="s">
        <v>622</v>
      </c>
      <c r="G18" s="50" t="s">
        <v>632</v>
      </c>
      <c r="H18" s="50" t="s">
        <v>633</v>
      </c>
      <c r="I18" s="50" t="s">
        <v>634</v>
      </c>
      <c r="J18" s="50" t="s">
        <v>635</v>
      </c>
      <c r="K18" s="51">
        <v>22</v>
      </c>
      <c r="L18" s="50">
        <v>502904</v>
      </c>
      <c r="M18" s="50">
        <v>280687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5420818</v>
      </c>
      <c r="B19" s="48" t="s">
        <v>636</v>
      </c>
      <c r="C19" s="49" t="s">
        <v>637</v>
      </c>
      <c r="D19" s="50" t="s">
        <v>13</v>
      </c>
      <c r="E19" s="50" t="s">
        <v>621</v>
      </c>
      <c r="F19" s="50" t="s">
        <v>622</v>
      </c>
      <c r="G19" s="50" t="s">
        <v>638</v>
      </c>
      <c r="H19" s="50" t="s">
        <v>639</v>
      </c>
      <c r="I19" s="50" t="s">
        <v>18</v>
      </c>
      <c r="J19" s="50" t="s">
        <v>19</v>
      </c>
      <c r="K19" s="51">
        <v>5</v>
      </c>
      <c r="L19" s="50">
        <v>502281</v>
      </c>
      <c r="M19" s="50">
        <v>285749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5423551</v>
      </c>
      <c r="B20" s="48" t="s">
        <v>932</v>
      </c>
      <c r="C20" s="49" t="s">
        <v>933</v>
      </c>
      <c r="D20" s="50" t="s">
        <v>13</v>
      </c>
      <c r="E20" s="50" t="s">
        <v>621</v>
      </c>
      <c r="F20" s="50" t="s">
        <v>925</v>
      </c>
      <c r="G20" s="50" t="s">
        <v>934</v>
      </c>
      <c r="H20" s="50" t="s">
        <v>935</v>
      </c>
      <c r="I20" s="50" t="s">
        <v>481</v>
      </c>
      <c r="J20" s="50" t="s">
        <v>482</v>
      </c>
      <c r="K20" s="51">
        <v>6</v>
      </c>
      <c r="L20" s="50">
        <v>512323</v>
      </c>
      <c r="M20" s="50">
        <v>284481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5424096</v>
      </c>
      <c r="B21" s="48" t="s">
        <v>936</v>
      </c>
      <c r="C21" s="49" t="s">
        <v>937</v>
      </c>
      <c r="D21" s="50" t="s">
        <v>13</v>
      </c>
      <c r="E21" s="50" t="s">
        <v>621</v>
      </c>
      <c r="F21" s="50" t="s">
        <v>925</v>
      </c>
      <c r="G21" s="50" t="s">
        <v>938</v>
      </c>
      <c r="H21" s="50" t="s">
        <v>939</v>
      </c>
      <c r="I21" s="50" t="s">
        <v>940</v>
      </c>
      <c r="J21" s="50" t="s">
        <v>941</v>
      </c>
      <c r="K21" s="51">
        <v>6</v>
      </c>
      <c r="L21" s="50">
        <v>509843</v>
      </c>
      <c r="M21" s="50">
        <v>284184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5425293</v>
      </c>
      <c r="B22" s="48" t="s">
        <v>1047</v>
      </c>
      <c r="C22" s="49" t="s">
        <v>1048</v>
      </c>
      <c r="D22" s="50" t="s">
        <v>13</v>
      </c>
      <c r="E22" s="50" t="s">
        <v>621</v>
      </c>
      <c r="F22" s="50" t="s">
        <v>582</v>
      </c>
      <c r="G22" s="50" t="s">
        <v>1049</v>
      </c>
      <c r="H22" s="50" t="s">
        <v>1050</v>
      </c>
      <c r="I22" s="50" t="s">
        <v>299</v>
      </c>
      <c r="J22" s="50" t="s">
        <v>300</v>
      </c>
      <c r="K22" s="51">
        <v>2</v>
      </c>
      <c r="L22" s="50">
        <v>507770</v>
      </c>
      <c r="M22" s="50">
        <v>277673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5426845</v>
      </c>
      <c r="B23" s="48" t="s">
        <v>1051</v>
      </c>
      <c r="C23" s="49" t="s">
        <v>1052</v>
      </c>
      <c r="D23" s="50" t="s">
        <v>13</v>
      </c>
      <c r="E23" s="50" t="s">
        <v>621</v>
      </c>
      <c r="F23" s="50" t="s">
        <v>582</v>
      </c>
      <c r="G23" s="50" t="s">
        <v>1053</v>
      </c>
      <c r="H23" s="50" t="s">
        <v>582</v>
      </c>
      <c r="I23" s="50" t="s">
        <v>18</v>
      </c>
      <c r="J23" s="50" t="s">
        <v>19</v>
      </c>
      <c r="K23" s="51">
        <v>32</v>
      </c>
      <c r="L23" s="50">
        <v>507799</v>
      </c>
      <c r="M23" s="50">
        <v>279124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8">
        <v>5427493</v>
      </c>
      <c r="B24" s="48" t="s">
        <v>1054</v>
      </c>
      <c r="C24" s="49" t="s">
        <v>1055</v>
      </c>
      <c r="D24" s="50" t="s">
        <v>13</v>
      </c>
      <c r="E24" s="50" t="s">
        <v>621</v>
      </c>
      <c r="F24" s="50" t="s">
        <v>582</v>
      </c>
      <c r="G24" s="50" t="s">
        <v>1056</v>
      </c>
      <c r="H24" s="50" t="s">
        <v>1057</v>
      </c>
      <c r="I24" s="50" t="s">
        <v>18</v>
      </c>
      <c r="J24" s="50" t="s">
        <v>19</v>
      </c>
      <c r="K24" s="51">
        <v>5</v>
      </c>
      <c r="L24" s="50">
        <v>510333</v>
      </c>
      <c r="M24" s="50">
        <v>278268</v>
      </c>
      <c r="N24" s="50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8">
        <v>5406485</v>
      </c>
      <c r="B25" s="48" t="s">
        <v>2156</v>
      </c>
      <c r="C25" s="49" t="s">
        <v>2157</v>
      </c>
      <c r="D25" s="50" t="s">
        <v>13</v>
      </c>
      <c r="E25" s="50" t="s">
        <v>621</v>
      </c>
      <c r="F25" s="50" t="s">
        <v>2152</v>
      </c>
      <c r="G25" s="50" t="s">
        <v>2153</v>
      </c>
      <c r="H25" s="50" t="s">
        <v>2152</v>
      </c>
      <c r="I25" s="50" t="s">
        <v>1269</v>
      </c>
      <c r="J25" s="50" t="s">
        <v>1270</v>
      </c>
      <c r="K25" s="51">
        <v>13</v>
      </c>
      <c r="L25" s="50">
        <v>505667</v>
      </c>
      <c r="M25" s="50">
        <v>276529</v>
      </c>
      <c r="N25" s="50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  <row r="26" spans="1:23" x14ac:dyDescent="0.35">
      <c r="A26" s="48">
        <v>5412125</v>
      </c>
      <c r="B26" s="48" t="s">
        <v>2174</v>
      </c>
      <c r="C26" s="49" t="s">
        <v>2175</v>
      </c>
      <c r="D26" s="50" t="s">
        <v>13</v>
      </c>
      <c r="E26" s="50" t="s">
        <v>621</v>
      </c>
      <c r="F26" s="50" t="s">
        <v>2152</v>
      </c>
      <c r="G26" s="50" t="s">
        <v>2153</v>
      </c>
      <c r="H26" s="50" t="s">
        <v>2152</v>
      </c>
      <c r="I26" s="50" t="s">
        <v>2176</v>
      </c>
      <c r="J26" s="50" t="s">
        <v>2177</v>
      </c>
      <c r="K26" s="51">
        <v>63</v>
      </c>
      <c r="L26" s="50">
        <v>505898</v>
      </c>
      <c r="M26" s="50">
        <v>275309</v>
      </c>
      <c r="N26" s="50">
        <v>1</v>
      </c>
      <c r="O26" s="43"/>
      <c r="P26" s="43"/>
      <c r="Q26" s="43"/>
      <c r="R26" s="32">
        <f t="shared" si="1"/>
        <v>0</v>
      </c>
      <c r="S26" s="44">
        <f t="shared" si="2"/>
        <v>0</v>
      </c>
      <c r="T26" s="43"/>
      <c r="U26" s="43"/>
      <c r="V26" s="32">
        <f t="shared" si="3"/>
        <v>0</v>
      </c>
      <c r="W26" s="44">
        <f t="shared" si="4"/>
        <v>0</v>
      </c>
    </row>
    <row r="27" spans="1:23" x14ac:dyDescent="0.35">
      <c r="A27" s="48">
        <v>5434461</v>
      </c>
      <c r="B27" s="48" t="s">
        <v>3611</v>
      </c>
      <c r="C27" s="49" t="s">
        <v>3612</v>
      </c>
      <c r="D27" s="50" t="s">
        <v>13</v>
      </c>
      <c r="E27" s="50" t="s">
        <v>621</v>
      </c>
      <c r="F27" s="50" t="s">
        <v>3613</v>
      </c>
      <c r="G27" s="50" t="s">
        <v>3614</v>
      </c>
      <c r="H27" s="50" t="s">
        <v>3613</v>
      </c>
      <c r="I27" s="50" t="s">
        <v>3615</v>
      </c>
      <c r="J27" s="50" t="s">
        <v>3616</v>
      </c>
      <c r="K27" s="51">
        <v>55</v>
      </c>
      <c r="L27" s="50">
        <v>527897</v>
      </c>
      <c r="M27" s="50">
        <v>269898</v>
      </c>
      <c r="N27" s="50">
        <v>1</v>
      </c>
      <c r="O27" s="43"/>
      <c r="P27" s="43"/>
      <c r="Q27" s="43"/>
      <c r="R27" s="32">
        <f t="shared" si="1"/>
        <v>0</v>
      </c>
      <c r="S27" s="44">
        <f t="shared" si="2"/>
        <v>0</v>
      </c>
      <c r="T27" s="43"/>
      <c r="U27" s="43"/>
      <c r="V27" s="32">
        <f t="shared" si="3"/>
        <v>0</v>
      </c>
      <c r="W27" s="44">
        <f t="shared" si="4"/>
        <v>0</v>
      </c>
    </row>
    <row r="28" spans="1:23" x14ac:dyDescent="0.35">
      <c r="A28" s="48">
        <v>5434569</v>
      </c>
      <c r="B28" s="48" t="s">
        <v>3617</v>
      </c>
      <c r="C28" s="49" t="s">
        <v>3618</v>
      </c>
      <c r="D28" s="50" t="s">
        <v>13</v>
      </c>
      <c r="E28" s="50" t="s">
        <v>621</v>
      </c>
      <c r="F28" s="50" t="s">
        <v>3613</v>
      </c>
      <c r="G28" s="50" t="s">
        <v>3614</v>
      </c>
      <c r="H28" s="50" t="s">
        <v>3613</v>
      </c>
      <c r="I28" s="50" t="s">
        <v>1375</v>
      </c>
      <c r="J28" s="50" t="s">
        <v>1376</v>
      </c>
      <c r="K28" s="51">
        <v>4</v>
      </c>
      <c r="L28" s="50">
        <v>527105</v>
      </c>
      <c r="M28" s="50">
        <v>269983</v>
      </c>
      <c r="N28" s="50">
        <v>1</v>
      </c>
      <c r="O28" s="43"/>
      <c r="P28" s="43"/>
      <c r="Q28" s="43"/>
      <c r="R28" s="32">
        <f t="shared" si="1"/>
        <v>0</v>
      </c>
      <c r="S28" s="44">
        <f t="shared" si="2"/>
        <v>0</v>
      </c>
      <c r="T28" s="43"/>
      <c r="U28" s="43"/>
      <c r="V28" s="32">
        <f t="shared" si="3"/>
        <v>0</v>
      </c>
      <c r="W28" s="44">
        <f t="shared" si="4"/>
        <v>0</v>
      </c>
    </row>
  </sheetData>
  <sheetProtection algorithmName="SHA-512" hashValue="lj2pP7b71tMYPRTCQR0kX5oMxZ5Swv/fB+Dg2aqOfeu0l1MUOLFWg6l/ixjNsHqxDbzKAKSzhkag3rAG8XS7Rg==" saltValue="Iqnon2uzV8ebFXR8YpB9o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B8530-E919-408B-B5A5-40EE7B9F0B7D}">
  <dimension ref="A1:W17"/>
  <sheetViews>
    <sheetView workbookViewId="0">
      <selection activeCell="A9" sqref="A9:E9"/>
    </sheetView>
  </sheetViews>
  <sheetFormatPr defaultColWidth="8.7265625" defaultRowHeight="14.5" x14ac:dyDescent="0.35"/>
  <cols>
    <col min="1" max="4" width="8.7265625" style="14"/>
    <col min="5" max="5" width="12.26953125" style="14" customWidth="1"/>
    <col min="6" max="6" width="11.7265625" style="14" customWidth="1"/>
    <col min="7" max="11" width="8.7265625" style="14"/>
    <col min="12" max="12" width="16.17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2</v>
      </c>
      <c r="B2" s="11">
        <f>M14</f>
        <v>2</v>
      </c>
      <c r="C2" s="11" t="str">
        <f>E17</f>
        <v>BĘDZIŃSKI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5412716</v>
      </c>
      <c r="B16" s="48" t="s">
        <v>2542</v>
      </c>
      <c r="C16" s="49" t="s">
        <v>2543</v>
      </c>
      <c r="D16" s="50" t="s">
        <v>13</v>
      </c>
      <c r="E16" s="50" t="s">
        <v>621</v>
      </c>
      <c r="F16" s="50" t="s">
        <v>2544</v>
      </c>
      <c r="G16" s="50" t="s">
        <v>2545</v>
      </c>
      <c r="H16" s="50" t="s">
        <v>2544</v>
      </c>
      <c r="I16" s="50" t="s">
        <v>2546</v>
      </c>
      <c r="J16" s="50" t="s">
        <v>2547</v>
      </c>
      <c r="K16" s="51">
        <v>29</v>
      </c>
      <c r="L16" s="50">
        <v>505466</v>
      </c>
      <c r="M16" s="50">
        <v>272639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5415774</v>
      </c>
      <c r="B17" s="48" t="s">
        <v>2548</v>
      </c>
      <c r="C17" s="49" t="s">
        <v>2549</v>
      </c>
      <c r="D17" s="50" t="s">
        <v>13</v>
      </c>
      <c r="E17" s="50" t="s">
        <v>621</v>
      </c>
      <c r="F17" s="50" t="s">
        <v>2544</v>
      </c>
      <c r="G17" s="50" t="s">
        <v>2545</v>
      </c>
      <c r="H17" s="50" t="s">
        <v>2544</v>
      </c>
      <c r="I17" s="50" t="s">
        <v>1588</v>
      </c>
      <c r="J17" s="50" t="s">
        <v>1589</v>
      </c>
      <c r="K17" s="51">
        <v>80</v>
      </c>
      <c r="L17" s="50">
        <v>505222</v>
      </c>
      <c r="M17" s="50">
        <v>271312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cvA+K0sTzWU4eJYZpR7vmyzQnropAkB4Uyuq68Nrqe6o/84B/DWwo5TMM3SohxcgIQcrvu9Kf/0tIV+JVmE0cA==" saltValue="uLXZR44myZl7hVTtfwjVb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  <pageSetup paperSize="9" orientation="portrait" r:id="rId1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3A1B5-79DC-4A8C-AAEA-A8D3F4980580}">
  <dimension ref="A1:W19"/>
  <sheetViews>
    <sheetView tabSelected="1" topLeftCell="A10" workbookViewId="0">
      <selection activeCell="A6" sqref="A6:E6"/>
    </sheetView>
  </sheetViews>
  <sheetFormatPr defaultColWidth="8.7265625" defaultRowHeight="14.5" x14ac:dyDescent="0.35"/>
  <cols>
    <col min="1" max="4" width="8.7265625" style="14"/>
    <col min="5" max="5" width="12.81640625" style="14" customWidth="1"/>
    <col min="6" max="6" width="12.26953125" style="14" customWidth="1"/>
    <col min="7" max="9" width="8.7265625" style="14"/>
    <col min="10" max="10" width="25.54296875" style="14" bestFit="1" customWidth="1"/>
    <col min="11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</v>
      </c>
      <c r="B2" s="11">
        <f>M14</f>
        <v>4</v>
      </c>
      <c r="C2" s="11" t="str">
        <f>E17</f>
        <v>BĘDZIŃSKI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32.5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35"/>
      <c r="B11" s="35"/>
      <c r="C11" s="35"/>
      <c r="D11" s="35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35"/>
      <c r="B12" s="35"/>
      <c r="C12" s="35"/>
      <c r="D12" s="35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35"/>
      <c r="B13" s="35"/>
      <c r="C13" s="35"/>
      <c r="D13" s="35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3" ht="36" customHeight="1" x14ac:dyDescent="0.35">
      <c r="M14" s="14">
        <f>SUM(N16:N1048576)</f>
        <v>4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5423192</v>
      </c>
      <c r="B16" s="48" t="s">
        <v>926</v>
      </c>
      <c r="C16" s="49" t="s">
        <v>927</v>
      </c>
      <c r="D16" s="50" t="s">
        <v>13</v>
      </c>
      <c r="E16" s="50" t="s">
        <v>621</v>
      </c>
      <c r="F16" s="50" t="s">
        <v>925</v>
      </c>
      <c r="G16" s="50" t="s">
        <v>928</v>
      </c>
      <c r="H16" s="50" t="s">
        <v>929</v>
      </c>
      <c r="I16" s="50" t="s">
        <v>930</v>
      </c>
      <c r="J16" s="50" t="s">
        <v>931</v>
      </c>
      <c r="K16" s="51">
        <v>161</v>
      </c>
      <c r="L16" s="50">
        <v>506223</v>
      </c>
      <c r="M16" s="50">
        <v>285480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5417230</v>
      </c>
      <c r="B17" s="48" t="s">
        <v>3936</v>
      </c>
      <c r="C17" s="49" t="s">
        <v>3937</v>
      </c>
      <c r="D17" s="50" t="s">
        <v>13</v>
      </c>
      <c r="E17" s="50" t="s">
        <v>621</v>
      </c>
      <c r="F17" s="50" t="s">
        <v>3938</v>
      </c>
      <c r="G17" s="50" t="s">
        <v>3939</v>
      </c>
      <c r="H17" s="50" t="s">
        <v>3938</v>
      </c>
      <c r="I17" s="50" t="s">
        <v>89</v>
      </c>
      <c r="J17" s="50" t="s">
        <v>1798</v>
      </c>
      <c r="K17" s="51" t="s">
        <v>3940</v>
      </c>
      <c r="L17" s="50">
        <v>502975</v>
      </c>
      <c r="M17" s="50">
        <v>277356</v>
      </c>
      <c r="N17" s="50">
        <v>1</v>
      </c>
      <c r="O17" s="43"/>
      <c r="P17" s="43"/>
      <c r="Q17" s="43"/>
      <c r="R17" s="32">
        <f t="shared" ref="R17:R19" si="1">ROUND(Q17*0.23,2)</f>
        <v>0</v>
      </c>
      <c r="S17" s="44">
        <f t="shared" ref="S17:S19" si="2">ROUND(Q17,2)+R17</f>
        <v>0</v>
      </c>
      <c r="T17" s="43"/>
      <c r="U17" s="43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35">
      <c r="A18" s="48">
        <v>5417419</v>
      </c>
      <c r="B18" s="48" t="s">
        <v>3941</v>
      </c>
      <c r="C18" s="49" t="s">
        <v>3942</v>
      </c>
      <c r="D18" s="50" t="s">
        <v>13</v>
      </c>
      <c r="E18" s="50" t="s">
        <v>621</v>
      </c>
      <c r="F18" s="50" t="s">
        <v>3938</v>
      </c>
      <c r="G18" s="50" t="s">
        <v>3939</v>
      </c>
      <c r="H18" s="50" t="s">
        <v>3938</v>
      </c>
      <c r="I18" s="50" t="s">
        <v>89</v>
      </c>
      <c r="J18" s="50" t="s">
        <v>1798</v>
      </c>
      <c r="K18" s="51">
        <v>29</v>
      </c>
      <c r="L18" s="50">
        <v>504097</v>
      </c>
      <c r="M18" s="50">
        <v>276843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5416702</v>
      </c>
      <c r="B19" s="48" t="s">
        <v>3943</v>
      </c>
      <c r="C19" s="49" t="s">
        <v>3944</v>
      </c>
      <c r="D19" s="50" t="s">
        <v>13</v>
      </c>
      <c r="E19" s="50" t="s">
        <v>621</v>
      </c>
      <c r="F19" s="50" t="s">
        <v>3938</v>
      </c>
      <c r="G19" s="50" t="s">
        <v>3939</v>
      </c>
      <c r="H19" s="50" t="s">
        <v>3938</v>
      </c>
      <c r="I19" s="50" t="s">
        <v>3945</v>
      </c>
      <c r="J19" s="50" t="s">
        <v>3946</v>
      </c>
      <c r="K19" s="51">
        <v>1</v>
      </c>
      <c r="L19" s="50">
        <v>501360</v>
      </c>
      <c r="M19" s="50">
        <v>277990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</sheetData>
  <sheetProtection algorithmName="SHA-512" hashValue="3tJ3RZW/ndqswe3DKnwmUZhwaPtxn01Hkt5sios0d2uI+pVGfl0UpYpY90c6bOtaWJV68MR9xzi/8h4jXHCVnw==" saltValue="meCP0Wp/Jr5rXC7ZA0A7e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B71DC-E363-474D-98AF-0CC1935E9A42}">
  <dimension ref="A1:W21"/>
  <sheetViews>
    <sheetView workbookViewId="0">
      <selection activeCell="A5" sqref="A5:E5"/>
    </sheetView>
  </sheetViews>
  <sheetFormatPr defaultRowHeight="14.5" x14ac:dyDescent="0.35"/>
  <cols>
    <col min="5" max="5" width="11.7265625" customWidth="1"/>
    <col min="6" max="6" width="11.54296875" customWidth="1"/>
    <col min="12" max="12" width="15.453125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162</v>
      </c>
      <c r="B2" s="11">
        <f>M14</f>
        <v>6</v>
      </c>
      <c r="C2" s="11" t="str">
        <f>E17</f>
        <v>ZABRZE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6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6163943</v>
      </c>
      <c r="B16" s="4" t="s">
        <v>3953</v>
      </c>
      <c r="C16" s="5" t="s">
        <v>3954</v>
      </c>
      <c r="D16" s="6" t="s">
        <v>13</v>
      </c>
      <c r="E16" s="6" t="s">
        <v>3947</v>
      </c>
      <c r="F16" s="6" t="s">
        <v>3947</v>
      </c>
      <c r="G16" s="6" t="s">
        <v>3948</v>
      </c>
      <c r="H16" s="6" t="s">
        <v>3947</v>
      </c>
      <c r="I16" s="6" t="s">
        <v>3955</v>
      </c>
      <c r="J16" s="6" t="s">
        <v>3956</v>
      </c>
      <c r="K16" s="7">
        <v>7</v>
      </c>
      <c r="L16" s="6">
        <v>484636</v>
      </c>
      <c r="M16" s="6">
        <v>271571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">
        <v>6159489</v>
      </c>
      <c r="B17" s="4" t="s">
        <v>3959</v>
      </c>
      <c r="C17" s="5" t="s">
        <v>3960</v>
      </c>
      <c r="D17" s="6" t="s">
        <v>13</v>
      </c>
      <c r="E17" s="6" t="s">
        <v>3947</v>
      </c>
      <c r="F17" s="6" t="s">
        <v>3947</v>
      </c>
      <c r="G17" s="6" t="s">
        <v>3948</v>
      </c>
      <c r="H17" s="6" t="s">
        <v>3947</v>
      </c>
      <c r="I17" s="6" t="s">
        <v>2824</v>
      </c>
      <c r="J17" s="6" t="s">
        <v>2825</v>
      </c>
      <c r="K17" s="7">
        <v>1</v>
      </c>
      <c r="L17" s="6">
        <v>484215</v>
      </c>
      <c r="M17" s="6">
        <v>269676</v>
      </c>
      <c r="N17" s="6">
        <v>1</v>
      </c>
      <c r="O17" s="43"/>
      <c r="P17" s="43"/>
      <c r="Q17" s="43"/>
      <c r="R17" s="32">
        <f t="shared" ref="R17:R21" si="1">ROUND(Q17*0.23,2)</f>
        <v>0</v>
      </c>
      <c r="S17" s="44">
        <f t="shared" ref="S17:S21" si="2">ROUND(Q17,2)+R17</f>
        <v>0</v>
      </c>
      <c r="T17" s="43"/>
      <c r="U17" s="43"/>
      <c r="V17" s="32">
        <f t="shared" ref="V17:V21" si="3">ROUND(U17*0.23,2)</f>
        <v>0</v>
      </c>
      <c r="W17" s="44">
        <f t="shared" ref="W17:W21" si="4">ROUND(U17,2)+V17</f>
        <v>0</v>
      </c>
    </row>
    <row r="18" spans="1:23" x14ac:dyDescent="0.35">
      <c r="A18" s="4">
        <v>6154632</v>
      </c>
      <c r="B18" s="4" t="s">
        <v>3967</v>
      </c>
      <c r="C18" s="5" t="s">
        <v>3968</v>
      </c>
      <c r="D18" s="6" t="s">
        <v>13</v>
      </c>
      <c r="E18" s="6" t="s">
        <v>3947</v>
      </c>
      <c r="F18" s="6" t="s">
        <v>3947</v>
      </c>
      <c r="G18" s="6" t="s">
        <v>3948</v>
      </c>
      <c r="H18" s="6" t="s">
        <v>3947</v>
      </c>
      <c r="I18" s="6" t="s">
        <v>3969</v>
      </c>
      <c r="J18" s="6" t="s">
        <v>3970</v>
      </c>
      <c r="K18" s="7">
        <v>3</v>
      </c>
      <c r="L18" s="6">
        <v>484999</v>
      </c>
      <c r="M18" s="6">
        <v>273505</v>
      </c>
      <c r="N18" s="6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">
        <v>6164430</v>
      </c>
      <c r="B19" s="4" t="s">
        <v>3971</v>
      </c>
      <c r="C19" s="5" t="s">
        <v>3972</v>
      </c>
      <c r="D19" s="6" t="s">
        <v>13</v>
      </c>
      <c r="E19" s="6" t="s">
        <v>3947</v>
      </c>
      <c r="F19" s="6" t="s">
        <v>3947</v>
      </c>
      <c r="G19" s="6" t="s">
        <v>3948</v>
      </c>
      <c r="H19" s="6" t="s">
        <v>3947</v>
      </c>
      <c r="I19" s="6" t="s">
        <v>3973</v>
      </c>
      <c r="J19" s="6" t="s">
        <v>3974</v>
      </c>
      <c r="K19" s="7">
        <v>8</v>
      </c>
      <c r="L19" s="6">
        <v>484126</v>
      </c>
      <c r="M19" s="6">
        <v>273938</v>
      </c>
      <c r="N19" s="6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">
        <v>6164602</v>
      </c>
      <c r="B20" s="4" t="s">
        <v>3975</v>
      </c>
      <c r="C20" s="5" t="s">
        <v>3976</v>
      </c>
      <c r="D20" s="6" t="s">
        <v>13</v>
      </c>
      <c r="E20" s="6" t="s">
        <v>3947</v>
      </c>
      <c r="F20" s="6" t="s">
        <v>3947</v>
      </c>
      <c r="G20" s="6" t="s">
        <v>3948</v>
      </c>
      <c r="H20" s="6" t="s">
        <v>3947</v>
      </c>
      <c r="I20" s="6" t="s">
        <v>3977</v>
      </c>
      <c r="J20" s="6" t="s">
        <v>3978</v>
      </c>
      <c r="K20" s="7">
        <v>5</v>
      </c>
      <c r="L20" s="6">
        <v>487148</v>
      </c>
      <c r="M20" s="6">
        <v>269848</v>
      </c>
      <c r="N20" s="6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">
        <v>6164735</v>
      </c>
      <c r="B21" s="4" t="s">
        <v>3983</v>
      </c>
      <c r="C21" s="5" t="s">
        <v>3984</v>
      </c>
      <c r="D21" s="6" t="s">
        <v>13</v>
      </c>
      <c r="E21" s="6" t="s">
        <v>3947</v>
      </c>
      <c r="F21" s="6" t="s">
        <v>3947</v>
      </c>
      <c r="G21" s="6" t="s">
        <v>3948</v>
      </c>
      <c r="H21" s="6" t="s">
        <v>3947</v>
      </c>
      <c r="I21" s="6" t="s">
        <v>3985</v>
      </c>
      <c r="J21" s="6" t="s">
        <v>3986</v>
      </c>
      <c r="K21" s="7">
        <v>6</v>
      </c>
      <c r="L21" s="6">
        <v>484948</v>
      </c>
      <c r="M21" s="6">
        <v>270957</v>
      </c>
      <c r="N21" s="6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</sheetData>
  <sheetProtection algorithmName="SHA-512" hashValue="dlcIZMZbddQ866ridyU14NCHX1ae8RPd4jEpeqc2HzliVhGZPJpnElklRlTUKL8GKI0g+3BX10GHtvnvSr0T5g==" saltValue="E9jMhRW3EfIDzO+SRywIS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C014B-0172-4347-9CDB-4AB64C65A093}">
  <dimension ref="A1:W45"/>
  <sheetViews>
    <sheetView topLeftCell="A7" workbookViewId="0">
      <selection activeCell="A5" sqref="A5:E5"/>
    </sheetView>
  </sheetViews>
  <sheetFormatPr defaultRowHeight="14.5" x14ac:dyDescent="0.35"/>
  <cols>
    <col min="5" max="6" width="11.26953125" customWidth="1"/>
    <col min="12" max="12" width="15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161</v>
      </c>
      <c r="B2" s="11">
        <f>M14</f>
        <v>30</v>
      </c>
      <c r="C2" s="11" t="str">
        <f>E17</f>
        <v>WODZISŁAWSKI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30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5809744</v>
      </c>
      <c r="B16" s="4" t="s">
        <v>746</v>
      </c>
      <c r="C16" s="5" t="s">
        <v>747</v>
      </c>
      <c r="D16" s="6" t="s">
        <v>13</v>
      </c>
      <c r="E16" s="6" t="s">
        <v>748</v>
      </c>
      <c r="F16" s="6" t="s">
        <v>749</v>
      </c>
      <c r="G16" s="6" t="s">
        <v>750</v>
      </c>
      <c r="H16" s="6" t="s">
        <v>749</v>
      </c>
      <c r="I16" s="6" t="s">
        <v>18</v>
      </c>
      <c r="J16" s="6" t="s">
        <v>19</v>
      </c>
      <c r="K16" s="7">
        <v>11</v>
      </c>
      <c r="L16" s="6">
        <v>463056</v>
      </c>
      <c r="M16" s="6">
        <v>228106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">
        <v>5810961</v>
      </c>
      <c r="B17" s="4" t="s">
        <v>751</v>
      </c>
      <c r="C17" s="5" t="s">
        <v>752</v>
      </c>
      <c r="D17" s="6" t="s">
        <v>13</v>
      </c>
      <c r="E17" s="6" t="s">
        <v>748</v>
      </c>
      <c r="F17" s="6" t="s">
        <v>749</v>
      </c>
      <c r="G17" s="6" t="s">
        <v>753</v>
      </c>
      <c r="H17" s="6" t="s">
        <v>754</v>
      </c>
      <c r="I17" s="6" t="s">
        <v>60</v>
      </c>
      <c r="J17" s="6" t="s">
        <v>61</v>
      </c>
      <c r="K17" s="7" t="s">
        <v>755</v>
      </c>
      <c r="L17" s="6">
        <v>464828</v>
      </c>
      <c r="M17" s="6">
        <v>227523</v>
      </c>
      <c r="N17" s="6">
        <v>1</v>
      </c>
      <c r="O17" s="43"/>
      <c r="P17" s="43"/>
      <c r="Q17" s="43"/>
      <c r="R17" s="32">
        <f t="shared" ref="R17:R45" si="1">ROUND(Q17*0.23,2)</f>
        <v>0</v>
      </c>
      <c r="S17" s="44">
        <f t="shared" ref="S17:S45" si="2">ROUND(Q17,2)+R17</f>
        <v>0</v>
      </c>
      <c r="T17" s="43"/>
      <c r="U17" s="43"/>
      <c r="V17" s="32">
        <f t="shared" ref="V17:V45" si="3">ROUND(U17*0.23,2)</f>
        <v>0</v>
      </c>
      <c r="W17" s="44">
        <f t="shared" ref="W17:W45" si="4">ROUND(U17,2)+V17</f>
        <v>0</v>
      </c>
    </row>
    <row r="18" spans="1:23" x14ac:dyDescent="0.35">
      <c r="A18" s="4">
        <v>5810983</v>
      </c>
      <c r="B18" s="4" t="s">
        <v>756</v>
      </c>
      <c r="C18" s="5" t="s">
        <v>757</v>
      </c>
      <c r="D18" s="6" t="s">
        <v>13</v>
      </c>
      <c r="E18" s="6" t="s">
        <v>748</v>
      </c>
      <c r="F18" s="6" t="s">
        <v>749</v>
      </c>
      <c r="G18" s="6" t="s">
        <v>753</v>
      </c>
      <c r="H18" s="6" t="s">
        <v>754</v>
      </c>
      <c r="I18" s="6" t="s">
        <v>758</v>
      </c>
      <c r="J18" s="6" t="s">
        <v>759</v>
      </c>
      <c r="K18" s="7">
        <v>1</v>
      </c>
      <c r="L18" s="6">
        <v>464870</v>
      </c>
      <c r="M18" s="6">
        <v>227580</v>
      </c>
      <c r="N18" s="6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">
        <v>5811265</v>
      </c>
      <c r="B19" s="4" t="s">
        <v>760</v>
      </c>
      <c r="C19" s="5" t="s">
        <v>761</v>
      </c>
      <c r="D19" s="6" t="s">
        <v>13</v>
      </c>
      <c r="E19" s="6" t="s">
        <v>748</v>
      </c>
      <c r="F19" s="6" t="s">
        <v>749</v>
      </c>
      <c r="G19" s="6" t="s">
        <v>762</v>
      </c>
      <c r="H19" s="6" t="s">
        <v>763</v>
      </c>
      <c r="I19" s="6" t="s">
        <v>764</v>
      </c>
      <c r="J19" s="6" t="s">
        <v>765</v>
      </c>
      <c r="K19" s="7">
        <v>4</v>
      </c>
      <c r="L19" s="6">
        <v>462569</v>
      </c>
      <c r="M19" s="6">
        <v>232447</v>
      </c>
      <c r="N19" s="6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">
        <v>5811779</v>
      </c>
      <c r="B20" s="4" t="s">
        <v>766</v>
      </c>
      <c r="C20" s="5" t="s">
        <v>767</v>
      </c>
      <c r="D20" s="6" t="s">
        <v>13</v>
      </c>
      <c r="E20" s="6" t="s">
        <v>748</v>
      </c>
      <c r="F20" s="6" t="s">
        <v>749</v>
      </c>
      <c r="G20" s="6" t="s">
        <v>768</v>
      </c>
      <c r="H20" s="6" t="s">
        <v>769</v>
      </c>
      <c r="I20" s="6" t="s">
        <v>313</v>
      </c>
      <c r="J20" s="6" t="s">
        <v>314</v>
      </c>
      <c r="K20" s="7">
        <v>151</v>
      </c>
      <c r="L20" s="6">
        <v>460055</v>
      </c>
      <c r="M20" s="6">
        <v>230073</v>
      </c>
      <c r="N20" s="6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">
        <v>5812110</v>
      </c>
      <c r="B21" s="4" t="s">
        <v>770</v>
      </c>
      <c r="C21" s="5" t="s">
        <v>771</v>
      </c>
      <c r="D21" s="6" t="s">
        <v>13</v>
      </c>
      <c r="E21" s="6" t="s">
        <v>748</v>
      </c>
      <c r="F21" s="6" t="s">
        <v>749</v>
      </c>
      <c r="G21" s="6" t="s">
        <v>772</v>
      </c>
      <c r="H21" s="6" t="s">
        <v>773</v>
      </c>
      <c r="I21" s="6" t="s">
        <v>18</v>
      </c>
      <c r="J21" s="6" t="s">
        <v>19</v>
      </c>
      <c r="K21" s="7">
        <v>1</v>
      </c>
      <c r="L21" s="6">
        <v>466235</v>
      </c>
      <c r="M21" s="6">
        <v>226845</v>
      </c>
      <c r="N21" s="6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">
        <v>5813777</v>
      </c>
      <c r="B22" s="4" t="s">
        <v>780</v>
      </c>
      <c r="C22" s="5" t="s">
        <v>781</v>
      </c>
      <c r="D22" s="6" t="s">
        <v>13</v>
      </c>
      <c r="E22" s="6" t="s">
        <v>748</v>
      </c>
      <c r="F22" s="6" t="s">
        <v>782</v>
      </c>
      <c r="G22" s="6" t="s">
        <v>783</v>
      </c>
      <c r="H22" s="6" t="s">
        <v>784</v>
      </c>
      <c r="I22" s="6" t="s">
        <v>64</v>
      </c>
      <c r="J22" s="6" t="s">
        <v>65</v>
      </c>
      <c r="K22" s="7">
        <v>8</v>
      </c>
      <c r="L22" s="6">
        <v>451930</v>
      </c>
      <c r="M22" s="6">
        <v>236032</v>
      </c>
      <c r="N22" s="6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">
        <v>5814728</v>
      </c>
      <c r="B23" s="4" t="s">
        <v>785</v>
      </c>
      <c r="C23" s="5" t="s">
        <v>786</v>
      </c>
      <c r="D23" s="6" t="s">
        <v>13</v>
      </c>
      <c r="E23" s="6" t="s">
        <v>748</v>
      </c>
      <c r="F23" s="6" t="s">
        <v>782</v>
      </c>
      <c r="G23" s="6" t="s">
        <v>787</v>
      </c>
      <c r="H23" s="6" t="s">
        <v>788</v>
      </c>
      <c r="I23" s="6" t="s">
        <v>789</v>
      </c>
      <c r="J23" s="6" t="s">
        <v>790</v>
      </c>
      <c r="K23" s="7">
        <v>111</v>
      </c>
      <c r="L23" s="6">
        <v>457347</v>
      </c>
      <c r="M23" s="6">
        <v>235414</v>
      </c>
      <c r="N23" s="6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">
        <v>9140204</v>
      </c>
      <c r="B24" s="4" t="s">
        <v>793</v>
      </c>
      <c r="C24" s="5" t="s">
        <v>794</v>
      </c>
      <c r="D24" s="6" t="s">
        <v>13</v>
      </c>
      <c r="E24" s="6" t="s">
        <v>748</v>
      </c>
      <c r="F24" s="6" t="s">
        <v>782</v>
      </c>
      <c r="G24" s="6" t="s">
        <v>795</v>
      </c>
      <c r="H24" s="6" t="s">
        <v>796</v>
      </c>
      <c r="I24" s="6" t="s">
        <v>299</v>
      </c>
      <c r="J24" s="6" t="s">
        <v>300</v>
      </c>
      <c r="K24" s="7">
        <v>46</v>
      </c>
      <c r="L24" s="6">
        <v>458825</v>
      </c>
      <c r="M24" s="6">
        <v>232352</v>
      </c>
      <c r="N24" s="6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">
        <v>5815903</v>
      </c>
      <c r="B25" s="4" t="s">
        <v>797</v>
      </c>
      <c r="C25" s="5" t="s">
        <v>798</v>
      </c>
      <c r="D25" s="6" t="s">
        <v>13</v>
      </c>
      <c r="E25" s="6" t="s">
        <v>748</v>
      </c>
      <c r="F25" s="6" t="s">
        <v>782</v>
      </c>
      <c r="G25" s="6" t="s">
        <v>795</v>
      </c>
      <c r="H25" s="6" t="s">
        <v>796</v>
      </c>
      <c r="I25" s="6" t="s">
        <v>64</v>
      </c>
      <c r="J25" s="6" t="s">
        <v>65</v>
      </c>
      <c r="K25" s="7">
        <v>30</v>
      </c>
      <c r="L25" s="6">
        <v>456910</v>
      </c>
      <c r="M25" s="6">
        <v>231049</v>
      </c>
      <c r="N25" s="6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  <row r="26" spans="1:23" x14ac:dyDescent="0.35">
      <c r="A26" s="4">
        <v>5817607</v>
      </c>
      <c r="B26" s="4" t="s">
        <v>799</v>
      </c>
      <c r="C26" s="5" t="s">
        <v>800</v>
      </c>
      <c r="D26" s="6" t="s">
        <v>13</v>
      </c>
      <c r="E26" s="6" t="s">
        <v>748</v>
      </c>
      <c r="F26" s="6" t="s">
        <v>782</v>
      </c>
      <c r="G26" s="6" t="s">
        <v>801</v>
      </c>
      <c r="H26" s="6" t="s">
        <v>802</v>
      </c>
      <c r="I26" s="6" t="s">
        <v>18</v>
      </c>
      <c r="J26" s="6" t="s">
        <v>19</v>
      </c>
      <c r="K26" s="7">
        <v>2</v>
      </c>
      <c r="L26" s="6">
        <v>453664</v>
      </c>
      <c r="M26" s="6">
        <v>236016</v>
      </c>
      <c r="N26" s="6">
        <v>1</v>
      </c>
      <c r="O26" s="43"/>
      <c r="P26" s="43"/>
      <c r="Q26" s="43"/>
      <c r="R26" s="32">
        <f t="shared" si="1"/>
        <v>0</v>
      </c>
      <c r="S26" s="44">
        <f t="shared" si="2"/>
        <v>0</v>
      </c>
      <c r="T26" s="43"/>
      <c r="U26" s="43"/>
      <c r="V26" s="32">
        <f t="shared" si="3"/>
        <v>0</v>
      </c>
      <c r="W26" s="44">
        <f t="shared" si="4"/>
        <v>0</v>
      </c>
    </row>
    <row r="27" spans="1:23" x14ac:dyDescent="0.35">
      <c r="A27" s="4">
        <v>5818559</v>
      </c>
      <c r="B27" s="4" t="s">
        <v>803</v>
      </c>
      <c r="C27" s="5" t="s">
        <v>804</v>
      </c>
      <c r="D27" s="6" t="s">
        <v>13</v>
      </c>
      <c r="E27" s="6" t="s">
        <v>748</v>
      </c>
      <c r="F27" s="6" t="s">
        <v>782</v>
      </c>
      <c r="G27" s="6" t="s">
        <v>805</v>
      </c>
      <c r="H27" s="6" t="s">
        <v>806</v>
      </c>
      <c r="I27" s="6" t="s">
        <v>807</v>
      </c>
      <c r="J27" s="6" t="s">
        <v>808</v>
      </c>
      <c r="K27" s="7" t="s">
        <v>139</v>
      </c>
      <c r="L27" s="6">
        <v>460396</v>
      </c>
      <c r="M27" s="6">
        <v>233322</v>
      </c>
      <c r="N27" s="6">
        <v>1</v>
      </c>
      <c r="O27" s="43"/>
      <c r="P27" s="43"/>
      <c r="Q27" s="43"/>
      <c r="R27" s="32">
        <f t="shared" si="1"/>
        <v>0</v>
      </c>
      <c r="S27" s="44">
        <f t="shared" si="2"/>
        <v>0</v>
      </c>
      <c r="T27" s="43"/>
      <c r="U27" s="43"/>
      <c r="V27" s="32">
        <f t="shared" si="3"/>
        <v>0</v>
      </c>
      <c r="W27" s="44">
        <f t="shared" si="4"/>
        <v>0</v>
      </c>
    </row>
    <row r="28" spans="1:23" x14ac:dyDescent="0.35">
      <c r="A28" s="4">
        <v>5819904</v>
      </c>
      <c r="B28" s="4" t="s">
        <v>857</v>
      </c>
      <c r="C28" s="5" t="s">
        <v>858</v>
      </c>
      <c r="D28" s="6" t="s">
        <v>13</v>
      </c>
      <c r="E28" s="6" t="s">
        <v>748</v>
      </c>
      <c r="F28" s="6" t="s">
        <v>859</v>
      </c>
      <c r="G28" s="6" t="s">
        <v>860</v>
      </c>
      <c r="H28" s="6" t="s">
        <v>859</v>
      </c>
      <c r="I28" s="6" t="s">
        <v>18</v>
      </c>
      <c r="J28" s="6" t="s">
        <v>19</v>
      </c>
      <c r="K28" s="7">
        <v>2</v>
      </c>
      <c r="L28" s="6">
        <v>450111</v>
      </c>
      <c r="M28" s="6">
        <v>241909</v>
      </c>
      <c r="N28" s="6">
        <v>1</v>
      </c>
      <c r="O28" s="43"/>
      <c r="P28" s="43"/>
      <c r="Q28" s="43"/>
      <c r="R28" s="32">
        <f t="shared" si="1"/>
        <v>0</v>
      </c>
      <c r="S28" s="44">
        <f t="shared" si="2"/>
        <v>0</v>
      </c>
      <c r="T28" s="43"/>
      <c r="U28" s="43"/>
      <c r="V28" s="32">
        <f t="shared" si="3"/>
        <v>0</v>
      </c>
      <c r="W28" s="44">
        <f t="shared" si="4"/>
        <v>0</v>
      </c>
    </row>
    <row r="29" spans="1:23" x14ac:dyDescent="0.35">
      <c r="A29" s="4">
        <v>5820409</v>
      </c>
      <c r="B29" s="4" t="s">
        <v>861</v>
      </c>
      <c r="C29" s="5" t="s">
        <v>862</v>
      </c>
      <c r="D29" s="6" t="s">
        <v>13</v>
      </c>
      <c r="E29" s="6" t="s">
        <v>748</v>
      </c>
      <c r="F29" s="6" t="s">
        <v>859</v>
      </c>
      <c r="G29" s="6" t="s">
        <v>863</v>
      </c>
      <c r="H29" s="6" t="s">
        <v>864</v>
      </c>
      <c r="I29" s="6" t="s">
        <v>313</v>
      </c>
      <c r="J29" s="6" t="s">
        <v>314</v>
      </c>
      <c r="K29" s="7">
        <v>26</v>
      </c>
      <c r="L29" s="6">
        <v>452350</v>
      </c>
      <c r="M29" s="6">
        <v>239800</v>
      </c>
      <c r="N29" s="6">
        <v>1</v>
      </c>
      <c r="O29" s="43"/>
      <c r="P29" s="43"/>
      <c r="Q29" s="43"/>
      <c r="R29" s="32">
        <f t="shared" si="1"/>
        <v>0</v>
      </c>
      <c r="S29" s="44">
        <f t="shared" si="2"/>
        <v>0</v>
      </c>
      <c r="T29" s="43"/>
      <c r="U29" s="43"/>
      <c r="V29" s="32">
        <f t="shared" si="3"/>
        <v>0</v>
      </c>
      <c r="W29" s="44">
        <f t="shared" si="4"/>
        <v>0</v>
      </c>
    </row>
    <row r="30" spans="1:23" x14ac:dyDescent="0.35">
      <c r="A30" s="4">
        <v>5822697</v>
      </c>
      <c r="B30" s="4" t="s">
        <v>942</v>
      </c>
      <c r="C30" s="5" t="s">
        <v>943</v>
      </c>
      <c r="D30" s="6" t="s">
        <v>13</v>
      </c>
      <c r="E30" s="6" t="s">
        <v>748</v>
      </c>
      <c r="F30" s="6" t="s">
        <v>944</v>
      </c>
      <c r="G30" s="6" t="s">
        <v>945</v>
      </c>
      <c r="H30" s="6" t="s">
        <v>946</v>
      </c>
      <c r="I30" s="6" t="s">
        <v>64</v>
      </c>
      <c r="J30" s="6" t="s">
        <v>65</v>
      </c>
      <c r="K30" s="7">
        <v>81</v>
      </c>
      <c r="L30" s="6">
        <v>470746</v>
      </c>
      <c r="M30" s="6">
        <v>235571</v>
      </c>
      <c r="N30" s="6">
        <v>1</v>
      </c>
      <c r="O30" s="43"/>
      <c r="P30" s="43"/>
      <c r="Q30" s="43"/>
      <c r="R30" s="32">
        <f t="shared" si="1"/>
        <v>0</v>
      </c>
      <c r="S30" s="44">
        <f t="shared" si="2"/>
        <v>0</v>
      </c>
      <c r="T30" s="43"/>
      <c r="U30" s="43"/>
      <c r="V30" s="32">
        <f t="shared" si="3"/>
        <v>0</v>
      </c>
      <c r="W30" s="44">
        <f t="shared" si="4"/>
        <v>0</v>
      </c>
    </row>
    <row r="31" spans="1:23" x14ac:dyDescent="0.35">
      <c r="A31" s="4">
        <v>5822739</v>
      </c>
      <c r="B31" s="4" t="s">
        <v>947</v>
      </c>
      <c r="C31" s="5" t="s">
        <v>948</v>
      </c>
      <c r="D31" s="6" t="s">
        <v>13</v>
      </c>
      <c r="E31" s="6" t="s">
        <v>748</v>
      </c>
      <c r="F31" s="6" t="s">
        <v>944</v>
      </c>
      <c r="G31" s="6" t="s">
        <v>945</v>
      </c>
      <c r="H31" s="6" t="s">
        <v>946</v>
      </c>
      <c r="I31" s="6" t="s">
        <v>64</v>
      </c>
      <c r="J31" s="6" t="s">
        <v>65</v>
      </c>
      <c r="K31" s="7">
        <v>89</v>
      </c>
      <c r="L31" s="6">
        <v>470854</v>
      </c>
      <c r="M31" s="6">
        <v>235719</v>
      </c>
      <c r="N31" s="6">
        <v>1</v>
      </c>
      <c r="O31" s="43"/>
      <c r="P31" s="43"/>
      <c r="Q31" s="43"/>
      <c r="R31" s="32">
        <f t="shared" si="1"/>
        <v>0</v>
      </c>
      <c r="S31" s="44">
        <f t="shared" si="2"/>
        <v>0</v>
      </c>
      <c r="T31" s="43"/>
      <c r="U31" s="43"/>
      <c r="V31" s="32">
        <f t="shared" si="3"/>
        <v>0</v>
      </c>
      <c r="W31" s="44">
        <f t="shared" si="4"/>
        <v>0</v>
      </c>
    </row>
    <row r="32" spans="1:23" x14ac:dyDescent="0.35">
      <c r="A32" s="4">
        <v>5823439</v>
      </c>
      <c r="B32" s="4" t="s">
        <v>949</v>
      </c>
      <c r="C32" s="5" t="s">
        <v>950</v>
      </c>
      <c r="D32" s="6" t="s">
        <v>13</v>
      </c>
      <c r="E32" s="6" t="s">
        <v>748</v>
      </c>
      <c r="F32" s="6" t="s">
        <v>944</v>
      </c>
      <c r="G32" s="6" t="s">
        <v>951</v>
      </c>
      <c r="H32" s="6" t="s">
        <v>944</v>
      </c>
      <c r="I32" s="6" t="s">
        <v>91</v>
      </c>
      <c r="J32" s="6" t="s">
        <v>92</v>
      </c>
      <c r="K32" s="7">
        <v>3</v>
      </c>
      <c r="L32" s="6">
        <v>466030</v>
      </c>
      <c r="M32" s="6">
        <v>233751</v>
      </c>
      <c r="N32" s="6">
        <v>1</v>
      </c>
      <c r="O32" s="43"/>
      <c r="P32" s="43"/>
      <c r="Q32" s="43"/>
      <c r="R32" s="32">
        <f t="shared" si="1"/>
        <v>0</v>
      </c>
      <c r="S32" s="44">
        <f t="shared" si="2"/>
        <v>0</v>
      </c>
      <c r="T32" s="43"/>
      <c r="U32" s="43"/>
      <c r="V32" s="32">
        <f t="shared" si="3"/>
        <v>0</v>
      </c>
      <c r="W32" s="44">
        <f t="shared" si="4"/>
        <v>0</v>
      </c>
    </row>
    <row r="33" spans="1:23" x14ac:dyDescent="0.35">
      <c r="A33" s="4">
        <v>5802174</v>
      </c>
      <c r="B33" s="4" t="s">
        <v>3544</v>
      </c>
      <c r="C33" s="5" t="s">
        <v>3545</v>
      </c>
      <c r="D33" s="6" t="s">
        <v>13</v>
      </c>
      <c r="E33" s="6" t="s">
        <v>748</v>
      </c>
      <c r="F33" s="6" t="s">
        <v>3542</v>
      </c>
      <c r="G33" s="6" t="s">
        <v>3543</v>
      </c>
      <c r="H33" s="6" t="s">
        <v>3542</v>
      </c>
      <c r="I33" s="6" t="s">
        <v>791</v>
      </c>
      <c r="J33" s="6" t="s">
        <v>792</v>
      </c>
      <c r="K33" s="7">
        <v>270</v>
      </c>
      <c r="L33" s="6">
        <v>459221</v>
      </c>
      <c r="M33" s="6">
        <v>245543</v>
      </c>
      <c r="N33" s="6">
        <v>1</v>
      </c>
      <c r="O33" s="43"/>
      <c r="P33" s="43"/>
      <c r="Q33" s="43"/>
      <c r="R33" s="32">
        <f t="shared" si="1"/>
        <v>0</v>
      </c>
      <c r="S33" s="44">
        <f t="shared" si="2"/>
        <v>0</v>
      </c>
      <c r="T33" s="43"/>
      <c r="U33" s="43"/>
      <c r="V33" s="32">
        <f t="shared" si="3"/>
        <v>0</v>
      </c>
      <c r="W33" s="44">
        <f t="shared" si="4"/>
        <v>0</v>
      </c>
    </row>
    <row r="34" spans="1:23" x14ac:dyDescent="0.35">
      <c r="A34" s="4">
        <v>5802195</v>
      </c>
      <c r="B34" s="4" t="s">
        <v>3546</v>
      </c>
      <c r="C34" s="5" t="s">
        <v>3547</v>
      </c>
      <c r="D34" s="6" t="s">
        <v>13</v>
      </c>
      <c r="E34" s="6" t="s">
        <v>748</v>
      </c>
      <c r="F34" s="6" t="s">
        <v>3542</v>
      </c>
      <c r="G34" s="6" t="s">
        <v>3543</v>
      </c>
      <c r="H34" s="6" t="s">
        <v>3542</v>
      </c>
      <c r="I34" s="6" t="s">
        <v>3548</v>
      </c>
      <c r="J34" s="6" t="s">
        <v>3549</v>
      </c>
      <c r="K34" s="7">
        <v>3</v>
      </c>
      <c r="L34" s="6">
        <v>459849</v>
      </c>
      <c r="M34" s="6">
        <v>245543</v>
      </c>
      <c r="N34" s="6">
        <v>1</v>
      </c>
      <c r="O34" s="43"/>
      <c r="P34" s="43"/>
      <c r="Q34" s="43"/>
      <c r="R34" s="32">
        <f t="shared" si="1"/>
        <v>0</v>
      </c>
      <c r="S34" s="44">
        <f t="shared" si="2"/>
        <v>0</v>
      </c>
      <c r="T34" s="43"/>
      <c r="U34" s="43"/>
      <c r="V34" s="32">
        <f t="shared" si="3"/>
        <v>0</v>
      </c>
      <c r="W34" s="44">
        <f t="shared" si="4"/>
        <v>0</v>
      </c>
    </row>
    <row r="35" spans="1:23" x14ac:dyDescent="0.35">
      <c r="A35" s="4">
        <v>9140338</v>
      </c>
      <c r="B35" s="4" t="s">
        <v>3844</v>
      </c>
      <c r="C35" s="5" t="s">
        <v>3845</v>
      </c>
      <c r="D35" s="6" t="s">
        <v>13</v>
      </c>
      <c r="E35" s="6" t="s">
        <v>748</v>
      </c>
      <c r="F35" s="6" t="s">
        <v>3846</v>
      </c>
      <c r="G35" s="6" t="s">
        <v>3847</v>
      </c>
      <c r="H35" s="6" t="s">
        <v>3846</v>
      </c>
      <c r="I35" s="6" t="s">
        <v>418</v>
      </c>
      <c r="J35" s="6" t="s">
        <v>3848</v>
      </c>
      <c r="K35" s="7">
        <v>11</v>
      </c>
      <c r="L35" s="6">
        <v>464341</v>
      </c>
      <c r="M35" s="6">
        <v>233619</v>
      </c>
      <c r="N35" s="6">
        <v>1</v>
      </c>
      <c r="O35" s="43"/>
      <c r="P35" s="43"/>
      <c r="Q35" s="43"/>
      <c r="R35" s="32">
        <f t="shared" si="1"/>
        <v>0</v>
      </c>
      <c r="S35" s="44">
        <f t="shared" si="2"/>
        <v>0</v>
      </c>
      <c r="T35" s="43"/>
      <c r="U35" s="43"/>
      <c r="V35" s="32">
        <f t="shared" si="3"/>
        <v>0</v>
      </c>
      <c r="W35" s="44">
        <f t="shared" si="4"/>
        <v>0</v>
      </c>
    </row>
    <row r="36" spans="1:23" x14ac:dyDescent="0.35">
      <c r="A36" s="4">
        <v>5802809</v>
      </c>
      <c r="B36" s="4" t="s">
        <v>3849</v>
      </c>
      <c r="C36" s="5" t="s">
        <v>3850</v>
      </c>
      <c r="D36" s="6" t="s">
        <v>13</v>
      </c>
      <c r="E36" s="6" t="s">
        <v>748</v>
      </c>
      <c r="F36" s="6" t="s">
        <v>3846</v>
      </c>
      <c r="G36" s="6" t="s">
        <v>3847</v>
      </c>
      <c r="H36" s="6" t="s">
        <v>3846</v>
      </c>
      <c r="I36" s="6" t="s">
        <v>2003</v>
      </c>
      <c r="J36" s="6" t="s">
        <v>2004</v>
      </c>
      <c r="K36" s="7">
        <v>308</v>
      </c>
      <c r="L36" s="6">
        <v>459663</v>
      </c>
      <c r="M36" s="6">
        <v>240351</v>
      </c>
      <c r="N36" s="6">
        <v>1</v>
      </c>
      <c r="O36" s="43"/>
      <c r="P36" s="43"/>
      <c r="Q36" s="43"/>
      <c r="R36" s="32">
        <f t="shared" si="1"/>
        <v>0</v>
      </c>
      <c r="S36" s="44">
        <f t="shared" si="2"/>
        <v>0</v>
      </c>
      <c r="T36" s="43"/>
      <c r="U36" s="43"/>
      <c r="V36" s="32">
        <f t="shared" si="3"/>
        <v>0</v>
      </c>
      <c r="W36" s="44">
        <f t="shared" si="4"/>
        <v>0</v>
      </c>
    </row>
    <row r="37" spans="1:23" x14ac:dyDescent="0.35">
      <c r="A37" s="4">
        <v>8535893</v>
      </c>
      <c r="B37" s="4" t="s">
        <v>3851</v>
      </c>
      <c r="C37" s="5" t="s">
        <v>3852</v>
      </c>
      <c r="D37" s="6" t="s">
        <v>13</v>
      </c>
      <c r="E37" s="6" t="s">
        <v>748</v>
      </c>
      <c r="F37" s="6" t="s">
        <v>3846</v>
      </c>
      <c r="G37" s="6" t="s">
        <v>3847</v>
      </c>
      <c r="H37" s="6" t="s">
        <v>3846</v>
      </c>
      <c r="I37" s="6" t="s">
        <v>3853</v>
      </c>
      <c r="J37" s="6" t="s">
        <v>3854</v>
      </c>
      <c r="K37" s="7">
        <v>1</v>
      </c>
      <c r="L37" s="6">
        <v>461124</v>
      </c>
      <c r="M37" s="6">
        <v>237910</v>
      </c>
      <c r="N37" s="6">
        <v>1</v>
      </c>
      <c r="O37" s="43"/>
      <c r="P37" s="43"/>
      <c r="Q37" s="43"/>
      <c r="R37" s="32">
        <f t="shared" si="1"/>
        <v>0</v>
      </c>
      <c r="S37" s="44">
        <f t="shared" si="2"/>
        <v>0</v>
      </c>
      <c r="T37" s="43"/>
      <c r="U37" s="43"/>
      <c r="V37" s="32">
        <f t="shared" si="3"/>
        <v>0</v>
      </c>
      <c r="W37" s="44">
        <f t="shared" si="4"/>
        <v>0</v>
      </c>
    </row>
    <row r="38" spans="1:23" x14ac:dyDescent="0.35">
      <c r="A38" s="4">
        <v>5808647</v>
      </c>
      <c r="B38" s="4" t="s">
        <v>3857</v>
      </c>
      <c r="C38" s="5" t="s">
        <v>3858</v>
      </c>
      <c r="D38" s="6" t="s">
        <v>13</v>
      </c>
      <c r="E38" s="6" t="s">
        <v>748</v>
      </c>
      <c r="F38" s="6" t="s">
        <v>3846</v>
      </c>
      <c r="G38" s="6" t="s">
        <v>3847</v>
      </c>
      <c r="H38" s="6" t="s">
        <v>3846</v>
      </c>
      <c r="I38" s="6" t="s">
        <v>3859</v>
      </c>
      <c r="J38" s="6" t="s">
        <v>3860</v>
      </c>
      <c r="K38" s="7">
        <v>136</v>
      </c>
      <c r="L38" s="6">
        <v>463687</v>
      </c>
      <c r="M38" s="6">
        <v>236031</v>
      </c>
      <c r="N38" s="6">
        <v>1</v>
      </c>
      <c r="O38" s="43"/>
      <c r="P38" s="43"/>
      <c r="Q38" s="43"/>
      <c r="R38" s="32">
        <f t="shared" si="1"/>
        <v>0</v>
      </c>
      <c r="S38" s="44">
        <f t="shared" si="2"/>
        <v>0</v>
      </c>
      <c r="T38" s="43"/>
      <c r="U38" s="43"/>
      <c r="V38" s="32">
        <f t="shared" si="3"/>
        <v>0</v>
      </c>
      <c r="W38" s="44">
        <f t="shared" si="4"/>
        <v>0</v>
      </c>
    </row>
    <row r="39" spans="1:23" x14ac:dyDescent="0.35">
      <c r="A39" s="4">
        <v>5807421</v>
      </c>
      <c r="B39" s="4" t="s">
        <v>3865</v>
      </c>
      <c r="C39" s="5" t="s">
        <v>3866</v>
      </c>
      <c r="D39" s="6" t="s">
        <v>13</v>
      </c>
      <c r="E39" s="6" t="s">
        <v>748</v>
      </c>
      <c r="F39" s="6" t="s">
        <v>3846</v>
      </c>
      <c r="G39" s="6" t="s">
        <v>3847</v>
      </c>
      <c r="H39" s="6" t="s">
        <v>3846</v>
      </c>
      <c r="I39" s="6" t="s">
        <v>2158</v>
      </c>
      <c r="J39" s="6" t="s">
        <v>2159</v>
      </c>
      <c r="K39" s="7">
        <v>71</v>
      </c>
      <c r="L39" s="6">
        <v>462201</v>
      </c>
      <c r="M39" s="6">
        <v>236638</v>
      </c>
      <c r="N39" s="6">
        <v>1</v>
      </c>
      <c r="O39" s="43"/>
      <c r="P39" s="43"/>
      <c r="Q39" s="43"/>
      <c r="R39" s="32">
        <f t="shared" si="1"/>
        <v>0</v>
      </c>
      <c r="S39" s="44">
        <f t="shared" si="2"/>
        <v>0</v>
      </c>
      <c r="T39" s="43"/>
      <c r="U39" s="43"/>
      <c r="V39" s="32">
        <f t="shared" si="3"/>
        <v>0</v>
      </c>
      <c r="W39" s="44">
        <f t="shared" si="4"/>
        <v>0</v>
      </c>
    </row>
    <row r="40" spans="1:23" x14ac:dyDescent="0.35">
      <c r="A40" s="4">
        <v>5809312</v>
      </c>
      <c r="B40" s="4" t="s">
        <v>3867</v>
      </c>
      <c r="C40" s="5" t="s">
        <v>3868</v>
      </c>
      <c r="D40" s="6" t="s">
        <v>13</v>
      </c>
      <c r="E40" s="6" t="s">
        <v>748</v>
      </c>
      <c r="F40" s="6" t="s">
        <v>3846</v>
      </c>
      <c r="G40" s="6" t="s">
        <v>3847</v>
      </c>
      <c r="H40" s="6" t="s">
        <v>3846</v>
      </c>
      <c r="I40" s="6" t="s">
        <v>3869</v>
      </c>
      <c r="J40" s="6" t="s">
        <v>3870</v>
      </c>
      <c r="K40" s="7" t="s">
        <v>2714</v>
      </c>
      <c r="L40" s="6">
        <v>463950</v>
      </c>
      <c r="M40" s="6">
        <v>234713</v>
      </c>
      <c r="N40" s="6">
        <v>1</v>
      </c>
      <c r="O40" s="43"/>
      <c r="P40" s="43"/>
      <c r="Q40" s="43"/>
      <c r="R40" s="32">
        <f t="shared" si="1"/>
        <v>0</v>
      </c>
      <c r="S40" s="44">
        <f t="shared" si="2"/>
        <v>0</v>
      </c>
      <c r="T40" s="43"/>
      <c r="U40" s="43"/>
      <c r="V40" s="32">
        <f t="shared" si="3"/>
        <v>0</v>
      </c>
      <c r="W40" s="44">
        <f t="shared" si="4"/>
        <v>0</v>
      </c>
    </row>
    <row r="41" spans="1:23" x14ac:dyDescent="0.35">
      <c r="A41" s="4">
        <v>8169855</v>
      </c>
      <c r="B41" s="4" t="s">
        <v>3877</v>
      </c>
      <c r="C41" s="5" t="s">
        <v>3878</v>
      </c>
      <c r="D41" s="6" t="s">
        <v>13</v>
      </c>
      <c r="E41" s="6" t="s">
        <v>748</v>
      </c>
      <c r="F41" s="6" t="s">
        <v>3846</v>
      </c>
      <c r="G41" s="6" t="s">
        <v>3847</v>
      </c>
      <c r="H41" s="6" t="s">
        <v>3846</v>
      </c>
      <c r="I41" s="6" t="s">
        <v>1338</v>
      </c>
      <c r="J41" s="6" t="s">
        <v>1339</v>
      </c>
      <c r="K41" s="7">
        <v>47</v>
      </c>
      <c r="L41" s="6">
        <v>457733</v>
      </c>
      <c r="M41" s="6">
        <v>238329</v>
      </c>
      <c r="N41" s="6">
        <v>1</v>
      </c>
      <c r="O41" s="43"/>
      <c r="P41" s="43"/>
      <c r="Q41" s="43"/>
      <c r="R41" s="32">
        <f t="shared" si="1"/>
        <v>0</v>
      </c>
      <c r="S41" s="44">
        <f t="shared" si="2"/>
        <v>0</v>
      </c>
      <c r="T41" s="43"/>
      <c r="U41" s="43"/>
      <c r="V41" s="32">
        <f t="shared" si="3"/>
        <v>0</v>
      </c>
      <c r="W41" s="44">
        <f t="shared" si="4"/>
        <v>0</v>
      </c>
    </row>
    <row r="42" spans="1:23" x14ac:dyDescent="0.35">
      <c r="A42" s="4">
        <v>5809309</v>
      </c>
      <c r="B42" s="4" t="s">
        <v>3901</v>
      </c>
      <c r="C42" s="5" t="s">
        <v>3902</v>
      </c>
      <c r="D42" s="6" t="s">
        <v>13</v>
      </c>
      <c r="E42" s="6" t="s">
        <v>748</v>
      </c>
      <c r="F42" s="6" t="s">
        <v>3846</v>
      </c>
      <c r="G42" s="6" t="s">
        <v>3847</v>
      </c>
      <c r="H42" s="6" t="s">
        <v>3846</v>
      </c>
      <c r="I42" s="6" t="s">
        <v>3903</v>
      </c>
      <c r="J42" s="6" t="s">
        <v>3904</v>
      </c>
      <c r="K42" s="7">
        <v>7</v>
      </c>
      <c r="L42" s="6">
        <v>459749</v>
      </c>
      <c r="M42" s="6">
        <v>237235</v>
      </c>
      <c r="N42" s="6">
        <v>1</v>
      </c>
      <c r="O42" s="43"/>
      <c r="P42" s="43"/>
      <c r="Q42" s="43"/>
      <c r="R42" s="32">
        <f t="shared" si="1"/>
        <v>0</v>
      </c>
      <c r="S42" s="44">
        <f t="shared" si="2"/>
        <v>0</v>
      </c>
      <c r="T42" s="43"/>
      <c r="U42" s="43"/>
      <c r="V42" s="32">
        <f t="shared" si="3"/>
        <v>0</v>
      </c>
      <c r="W42" s="44">
        <f t="shared" si="4"/>
        <v>0</v>
      </c>
    </row>
    <row r="43" spans="1:23" x14ac:dyDescent="0.35">
      <c r="A43" s="4">
        <v>5809320</v>
      </c>
      <c r="B43" s="4" t="s">
        <v>3905</v>
      </c>
      <c r="C43" s="5" t="s">
        <v>3906</v>
      </c>
      <c r="D43" s="6" t="s">
        <v>13</v>
      </c>
      <c r="E43" s="6" t="s">
        <v>748</v>
      </c>
      <c r="F43" s="6" t="s">
        <v>3846</v>
      </c>
      <c r="G43" s="6" t="s">
        <v>3847</v>
      </c>
      <c r="H43" s="6" t="s">
        <v>3846</v>
      </c>
      <c r="I43" s="6" t="s">
        <v>3869</v>
      </c>
      <c r="J43" s="6" t="s">
        <v>3870</v>
      </c>
      <c r="K43" s="7" t="s">
        <v>3907</v>
      </c>
      <c r="L43" s="6">
        <v>464110</v>
      </c>
      <c r="M43" s="6">
        <v>234628</v>
      </c>
      <c r="N43" s="6">
        <v>1</v>
      </c>
      <c r="O43" s="43"/>
      <c r="P43" s="43"/>
      <c r="Q43" s="43"/>
      <c r="R43" s="32">
        <f t="shared" si="1"/>
        <v>0</v>
      </c>
      <c r="S43" s="44">
        <f t="shared" si="2"/>
        <v>0</v>
      </c>
      <c r="T43" s="43"/>
      <c r="U43" s="43"/>
      <c r="V43" s="32">
        <f t="shared" si="3"/>
        <v>0</v>
      </c>
      <c r="W43" s="44">
        <f t="shared" si="4"/>
        <v>0</v>
      </c>
    </row>
    <row r="44" spans="1:23" x14ac:dyDescent="0.35">
      <c r="A44" s="4">
        <v>5795181</v>
      </c>
      <c r="B44" s="4" t="s">
        <v>3916</v>
      </c>
      <c r="C44" s="5" t="s">
        <v>3917</v>
      </c>
      <c r="D44" s="6" t="s">
        <v>13</v>
      </c>
      <c r="E44" s="6" t="s">
        <v>748</v>
      </c>
      <c r="F44" s="6" t="s">
        <v>3914</v>
      </c>
      <c r="G44" s="6" t="s">
        <v>3915</v>
      </c>
      <c r="H44" s="6" t="s">
        <v>3914</v>
      </c>
      <c r="I44" s="6" t="s">
        <v>3592</v>
      </c>
      <c r="J44" s="6" t="s">
        <v>2797</v>
      </c>
      <c r="K44" s="7">
        <v>99</v>
      </c>
      <c r="L44" s="6">
        <v>456324</v>
      </c>
      <c r="M44" s="6">
        <v>241558</v>
      </c>
      <c r="N44" s="6">
        <v>1</v>
      </c>
      <c r="O44" s="43"/>
      <c r="P44" s="43"/>
      <c r="Q44" s="43"/>
      <c r="R44" s="32">
        <f t="shared" si="1"/>
        <v>0</v>
      </c>
      <c r="S44" s="44">
        <f t="shared" si="2"/>
        <v>0</v>
      </c>
      <c r="T44" s="43"/>
      <c r="U44" s="43"/>
      <c r="V44" s="32">
        <f t="shared" si="3"/>
        <v>0</v>
      </c>
      <c r="W44" s="44">
        <f t="shared" si="4"/>
        <v>0</v>
      </c>
    </row>
    <row r="45" spans="1:23" x14ac:dyDescent="0.35">
      <c r="A45" s="4">
        <v>9123345</v>
      </c>
      <c r="B45" s="4" t="s">
        <v>3920</v>
      </c>
      <c r="C45" s="5" t="s">
        <v>3921</v>
      </c>
      <c r="D45" s="6" t="s">
        <v>13</v>
      </c>
      <c r="E45" s="6" t="s">
        <v>748</v>
      </c>
      <c r="F45" s="6" t="s">
        <v>3914</v>
      </c>
      <c r="G45" s="6" t="s">
        <v>3915</v>
      </c>
      <c r="H45" s="6" t="s">
        <v>3914</v>
      </c>
      <c r="I45" s="6" t="s">
        <v>2531</v>
      </c>
      <c r="J45" s="6" t="s">
        <v>2532</v>
      </c>
      <c r="K45" s="7">
        <v>32</v>
      </c>
      <c r="L45" s="6">
        <v>457321</v>
      </c>
      <c r="M45" s="6">
        <v>241803</v>
      </c>
      <c r="N45" s="6">
        <v>1</v>
      </c>
      <c r="O45" s="43"/>
      <c r="P45" s="43"/>
      <c r="Q45" s="43"/>
      <c r="R45" s="32">
        <f t="shared" si="1"/>
        <v>0</v>
      </c>
      <c r="S45" s="44">
        <f t="shared" si="2"/>
        <v>0</v>
      </c>
      <c r="T45" s="43"/>
      <c r="U45" s="43"/>
      <c r="V45" s="32">
        <f t="shared" si="3"/>
        <v>0</v>
      </c>
      <c r="W45" s="44">
        <f t="shared" si="4"/>
        <v>0</v>
      </c>
    </row>
  </sheetData>
  <sheetProtection algorithmName="SHA-512" hashValue="W4rcfXsXejkNVtIXpeGlU896/jxfGHqRpqiEwUlHahVFDEfrayW6K4Jge4vD7DMz66ApzMPbDVrYudfWaV6YuQ==" saltValue="7BiMHaUBR4ogk/tnJpbD9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3AC84-C23A-4F6E-ABE9-215949C1F024}">
  <dimension ref="A1:F179"/>
  <sheetViews>
    <sheetView topLeftCell="A178" workbookViewId="0">
      <selection activeCell="L13" sqref="L13"/>
    </sheetView>
  </sheetViews>
  <sheetFormatPr defaultRowHeight="14.5" x14ac:dyDescent="0.35"/>
  <cols>
    <col min="2" max="2" width="12.81640625" bestFit="1" customWidth="1"/>
    <col min="3" max="3" width="17.453125" bestFit="1" customWidth="1"/>
    <col min="4" max="4" width="15.26953125" bestFit="1" customWidth="1"/>
    <col min="5" max="5" width="22.54296875" bestFit="1" customWidth="1"/>
    <col min="6" max="6" width="23.453125" bestFit="1" customWidth="1"/>
  </cols>
  <sheetData>
    <row r="1" spans="1:6" x14ac:dyDescent="0.35">
      <c r="D1">
        <f>SUBTOTAL(9,D3:D408)</f>
        <v>1148</v>
      </c>
    </row>
    <row r="2" spans="1:6" x14ac:dyDescent="0.35">
      <c r="A2" t="s">
        <v>4115</v>
      </c>
      <c r="B2" t="s">
        <v>4116</v>
      </c>
      <c r="C2" t="s">
        <v>4117</v>
      </c>
      <c r="D2" t="s">
        <v>4118</v>
      </c>
      <c r="E2" t="s">
        <v>4119</v>
      </c>
      <c r="F2" t="s">
        <v>4120</v>
      </c>
    </row>
    <row r="3" spans="1:6" x14ac:dyDescent="0.35">
      <c r="A3">
        <v>1</v>
      </c>
      <c r="B3">
        <v>1</v>
      </c>
      <c r="C3" t="s">
        <v>4121</v>
      </c>
      <c r="D3">
        <v>4</v>
      </c>
      <c r="E3" t="s">
        <v>13</v>
      </c>
      <c r="F3" t="s">
        <v>621</v>
      </c>
    </row>
    <row r="4" spans="1:6" x14ac:dyDescent="0.35">
      <c r="A4">
        <v>2</v>
      </c>
      <c r="B4">
        <v>2</v>
      </c>
      <c r="C4" t="s">
        <v>4121</v>
      </c>
      <c r="D4">
        <v>2</v>
      </c>
      <c r="E4" t="s">
        <v>13</v>
      </c>
      <c r="F4" t="s">
        <v>621</v>
      </c>
    </row>
    <row r="5" spans="1:6" x14ac:dyDescent="0.35">
      <c r="A5">
        <v>3</v>
      </c>
      <c r="B5">
        <v>3</v>
      </c>
      <c r="C5" t="s">
        <v>4121</v>
      </c>
      <c r="D5">
        <v>13</v>
      </c>
      <c r="E5" t="s">
        <v>13</v>
      </c>
      <c r="F5" t="s">
        <v>621</v>
      </c>
    </row>
    <row r="6" spans="1:6" x14ac:dyDescent="0.35">
      <c r="A6">
        <v>4</v>
      </c>
      <c r="B6">
        <v>4</v>
      </c>
      <c r="C6" t="s">
        <v>4121</v>
      </c>
      <c r="D6">
        <v>2</v>
      </c>
      <c r="E6" t="s">
        <v>13</v>
      </c>
      <c r="F6" t="s">
        <v>621</v>
      </c>
    </row>
    <row r="7" spans="1:6" x14ac:dyDescent="0.35">
      <c r="A7">
        <v>5</v>
      </c>
      <c r="B7">
        <v>5</v>
      </c>
      <c r="C7" t="s">
        <v>4121</v>
      </c>
      <c r="D7">
        <v>5</v>
      </c>
      <c r="E7" t="s">
        <v>13</v>
      </c>
      <c r="F7" t="s">
        <v>621</v>
      </c>
    </row>
    <row r="8" spans="1:6" x14ac:dyDescent="0.35">
      <c r="A8">
        <v>6</v>
      </c>
      <c r="B8">
        <v>6</v>
      </c>
      <c r="C8" t="s">
        <v>4121</v>
      </c>
      <c r="D8">
        <v>1</v>
      </c>
      <c r="E8" t="s">
        <v>13</v>
      </c>
      <c r="F8" t="s">
        <v>4124</v>
      </c>
    </row>
    <row r="9" spans="1:6" x14ac:dyDescent="0.35">
      <c r="A9">
        <v>7</v>
      </c>
      <c r="B9">
        <v>7</v>
      </c>
      <c r="C9" t="s">
        <v>4121</v>
      </c>
      <c r="D9">
        <v>11</v>
      </c>
      <c r="E9" t="s">
        <v>13</v>
      </c>
      <c r="F9" t="s">
        <v>4124</v>
      </c>
    </row>
    <row r="10" spans="1:6" x14ac:dyDescent="0.35">
      <c r="A10">
        <v>8</v>
      </c>
      <c r="B10">
        <v>8</v>
      </c>
      <c r="C10" t="s">
        <v>4121</v>
      </c>
      <c r="D10">
        <v>1</v>
      </c>
      <c r="E10" t="s">
        <v>13</v>
      </c>
      <c r="F10" t="s">
        <v>4124</v>
      </c>
    </row>
    <row r="11" spans="1:6" x14ac:dyDescent="0.35">
      <c r="A11">
        <v>9</v>
      </c>
      <c r="B11">
        <v>9</v>
      </c>
      <c r="C11" t="s">
        <v>4121</v>
      </c>
      <c r="D11">
        <v>6</v>
      </c>
      <c r="E11" t="s">
        <v>13</v>
      </c>
      <c r="F11" t="s">
        <v>4124</v>
      </c>
    </row>
    <row r="12" spans="1:6" x14ac:dyDescent="0.35">
      <c r="A12">
        <v>10</v>
      </c>
      <c r="B12">
        <v>10</v>
      </c>
      <c r="C12" t="s">
        <v>4121</v>
      </c>
      <c r="D12">
        <v>35</v>
      </c>
      <c r="E12" t="s">
        <v>13</v>
      </c>
      <c r="F12" t="s">
        <v>4124</v>
      </c>
    </row>
    <row r="13" spans="1:6" x14ac:dyDescent="0.35">
      <c r="A13">
        <v>11</v>
      </c>
      <c r="B13">
        <v>11</v>
      </c>
      <c r="C13" t="s">
        <v>4121</v>
      </c>
      <c r="D13">
        <v>13</v>
      </c>
      <c r="E13" t="s">
        <v>13</v>
      </c>
      <c r="F13" t="s">
        <v>4124</v>
      </c>
    </row>
    <row r="14" spans="1:6" x14ac:dyDescent="0.35">
      <c r="A14">
        <v>12</v>
      </c>
      <c r="B14">
        <v>12</v>
      </c>
      <c r="C14" t="s">
        <v>4121</v>
      </c>
      <c r="D14">
        <v>16</v>
      </c>
      <c r="E14" t="s">
        <v>13</v>
      </c>
      <c r="F14" t="s">
        <v>4124</v>
      </c>
    </row>
    <row r="15" spans="1:6" x14ac:dyDescent="0.35">
      <c r="A15">
        <v>13</v>
      </c>
      <c r="B15">
        <v>13</v>
      </c>
      <c r="C15" t="s">
        <v>4121</v>
      </c>
      <c r="D15">
        <v>1</v>
      </c>
      <c r="E15" t="s">
        <v>13</v>
      </c>
      <c r="F15" t="s">
        <v>4124</v>
      </c>
    </row>
    <row r="16" spans="1:6" x14ac:dyDescent="0.35">
      <c r="A16">
        <v>14</v>
      </c>
      <c r="B16">
        <v>14</v>
      </c>
      <c r="C16" t="s">
        <v>4121</v>
      </c>
      <c r="D16">
        <v>4</v>
      </c>
      <c r="E16" t="s">
        <v>13</v>
      </c>
      <c r="F16" t="s">
        <v>4124</v>
      </c>
    </row>
    <row r="17" spans="1:6" x14ac:dyDescent="0.35">
      <c r="A17">
        <v>15</v>
      </c>
      <c r="B17">
        <v>15</v>
      </c>
      <c r="C17" t="s">
        <v>4121</v>
      </c>
      <c r="D17">
        <v>2</v>
      </c>
      <c r="E17" t="s">
        <v>13</v>
      </c>
      <c r="F17" t="s">
        <v>4124</v>
      </c>
    </row>
    <row r="18" spans="1:6" x14ac:dyDescent="0.35">
      <c r="A18">
        <v>16</v>
      </c>
      <c r="B18">
        <v>16</v>
      </c>
      <c r="C18" t="s">
        <v>4121</v>
      </c>
      <c r="D18">
        <v>18</v>
      </c>
      <c r="E18" t="s">
        <v>13</v>
      </c>
      <c r="F18" t="s">
        <v>4124</v>
      </c>
    </row>
    <row r="19" spans="1:6" x14ac:dyDescent="0.35">
      <c r="A19">
        <v>17</v>
      </c>
      <c r="B19">
        <v>17</v>
      </c>
      <c r="C19" t="s">
        <v>4121</v>
      </c>
      <c r="D19">
        <v>1</v>
      </c>
      <c r="E19" t="s">
        <v>13</v>
      </c>
      <c r="F19" t="s">
        <v>642</v>
      </c>
    </row>
    <row r="20" spans="1:6" x14ac:dyDescent="0.35">
      <c r="A20">
        <v>18</v>
      </c>
      <c r="B20">
        <v>18</v>
      </c>
      <c r="C20" t="s">
        <v>4121</v>
      </c>
      <c r="D20">
        <v>3</v>
      </c>
      <c r="E20" t="s">
        <v>13</v>
      </c>
      <c r="F20" t="s">
        <v>642</v>
      </c>
    </row>
    <row r="21" spans="1:6" x14ac:dyDescent="0.35">
      <c r="A21">
        <v>19</v>
      </c>
      <c r="B21">
        <v>19</v>
      </c>
      <c r="C21" t="s">
        <v>4121</v>
      </c>
      <c r="D21">
        <v>10</v>
      </c>
      <c r="E21" t="s">
        <v>13</v>
      </c>
      <c r="F21" t="s">
        <v>642</v>
      </c>
    </row>
    <row r="22" spans="1:6" x14ac:dyDescent="0.35">
      <c r="A22">
        <v>20</v>
      </c>
      <c r="B22">
        <v>20</v>
      </c>
      <c r="C22" t="s">
        <v>4121</v>
      </c>
      <c r="D22">
        <v>21</v>
      </c>
      <c r="E22" t="s">
        <v>13</v>
      </c>
      <c r="F22" t="s">
        <v>2188</v>
      </c>
    </row>
    <row r="23" spans="1:6" x14ac:dyDescent="0.35">
      <c r="A23">
        <v>21</v>
      </c>
      <c r="B23">
        <v>21</v>
      </c>
      <c r="C23" t="s">
        <v>4121</v>
      </c>
      <c r="D23">
        <v>2</v>
      </c>
      <c r="E23" t="s">
        <v>13</v>
      </c>
      <c r="F23" t="s">
        <v>2188</v>
      </c>
    </row>
    <row r="24" spans="1:6" x14ac:dyDescent="0.35">
      <c r="A24">
        <v>22</v>
      </c>
      <c r="B24">
        <v>22</v>
      </c>
      <c r="C24" t="s">
        <v>4121</v>
      </c>
      <c r="D24">
        <v>16</v>
      </c>
      <c r="E24" t="s">
        <v>13</v>
      </c>
      <c r="F24" t="s">
        <v>2188</v>
      </c>
    </row>
    <row r="25" spans="1:6" x14ac:dyDescent="0.35">
      <c r="A25">
        <v>23</v>
      </c>
      <c r="B25">
        <v>23</v>
      </c>
      <c r="C25" t="s">
        <v>4121</v>
      </c>
      <c r="D25">
        <v>7</v>
      </c>
      <c r="E25" t="s">
        <v>13</v>
      </c>
      <c r="F25" t="s">
        <v>2188</v>
      </c>
    </row>
    <row r="26" spans="1:6" x14ac:dyDescent="0.35">
      <c r="A26">
        <v>24</v>
      </c>
      <c r="B26">
        <v>24</v>
      </c>
      <c r="C26" t="s">
        <v>4121</v>
      </c>
      <c r="D26">
        <v>2</v>
      </c>
      <c r="E26" t="s">
        <v>13</v>
      </c>
      <c r="F26" t="s">
        <v>2188</v>
      </c>
    </row>
    <row r="27" spans="1:6" x14ac:dyDescent="0.35">
      <c r="A27">
        <v>25</v>
      </c>
      <c r="B27">
        <v>25</v>
      </c>
      <c r="C27" t="s">
        <v>4121</v>
      </c>
      <c r="D27">
        <v>1</v>
      </c>
      <c r="E27" t="s">
        <v>13</v>
      </c>
      <c r="F27" t="s">
        <v>2188</v>
      </c>
    </row>
    <row r="28" spans="1:6" x14ac:dyDescent="0.35">
      <c r="A28">
        <v>26</v>
      </c>
      <c r="B28">
        <v>26</v>
      </c>
      <c r="C28" t="s">
        <v>4121</v>
      </c>
      <c r="D28">
        <v>5</v>
      </c>
      <c r="E28" t="s">
        <v>13</v>
      </c>
      <c r="F28" t="s">
        <v>2188</v>
      </c>
    </row>
    <row r="29" spans="1:6" x14ac:dyDescent="0.35">
      <c r="A29">
        <v>27</v>
      </c>
      <c r="B29">
        <v>27</v>
      </c>
      <c r="C29" t="s">
        <v>4121</v>
      </c>
      <c r="D29">
        <v>2</v>
      </c>
      <c r="E29" t="s">
        <v>13</v>
      </c>
      <c r="F29" t="s">
        <v>2378</v>
      </c>
    </row>
    <row r="30" spans="1:6" x14ac:dyDescent="0.35">
      <c r="A30">
        <v>28</v>
      </c>
      <c r="B30">
        <v>28</v>
      </c>
      <c r="C30" t="s">
        <v>4121</v>
      </c>
      <c r="D30">
        <v>15</v>
      </c>
      <c r="E30" t="s">
        <v>13</v>
      </c>
      <c r="F30" t="s">
        <v>2378</v>
      </c>
    </row>
    <row r="31" spans="1:6" x14ac:dyDescent="0.35">
      <c r="A31">
        <v>29</v>
      </c>
      <c r="B31">
        <v>29</v>
      </c>
      <c r="C31" t="s">
        <v>4121</v>
      </c>
      <c r="D31">
        <v>1</v>
      </c>
      <c r="E31" t="s">
        <v>13</v>
      </c>
      <c r="F31" t="s">
        <v>2378</v>
      </c>
    </row>
    <row r="32" spans="1:6" x14ac:dyDescent="0.35">
      <c r="A32">
        <v>30</v>
      </c>
      <c r="B32">
        <v>30</v>
      </c>
      <c r="C32" t="s">
        <v>4121</v>
      </c>
      <c r="D32">
        <v>20</v>
      </c>
      <c r="E32" t="s">
        <v>13</v>
      </c>
      <c r="F32" t="s">
        <v>2378</v>
      </c>
    </row>
    <row r="33" spans="1:6" x14ac:dyDescent="0.35">
      <c r="A33">
        <v>31</v>
      </c>
      <c r="B33">
        <v>31</v>
      </c>
      <c r="C33" t="s">
        <v>4121</v>
      </c>
      <c r="D33">
        <v>2</v>
      </c>
      <c r="E33" t="s">
        <v>13</v>
      </c>
      <c r="F33" t="s">
        <v>2378</v>
      </c>
    </row>
    <row r="34" spans="1:6" x14ac:dyDescent="0.35">
      <c r="A34">
        <v>32</v>
      </c>
      <c r="B34">
        <v>32</v>
      </c>
      <c r="C34" t="s">
        <v>4121</v>
      </c>
      <c r="D34">
        <v>4</v>
      </c>
      <c r="E34" t="s">
        <v>13</v>
      </c>
      <c r="F34" t="s">
        <v>14</v>
      </c>
    </row>
    <row r="35" spans="1:6" x14ac:dyDescent="0.35">
      <c r="A35">
        <v>33</v>
      </c>
      <c r="B35">
        <v>33</v>
      </c>
      <c r="C35" t="s">
        <v>4121</v>
      </c>
      <c r="D35">
        <v>12</v>
      </c>
      <c r="E35" t="s">
        <v>13</v>
      </c>
      <c r="F35" t="s">
        <v>14</v>
      </c>
    </row>
    <row r="36" spans="1:6" x14ac:dyDescent="0.35">
      <c r="A36">
        <v>34</v>
      </c>
      <c r="B36">
        <v>34</v>
      </c>
      <c r="C36" t="s">
        <v>4121</v>
      </c>
      <c r="D36">
        <v>1</v>
      </c>
      <c r="E36" t="s">
        <v>13</v>
      </c>
      <c r="F36" t="s">
        <v>14</v>
      </c>
    </row>
    <row r="37" spans="1:6" x14ac:dyDescent="0.35">
      <c r="A37">
        <v>35</v>
      </c>
      <c r="B37">
        <v>35</v>
      </c>
      <c r="C37" t="s">
        <v>4121</v>
      </c>
      <c r="D37">
        <v>1</v>
      </c>
      <c r="E37" t="s">
        <v>13</v>
      </c>
      <c r="F37" t="s">
        <v>14</v>
      </c>
    </row>
    <row r="38" spans="1:6" x14ac:dyDescent="0.35">
      <c r="A38">
        <v>36</v>
      </c>
      <c r="B38">
        <v>36</v>
      </c>
      <c r="C38" t="s">
        <v>4121</v>
      </c>
      <c r="D38">
        <v>15</v>
      </c>
      <c r="E38" t="s">
        <v>13</v>
      </c>
      <c r="F38" t="s">
        <v>14</v>
      </c>
    </row>
    <row r="39" spans="1:6" x14ac:dyDescent="0.35">
      <c r="A39">
        <v>37</v>
      </c>
      <c r="B39">
        <v>37</v>
      </c>
      <c r="C39" t="s">
        <v>4121</v>
      </c>
      <c r="D39">
        <v>1</v>
      </c>
      <c r="E39" t="s">
        <v>13</v>
      </c>
      <c r="F39" t="s">
        <v>14</v>
      </c>
    </row>
    <row r="40" spans="1:6" x14ac:dyDescent="0.35">
      <c r="A40">
        <v>38</v>
      </c>
      <c r="B40">
        <v>38</v>
      </c>
      <c r="C40" t="s">
        <v>4121</v>
      </c>
      <c r="D40">
        <v>3</v>
      </c>
      <c r="E40" t="s">
        <v>13</v>
      </c>
      <c r="F40" t="s">
        <v>14</v>
      </c>
    </row>
    <row r="41" spans="1:6" x14ac:dyDescent="0.35">
      <c r="A41">
        <v>39</v>
      </c>
      <c r="B41">
        <v>39</v>
      </c>
      <c r="C41" t="s">
        <v>4121</v>
      </c>
      <c r="D41">
        <v>8</v>
      </c>
      <c r="E41" t="s">
        <v>13</v>
      </c>
      <c r="F41" t="s">
        <v>14</v>
      </c>
    </row>
    <row r="42" spans="1:6" x14ac:dyDescent="0.35">
      <c r="A42">
        <v>40</v>
      </c>
      <c r="B42">
        <v>40</v>
      </c>
      <c r="C42" t="s">
        <v>4121</v>
      </c>
      <c r="D42">
        <v>17</v>
      </c>
      <c r="E42" t="s">
        <v>13</v>
      </c>
      <c r="F42" t="s">
        <v>4125</v>
      </c>
    </row>
    <row r="43" spans="1:6" x14ac:dyDescent="0.35">
      <c r="A43">
        <v>41</v>
      </c>
      <c r="B43">
        <v>41</v>
      </c>
      <c r="C43" t="s">
        <v>4121</v>
      </c>
      <c r="D43">
        <v>6</v>
      </c>
      <c r="E43" t="s">
        <v>13</v>
      </c>
      <c r="F43" t="s">
        <v>4125</v>
      </c>
    </row>
    <row r="44" spans="1:6" x14ac:dyDescent="0.35">
      <c r="A44">
        <v>42</v>
      </c>
      <c r="B44">
        <v>42</v>
      </c>
      <c r="C44" t="s">
        <v>4121</v>
      </c>
      <c r="D44">
        <v>1</v>
      </c>
      <c r="E44" t="s">
        <v>13</v>
      </c>
      <c r="F44" t="s">
        <v>4125</v>
      </c>
    </row>
    <row r="45" spans="1:6" x14ac:dyDescent="0.35">
      <c r="A45">
        <v>43</v>
      </c>
      <c r="B45">
        <v>43</v>
      </c>
      <c r="C45" t="s">
        <v>4121</v>
      </c>
      <c r="D45">
        <v>1</v>
      </c>
      <c r="E45" t="s">
        <v>13</v>
      </c>
      <c r="F45" t="s">
        <v>4125</v>
      </c>
    </row>
    <row r="46" spans="1:6" x14ac:dyDescent="0.35">
      <c r="A46">
        <v>44</v>
      </c>
      <c r="B46">
        <v>44</v>
      </c>
      <c r="C46" t="s">
        <v>4121</v>
      </c>
      <c r="D46">
        <v>2</v>
      </c>
      <c r="E46" t="s">
        <v>13</v>
      </c>
      <c r="F46" t="s">
        <v>4125</v>
      </c>
    </row>
    <row r="47" spans="1:6" x14ac:dyDescent="0.35">
      <c r="A47">
        <v>45</v>
      </c>
      <c r="B47">
        <v>45</v>
      </c>
      <c r="C47" t="s">
        <v>4121</v>
      </c>
      <c r="D47">
        <v>3</v>
      </c>
      <c r="E47" t="s">
        <v>13</v>
      </c>
      <c r="F47" t="s">
        <v>4125</v>
      </c>
    </row>
    <row r="48" spans="1:6" x14ac:dyDescent="0.35">
      <c r="A48">
        <v>46</v>
      </c>
      <c r="B48">
        <v>46</v>
      </c>
      <c r="C48" t="s">
        <v>4121</v>
      </c>
      <c r="D48">
        <v>2</v>
      </c>
      <c r="E48" t="s">
        <v>13</v>
      </c>
      <c r="F48" t="s">
        <v>4125</v>
      </c>
    </row>
    <row r="49" spans="1:6" x14ac:dyDescent="0.35">
      <c r="A49">
        <v>47</v>
      </c>
      <c r="B49">
        <v>47</v>
      </c>
      <c r="C49" t="s">
        <v>4121</v>
      </c>
      <c r="D49">
        <v>6</v>
      </c>
      <c r="E49" t="s">
        <v>13</v>
      </c>
      <c r="F49" t="s">
        <v>4125</v>
      </c>
    </row>
    <row r="50" spans="1:6" x14ac:dyDescent="0.35">
      <c r="A50">
        <v>48</v>
      </c>
      <c r="B50">
        <v>48</v>
      </c>
      <c r="C50" t="s">
        <v>4121</v>
      </c>
      <c r="D50">
        <v>54</v>
      </c>
      <c r="E50" t="s">
        <v>13</v>
      </c>
      <c r="F50" t="s">
        <v>4125</v>
      </c>
    </row>
    <row r="51" spans="1:6" x14ac:dyDescent="0.35">
      <c r="A51">
        <v>49</v>
      </c>
      <c r="B51">
        <v>49</v>
      </c>
      <c r="C51" t="s">
        <v>4121</v>
      </c>
      <c r="D51">
        <v>20</v>
      </c>
      <c r="E51" t="s">
        <v>13</v>
      </c>
      <c r="F51" t="s">
        <v>2586</v>
      </c>
    </row>
    <row r="52" spans="1:6" x14ac:dyDescent="0.35">
      <c r="A52">
        <v>50</v>
      </c>
      <c r="B52">
        <v>50</v>
      </c>
      <c r="C52" t="s">
        <v>4121</v>
      </c>
      <c r="D52">
        <v>12</v>
      </c>
      <c r="E52" t="s">
        <v>13</v>
      </c>
      <c r="F52" t="s">
        <v>2586</v>
      </c>
    </row>
    <row r="53" spans="1:6" x14ac:dyDescent="0.35">
      <c r="A53">
        <v>51</v>
      </c>
      <c r="B53">
        <v>51</v>
      </c>
      <c r="C53" t="s">
        <v>4121</v>
      </c>
      <c r="D53">
        <v>1</v>
      </c>
      <c r="E53" t="s">
        <v>13</v>
      </c>
      <c r="F53" t="s">
        <v>2586</v>
      </c>
    </row>
    <row r="54" spans="1:6" x14ac:dyDescent="0.35">
      <c r="A54">
        <v>52</v>
      </c>
      <c r="B54">
        <v>52</v>
      </c>
      <c r="C54" t="s">
        <v>4121</v>
      </c>
      <c r="D54">
        <v>2</v>
      </c>
      <c r="E54" t="s">
        <v>13</v>
      </c>
      <c r="F54" t="s">
        <v>2692</v>
      </c>
    </row>
    <row r="55" spans="1:6" x14ac:dyDescent="0.35">
      <c r="A55">
        <v>53</v>
      </c>
      <c r="B55">
        <v>53</v>
      </c>
      <c r="C55" t="s">
        <v>4121</v>
      </c>
      <c r="D55">
        <v>9</v>
      </c>
      <c r="E55" t="s">
        <v>13</v>
      </c>
      <c r="F55" t="s">
        <v>2692</v>
      </c>
    </row>
    <row r="56" spans="1:6" x14ac:dyDescent="0.35">
      <c r="A56">
        <v>54</v>
      </c>
      <c r="B56">
        <v>54</v>
      </c>
      <c r="C56" t="s">
        <v>4121</v>
      </c>
      <c r="D56">
        <v>4</v>
      </c>
      <c r="E56" t="s">
        <v>13</v>
      </c>
      <c r="F56" t="s">
        <v>2692</v>
      </c>
    </row>
    <row r="57" spans="1:6" x14ac:dyDescent="0.35">
      <c r="A57">
        <v>55</v>
      </c>
      <c r="B57">
        <v>55</v>
      </c>
      <c r="C57" t="s">
        <v>4121</v>
      </c>
      <c r="D57">
        <v>1</v>
      </c>
      <c r="E57" t="s">
        <v>13</v>
      </c>
      <c r="F57" t="s">
        <v>2692</v>
      </c>
    </row>
    <row r="58" spans="1:6" x14ac:dyDescent="0.35">
      <c r="A58">
        <v>56</v>
      </c>
      <c r="B58">
        <v>56</v>
      </c>
      <c r="C58" t="s">
        <v>4121</v>
      </c>
      <c r="D58">
        <v>2</v>
      </c>
      <c r="E58" t="s">
        <v>13</v>
      </c>
      <c r="F58" t="s">
        <v>2692</v>
      </c>
    </row>
    <row r="59" spans="1:6" x14ac:dyDescent="0.35">
      <c r="A59">
        <v>57</v>
      </c>
      <c r="B59">
        <v>57</v>
      </c>
      <c r="C59" t="s">
        <v>4121</v>
      </c>
      <c r="D59">
        <v>1</v>
      </c>
      <c r="E59" t="s">
        <v>13</v>
      </c>
      <c r="F59" t="s">
        <v>2692</v>
      </c>
    </row>
    <row r="60" spans="1:6" x14ac:dyDescent="0.35">
      <c r="A60">
        <v>58</v>
      </c>
      <c r="B60">
        <v>58</v>
      </c>
      <c r="C60" t="s">
        <v>4121</v>
      </c>
      <c r="D60">
        <v>4</v>
      </c>
      <c r="E60" t="s">
        <v>13</v>
      </c>
      <c r="F60" t="s">
        <v>2692</v>
      </c>
    </row>
    <row r="61" spans="1:6" x14ac:dyDescent="0.35">
      <c r="A61">
        <v>59</v>
      </c>
      <c r="B61">
        <v>59</v>
      </c>
      <c r="C61" t="s">
        <v>4121</v>
      </c>
      <c r="D61">
        <v>4</v>
      </c>
      <c r="E61" t="s">
        <v>13</v>
      </c>
      <c r="F61" t="s">
        <v>2692</v>
      </c>
    </row>
    <row r="62" spans="1:6" x14ac:dyDescent="0.35">
      <c r="A62">
        <v>60</v>
      </c>
      <c r="B62">
        <v>60</v>
      </c>
      <c r="C62" t="s">
        <v>4121</v>
      </c>
      <c r="D62">
        <v>1</v>
      </c>
      <c r="E62" t="s">
        <v>13</v>
      </c>
      <c r="F62" t="s">
        <v>2692</v>
      </c>
    </row>
    <row r="63" spans="1:6" x14ac:dyDescent="0.35">
      <c r="A63">
        <v>61</v>
      </c>
      <c r="B63">
        <v>61</v>
      </c>
      <c r="C63" t="s">
        <v>4121</v>
      </c>
      <c r="D63">
        <v>2</v>
      </c>
      <c r="E63" t="s">
        <v>13</v>
      </c>
      <c r="F63" t="s">
        <v>2692</v>
      </c>
    </row>
    <row r="64" spans="1:6" x14ac:dyDescent="0.35">
      <c r="A64">
        <v>62</v>
      </c>
      <c r="B64">
        <v>62</v>
      </c>
      <c r="C64" t="s">
        <v>4121</v>
      </c>
      <c r="D64">
        <v>6</v>
      </c>
      <c r="E64" t="s">
        <v>13</v>
      </c>
      <c r="F64" t="s">
        <v>2692</v>
      </c>
    </row>
    <row r="65" spans="1:6" x14ac:dyDescent="0.35">
      <c r="A65">
        <v>63</v>
      </c>
      <c r="B65">
        <v>63</v>
      </c>
      <c r="C65" t="s">
        <v>4121</v>
      </c>
      <c r="D65">
        <v>1</v>
      </c>
      <c r="E65" t="s">
        <v>13</v>
      </c>
      <c r="F65" t="s">
        <v>2692</v>
      </c>
    </row>
    <row r="66" spans="1:6" x14ac:dyDescent="0.35">
      <c r="A66">
        <v>64</v>
      </c>
      <c r="B66">
        <v>64</v>
      </c>
      <c r="C66" t="s">
        <v>4121</v>
      </c>
      <c r="D66">
        <v>3</v>
      </c>
      <c r="E66" t="s">
        <v>13</v>
      </c>
      <c r="F66" t="s">
        <v>2742</v>
      </c>
    </row>
    <row r="67" spans="1:6" x14ac:dyDescent="0.35">
      <c r="A67">
        <v>65</v>
      </c>
      <c r="B67">
        <v>65</v>
      </c>
      <c r="C67" t="s">
        <v>4121</v>
      </c>
      <c r="D67">
        <v>6</v>
      </c>
      <c r="E67" t="s">
        <v>13</v>
      </c>
      <c r="F67" t="s">
        <v>2742</v>
      </c>
    </row>
    <row r="68" spans="1:6" x14ac:dyDescent="0.35">
      <c r="A68">
        <v>66</v>
      </c>
      <c r="B68">
        <v>66</v>
      </c>
      <c r="C68" t="s">
        <v>4121</v>
      </c>
      <c r="D68">
        <v>15</v>
      </c>
      <c r="E68" t="s">
        <v>13</v>
      </c>
      <c r="F68" t="s">
        <v>2742</v>
      </c>
    </row>
    <row r="69" spans="1:6" x14ac:dyDescent="0.35">
      <c r="A69">
        <v>67</v>
      </c>
      <c r="B69">
        <v>67</v>
      </c>
      <c r="C69" t="s">
        <v>4121</v>
      </c>
      <c r="D69">
        <v>2</v>
      </c>
      <c r="E69" t="s">
        <v>13</v>
      </c>
      <c r="F69" t="s">
        <v>2742</v>
      </c>
    </row>
    <row r="70" spans="1:6" x14ac:dyDescent="0.35">
      <c r="A70">
        <v>68</v>
      </c>
      <c r="B70">
        <v>68</v>
      </c>
      <c r="C70" t="s">
        <v>4121</v>
      </c>
      <c r="D70">
        <v>3</v>
      </c>
      <c r="E70" t="s">
        <v>13</v>
      </c>
      <c r="F70" t="s">
        <v>2816</v>
      </c>
    </row>
    <row r="71" spans="1:6" x14ac:dyDescent="0.35">
      <c r="A71">
        <v>69</v>
      </c>
      <c r="B71">
        <v>69</v>
      </c>
      <c r="C71" t="s">
        <v>4121</v>
      </c>
      <c r="D71">
        <v>10</v>
      </c>
      <c r="E71" t="s">
        <v>13</v>
      </c>
      <c r="F71" t="s">
        <v>2001</v>
      </c>
    </row>
    <row r="72" spans="1:6" x14ac:dyDescent="0.35">
      <c r="A72">
        <v>70</v>
      </c>
      <c r="B72">
        <v>70</v>
      </c>
      <c r="C72" t="s">
        <v>4121</v>
      </c>
      <c r="D72">
        <v>1</v>
      </c>
      <c r="E72" t="s">
        <v>13</v>
      </c>
      <c r="F72" t="s">
        <v>2001</v>
      </c>
    </row>
    <row r="73" spans="1:6" x14ac:dyDescent="0.35">
      <c r="A73">
        <v>71</v>
      </c>
      <c r="B73">
        <v>71</v>
      </c>
      <c r="C73" t="s">
        <v>4121</v>
      </c>
      <c r="D73">
        <v>8</v>
      </c>
      <c r="E73" t="s">
        <v>13</v>
      </c>
      <c r="F73" t="s">
        <v>2001</v>
      </c>
    </row>
    <row r="74" spans="1:6" x14ac:dyDescent="0.35">
      <c r="A74">
        <v>72</v>
      </c>
      <c r="B74">
        <v>72</v>
      </c>
      <c r="C74" t="s">
        <v>4121</v>
      </c>
      <c r="D74">
        <v>3</v>
      </c>
      <c r="E74" t="s">
        <v>13</v>
      </c>
      <c r="F74" t="s">
        <v>2001</v>
      </c>
    </row>
    <row r="75" spans="1:6" x14ac:dyDescent="0.35">
      <c r="A75">
        <v>73</v>
      </c>
      <c r="B75">
        <v>73</v>
      </c>
      <c r="C75" t="s">
        <v>4121</v>
      </c>
      <c r="D75">
        <v>2</v>
      </c>
      <c r="E75" t="s">
        <v>13</v>
      </c>
      <c r="F75" t="s">
        <v>2001</v>
      </c>
    </row>
    <row r="76" spans="1:6" x14ac:dyDescent="0.35">
      <c r="A76">
        <v>74</v>
      </c>
      <c r="B76">
        <v>74</v>
      </c>
      <c r="C76" t="s">
        <v>4121</v>
      </c>
      <c r="D76">
        <v>1</v>
      </c>
      <c r="E76" t="s">
        <v>13</v>
      </c>
      <c r="F76" t="s">
        <v>2001</v>
      </c>
    </row>
    <row r="77" spans="1:6" x14ac:dyDescent="0.35">
      <c r="A77">
        <v>75</v>
      </c>
      <c r="B77">
        <v>75</v>
      </c>
      <c r="C77" t="s">
        <v>4121</v>
      </c>
      <c r="D77">
        <v>2</v>
      </c>
      <c r="E77" t="s">
        <v>13</v>
      </c>
      <c r="F77" t="s">
        <v>2001</v>
      </c>
    </row>
    <row r="78" spans="1:6" x14ac:dyDescent="0.35">
      <c r="A78">
        <v>76</v>
      </c>
      <c r="B78">
        <v>76</v>
      </c>
      <c r="C78" t="s">
        <v>4121</v>
      </c>
      <c r="D78">
        <v>16</v>
      </c>
      <c r="E78" t="s">
        <v>13</v>
      </c>
      <c r="F78" t="s">
        <v>2001</v>
      </c>
    </row>
    <row r="79" spans="1:6" x14ac:dyDescent="0.35">
      <c r="A79">
        <v>77</v>
      </c>
      <c r="B79">
        <v>77</v>
      </c>
      <c r="C79" t="s">
        <v>4121</v>
      </c>
      <c r="D79">
        <v>9</v>
      </c>
      <c r="E79" t="s">
        <v>13</v>
      </c>
      <c r="F79" t="s">
        <v>237</v>
      </c>
    </row>
    <row r="80" spans="1:6" x14ac:dyDescent="0.35">
      <c r="A80">
        <v>78</v>
      </c>
      <c r="B80">
        <v>78</v>
      </c>
      <c r="C80" t="s">
        <v>4121</v>
      </c>
      <c r="D80">
        <v>2</v>
      </c>
      <c r="E80" t="s">
        <v>13</v>
      </c>
      <c r="F80" t="s">
        <v>237</v>
      </c>
    </row>
    <row r="81" spans="1:6" x14ac:dyDescent="0.35">
      <c r="A81">
        <v>79</v>
      </c>
      <c r="B81">
        <v>79</v>
      </c>
      <c r="C81" t="s">
        <v>4121</v>
      </c>
      <c r="D81">
        <v>2</v>
      </c>
      <c r="E81" t="s">
        <v>13</v>
      </c>
      <c r="F81" t="s">
        <v>237</v>
      </c>
    </row>
    <row r="82" spans="1:6" x14ac:dyDescent="0.35">
      <c r="A82">
        <v>80</v>
      </c>
      <c r="B82">
        <v>80</v>
      </c>
      <c r="C82" t="s">
        <v>4121</v>
      </c>
      <c r="D82">
        <v>3</v>
      </c>
      <c r="E82" t="s">
        <v>13</v>
      </c>
      <c r="F82" t="s">
        <v>237</v>
      </c>
    </row>
    <row r="83" spans="1:6" x14ac:dyDescent="0.35">
      <c r="A83">
        <v>81</v>
      </c>
      <c r="B83">
        <v>81</v>
      </c>
      <c r="C83" t="s">
        <v>4121</v>
      </c>
      <c r="D83">
        <v>3</v>
      </c>
      <c r="E83" t="s">
        <v>13</v>
      </c>
      <c r="F83" t="s">
        <v>237</v>
      </c>
    </row>
    <row r="84" spans="1:6" x14ac:dyDescent="0.35">
      <c r="A84">
        <v>82</v>
      </c>
      <c r="B84">
        <v>82</v>
      </c>
      <c r="C84" t="s">
        <v>4121</v>
      </c>
      <c r="D84">
        <v>15</v>
      </c>
      <c r="E84" t="s">
        <v>13</v>
      </c>
      <c r="F84" t="s">
        <v>237</v>
      </c>
    </row>
    <row r="85" spans="1:6" x14ac:dyDescent="0.35">
      <c r="A85">
        <v>83</v>
      </c>
      <c r="B85">
        <v>83</v>
      </c>
      <c r="C85" t="s">
        <v>4121</v>
      </c>
      <c r="D85">
        <v>4</v>
      </c>
      <c r="E85" t="s">
        <v>13</v>
      </c>
      <c r="F85" t="s">
        <v>203</v>
      </c>
    </row>
    <row r="86" spans="1:6" x14ac:dyDescent="0.35">
      <c r="A86">
        <v>84</v>
      </c>
      <c r="B86">
        <v>84</v>
      </c>
      <c r="C86" t="s">
        <v>4121</v>
      </c>
      <c r="D86">
        <v>1</v>
      </c>
      <c r="E86" t="s">
        <v>13</v>
      </c>
      <c r="F86" t="s">
        <v>203</v>
      </c>
    </row>
    <row r="87" spans="1:6" x14ac:dyDescent="0.35">
      <c r="A87">
        <v>85</v>
      </c>
      <c r="B87">
        <v>85</v>
      </c>
      <c r="C87" t="s">
        <v>4121</v>
      </c>
      <c r="D87">
        <v>2</v>
      </c>
      <c r="E87" t="s">
        <v>13</v>
      </c>
      <c r="F87" t="s">
        <v>203</v>
      </c>
    </row>
    <row r="88" spans="1:6" x14ac:dyDescent="0.35">
      <c r="A88">
        <v>86</v>
      </c>
      <c r="B88">
        <v>86</v>
      </c>
      <c r="C88" t="s">
        <v>4121</v>
      </c>
      <c r="D88">
        <v>22</v>
      </c>
      <c r="E88" t="s">
        <v>13</v>
      </c>
      <c r="F88" t="s">
        <v>203</v>
      </c>
    </row>
    <row r="89" spans="1:6" x14ac:dyDescent="0.35">
      <c r="A89">
        <v>87</v>
      </c>
      <c r="B89">
        <v>87</v>
      </c>
      <c r="C89" t="s">
        <v>4121</v>
      </c>
      <c r="D89">
        <v>2</v>
      </c>
      <c r="E89" t="s">
        <v>13</v>
      </c>
      <c r="F89" t="s">
        <v>975</v>
      </c>
    </row>
    <row r="90" spans="1:6" x14ac:dyDescent="0.35">
      <c r="A90">
        <v>88</v>
      </c>
      <c r="B90">
        <v>88</v>
      </c>
      <c r="C90" t="s">
        <v>4121</v>
      </c>
      <c r="D90">
        <v>2</v>
      </c>
      <c r="E90" t="s">
        <v>13</v>
      </c>
      <c r="F90" t="s">
        <v>975</v>
      </c>
    </row>
    <row r="91" spans="1:6" x14ac:dyDescent="0.35">
      <c r="A91">
        <v>89</v>
      </c>
      <c r="B91">
        <v>89</v>
      </c>
      <c r="C91" t="s">
        <v>4121</v>
      </c>
      <c r="D91">
        <v>2</v>
      </c>
      <c r="E91" t="s">
        <v>13</v>
      </c>
      <c r="F91" t="s">
        <v>975</v>
      </c>
    </row>
    <row r="92" spans="1:6" x14ac:dyDescent="0.35">
      <c r="A92">
        <v>90</v>
      </c>
      <c r="B92">
        <v>90</v>
      </c>
      <c r="C92" t="s">
        <v>4121</v>
      </c>
      <c r="D92">
        <v>2</v>
      </c>
      <c r="E92" t="s">
        <v>13</v>
      </c>
      <c r="F92" t="s">
        <v>975</v>
      </c>
    </row>
    <row r="93" spans="1:6" x14ac:dyDescent="0.35">
      <c r="A93">
        <v>91</v>
      </c>
      <c r="B93">
        <v>91</v>
      </c>
      <c r="C93" t="s">
        <v>4121</v>
      </c>
      <c r="D93">
        <v>6</v>
      </c>
      <c r="E93" t="s">
        <v>13</v>
      </c>
      <c r="F93" t="s">
        <v>975</v>
      </c>
    </row>
    <row r="94" spans="1:6" x14ac:dyDescent="0.35">
      <c r="A94">
        <v>92</v>
      </c>
      <c r="B94">
        <v>92</v>
      </c>
      <c r="C94" t="s">
        <v>4121</v>
      </c>
      <c r="D94">
        <v>1</v>
      </c>
      <c r="E94" t="s">
        <v>13</v>
      </c>
      <c r="F94" t="s">
        <v>975</v>
      </c>
    </row>
    <row r="95" spans="1:6" x14ac:dyDescent="0.35">
      <c r="A95">
        <v>93</v>
      </c>
      <c r="B95">
        <v>93</v>
      </c>
      <c r="C95" t="s">
        <v>4121</v>
      </c>
      <c r="D95">
        <v>2</v>
      </c>
      <c r="E95" t="s">
        <v>13</v>
      </c>
      <c r="F95" t="s">
        <v>975</v>
      </c>
    </row>
    <row r="96" spans="1:6" x14ac:dyDescent="0.35">
      <c r="A96">
        <v>94</v>
      </c>
      <c r="B96">
        <v>94</v>
      </c>
      <c r="C96" t="s">
        <v>4121</v>
      </c>
      <c r="D96">
        <v>4</v>
      </c>
      <c r="E96" t="s">
        <v>13</v>
      </c>
      <c r="F96" t="s">
        <v>975</v>
      </c>
    </row>
    <row r="97" spans="1:6" x14ac:dyDescent="0.35">
      <c r="A97">
        <v>95</v>
      </c>
      <c r="B97">
        <v>95</v>
      </c>
      <c r="C97" t="s">
        <v>4121</v>
      </c>
      <c r="D97">
        <v>5</v>
      </c>
      <c r="E97" t="s">
        <v>13</v>
      </c>
      <c r="F97" t="s">
        <v>975</v>
      </c>
    </row>
    <row r="98" spans="1:6" x14ac:dyDescent="0.35">
      <c r="A98">
        <v>96</v>
      </c>
      <c r="B98">
        <v>96</v>
      </c>
      <c r="C98" t="s">
        <v>4121</v>
      </c>
      <c r="D98">
        <v>5</v>
      </c>
      <c r="E98" t="s">
        <v>13</v>
      </c>
      <c r="F98" t="s">
        <v>2933</v>
      </c>
    </row>
    <row r="99" spans="1:6" x14ac:dyDescent="0.35">
      <c r="A99">
        <v>97</v>
      </c>
      <c r="B99">
        <v>97</v>
      </c>
      <c r="C99" t="s">
        <v>4121</v>
      </c>
      <c r="D99">
        <v>3</v>
      </c>
      <c r="E99" t="s">
        <v>13</v>
      </c>
      <c r="F99" t="s">
        <v>2933</v>
      </c>
    </row>
    <row r="100" spans="1:6" x14ac:dyDescent="0.35">
      <c r="A100">
        <v>98</v>
      </c>
      <c r="B100">
        <v>98</v>
      </c>
      <c r="C100" t="s">
        <v>4121</v>
      </c>
      <c r="D100">
        <v>3</v>
      </c>
      <c r="E100" t="s">
        <v>13</v>
      </c>
      <c r="F100" t="s">
        <v>2933</v>
      </c>
    </row>
    <row r="101" spans="1:6" x14ac:dyDescent="0.35">
      <c r="A101">
        <v>99</v>
      </c>
      <c r="B101">
        <v>99</v>
      </c>
      <c r="C101" t="s">
        <v>4121</v>
      </c>
      <c r="D101">
        <v>2</v>
      </c>
      <c r="E101" t="s">
        <v>13</v>
      </c>
      <c r="F101" t="s">
        <v>2933</v>
      </c>
    </row>
    <row r="102" spans="1:6" x14ac:dyDescent="0.35">
      <c r="A102">
        <v>100</v>
      </c>
      <c r="B102">
        <v>100</v>
      </c>
      <c r="C102" t="s">
        <v>4121</v>
      </c>
      <c r="D102">
        <v>5</v>
      </c>
      <c r="E102" t="s">
        <v>13</v>
      </c>
      <c r="F102" t="s">
        <v>2933</v>
      </c>
    </row>
    <row r="103" spans="1:6" x14ac:dyDescent="0.35">
      <c r="A103">
        <v>101</v>
      </c>
      <c r="B103">
        <v>101</v>
      </c>
      <c r="C103" t="s">
        <v>4121</v>
      </c>
      <c r="D103">
        <v>2</v>
      </c>
      <c r="E103" t="s">
        <v>13</v>
      </c>
      <c r="F103" t="s">
        <v>2933</v>
      </c>
    </row>
    <row r="104" spans="1:6" x14ac:dyDescent="0.35">
      <c r="A104">
        <v>102</v>
      </c>
      <c r="B104">
        <v>102</v>
      </c>
      <c r="C104" t="s">
        <v>4121</v>
      </c>
      <c r="D104">
        <v>3</v>
      </c>
      <c r="E104" t="s">
        <v>13</v>
      </c>
      <c r="F104" t="s">
        <v>2933</v>
      </c>
    </row>
    <row r="105" spans="1:6" x14ac:dyDescent="0.35">
      <c r="A105">
        <v>103</v>
      </c>
      <c r="B105">
        <v>103</v>
      </c>
      <c r="C105" t="s">
        <v>4121</v>
      </c>
      <c r="D105">
        <v>3</v>
      </c>
      <c r="E105" t="s">
        <v>13</v>
      </c>
      <c r="F105" t="s">
        <v>323</v>
      </c>
    </row>
    <row r="106" spans="1:6" x14ac:dyDescent="0.35">
      <c r="A106">
        <v>104</v>
      </c>
      <c r="B106">
        <v>104</v>
      </c>
      <c r="C106" t="s">
        <v>4121</v>
      </c>
      <c r="D106">
        <v>7</v>
      </c>
      <c r="E106" t="s">
        <v>13</v>
      </c>
      <c r="F106" t="s">
        <v>323</v>
      </c>
    </row>
    <row r="107" spans="1:6" x14ac:dyDescent="0.35">
      <c r="A107">
        <v>105</v>
      </c>
      <c r="B107">
        <v>105</v>
      </c>
      <c r="C107" t="s">
        <v>4121</v>
      </c>
      <c r="D107">
        <v>1</v>
      </c>
      <c r="E107" t="s">
        <v>13</v>
      </c>
      <c r="F107" t="s">
        <v>323</v>
      </c>
    </row>
    <row r="108" spans="1:6" x14ac:dyDescent="0.35">
      <c r="A108">
        <v>106</v>
      </c>
      <c r="B108">
        <v>106</v>
      </c>
      <c r="C108" t="s">
        <v>4121</v>
      </c>
      <c r="D108">
        <v>9</v>
      </c>
      <c r="E108" t="s">
        <v>13</v>
      </c>
      <c r="F108" t="s">
        <v>323</v>
      </c>
    </row>
    <row r="109" spans="1:6" x14ac:dyDescent="0.35">
      <c r="A109">
        <v>107</v>
      </c>
      <c r="B109">
        <v>107</v>
      </c>
      <c r="C109" t="s">
        <v>4121</v>
      </c>
      <c r="D109">
        <v>11</v>
      </c>
      <c r="E109" t="s">
        <v>13</v>
      </c>
      <c r="F109" t="s">
        <v>3049</v>
      </c>
    </row>
    <row r="110" spans="1:6" x14ac:dyDescent="0.35">
      <c r="A110">
        <v>108</v>
      </c>
      <c r="B110">
        <v>108</v>
      </c>
      <c r="C110" t="s">
        <v>4121</v>
      </c>
      <c r="D110">
        <v>1</v>
      </c>
      <c r="E110" t="s">
        <v>13</v>
      </c>
      <c r="F110" t="s">
        <v>3049</v>
      </c>
    </row>
    <row r="111" spans="1:6" x14ac:dyDescent="0.35">
      <c r="A111">
        <v>109</v>
      </c>
      <c r="B111">
        <v>109</v>
      </c>
      <c r="C111" t="s">
        <v>4121</v>
      </c>
      <c r="D111">
        <v>3</v>
      </c>
      <c r="E111" t="s">
        <v>13</v>
      </c>
      <c r="F111" t="s">
        <v>3049</v>
      </c>
    </row>
    <row r="112" spans="1:6" x14ac:dyDescent="0.35">
      <c r="A112">
        <v>110</v>
      </c>
      <c r="B112">
        <v>110</v>
      </c>
      <c r="C112" t="s">
        <v>4121</v>
      </c>
      <c r="D112">
        <v>4</v>
      </c>
      <c r="E112" t="s">
        <v>13</v>
      </c>
      <c r="F112" t="s">
        <v>3049</v>
      </c>
    </row>
    <row r="113" spans="1:6" x14ac:dyDescent="0.35">
      <c r="A113">
        <v>111</v>
      </c>
      <c r="B113">
        <v>111</v>
      </c>
      <c r="C113" t="s">
        <v>4121</v>
      </c>
      <c r="D113">
        <v>1</v>
      </c>
      <c r="E113" t="s">
        <v>13</v>
      </c>
      <c r="F113" t="s">
        <v>737</v>
      </c>
    </row>
    <row r="114" spans="1:6" x14ac:dyDescent="0.35">
      <c r="A114">
        <v>112</v>
      </c>
      <c r="B114">
        <v>112</v>
      </c>
      <c r="C114" t="s">
        <v>4121</v>
      </c>
      <c r="D114">
        <v>4</v>
      </c>
      <c r="E114" t="s">
        <v>13</v>
      </c>
      <c r="F114" t="s">
        <v>737</v>
      </c>
    </row>
    <row r="115" spans="1:6" x14ac:dyDescent="0.35">
      <c r="A115">
        <v>113</v>
      </c>
      <c r="B115">
        <v>113</v>
      </c>
      <c r="C115" t="s">
        <v>4121</v>
      </c>
      <c r="D115">
        <v>22</v>
      </c>
      <c r="E115" t="s">
        <v>13</v>
      </c>
      <c r="F115" t="s">
        <v>737</v>
      </c>
    </row>
    <row r="116" spans="1:6" x14ac:dyDescent="0.35">
      <c r="A116">
        <v>114</v>
      </c>
      <c r="B116">
        <v>114</v>
      </c>
      <c r="C116" t="s">
        <v>4121</v>
      </c>
      <c r="D116">
        <v>2</v>
      </c>
      <c r="E116" t="s">
        <v>13</v>
      </c>
      <c r="F116" t="s">
        <v>737</v>
      </c>
    </row>
    <row r="117" spans="1:6" x14ac:dyDescent="0.35">
      <c r="A117">
        <v>115</v>
      </c>
      <c r="B117">
        <v>115</v>
      </c>
      <c r="C117" t="s">
        <v>4121</v>
      </c>
      <c r="D117">
        <v>11</v>
      </c>
      <c r="E117" t="s">
        <v>13</v>
      </c>
      <c r="F117" t="s">
        <v>824</v>
      </c>
    </row>
    <row r="118" spans="1:6" x14ac:dyDescent="0.35">
      <c r="A118">
        <v>116</v>
      </c>
      <c r="B118">
        <v>116</v>
      </c>
      <c r="C118" t="s">
        <v>4121</v>
      </c>
      <c r="D118">
        <v>1</v>
      </c>
      <c r="E118" t="s">
        <v>13</v>
      </c>
      <c r="F118" t="s">
        <v>824</v>
      </c>
    </row>
    <row r="119" spans="1:6" x14ac:dyDescent="0.35">
      <c r="A119">
        <v>117</v>
      </c>
      <c r="B119">
        <v>117</v>
      </c>
      <c r="C119" t="s">
        <v>4121</v>
      </c>
      <c r="D119">
        <v>8</v>
      </c>
      <c r="E119" t="s">
        <v>13</v>
      </c>
      <c r="F119" t="s">
        <v>824</v>
      </c>
    </row>
    <row r="120" spans="1:6" x14ac:dyDescent="0.35">
      <c r="A120">
        <v>118</v>
      </c>
      <c r="B120">
        <v>118</v>
      </c>
      <c r="C120" t="s">
        <v>4121</v>
      </c>
      <c r="D120">
        <v>6</v>
      </c>
      <c r="E120" t="s">
        <v>13</v>
      </c>
      <c r="F120" t="s">
        <v>824</v>
      </c>
    </row>
    <row r="121" spans="1:6" x14ac:dyDescent="0.35">
      <c r="A121">
        <v>119</v>
      </c>
      <c r="B121">
        <v>119</v>
      </c>
      <c r="C121" t="s">
        <v>4121</v>
      </c>
      <c r="D121">
        <v>16</v>
      </c>
      <c r="E121" t="s">
        <v>13</v>
      </c>
      <c r="F121" t="s">
        <v>824</v>
      </c>
    </row>
    <row r="122" spans="1:6" x14ac:dyDescent="0.35">
      <c r="A122">
        <v>120</v>
      </c>
      <c r="B122">
        <v>120</v>
      </c>
      <c r="C122" t="s">
        <v>4121</v>
      </c>
      <c r="D122">
        <v>2</v>
      </c>
      <c r="E122" t="s">
        <v>13</v>
      </c>
      <c r="F122" t="s">
        <v>824</v>
      </c>
    </row>
    <row r="123" spans="1:6" x14ac:dyDescent="0.35">
      <c r="A123">
        <v>121</v>
      </c>
      <c r="B123">
        <v>121</v>
      </c>
      <c r="C123" t="s">
        <v>4121</v>
      </c>
      <c r="D123">
        <v>5</v>
      </c>
      <c r="E123" t="s">
        <v>13</v>
      </c>
      <c r="F123" t="s">
        <v>3241</v>
      </c>
    </row>
    <row r="124" spans="1:6" x14ac:dyDescent="0.35">
      <c r="A124">
        <v>122</v>
      </c>
      <c r="B124">
        <v>122</v>
      </c>
      <c r="C124" t="s">
        <v>4121</v>
      </c>
      <c r="D124">
        <v>38</v>
      </c>
      <c r="E124" t="s">
        <v>13</v>
      </c>
      <c r="F124" t="s">
        <v>3241</v>
      </c>
    </row>
    <row r="125" spans="1:6" x14ac:dyDescent="0.35">
      <c r="A125">
        <v>123</v>
      </c>
      <c r="B125">
        <v>123</v>
      </c>
      <c r="C125" t="s">
        <v>4121</v>
      </c>
      <c r="D125">
        <v>6</v>
      </c>
      <c r="E125" t="s">
        <v>13</v>
      </c>
      <c r="F125" t="s">
        <v>4126</v>
      </c>
    </row>
    <row r="126" spans="1:6" x14ac:dyDescent="0.35">
      <c r="A126">
        <v>124</v>
      </c>
      <c r="B126">
        <v>124</v>
      </c>
      <c r="C126" t="s">
        <v>4121</v>
      </c>
      <c r="D126">
        <v>19</v>
      </c>
      <c r="E126" t="s">
        <v>13</v>
      </c>
      <c r="F126" t="s">
        <v>4126</v>
      </c>
    </row>
    <row r="127" spans="1:6" x14ac:dyDescent="0.35">
      <c r="A127">
        <v>125</v>
      </c>
      <c r="B127">
        <v>125</v>
      </c>
      <c r="C127" t="s">
        <v>4121</v>
      </c>
      <c r="D127">
        <v>4</v>
      </c>
      <c r="E127" t="s">
        <v>13</v>
      </c>
      <c r="F127" t="s">
        <v>4126</v>
      </c>
    </row>
    <row r="128" spans="1:6" x14ac:dyDescent="0.35">
      <c r="A128">
        <v>126</v>
      </c>
      <c r="B128">
        <v>126</v>
      </c>
      <c r="C128" t="s">
        <v>4121</v>
      </c>
      <c r="D128">
        <v>4</v>
      </c>
      <c r="E128" t="s">
        <v>13</v>
      </c>
      <c r="F128" t="s">
        <v>4126</v>
      </c>
    </row>
    <row r="129" spans="1:6" x14ac:dyDescent="0.35">
      <c r="A129">
        <v>127</v>
      </c>
      <c r="B129">
        <v>127</v>
      </c>
      <c r="C129" t="s">
        <v>4121</v>
      </c>
      <c r="D129">
        <v>2</v>
      </c>
      <c r="E129" t="s">
        <v>13</v>
      </c>
      <c r="F129" t="s">
        <v>4126</v>
      </c>
    </row>
    <row r="130" spans="1:6" x14ac:dyDescent="0.35">
      <c r="A130">
        <v>128</v>
      </c>
      <c r="B130">
        <v>128</v>
      </c>
      <c r="C130" t="s">
        <v>4121</v>
      </c>
      <c r="D130">
        <v>9</v>
      </c>
      <c r="E130" t="s">
        <v>13</v>
      </c>
      <c r="F130" t="s">
        <v>4126</v>
      </c>
    </row>
    <row r="131" spans="1:6" x14ac:dyDescent="0.35">
      <c r="A131">
        <v>129</v>
      </c>
      <c r="B131">
        <v>129</v>
      </c>
      <c r="C131" t="s">
        <v>4121</v>
      </c>
      <c r="D131">
        <v>33</v>
      </c>
      <c r="E131" t="s">
        <v>13</v>
      </c>
      <c r="F131" t="s">
        <v>4126</v>
      </c>
    </row>
    <row r="132" spans="1:6" x14ac:dyDescent="0.35">
      <c r="A132">
        <v>130</v>
      </c>
      <c r="B132">
        <v>130</v>
      </c>
      <c r="C132" t="s">
        <v>4121</v>
      </c>
      <c r="D132">
        <v>10</v>
      </c>
      <c r="E132" t="s">
        <v>13</v>
      </c>
      <c r="F132" t="s">
        <v>3554</v>
      </c>
    </row>
    <row r="133" spans="1:6" x14ac:dyDescent="0.35">
      <c r="A133">
        <v>131</v>
      </c>
      <c r="B133">
        <v>131</v>
      </c>
      <c r="C133" t="s">
        <v>4121</v>
      </c>
      <c r="D133">
        <v>2</v>
      </c>
      <c r="E133" t="s">
        <v>13</v>
      </c>
      <c r="F133" t="s">
        <v>3554</v>
      </c>
    </row>
    <row r="134" spans="1:6" x14ac:dyDescent="0.35">
      <c r="A134">
        <v>132</v>
      </c>
      <c r="B134">
        <v>132</v>
      </c>
      <c r="C134" t="s">
        <v>4121</v>
      </c>
      <c r="D134">
        <v>2</v>
      </c>
      <c r="E134" t="s">
        <v>13</v>
      </c>
      <c r="F134" t="s">
        <v>3554</v>
      </c>
    </row>
    <row r="135" spans="1:6" x14ac:dyDescent="0.35">
      <c r="A135">
        <v>133</v>
      </c>
      <c r="B135">
        <v>133</v>
      </c>
      <c r="C135" t="s">
        <v>4121</v>
      </c>
      <c r="D135">
        <v>1</v>
      </c>
      <c r="E135" t="s">
        <v>13</v>
      </c>
      <c r="F135" t="s">
        <v>3554</v>
      </c>
    </row>
    <row r="136" spans="1:6" x14ac:dyDescent="0.35">
      <c r="A136">
        <v>134</v>
      </c>
      <c r="B136">
        <v>134</v>
      </c>
      <c r="C136" t="s">
        <v>4121</v>
      </c>
      <c r="D136">
        <v>2</v>
      </c>
      <c r="E136" t="s">
        <v>13</v>
      </c>
      <c r="F136" t="s">
        <v>3554</v>
      </c>
    </row>
    <row r="137" spans="1:6" x14ac:dyDescent="0.35">
      <c r="A137">
        <v>135</v>
      </c>
      <c r="B137">
        <v>135</v>
      </c>
      <c r="C137" t="s">
        <v>4121</v>
      </c>
      <c r="D137">
        <v>4</v>
      </c>
      <c r="E137" t="s">
        <v>13</v>
      </c>
      <c r="F137" t="s">
        <v>3554</v>
      </c>
    </row>
    <row r="138" spans="1:6" x14ac:dyDescent="0.35">
      <c r="A138">
        <v>136</v>
      </c>
      <c r="B138">
        <v>136</v>
      </c>
      <c r="C138" t="s">
        <v>4121</v>
      </c>
      <c r="D138">
        <v>4</v>
      </c>
      <c r="E138" t="s">
        <v>13</v>
      </c>
      <c r="F138" t="s">
        <v>3619</v>
      </c>
    </row>
    <row r="139" spans="1:6" x14ac:dyDescent="0.35">
      <c r="A139">
        <v>137</v>
      </c>
      <c r="B139">
        <v>137</v>
      </c>
      <c r="C139" t="s">
        <v>4121</v>
      </c>
      <c r="D139">
        <v>2</v>
      </c>
      <c r="E139" t="s">
        <v>13</v>
      </c>
      <c r="F139" t="s">
        <v>3619</v>
      </c>
    </row>
    <row r="140" spans="1:6" x14ac:dyDescent="0.35">
      <c r="A140">
        <v>138</v>
      </c>
      <c r="B140">
        <v>138</v>
      </c>
      <c r="C140" t="s">
        <v>4121</v>
      </c>
      <c r="D140">
        <v>4</v>
      </c>
      <c r="E140" t="s">
        <v>13</v>
      </c>
      <c r="F140" t="s">
        <v>3619</v>
      </c>
    </row>
    <row r="141" spans="1:6" x14ac:dyDescent="0.35">
      <c r="A141">
        <v>139</v>
      </c>
      <c r="B141">
        <v>139</v>
      </c>
      <c r="C141" t="s">
        <v>4121</v>
      </c>
      <c r="D141">
        <v>1</v>
      </c>
      <c r="E141" t="s">
        <v>13</v>
      </c>
      <c r="F141" t="s">
        <v>3619</v>
      </c>
    </row>
    <row r="142" spans="1:6" x14ac:dyDescent="0.35">
      <c r="A142">
        <v>140</v>
      </c>
      <c r="B142">
        <v>140</v>
      </c>
      <c r="C142" t="s">
        <v>4121</v>
      </c>
      <c r="D142">
        <v>2</v>
      </c>
      <c r="E142" t="s">
        <v>13</v>
      </c>
      <c r="F142" t="s">
        <v>3619</v>
      </c>
    </row>
    <row r="143" spans="1:6" x14ac:dyDescent="0.35">
      <c r="A143">
        <v>141</v>
      </c>
      <c r="B143">
        <v>141</v>
      </c>
      <c r="C143" t="s">
        <v>4121</v>
      </c>
      <c r="D143">
        <v>2</v>
      </c>
      <c r="E143" t="s">
        <v>13</v>
      </c>
      <c r="F143" t="s">
        <v>3661</v>
      </c>
    </row>
    <row r="144" spans="1:6" x14ac:dyDescent="0.35">
      <c r="A144">
        <v>142</v>
      </c>
      <c r="B144">
        <v>142</v>
      </c>
      <c r="C144" t="s">
        <v>4121</v>
      </c>
      <c r="D144">
        <v>2</v>
      </c>
      <c r="E144" t="s">
        <v>13</v>
      </c>
      <c r="F144" t="s">
        <v>3661</v>
      </c>
    </row>
    <row r="145" spans="1:6" x14ac:dyDescent="0.35">
      <c r="A145">
        <v>143</v>
      </c>
      <c r="B145">
        <v>143</v>
      </c>
      <c r="C145" t="s">
        <v>4121</v>
      </c>
      <c r="D145">
        <v>4</v>
      </c>
      <c r="E145" t="s">
        <v>13</v>
      </c>
      <c r="F145" t="s">
        <v>3661</v>
      </c>
    </row>
    <row r="146" spans="1:6" x14ac:dyDescent="0.35">
      <c r="A146">
        <v>144</v>
      </c>
      <c r="B146">
        <v>144</v>
      </c>
      <c r="C146" t="s">
        <v>4121</v>
      </c>
      <c r="D146">
        <v>5</v>
      </c>
      <c r="E146" t="s">
        <v>13</v>
      </c>
      <c r="F146" t="s">
        <v>3661</v>
      </c>
    </row>
    <row r="147" spans="1:6" x14ac:dyDescent="0.35">
      <c r="A147">
        <v>145</v>
      </c>
      <c r="B147">
        <v>145</v>
      </c>
      <c r="C147" t="s">
        <v>4121</v>
      </c>
      <c r="D147">
        <v>2</v>
      </c>
      <c r="E147" t="s">
        <v>13</v>
      </c>
      <c r="F147" t="s">
        <v>811</v>
      </c>
    </row>
    <row r="148" spans="1:6" x14ac:dyDescent="0.35">
      <c r="A148">
        <v>146</v>
      </c>
      <c r="B148">
        <v>146</v>
      </c>
      <c r="C148" t="s">
        <v>4121</v>
      </c>
      <c r="D148">
        <v>2</v>
      </c>
      <c r="E148" t="s">
        <v>13</v>
      </c>
      <c r="F148" t="s">
        <v>811</v>
      </c>
    </row>
    <row r="149" spans="1:6" x14ac:dyDescent="0.35">
      <c r="A149">
        <v>147</v>
      </c>
      <c r="B149">
        <v>147</v>
      </c>
      <c r="C149" t="s">
        <v>4121</v>
      </c>
      <c r="D149">
        <v>2</v>
      </c>
      <c r="E149" t="s">
        <v>13</v>
      </c>
      <c r="F149" t="s">
        <v>811</v>
      </c>
    </row>
    <row r="150" spans="1:6" x14ac:dyDescent="0.35">
      <c r="A150">
        <v>148</v>
      </c>
      <c r="B150">
        <v>148</v>
      </c>
      <c r="C150" t="s">
        <v>4121</v>
      </c>
      <c r="D150">
        <v>8</v>
      </c>
      <c r="E150" t="s">
        <v>13</v>
      </c>
      <c r="F150" t="s">
        <v>811</v>
      </c>
    </row>
    <row r="151" spans="1:6" x14ac:dyDescent="0.35">
      <c r="A151">
        <v>149</v>
      </c>
      <c r="B151">
        <v>149</v>
      </c>
      <c r="C151" t="s">
        <v>4121</v>
      </c>
      <c r="D151">
        <v>4</v>
      </c>
      <c r="E151" t="s">
        <v>13</v>
      </c>
      <c r="F151" t="s">
        <v>811</v>
      </c>
    </row>
    <row r="152" spans="1:6" x14ac:dyDescent="0.35">
      <c r="A152">
        <v>150</v>
      </c>
      <c r="B152">
        <v>150</v>
      </c>
      <c r="C152" t="s">
        <v>4121</v>
      </c>
      <c r="D152">
        <v>7</v>
      </c>
      <c r="E152" t="s">
        <v>13</v>
      </c>
      <c r="F152" t="s">
        <v>811</v>
      </c>
    </row>
    <row r="153" spans="1:6" x14ac:dyDescent="0.35">
      <c r="A153">
        <v>151</v>
      </c>
      <c r="B153">
        <v>151</v>
      </c>
      <c r="C153" t="s">
        <v>4121</v>
      </c>
      <c r="D153">
        <v>16</v>
      </c>
      <c r="E153" t="s">
        <v>13</v>
      </c>
      <c r="F153" t="s">
        <v>811</v>
      </c>
    </row>
    <row r="154" spans="1:6" x14ac:dyDescent="0.35">
      <c r="A154">
        <v>152</v>
      </c>
      <c r="B154">
        <v>152</v>
      </c>
      <c r="C154" t="s">
        <v>4121</v>
      </c>
      <c r="D154">
        <v>6</v>
      </c>
      <c r="E154" t="s">
        <v>13</v>
      </c>
      <c r="F154" t="s">
        <v>3754</v>
      </c>
    </row>
    <row r="155" spans="1:6" x14ac:dyDescent="0.35">
      <c r="A155">
        <v>153</v>
      </c>
      <c r="B155">
        <v>153</v>
      </c>
      <c r="C155" t="s">
        <v>4121</v>
      </c>
      <c r="D155">
        <v>7</v>
      </c>
      <c r="E155" t="s">
        <v>13</v>
      </c>
      <c r="F155" t="s">
        <v>3754</v>
      </c>
    </row>
    <row r="156" spans="1:6" x14ac:dyDescent="0.35">
      <c r="A156">
        <v>154</v>
      </c>
      <c r="B156">
        <v>154</v>
      </c>
      <c r="C156" t="s">
        <v>4121</v>
      </c>
      <c r="D156">
        <v>1</v>
      </c>
      <c r="E156" t="s">
        <v>13</v>
      </c>
      <c r="F156" t="s">
        <v>3754</v>
      </c>
    </row>
    <row r="157" spans="1:6" x14ac:dyDescent="0.35">
      <c r="A157">
        <v>155</v>
      </c>
      <c r="B157">
        <v>155</v>
      </c>
      <c r="C157" t="s">
        <v>4121</v>
      </c>
      <c r="D157">
        <v>5</v>
      </c>
      <c r="E157" t="s">
        <v>13</v>
      </c>
      <c r="F157" t="s">
        <v>3754</v>
      </c>
    </row>
    <row r="158" spans="1:6" x14ac:dyDescent="0.35">
      <c r="A158">
        <v>156</v>
      </c>
      <c r="B158">
        <v>156</v>
      </c>
      <c r="C158" t="s">
        <v>4121</v>
      </c>
      <c r="D158">
        <v>2</v>
      </c>
      <c r="E158" t="s">
        <v>13</v>
      </c>
      <c r="F158" t="s">
        <v>3754</v>
      </c>
    </row>
    <row r="159" spans="1:6" x14ac:dyDescent="0.35">
      <c r="A159">
        <v>157</v>
      </c>
      <c r="B159">
        <v>157</v>
      </c>
      <c r="C159" t="s">
        <v>4121</v>
      </c>
      <c r="D159">
        <v>11</v>
      </c>
      <c r="E159" t="s">
        <v>13</v>
      </c>
      <c r="F159" t="s">
        <v>3754</v>
      </c>
    </row>
    <row r="160" spans="1:6" x14ac:dyDescent="0.35">
      <c r="A160">
        <v>158</v>
      </c>
      <c r="B160">
        <v>158</v>
      </c>
      <c r="C160" t="s">
        <v>4121</v>
      </c>
      <c r="D160">
        <v>8</v>
      </c>
      <c r="E160" t="s">
        <v>13</v>
      </c>
      <c r="F160" t="s">
        <v>748</v>
      </c>
    </row>
    <row r="161" spans="1:6" x14ac:dyDescent="0.35">
      <c r="A161">
        <v>159</v>
      </c>
      <c r="B161">
        <v>159</v>
      </c>
      <c r="C161" t="s">
        <v>4121</v>
      </c>
      <c r="D161">
        <v>14</v>
      </c>
      <c r="E161" t="s">
        <v>13</v>
      </c>
      <c r="F161" t="s">
        <v>748</v>
      </c>
    </row>
    <row r="162" spans="1:6" x14ac:dyDescent="0.35">
      <c r="A162">
        <v>160</v>
      </c>
      <c r="B162">
        <v>160</v>
      </c>
      <c r="C162" t="s">
        <v>4121</v>
      </c>
      <c r="D162">
        <v>4</v>
      </c>
      <c r="E162" t="s">
        <v>13</v>
      </c>
      <c r="F162" t="s">
        <v>748</v>
      </c>
    </row>
    <row r="163" spans="1:6" x14ac:dyDescent="0.35">
      <c r="A163">
        <v>161</v>
      </c>
      <c r="B163">
        <v>161</v>
      </c>
      <c r="C163" t="s">
        <v>4121</v>
      </c>
      <c r="D163">
        <v>30</v>
      </c>
      <c r="E163" t="s">
        <v>13</v>
      </c>
      <c r="F163" t="s">
        <v>748</v>
      </c>
    </row>
    <row r="164" spans="1:6" x14ac:dyDescent="0.35">
      <c r="A164">
        <v>162</v>
      </c>
      <c r="B164">
        <v>162</v>
      </c>
      <c r="C164" t="s">
        <v>4121</v>
      </c>
      <c r="D164">
        <v>6</v>
      </c>
      <c r="E164" t="s">
        <v>13</v>
      </c>
      <c r="F164" t="s">
        <v>3947</v>
      </c>
    </row>
    <row r="165" spans="1:6" x14ac:dyDescent="0.35">
      <c r="A165">
        <v>163</v>
      </c>
      <c r="B165">
        <v>163</v>
      </c>
      <c r="C165" t="s">
        <v>4121</v>
      </c>
      <c r="D165">
        <v>5</v>
      </c>
      <c r="E165" t="s">
        <v>13</v>
      </c>
      <c r="F165" t="s">
        <v>3947</v>
      </c>
    </row>
    <row r="166" spans="1:6" x14ac:dyDescent="0.35">
      <c r="A166">
        <v>164</v>
      </c>
      <c r="B166">
        <v>164</v>
      </c>
      <c r="C166" t="s">
        <v>4121</v>
      </c>
      <c r="D166">
        <v>5</v>
      </c>
      <c r="E166" t="s">
        <v>13</v>
      </c>
      <c r="F166" t="s">
        <v>232</v>
      </c>
    </row>
    <row r="167" spans="1:6" x14ac:dyDescent="0.35">
      <c r="A167">
        <v>165</v>
      </c>
      <c r="B167">
        <v>165</v>
      </c>
      <c r="C167" t="s">
        <v>4121</v>
      </c>
      <c r="D167">
        <v>20</v>
      </c>
      <c r="E167" t="s">
        <v>13</v>
      </c>
      <c r="F167" t="s">
        <v>232</v>
      </c>
    </row>
    <row r="168" spans="1:6" x14ac:dyDescent="0.35">
      <c r="A168">
        <v>166</v>
      </c>
      <c r="B168">
        <v>166</v>
      </c>
      <c r="C168" t="s">
        <v>4121</v>
      </c>
      <c r="D168">
        <v>3</v>
      </c>
      <c r="E168" t="s">
        <v>13</v>
      </c>
      <c r="F168" t="s">
        <v>232</v>
      </c>
    </row>
    <row r="169" spans="1:6" x14ac:dyDescent="0.35">
      <c r="A169">
        <v>167</v>
      </c>
      <c r="B169">
        <v>167</v>
      </c>
      <c r="C169" t="s">
        <v>4121</v>
      </c>
      <c r="D169">
        <v>10</v>
      </c>
      <c r="E169" t="s">
        <v>13</v>
      </c>
      <c r="F169" t="s">
        <v>232</v>
      </c>
    </row>
    <row r="170" spans="1:6" x14ac:dyDescent="0.35">
      <c r="A170">
        <v>168</v>
      </c>
      <c r="B170">
        <v>168</v>
      </c>
      <c r="C170" t="s">
        <v>4121</v>
      </c>
      <c r="D170">
        <v>4</v>
      </c>
      <c r="E170" t="s">
        <v>13</v>
      </c>
      <c r="F170" t="s">
        <v>4046</v>
      </c>
    </row>
    <row r="171" spans="1:6" x14ac:dyDescent="0.35">
      <c r="A171">
        <v>169</v>
      </c>
      <c r="B171">
        <v>169</v>
      </c>
      <c r="C171" t="s">
        <v>4121</v>
      </c>
      <c r="D171">
        <v>7</v>
      </c>
      <c r="E171" t="s">
        <v>13</v>
      </c>
      <c r="F171" t="s">
        <v>4046</v>
      </c>
    </row>
    <row r="172" spans="1:6" x14ac:dyDescent="0.35">
      <c r="A172">
        <v>170</v>
      </c>
      <c r="B172">
        <v>170</v>
      </c>
      <c r="C172" t="s">
        <v>4121</v>
      </c>
      <c r="D172">
        <v>3</v>
      </c>
      <c r="E172" t="s">
        <v>13</v>
      </c>
      <c r="F172" t="s">
        <v>4046</v>
      </c>
    </row>
    <row r="173" spans="1:6" x14ac:dyDescent="0.35">
      <c r="A173">
        <v>171</v>
      </c>
      <c r="B173">
        <v>171</v>
      </c>
      <c r="C173" t="s">
        <v>4121</v>
      </c>
      <c r="D173">
        <v>4</v>
      </c>
      <c r="E173" t="s">
        <v>13</v>
      </c>
      <c r="F173" t="s">
        <v>4046</v>
      </c>
    </row>
    <row r="174" spans="1:6" x14ac:dyDescent="0.35">
      <c r="A174">
        <v>172</v>
      </c>
      <c r="B174">
        <v>172</v>
      </c>
      <c r="C174" t="s">
        <v>4121</v>
      </c>
      <c r="D174">
        <v>3</v>
      </c>
      <c r="E174" t="s">
        <v>13</v>
      </c>
      <c r="F174" t="s">
        <v>31</v>
      </c>
    </row>
    <row r="175" spans="1:6" x14ac:dyDescent="0.35">
      <c r="A175">
        <v>173</v>
      </c>
      <c r="B175">
        <v>173</v>
      </c>
      <c r="C175" t="s">
        <v>4121</v>
      </c>
      <c r="D175">
        <v>4</v>
      </c>
      <c r="E175" t="s">
        <v>13</v>
      </c>
      <c r="F175" t="s">
        <v>31</v>
      </c>
    </row>
    <row r="176" spans="1:6" x14ac:dyDescent="0.35">
      <c r="A176">
        <v>174</v>
      </c>
      <c r="B176">
        <v>174</v>
      </c>
      <c r="C176" t="s">
        <v>4121</v>
      </c>
      <c r="D176">
        <v>2</v>
      </c>
      <c r="E176" t="s">
        <v>13</v>
      </c>
      <c r="F176" t="s">
        <v>31</v>
      </c>
    </row>
    <row r="177" spans="1:6" x14ac:dyDescent="0.35">
      <c r="A177">
        <v>175</v>
      </c>
      <c r="B177">
        <v>175</v>
      </c>
      <c r="C177" t="s">
        <v>4121</v>
      </c>
      <c r="D177">
        <v>13</v>
      </c>
      <c r="E177" t="s">
        <v>13</v>
      </c>
      <c r="F177" t="s">
        <v>31</v>
      </c>
    </row>
    <row r="178" spans="1:6" x14ac:dyDescent="0.35">
      <c r="A178">
        <v>176</v>
      </c>
      <c r="B178">
        <v>176</v>
      </c>
      <c r="C178" t="s">
        <v>4121</v>
      </c>
      <c r="D178">
        <v>14</v>
      </c>
      <c r="E178" t="s">
        <v>13</v>
      </c>
      <c r="F178" t="s">
        <v>31</v>
      </c>
    </row>
    <row r="179" spans="1:6" x14ac:dyDescent="0.35">
      <c r="A179">
        <v>177</v>
      </c>
      <c r="B179">
        <v>177</v>
      </c>
      <c r="C179" t="s">
        <v>4121</v>
      </c>
      <c r="D179">
        <v>4</v>
      </c>
      <c r="E179" t="s">
        <v>13</v>
      </c>
      <c r="F179" t="s">
        <v>31</v>
      </c>
    </row>
  </sheetData>
  <autoFilter ref="A2:F99" xr:uid="{053618DD-CDC4-43A8-AA68-23507D1B4940}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3FD19-96CE-4A24-A003-C63D0DA99025}">
  <dimension ref="A1:W19"/>
  <sheetViews>
    <sheetView workbookViewId="0">
      <selection activeCell="Q15" sqref="Q15"/>
    </sheetView>
  </sheetViews>
  <sheetFormatPr defaultRowHeight="14.5" x14ac:dyDescent="0.35"/>
  <cols>
    <col min="5" max="5" width="11.453125" customWidth="1"/>
    <col min="6" max="6" width="11.54296875" customWidth="1"/>
    <col min="12" max="12" width="15.453125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160</v>
      </c>
      <c r="B2" s="11">
        <f>M14</f>
        <v>4</v>
      </c>
      <c r="C2" s="11" t="str">
        <f>E17</f>
        <v>WODZISŁAWSKI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4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5813138</v>
      </c>
      <c r="B16" s="4" t="s">
        <v>774</v>
      </c>
      <c r="C16" s="5" t="s">
        <v>775</v>
      </c>
      <c r="D16" s="6" t="s">
        <v>13</v>
      </c>
      <c r="E16" s="6" t="s">
        <v>748</v>
      </c>
      <c r="F16" s="6" t="s">
        <v>749</v>
      </c>
      <c r="G16" s="6" t="s">
        <v>776</v>
      </c>
      <c r="H16" s="6" t="s">
        <v>777</v>
      </c>
      <c r="I16" s="6" t="s">
        <v>60</v>
      </c>
      <c r="J16" s="6" t="s">
        <v>61</v>
      </c>
      <c r="K16" s="7">
        <v>177</v>
      </c>
      <c r="L16" s="6">
        <v>463679</v>
      </c>
      <c r="M16" s="6">
        <v>232028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">
        <v>8580457</v>
      </c>
      <c r="B17" s="4" t="s">
        <v>3861</v>
      </c>
      <c r="C17" s="5" t="s">
        <v>3862</v>
      </c>
      <c r="D17" s="6" t="s">
        <v>13</v>
      </c>
      <c r="E17" s="6" t="s">
        <v>748</v>
      </c>
      <c r="F17" s="6" t="s">
        <v>3846</v>
      </c>
      <c r="G17" s="6" t="s">
        <v>3847</v>
      </c>
      <c r="H17" s="6" t="s">
        <v>3846</v>
      </c>
      <c r="I17" s="6" t="s">
        <v>3863</v>
      </c>
      <c r="J17" s="6" t="s">
        <v>3864</v>
      </c>
      <c r="K17" s="7">
        <v>4</v>
      </c>
      <c r="L17" s="6">
        <v>455255</v>
      </c>
      <c r="M17" s="6">
        <v>238575</v>
      </c>
      <c r="N17" s="6">
        <v>1</v>
      </c>
      <c r="O17" s="43"/>
      <c r="P17" s="43"/>
      <c r="Q17" s="43"/>
      <c r="R17" s="32">
        <f t="shared" ref="R17:R19" si="1">ROUND(Q17*0.23,2)</f>
        <v>0</v>
      </c>
      <c r="S17" s="44">
        <f t="shared" ref="S17:S19" si="2">ROUND(Q17,2)+R17</f>
        <v>0</v>
      </c>
      <c r="T17" s="43"/>
      <c r="U17" s="43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35">
      <c r="A18" s="4">
        <v>8330677</v>
      </c>
      <c r="B18" s="4" t="s">
        <v>3899</v>
      </c>
      <c r="C18" s="5" t="s">
        <v>3900</v>
      </c>
      <c r="D18" s="6" t="s">
        <v>13</v>
      </c>
      <c r="E18" s="6" t="s">
        <v>748</v>
      </c>
      <c r="F18" s="6" t="s">
        <v>3846</v>
      </c>
      <c r="G18" s="6" t="s">
        <v>3847</v>
      </c>
      <c r="H18" s="6" t="s">
        <v>3846</v>
      </c>
      <c r="I18" s="6" t="s">
        <v>3225</v>
      </c>
      <c r="J18" s="6" t="s">
        <v>3226</v>
      </c>
      <c r="K18" s="7">
        <v>41</v>
      </c>
      <c r="L18" s="6">
        <v>462294</v>
      </c>
      <c r="M18" s="6">
        <v>238358</v>
      </c>
      <c r="N18" s="6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">
        <v>5795234</v>
      </c>
      <c r="B19" s="4" t="s">
        <v>3918</v>
      </c>
      <c r="C19" s="5" t="s">
        <v>3919</v>
      </c>
      <c r="D19" s="6" t="s">
        <v>13</v>
      </c>
      <c r="E19" s="6" t="s">
        <v>748</v>
      </c>
      <c r="F19" s="6" t="s">
        <v>3914</v>
      </c>
      <c r="G19" s="6" t="s">
        <v>3915</v>
      </c>
      <c r="H19" s="6" t="s">
        <v>3914</v>
      </c>
      <c r="I19" s="6" t="s">
        <v>2531</v>
      </c>
      <c r="J19" s="6" t="s">
        <v>2532</v>
      </c>
      <c r="K19" s="7">
        <v>12</v>
      </c>
      <c r="L19" s="6">
        <v>456948</v>
      </c>
      <c r="M19" s="6">
        <v>241654</v>
      </c>
      <c r="N19" s="6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</sheetData>
  <sheetProtection algorithmName="SHA-512" hashValue="mPBy2JI980ZCff0wARMIjlXQlhB1SwUx+T8/wgwIRZ0QyOzZEWax1uasl9hHYjYRzTemfklKY8v80iUJQSLunw==" saltValue="Ul3ylER81PKLPwHlpnT6Y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71107-A2B4-48D5-9971-47443568D3F8}">
  <dimension ref="A1:W29"/>
  <sheetViews>
    <sheetView workbookViewId="0">
      <selection activeCell="P15" sqref="P15"/>
    </sheetView>
  </sheetViews>
  <sheetFormatPr defaultRowHeight="14.5" x14ac:dyDescent="0.35"/>
  <cols>
    <col min="5" max="5" width="11.81640625" customWidth="1"/>
    <col min="6" max="6" width="11.453125" customWidth="1"/>
    <col min="12" max="12" width="15.453125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159</v>
      </c>
      <c r="B2" s="11">
        <f>M14</f>
        <v>14</v>
      </c>
      <c r="C2" s="11" t="str">
        <f>E17</f>
        <v>WODZISŁAWSKI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14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5813140</v>
      </c>
      <c r="B16" s="4" t="s">
        <v>778</v>
      </c>
      <c r="C16" s="5" t="s">
        <v>779</v>
      </c>
      <c r="D16" s="6" t="s">
        <v>13</v>
      </c>
      <c r="E16" s="6" t="s">
        <v>748</v>
      </c>
      <c r="F16" s="6" t="s">
        <v>749</v>
      </c>
      <c r="G16" s="6" t="s">
        <v>776</v>
      </c>
      <c r="H16" s="6" t="s">
        <v>777</v>
      </c>
      <c r="I16" s="6" t="s">
        <v>60</v>
      </c>
      <c r="J16" s="6" t="s">
        <v>61</v>
      </c>
      <c r="K16" s="7">
        <v>179</v>
      </c>
      <c r="L16" s="6">
        <v>463687</v>
      </c>
      <c r="M16" s="6">
        <v>232051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">
        <v>5824562</v>
      </c>
      <c r="B17" s="4" t="s">
        <v>952</v>
      </c>
      <c r="C17" s="5" t="s">
        <v>953</v>
      </c>
      <c r="D17" s="6" t="s">
        <v>13</v>
      </c>
      <c r="E17" s="6" t="s">
        <v>748</v>
      </c>
      <c r="F17" s="6" t="s">
        <v>944</v>
      </c>
      <c r="G17" s="6" t="s">
        <v>954</v>
      </c>
      <c r="H17" s="6" t="s">
        <v>955</v>
      </c>
      <c r="I17" s="6" t="s">
        <v>18</v>
      </c>
      <c r="J17" s="6" t="s">
        <v>19</v>
      </c>
      <c r="K17" s="7">
        <v>21</v>
      </c>
      <c r="L17" s="6">
        <v>468620</v>
      </c>
      <c r="M17" s="6">
        <v>236142</v>
      </c>
      <c r="N17" s="6">
        <v>1</v>
      </c>
      <c r="O17" s="43"/>
      <c r="P17" s="43"/>
      <c r="Q17" s="43"/>
      <c r="R17" s="32">
        <f t="shared" ref="R17:R29" si="1">ROUND(Q17*0.23,2)</f>
        <v>0</v>
      </c>
      <c r="S17" s="44">
        <f t="shared" ref="S17:S29" si="2">ROUND(Q17,2)+R17</f>
        <v>0</v>
      </c>
      <c r="T17" s="43"/>
      <c r="U17" s="43"/>
      <c r="V17" s="32">
        <f t="shared" ref="V17:V29" si="3">ROUND(U17*0.23,2)</f>
        <v>0</v>
      </c>
      <c r="W17" s="44">
        <f t="shared" ref="W17:W29" si="4">ROUND(U17,2)+V17</f>
        <v>0</v>
      </c>
    </row>
    <row r="18" spans="1:23" x14ac:dyDescent="0.35">
      <c r="A18" s="4">
        <v>7806844</v>
      </c>
      <c r="B18" s="4" t="s">
        <v>3855</v>
      </c>
      <c r="C18" s="5" t="s">
        <v>3856</v>
      </c>
      <c r="D18" s="6" t="s">
        <v>13</v>
      </c>
      <c r="E18" s="6" t="s">
        <v>748</v>
      </c>
      <c r="F18" s="6" t="s">
        <v>3846</v>
      </c>
      <c r="G18" s="6" t="s">
        <v>3847</v>
      </c>
      <c r="H18" s="6" t="s">
        <v>3846</v>
      </c>
      <c r="I18" s="6" t="s">
        <v>549</v>
      </c>
      <c r="J18" s="6" t="s">
        <v>550</v>
      </c>
      <c r="K18" s="7">
        <v>7</v>
      </c>
      <c r="L18" s="6">
        <v>459639</v>
      </c>
      <c r="M18" s="6">
        <v>238599</v>
      </c>
      <c r="N18" s="6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">
        <v>8507554</v>
      </c>
      <c r="B19" s="4" t="s">
        <v>3871</v>
      </c>
      <c r="C19" s="5" t="s">
        <v>3872</v>
      </c>
      <c r="D19" s="6" t="s">
        <v>13</v>
      </c>
      <c r="E19" s="6" t="s">
        <v>748</v>
      </c>
      <c r="F19" s="6" t="s">
        <v>3846</v>
      </c>
      <c r="G19" s="6" t="s">
        <v>3847</v>
      </c>
      <c r="H19" s="6" t="s">
        <v>3846</v>
      </c>
      <c r="I19" s="6" t="s">
        <v>3873</v>
      </c>
      <c r="J19" s="6" t="s">
        <v>3874</v>
      </c>
      <c r="K19" s="7">
        <v>66</v>
      </c>
      <c r="L19" s="6">
        <v>462067</v>
      </c>
      <c r="M19" s="6">
        <v>238245</v>
      </c>
      <c r="N19" s="6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">
        <v>7802837</v>
      </c>
      <c r="B20" s="4" t="s">
        <v>3875</v>
      </c>
      <c r="C20" s="5" t="s">
        <v>3876</v>
      </c>
      <c r="D20" s="6" t="s">
        <v>13</v>
      </c>
      <c r="E20" s="6" t="s">
        <v>748</v>
      </c>
      <c r="F20" s="6" t="s">
        <v>3846</v>
      </c>
      <c r="G20" s="6" t="s">
        <v>3847</v>
      </c>
      <c r="H20" s="6" t="s">
        <v>3846</v>
      </c>
      <c r="I20" s="6" t="s">
        <v>3873</v>
      </c>
      <c r="J20" s="6" t="s">
        <v>3874</v>
      </c>
      <c r="K20" s="7">
        <v>9</v>
      </c>
      <c r="L20" s="6">
        <v>461867</v>
      </c>
      <c r="M20" s="6">
        <v>237593</v>
      </c>
      <c r="N20" s="6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">
        <v>8196811</v>
      </c>
      <c r="B21" s="4" t="s">
        <v>3879</v>
      </c>
      <c r="C21" s="5" t="s">
        <v>3880</v>
      </c>
      <c r="D21" s="6" t="s">
        <v>13</v>
      </c>
      <c r="E21" s="6" t="s">
        <v>748</v>
      </c>
      <c r="F21" s="6" t="s">
        <v>3846</v>
      </c>
      <c r="G21" s="6" t="s">
        <v>3847</v>
      </c>
      <c r="H21" s="6" t="s">
        <v>3846</v>
      </c>
      <c r="I21" s="6" t="s">
        <v>3881</v>
      </c>
      <c r="J21" s="6" t="s">
        <v>3882</v>
      </c>
      <c r="K21" s="7">
        <v>92</v>
      </c>
      <c r="L21" s="6">
        <v>460329</v>
      </c>
      <c r="M21" s="6">
        <v>238005</v>
      </c>
      <c r="N21" s="6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">
        <v>5805756</v>
      </c>
      <c r="B22" s="4" t="s">
        <v>3883</v>
      </c>
      <c r="C22" s="5" t="s">
        <v>3884</v>
      </c>
      <c r="D22" s="6" t="s">
        <v>13</v>
      </c>
      <c r="E22" s="6" t="s">
        <v>748</v>
      </c>
      <c r="F22" s="6" t="s">
        <v>3846</v>
      </c>
      <c r="G22" s="6" t="s">
        <v>3847</v>
      </c>
      <c r="H22" s="6" t="s">
        <v>3846</v>
      </c>
      <c r="I22" s="6" t="s">
        <v>3885</v>
      </c>
      <c r="J22" s="6" t="s">
        <v>3886</v>
      </c>
      <c r="K22" s="7">
        <v>52</v>
      </c>
      <c r="L22" s="6">
        <v>461380</v>
      </c>
      <c r="M22" s="6">
        <v>238707</v>
      </c>
      <c r="N22" s="6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">
        <v>8333394</v>
      </c>
      <c r="B23" s="4" t="s">
        <v>3887</v>
      </c>
      <c r="C23" s="5" t="s">
        <v>3888</v>
      </c>
      <c r="D23" s="6" t="s">
        <v>13</v>
      </c>
      <c r="E23" s="6" t="s">
        <v>748</v>
      </c>
      <c r="F23" s="6" t="s">
        <v>3846</v>
      </c>
      <c r="G23" s="6" t="s">
        <v>3847</v>
      </c>
      <c r="H23" s="6" t="s">
        <v>3846</v>
      </c>
      <c r="I23" s="6" t="s">
        <v>1625</v>
      </c>
      <c r="J23" s="6" t="s">
        <v>1626</v>
      </c>
      <c r="K23" s="7">
        <v>3</v>
      </c>
      <c r="L23" s="6">
        <v>461824</v>
      </c>
      <c r="M23" s="6">
        <v>239694</v>
      </c>
      <c r="N23" s="6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">
        <v>5809240</v>
      </c>
      <c r="B24" s="4" t="s">
        <v>3889</v>
      </c>
      <c r="C24" s="5" t="s">
        <v>3890</v>
      </c>
      <c r="D24" s="6" t="s">
        <v>13</v>
      </c>
      <c r="E24" s="6" t="s">
        <v>748</v>
      </c>
      <c r="F24" s="6" t="s">
        <v>3846</v>
      </c>
      <c r="G24" s="6" t="s">
        <v>3847</v>
      </c>
      <c r="H24" s="6" t="s">
        <v>3846</v>
      </c>
      <c r="I24" s="6" t="s">
        <v>18</v>
      </c>
      <c r="J24" s="6" t="s">
        <v>19</v>
      </c>
      <c r="K24" s="7">
        <v>1</v>
      </c>
      <c r="L24" s="6">
        <v>461288</v>
      </c>
      <c r="M24" s="6">
        <v>237619</v>
      </c>
      <c r="N24" s="6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">
        <v>7715425</v>
      </c>
      <c r="B25" s="4" t="s">
        <v>3891</v>
      </c>
      <c r="C25" s="5" t="s">
        <v>3892</v>
      </c>
      <c r="D25" s="6" t="s">
        <v>13</v>
      </c>
      <c r="E25" s="6" t="s">
        <v>748</v>
      </c>
      <c r="F25" s="6" t="s">
        <v>3846</v>
      </c>
      <c r="G25" s="6" t="s">
        <v>3847</v>
      </c>
      <c r="H25" s="6" t="s">
        <v>3846</v>
      </c>
      <c r="I25" s="6" t="s">
        <v>481</v>
      </c>
      <c r="J25" s="6" t="s">
        <v>482</v>
      </c>
      <c r="K25" s="7">
        <v>25</v>
      </c>
      <c r="L25" s="6">
        <v>461885</v>
      </c>
      <c r="M25" s="6">
        <v>238160</v>
      </c>
      <c r="N25" s="6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  <row r="26" spans="1:23" x14ac:dyDescent="0.35">
      <c r="A26" s="4">
        <v>8136687</v>
      </c>
      <c r="B26" s="4" t="s">
        <v>3893</v>
      </c>
      <c r="C26" s="5" t="s">
        <v>3894</v>
      </c>
      <c r="D26" s="6" t="s">
        <v>13</v>
      </c>
      <c r="E26" s="6" t="s">
        <v>748</v>
      </c>
      <c r="F26" s="6" t="s">
        <v>3846</v>
      </c>
      <c r="G26" s="6" t="s">
        <v>3847</v>
      </c>
      <c r="H26" s="6" t="s">
        <v>3846</v>
      </c>
      <c r="I26" s="6" t="s">
        <v>3895</v>
      </c>
      <c r="J26" s="6" t="s">
        <v>3896</v>
      </c>
      <c r="K26" s="7">
        <v>5</v>
      </c>
      <c r="L26" s="6">
        <v>461292</v>
      </c>
      <c r="M26" s="6">
        <v>237331</v>
      </c>
      <c r="N26" s="6">
        <v>1</v>
      </c>
      <c r="O26" s="43"/>
      <c r="P26" s="43"/>
      <c r="Q26" s="43"/>
      <c r="R26" s="32">
        <f t="shared" si="1"/>
        <v>0</v>
      </c>
      <c r="S26" s="44">
        <f t="shared" si="2"/>
        <v>0</v>
      </c>
      <c r="T26" s="43"/>
      <c r="U26" s="43"/>
      <c r="V26" s="32">
        <f t="shared" si="3"/>
        <v>0</v>
      </c>
      <c r="W26" s="44">
        <f t="shared" si="4"/>
        <v>0</v>
      </c>
    </row>
    <row r="27" spans="1:23" x14ac:dyDescent="0.35">
      <c r="A27" s="4">
        <v>5806358</v>
      </c>
      <c r="B27" s="4" t="s">
        <v>3897</v>
      </c>
      <c r="C27" s="5" t="s">
        <v>3898</v>
      </c>
      <c r="D27" s="6" t="s">
        <v>13</v>
      </c>
      <c r="E27" s="6" t="s">
        <v>748</v>
      </c>
      <c r="F27" s="6" t="s">
        <v>3846</v>
      </c>
      <c r="G27" s="6" t="s">
        <v>3847</v>
      </c>
      <c r="H27" s="6" t="s">
        <v>3846</v>
      </c>
      <c r="I27" s="6" t="s">
        <v>1526</v>
      </c>
      <c r="J27" s="6" t="s">
        <v>1527</v>
      </c>
      <c r="K27" s="7">
        <v>16</v>
      </c>
      <c r="L27" s="6">
        <v>461857</v>
      </c>
      <c r="M27" s="6">
        <v>237767</v>
      </c>
      <c r="N27" s="6">
        <v>1</v>
      </c>
      <c r="O27" s="43"/>
      <c r="P27" s="43"/>
      <c r="Q27" s="43"/>
      <c r="R27" s="32">
        <f t="shared" si="1"/>
        <v>0</v>
      </c>
      <c r="S27" s="44">
        <f t="shared" si="2"/>
        <v>0</v>
      </c>
      <c r="T27" s="43"/>
      <c r="U27" s="43"/>
      <c r="V27" s="32">
        <f t="shared" si="3"/>
        <v>0</v>
      </c>
      <c r="W27" s="44">
        <f t="shared" si="4"/>
        <v>0</v>
      </c>
    </row>
    <row r="28" spans="1:23" x14ac:dyDescent="0.35">
      <c r="A28" s="4">
        <v>7812839</v>
      </c>
      <c r="B28" s="4" t="s">
        <v>3908</v>
      </c>
      <c r="C28" s="5" t="s">
        <v>3909</v>
      </c>
      <c r="D28" s="6" t="s">
        <v>13</v>
      </c>
      <c r="E28" s="6" t="s">
        <v>748</v>
      </c>
      <c r="F28" s="6" t="s">
        <v>3846</v>
      </c>
      <c r="G28" s="6" t="s">
        <v>3847</v>
      </c>
      <c r="H28" s="6" t="s">
        <v>3846</v>
      </c>
      <c r="I28" s="6" t="s">
        <v>3910</v>
      </c>
      <c r="J28" s="6" t="s">
        <v>3911</v>
      </c>
      <c r="K28" s="7">
        <v>63</v>
      </c>
      <c r="L28" s="6">
        <v>461199</v>
      </c>
      <c r="M28" s="6">
        <v>238453</v>
      </c>
      <c r="N28" s="6">
        <v>1</v>
      </c>
      <c r="O28" s="43"/>
      <c r="P28" s="43"/>
      <c r="Q28" s="43"/>
      <c r="R28" s="32">
        <f t="shared" si="1"/>
        <v>0</v>
      </c>
      <c r="S28" s="44">
        <f t="shared" si="2"/>
        <v>0</v>
      </c>
      <c r="T28" s="43"/>
      <c r="U28" s="43"/>
      <c r="V28" s="32">
        <f t="shared" si="3"/>
        <v>0</v>
      </c>
      <c r="W28" s="44">
        <f t="shared" si="4"/>
        <v>0</v>
      </c>
    </row>
    <row r="29" spans="1:23" x14ac:dyDescent="0.35">
      <c r="A29" s="4">
        <v>5793476</v>
      </c>
      <c r="B29" s="4" t="s">
        <v>3912</v>
      </c>
      <c r="C29" s="5" t="s">
        <v>3913</v>
      </c>
      <c r="D29" s="6" t="s">
        <v>13</v>
      </c>
      <c r="E29" s="6" t="s">
        <v>748</v>
      </c>
      <c r="F29" s="6" t="s">
        <v>3914</v>
      </c>
      <c r="G29" s="6" t="s">
        <v>3915</v>
      </c>
      <c r="H29" s="6" t="s">
        <v>3914</v>
      </c>
      <c r="I29" s="6" t="s">
        <v>971</v>
      </c>
      <c r="J29" s="6" t="s">
        <v>972</v>
      </c>
      <c r="K29" s="7">
        <v>56</v>
      </c>
      <c r="L29" s="6">
        <v>456146</v>
      </c>
      <c r="M29" s="6">
        <v>243263</v>
      </c>
      <c r="N29" s="6">
        <v>1</v>
      </c>
      <c r="O29" s="43"/>
      <c r="P29" s="43"/>
      <c r="Q29" s="43"/>
      <c r="R29" s="32">
        <f t="shared" si="1"/>
        <v>0</v>
      </c>
      <c r="S29" s="44">
        <f t="shared" si="2"/>
        <v>0</v>
      </c>
      <c r="T29" s="43"/>
      <c r="U29" s="43"/>
      <c r="V29" s="32">
        <f t="shared" si="3"/>
        <v>0</v>
      </c>
      <c r="W29" s="44">
        <f t="shared" si="4"/>
        <v>0</v>
      </c>
    </row>
  </sheetData>
  <sheetProtection algorithmName="SHA-512" hashValue="fN2FA4uM5ii53VwDl6r3u6Xo5zztJ6NMl1O4LTAN3RQMDywDX+DeWAcvY566V9NjfJ42I1rSpo0z4TJpxMZuzA==" saltValue="eCbv0AaxF8Noqez8N+Bjx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C2169-EF90-4BFB-88B5-ED9A828B2C04}">
  <dimension ref="A1:W23"/>
  <sheetViews>
    <sheetView workbookViewId="0">
      <selection activeCell="Q17" sqref="Q17"/>
    </sheetView>
  </sheetViews>
  <sheetFormatPr defaultRowHeight="14.5" x14ac:dyDescent="0.35"/>
  <cols>
    <col min="5" max="5" width="11" customWidth="1"/>
    <col min="6" max="6" width="11.81640625" customWidth="1"/>
    <col min="12" max="12" width="14.81640625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158</v>
      </c>
      <c r="B2" s="11">
        <f>M14</f>
        <v>8</v>
      </c>
      <c r="C2" s="11" t="str">
        <f>E17</f>
        <v>WODZISŁAWSKI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8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5802204</v>
      </c>
      <c r="B16" s="4" t="s">
        <v>3550</v>
      </c>
      <c r="C16" s="5" t="s">
        <v>3551</v>
      </c>
      <c r="D16" s="6" t="s">
        <v>13</v>
      </c>
      <c r="E16" s="6" t="s">
        <v>748</v>
      </c>
      <c r="F16" s="6" t="s">
        <v>3542</v>
      </c>
      <c r="G16" s="6" t="s">
        <v>3543</v>
      </c>
      <c r="H16" s="6" t="s">
        <v>3542</v>
      </c>
      <c r="I16" s="6" t="s">
        <v>2327</v>
      </c>
      <c r="J16" s="6" t="s">
        <v>2328</v>
      </c>
      <c r="K16" s="7">
        <v>13</v>
      </c>
      <c r="L16" s="6">
        <v>458334</v>
      </c>
      <c r="M16" s="6">
        <v>244458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">
        <v>5797777</v>
      </c>
      <c r="B17" s="4" t="s">
        <v>3922</v>
      </c>
      <c r="C17" s="5" t="s">
        <v>3923</v>
      </c>
      <c r="D17" s="6" t="s">
        <v>13</v>
      </c>
      <c r="E17" s="6" t="s">
        <v>748</v>
      </c>
      <c r="F17" s="6" t="s">
        <v>3924</v>
      </c>
      <c r="G17" s="6" t="s">
        <v>3925</v>
      </c>
      <c r="H17" s="6" t="s">
        <v>3924</v>
      </c>
      <c r="I17" s="6" t="s">
        <v>3189</v>
      </c>
      <c r="J17" s="6" t="s">
        <v>3190</v>
      </c>
      <c r="K17" s="7">
        <v>17</v>
      </c>
      <c r="L17" s="6">
        <v>462787</v>
      </c>
      <c r="M17" s="6">
        <v>242269</v>
      </c>
      <c r="N17" s="6">
        <v>1</v>
      </c>
      <c r="O17" s="43"/>
      <c r="P17" s="43"/>
      <c r="Q17" s="43"/>
      <c r="R17" s="32">
        <f t="shared" ref="R17:R23" si="1">ROUND(Q17*0.23,2)</f>
        <v>0</v>
      </c>
      <c r="S17" s="44">
        <f t="shared" ref="S17:S23" si="2">ROUND(Q17,2)+R17</f>
        <v>0</v>
      </c>
      <c r="T17" s="43"/>
      <c r="U17" s="43"/>
      <c r="V17" s="32">
        <f t="shared" ref="V17:V23" si="3">ROUND(U17*0.23,2)</f>
        <v>0</v>
      </c>
      <c r="W17" s="44">
        <f t="shared" ref="W17:W23" si="4">ROUND(U17,2)+V17</f>
        <v>0</v>
      </c>
    </row>
    <row r="18" spans="1:23" x14ac:dyDescent="0.35">
      <c r="A18" s="4">
        <v>5798180</v>
      </c>
      <c r="B18" s="4" t="s">
        <v>3926</v>
      </c>
      <c r="C18" s="5" t="s">
        <v>3927</v>
      </c>
      <c r="D18" s="6" t="s">
        <v>13</v>
      </c>
      <c r="E18" s="6" t="s">
        <v>748</v>
      </c>
      <c r="F18" s="6" t="s">
        <v>3924</v>
      </c>
      <c r="G18" s="6" t="s">
        <v>3925</v>
      </c>
      <c r="H18" s="6" t="s">
        <v>3924</v>
      </c>
      <c r="I18" s="6" t="s">
        <v>3928</v>
      </c>
      <c r="J18" s="6" t="s">
        <v>3929</v>
      </c>
      <c r="K18" s="7">
        <v>23</v>
      </c>
      <c r="L18" s="6">
        <v>463102</v>
      </c>
      <c r="M18" s="6">
        <v>242317</v>
      </c>
      <c r="N18" s="6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">
        <v>5798195</v>
      </c>
      <c r="B19" s="4" t="s">
        <v>3930</v>
      </c>
      <c r="C19" s="5" t="s">
        <v>3931</v>
      </c>
      <c r="D19" s="6" t="s">
        <v>13</v>
      </c>
      <c r="E19" s="6" t="s">
        <v>748</v>
      </c>
      <c r="F19" s="6" t="s">
        <v>3924</v>
      </c>
      <c r="G19" s="6" t="s">
        <v>3925</v>
      </c>
      <c r="H19" s="6" t="s">
        <v>3924</v>
      </c>
      <c r="I19" s="6" t="s">
        <v>3932</v>
      </c>
      <c r="J19" s="6" t="s">
        <v>3933</v>
      </c>
      <c r="K19" s="7">
        <v>55</v>
      </c>
      <c r="L19" s="6">
        <v>462422</v>
      </c>
      <c r="M19" s="6">
        <v>242810</v>
      </c>
      <c r="N19" s="6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">
        <v>5798230</v>
      </c>
      <c r="B20" s="4" t="s">
        <v>3934</v>
      </c>
      <c r="C20" s="5" t="s">
        <v>3935</v>
      </c>
      <c r="D20" s="6" t="s">
        <v>13</v>
      </c>
      <c r="E20" s="6" t="s">
        <v>748</v>
      </c>
      <c r="F20" s="6" t="s">
        <v>3924</v>
      </c>
      <c r="G20" s="6" t="s">
        <v>3925</v>
      </c>
      <c r="H20" s="6" t="s">
        <v>3924</v>
      </c>
      <c r="I20" s="6" t="s">
        <v>3483</v>
      </c>
      <c r="J20" s="6" t="s">
        <v>3484</v>
      </c>
      <c r="K20" s="7">
        <v>170</v>
      </c>
      <c r="L20" s="6">
        <v>460599</v>
      </c>
      <c r="M20" s="6">
        <v>242329</v>
      </c>
      <c r="N20" s="6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">
        <v>5822362</v>
      </c>
      <c r="B21" s="4" t="s">
        <v>4099</v>
      </c>
      <c r="C21" s="5" t="s">
        <v>4100</v>
      </c>
      <c r="D21" s="6" t="s">
        <v>13</v>
      </c>
      <c r="E21" s="6" t="s">
        <v>748</v>
      </c>
      <c r="F21" s="6" t="s">
        <v>4101</v>
      </c>
      <c r="G21" s="6" t="s">
        <v>4102</v>
      </c>
      <c r="H21" s="6" t="s">
        <v>4101</v>
      </c>
      <c r="I21" s="6" t="s">
        <v>2132</v>
      </c>
      <c r="J21" s="6" t="s">
        <v>2133</v>
      </c>
      <c r="K21" s="6">
        <v>78</v>
      </c>
      <c r="L21" s="6">
        <v>464694</v>
      </c>
      <c r="M21" s="6">
        <v>240686</v>
      </c>
      <c r="N21" s="6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">
        <v>5822381</v>
      </c>
      <c r="B22" s="4" t="s">
        <v>4103</v>
      </c>
      <c r="C22" s="5" t="s">
        <v>4104</v>
      </c>
      <c r="D22" s="6" t="s">
        <v>13</v>
      </c>
      <c r="E22" s="6" t="s">
        <v>748</v>
      </c>
      <c r="F22" s="6" t="s">
        <v>4101</v>
      </c>
      <c r="G22" s="6" t="s">
        <v>4102</v>
      </c>
      <c r="H22" s="6" t="s">
        <v>4101</v>
      </c>
      <c r="I22" s="6" t="s">
        <v>1435</v>
      </c>
      <c r="J22" s="6" t="s">
        <v>1436</v>
      </c>
      <c r="K22" s="6">
        <v>152</v>
      </c>
      <c r="L22" s="6">
        <v>465240</v>
      </c>
      <c r="M22" s="6">
        <v>239239</v>
      </c>
      <c r="N22" s="6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">
        <v>5821898</v>
      </c>
      <c r="B23" s="4" t="s">
        <v>4105</v>
      </c>
      <c r="C23" s="5" t="s">
        <v>4106</v>
      </c>
      <c r="D23" s="6" t="s">
        <v>13</v>
      </c>
      <c r="E23" s="6" t="s">
        <v>748</v>
      </c>
      <c r="F23" s="6" t="s">
        <v>4101</v>
      </c>
      <c r="G23" s="6" t="s">
        <v>4102</v>
      </c>
      <c r="H23" s="6" t="s">
        <v>4101</v>
      </c>
      <c r="I23" s="6" t="s">
        <v>1435</v>
      </c>
      <c r="J23" s="6" t="s">
        <v>1436</v>
      </c>
      <c r="K23" s="6">
        <v>160</v>
      </c>
      <c r="L23" s="6">
        <v>465115</v>
      </c>
      <c r="M23" s="6">
        <v>239179</v>
      </c>
      <c r="N23" s="6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</sheetData>
  <sheetProtection algorithmName="SHA-512" hashValue="ECLz86L3BVVF+yfhD7O9K5zL05+kK0sXsZRXn7WxPH1ot6nY6Fij36pK5HPh0p4YQ5w7q88s+gyoXFPFEaQ7Kw==" saltValue="9c9N3USSUFupkmT4noz+d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4BBBD-6FD0-4BFD-B0C6-5EFFC52DF8E2}">
  <dimension ref="A1:W26"/>
  <sheetViews>
    <sheetView workbookViewId="0">
      <selection activeCell="S10" sqref="S10"/>
    </sheetView>
  </sheetViews>
  <sheetFormatPr defaultRowHeight="14.5" x14ac:dyDescent="0.35"/>
  <cols>
    <col min="5" max="5" width="11.1796875" customWidth="1"/>
    <col min="6" max="6" width="11" customWidth="1"/>
    <col min="12" max="12" width="15.453125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157</v>
      </c>
      <c r="B2" s="11">
        <f>M14</f>
        <v>11</v>
      </c>
      <c r="C2" s="11" t="str">
        <f>E17</f>
        <v>TYCHY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11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6144115</v>
      </c>
      <c r="B16" s="4" t="s">
        <v>3752</v>
      </c>
      <c r="C16" s="5" t="s">
        <v>3753</v>
      </c>
      <c r="D16" s="6" t="s">
        <v>13</v>
      </c>
      <c r="E16" s="6" t="s">
        <v>3754</v>
      </c>
      <c r="F16" s="6" t="s">
        <v>3754</v>
      </c>
      <c r="G16" s="6" t="s">
        <v>3755</v>
      </c>
      <c r="H16" s="6" t="s">
        <v>3754</v>
      </c>
      <c r="I16" s="6" t="s">
        <v>2380</v>
      </c>
      <c r="J16" s="6" t="s">
        <v>2381</v>
      </c>
      <c r="K16" s="7">
        <v>18</v>
      </c>
      <c r="L16" s="6">
        <v>498905</v>
      </c>
      <c r="M16" s="6">
        <v>251005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">
        <v>6149836</v>
      </c>
      <c r="B17" s="4" t="s">
        <v>3768</v>
      </c>
      <c r="C17" s="5" t="s">
        <v>3769</v>
      </c>
      <c r="D17" s="6" t="s">
        <v>13</v>
      </c>
      <c r="E17" s="6" t="s">
        <v>3754</v>
      </c>
      <c r="F17" s="6" t="s">
        <v>3754</v>
      </c>
      <c r="G17" s="6" t="s">
        <v>3755</v>
      </c>
      <c r="H17" s="6" t="s">
        <v>3754</v>
      </c>
      <c r="I17" s="6" t="s">
        <v>3770</v>
      </c>
      <c r="J17" s="6" t="s">
        <v>3771</v>
      </c>
      <c r="K17" s="7" t="s">
        <v>233</v>
      </c>
      <c r="L17" s="6">
        <v>497255</v>
      </c>
      <c r="M17" s="6">
        <v>252131</v>
      </c>
      <c r="N17" s="6">
        <v>1</v>
      </c>
      <c r="O17" s="43"/>
      <c r="P17" s="43"/>
      <c r="Q17" s="43"/>
      <c r="R17" s="32">
        <f t="shared" ref="R17:R26" si="1">ROUND(Q17*0.23,2)</f>
        <v>0</v>
      </c>
      <c r="S17" s="44">
        <f t="shared" ref="S17:S26" si="2">ROUND(Q17,2)+R17</f>
        <v>0</v>
      </c>
      <c r="T17" s="43"/>
      <c r="U17" s="43"/>
      <c r="V17" s="32">
        <f t="shared" ref="V17:V26" si="3">ROUND(U17*0.23,2)</f>
        <v>0</v>
      </c>
      <c r="W17" s="44">
        <f t="shared" ref="W17:W26" si="4">ROUND(U17,2)+V17</f>
        <v>0</v>
      </c>
    </row>
    <row r="18" spans="1:23" x14ac:dyDescent="0.35">
      <c r="A18" s="4">
        <v>6149849</v>
      </c>
      <c r="B18" s="4" t="s">
        <v>3776</v>
      </c>
      <c r="C18" s="5" t="s">
        <v>3777</v>
      </c>
      <c r="D18" s="6" t="s">
        <v>13</v>
      </c>
      <c r="E18" s="6" t="s">
        <v>3754</v>
      </c>
      <c r="F18" s="6" t="s">
        <v>3754</v>
      </c>
      <c r="G18" s="6" t="s">
        <v>3755</v>
      </c>
      <c r="H18" s="6" t="s">
        <v>3754</v>
      </c>
      <c r="I18" s="6" t="s">
        <v>1206</v>
      </c>
      <c r="J18" s="6" t="s">
        <v>1207</v>
      </c>
      <c r="K18" s="7">
        <v>156</v>
      </c>
      <c r="L18" s="6">
        <v>497475</v>
      </c>
      <c r="M18" s="6">
        <v>251510</v>
      </c>
      <c r="N18" s="6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">
        <v>6149895</v>
      </c>
      <c r="B19" s="4" t="s">
        <v>3778</v>
      </c>
      <c r="C19" s="5" t="s">
        <v>3779</v>
      </c>
      <c r="D19" s="6" t="s">
        <v>13</v>
      </c>
      <c r="E19" s="6" t="s">
        <v>3754</v>
      </c>
      <c r="F19" s="6" t="s">
        <v>3754</v>
      </c>
      <c r="G19" s="6" t="s">
        <v>3755</v>
      </c>
      <c r="H19" s="6" t="s">
        <v>3754</v>
      </c>
      <c r="I19" s="6" t="s">
        <v>3400</v>
      </c>
      <c r="J19" s="6" t="s">
        <v>90</v>
      </c>
      <c r="K19" s="7">
        <v>54</v>
      </c>
      <c r="L19" s="6">
        <v>501515</v>
      </c>
      <c r="M19" s="6">
        <v>250867</v>
      </c>
      <c r="N19" s="6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">
        <v>6150088</v>
      </c>
      <c r="B20" s="4" t="s">
        <v>3802</v>
      </c>
      <c r="C20" s="5" t="s">
        <v>3803</v>
      </c>
      <c r="D20" s="6" t="s">
        <v>13</v>
      </c>
      <c r="E20" s="6" t="s">
        <v>3754</v>
      </c>
      <c r="F20" s="6" t="s">
        <v>3754</v>
      </c>
      <c r="G20" s="6" t="s">
        <v>3755</v>
      </c>
      <c r="H20" s="6" t="s">
        <v>3754</v>
      </c>
      <c r="I20" s="6" t="s">
        <v>2416</v>
      </c>
      <c r="J20" s="6" t="s">
        <v>2417</v>
      </c>
      <c r="K20" s="7">
        <v>25</v>
      </c>
      <c r="L20" s="6">
        <v>498148</v>
      </c>
      <c r="M20" s="6">
        <v>250145</v>
      </c>
      <c r="N20" s="6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">
        <v>6150170</v>
      </c>
      <c r="B21" s="4" t="s">
        <v>3804</v>
      </c>
      <c r="C21" s="5" t="s">
        <v>3805</v>
      </c>
      <c r="D21" s="6" t="s">
        <v>13</v>
      </c>
      <c r="E21" s="6" t="s">
        <v>3754</v>
      </c>
      <c r="F21" s="6" t="s">
        <v>3754</v>
      </c>
      <c r="G21" s="6" t="s">
        <v>3755</v>
      </c>
      <c r="H21" s="6" t="s">
        <v>3754</v>
      </c>
      <c r="I21" s="6" t="s">
        <v>2154</v>
      </c>
      <c r="J21" s="6" t="s">
        <v>2155</v>
      </c>
      <c r="K21" s="7">
        <v>51</v>
      </c>
      <c r="L21" s="6">
        <v>501348</v>
      </c>
      <c r="M21" s="6">
        <v>246648</v>
      </c>
      <c r="N21" s="6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">
        <v>6150187</v>
      </c>
      <c r="B22" s="4" t="s">
        <v>3806</v>
      </c>
      <c r="C22" s="5" t="s">
        <v>3807</v>
      </c>
      <c r="D22" s="6" t="s">
        <v>13</v>
      </c>
      <c r="E22" s="6" t="s">
        <v>3754</v>
      </c>
      <c r="F22" s="6" t="s">
        <v>3754</v>
      </c>
      <c r="G22" s="6" t="s">
        <v>3755</v>
      </c>
      <c r="H22" s="6" t="s">
        <v>3754</v>
      </c>
      <c r="I22" s="6" t="s">
        <v>77</v>
      </c>
      <c r="J22" s="6" t="s">
        <v>78</v>
      </c>
      <c r="K22" s="7">
        <v>102</v>
      </c>
      <c r="L22" s="6">
        <v>499950</v>
      </c>
      <c r="M22" s="6">
        <v>253186</v>
      </c>
      <c r="N22" s="6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">
        <v>6139778</v>
      </c>
      <c r="B23" s="4" t="s">
        <v>3810</v>
      </c>
      <c r="C23" s="5" t="s">
        <v>3811</v>
      </c>
      <c r="D23" s="6" t="s">
        <v>13</v>
      </c>
      <c r="E23" s="6" t="s">
        <v>3754</v>
      </c>
      <c r="F23" s="6" t="s">
        <v>3754</v>
      </c>
      <c r="G23" s="6" t="s">
        <v>3755</v>
      </c>
      <c r="H23" s="6" t="s">
        <v>3754</v>
      </c>
      <c r="I23" s="6" t="s">
        <v>299</v>
      </c>
      <c r="J23" s="6" t="s">
        <v>300</v>
      </c>
      <c r="K23" s="7">
        <v>66</v>
      </c>
      <c r="L23" s="6">
        <v>496454</v>
      </c>
      <c r="M23" s="6">
        <v>252852</v>
      </c>
      <c r="N23" s="6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">
        <v>6150449</v>
      </c>
      <c r="B24" s="4" t="s">
        <v>3820</v>
      </c>
      <c r="C24" s="5" t="s">
        <v>3821</v>
      </c>
      <c r="D24" s="6" t="s">
        <v>13</v>
      </c>
      <c r="E24" s="6" t="s">
        <v>3754</v>
      </c>
      <c r="F24" s="6" t="s">
        <v>3754</v>
      </c>
      <c r="G24" s="6" t="s">
        <v>3755</v>
      </c>
      <c r="H24" s="6" t="s">
        <v>3754</v>
      </c>
      <c r="I24" s="6" t="s">
        <v>3822</v>
      </c>
      <c r="J24" s="6" t="s">
        <v>3823</v>
      </c>
      <c r="K24" s="7">
        <v>37</v>
      </c>
      <c r="L24" s="6">
        <v>503242</v>
      </c>
      <c r="M24" s="6">
        <v>249848</v>
      </c>
      <c r="N24" s="6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">
        <v>6144230</v>
      </c>
      <c r="B25" s="4" t="s">
        <v>3824</v>
      </c>
      <c r="C25" s="5" t="s">
        <v>3825</v>
      </c>
      <c r="D25" s="6" t="s">
        <v>13</v>
      </c>
      <c r="E25" s="6" t="s">
        <v>3754</v>
      </c>
      <c r="F25" s="6" t="s">
        <v>3754</v>
      </c>
      <c r="G25" s="6" t="s">
        <v>3755</v>
      </c>
      <c r="H25" s="6" t="s">
        <v>3754</v>
      </c>
      <c r="I25" s="6" t="s">
        <v>624</v>
      </c>
      <c r="J25" s="6" t="s">
        <v>625</v>
      </c>
      <c r="K25" s="7">
        <v>1</v>
      </c>
      <c r="L25" s="6">
        <v>498805</v>
      </c>
      <c r="M25" s="6">
        <v>251343</v>
      </c>
      <c r="N25" s="6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  <row r="26" spans="1:23" x14ac:dyDescent="0.35">
      <c r="A26" s="4">
        <v>6150641</v>
      </c>
      <c r="B26" s="4" t="s">
        <v>3830</v>
      </c>
      <c r="C26" s="5" t="s">
        <v>3831</v>
      </c>
      <c r="D26" s="6" t="s">
        <v>13</v>
      </c>
      <c r="E26" s="6" t="s">
        <v>3754</v>
      </c>
      <c r="F26" s="6" t="s">
        <v>3754</v>
      </c>
      <c r="G26" s="6" t="s">
        <v>3755</v>
      </c>
      <c r="H26" s="6" t="s">
        <v>3754</v>
      </c>
      <c r="I26" s="6" t="s">
        <v>1425</v>
      </c>
      <c r="J26" s="6" t="s">
        <v>1426</v>
      </c>
      <c r="K26" s="7">
        <v>3</v>
      </c>
      <c r="L26" s="6">
        <v>498515</v>
      </c>
      <c r="M26" s="6">
        <v>251562</v>
      </c>
      <c r="N26" s="6">
        <v>1</v>
      </c>
      <c r="O26" s="43"/>
      <c r="P26" s="43"/>
      <c r="Q26" s="43"/>
      <c r="R26" s="32">
        <f t="shared" si="1"/>
        <v>0</v>
      </c>
      <c r="S26" s="44">
        <f t="shared" si="2"/>
        <v>0</v>
      </c>
      <c r="T26" s="43"/>
      <c r="U26" s="43"/>
      <c r="V26" s="32">
        <f t="shared" si="3"/>
        <v>0</v>
      </c>
      <c r="W26" s="44">
        <f t="shared" si="4"/>
        <v>0</v>
      </c>
    </row>
  </sheetData>
  <sheetProtection algorithmName="SHA-512" hashValue="LcZOBr5jCK9G8IwIJHAVwgBVO9liyT9CuiwDJLfvA2R67ovtmFlc1Tfw5nm4hiJXn9qg6mPOPq38NYi/ii8qqw==" saltValue="1rlGN++bC2r9R5z1GSA0F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8116D-6B88-4A04-A579-F1CC335C5A2F}">
  <dimension ref="A1:W17"/>
  <sheetViews>
    <sheetView workbookViewId="0">
      <selection activeCell="S15" sqref="S15"/>
    </sheetView>
  </sheetViews>
  <sheetFormatPr defaultRowHeight="14.5" x14ac:dyDescent="0.35"/>
  <cols>
    <col min="5" max="5" width="10.81640625" customWidth="1"/>
    <col min="6" max="6" width="11.1796875" customWidth="1"/>
    <col min="12" max="12" width="15.26953125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156</v>
      </c>
      <c r="B2" s="11">
        <f>M14</f>
        <v>2</v>
      </c>
      <c r="C2" s="11" t="str">
        <f>E17</f>
        <v>TYCHY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2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6149903</v>
      </c>
      <c r="B16" s="4" t="s">
        <v>3780</v>
      </c>
      <c r="C16" s="5" t="s">
        <v>3781</v>
      </c>
      <c r="D16" s="6" t="s">
        <v>13</v>
      </c>
      <c r="E16" s="6" t="s">
        <v>3754</v>
      </c>
      <c r="F16" s="6" t="s">
        <v>3754</v>
      </c>
      <c r="G16" s="6" t="s">
        <v>3755</v>
      </c>
      <c r="H16" s="6" t="s">
        <v>3754</v>
      </c>
      <c r="I16" s="6" t="s">
        <v>3782</v>
      </c>
      <c r="J16" s="6" t="s">
        <v>3783</v>
      </c>
      <c r="K16" s="7">
        <v>22</v>
      </c>
      <c r="L16" s="6">
        <v>498700</v>
      </c>
      <c r="M16" s="6">
        <v>250326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">
        <v>6150635</v>
      </c>
      <c r="B17" s="4" t="s">
        <v>3828</v>
      </c>
      <c r="C17" s="5" t="s">
        <v>3829</v>
      </c>
      <c r="D17" s="6" t="s">
        <v>13</v>
      </c>
      <c r="E17" s="6" t="s">
        <v>3754</v>
      </c>
      <c r="F17" s="6" t="s">
        <v>3754</v>
      </c>
      <c r="G17" s="6" t="s">
        <v>3755</v>
      </c>
      <c r="H17" s="6" t="s">
        <v>3754</v>
      </c>
      <c r="I17" s="6" t="s">
        <v>1526</v>
      </c>
      <c r="J17" s="6" t="s">
        <v>1527</v>
      </c>
      <c r="K17" s="7">
        <v>10</v>
      </c>
      <c r="L17" s="6">
        <v>497684</v>
      </c>
      <c r="M17" s="6">
        <v>251776</v>
      </c>
      <c r="N17" s="6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nM7lDhqRPWUuvMOqza2Hz2rYQxaHCiLCSX68rhfd+Ywq7/4eFWfqN8ATRVtMFBg/V3dH+dMhIaNZOIIrXkmSZw==" saltValue="tDf1JZLWO8y4c1jzanWtu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43C0C-0C03-48E4-B641-91F2631D3B9B}">
  <dimension ref="A1:W20"/>
  <sheetViews>
    <sheetView workbookViewId="0">
      <selection activeCell="P15" sqref="P15"/>
    </sheetView>
  </sheetViews>
  <sheetFormatPr defaultRowHeight="14.5" x14ac:dyDescent="0.35"/>
  <cols>
    <col min="5" max="6" width="11.54296875" customWidth="1"/>
    <col min="12" max="12" width="15.1796875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155</v>
      </c>
      <c r="B2" s="11">
        <f>M14</f>
        <v>5</v>
      </c>
      <c r="C2" s="11" t="str">
        <f>E17</f>
        <v>TYCHY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5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6143855</v>
      </c>
      <c r="B16" s="4" t="s">
        <v>3772</v>
      </c>
      <c r="C16" s="5" t="s">
        <v>3773</v>
      </c>
      <c r="D16" s="6" t="s">
        <v>13</v>
      </c>
      <c r="E16" s="6" t="s">
        <v>3754</v>
      </c>
      <c r="F16" s="6" t="s">
        <v>3754</v>
      </c>
      <c r="G16" s="6" t="s">
        <v>3755</v>
      </c>
      <c r="H16" s="6" t="s">
        <v>3754</v>
      </c>
      <c r="I16" s="6" t="s">
        <v>3774</v>
      </c>
      <c r="J16" s="6" t="s">
        <v>3775</v>
      </c>
      <c r="K16" s="7">
        <v>24</v>
      </c>
      <c r="L16" s="6">
        <v>498033</v>
      </c>
      <c r="M16" s="6">
        <v>251394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">
        <v>6149998</v>
      </c>
      <c r="B17" s="4" t="s">
        <v>3794</v>
      </c>
      <c r="C17" s="5" t="s">
        <v>3795</v>
      </c>
      <c r="D17" s="6" t="s">
        <v>13</v>
      </c>
      <c r="E17" s="6" t="s">
        <v>3754</v>
      </c>
      <c r="F17" s="6" t="s">
        <v>3754</v>
      </c>
      <c r="G17" s="6" t="s">
        <v>3755</v>
      </c>
      <c r="H17" s="6" t="s">
        <v>3754</v>
      </c>
      <c r="I17" s="6" t="s">
        <v>3792</v>
      </c>
      <c r="J17" s="6" t="s">
        <v>3793</v>
      </c>
      <c r="K17" s="7">
        <v>9</v>
      </c>
      <c r="L17" s="6">
        <v>499371</v>
      </c>
      <c r="M17" s="6">
        <v>250248</v>
      </c>
      <c r="N17" s="6">
        <v>1</v>
      </c>
      <c r="O17" s="43"/>
      <c r="P17" s="43"/>
      <c r="Q17" s="43"/>
      <c r="R17" s="32">
        <f t="shared" ref="R17:R20" si="1">ROUND(Q17*0.23,2)</f>
        <v>0</v>
      </c>
      <c r="S17" s="44">
        <f t="shared" ref="S17:S20" si="2">ROUND(Q17,2)+R17</f>
        <v>0</v>
      </c>
      <c r="T17" s="43"/>
      <c r="U17" s="43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35">
      <c r="A18" s="4">
        <v>6145115</v>
      </c>
      <c r="B18" s="4" t="s">
        <v>3808</v>
      </c>
      <c r="C18" s="5" t="s">
        <v>3809</v>
      </c>
      <c r="D18" s="6" t="s">
        <v>13</v>
      </c>
      <c r="E18" s="6" t="s">
        <v>3754</v>
      </c>
      <c r="F18" s="6" t="s">
        <v>3754</v>
      </c>
      <c r="G18" s="6" t="s">
        <v>3755</v>
      </c>
      <c r="H18" s="6" t="s">
        <v>3754</v>
      </c>
      <c r="I18" s="6" t="s">
        <v>617</v>
      </c>
      <c r="J18" s="6" t="s">
        <v>618</v>
      </c>
      <c r="K18" s="7">
        <v>6</v>
      </c>
      <c r="L18" s="6">
        <v>499951</v>
      </c>
      <c r="M18" s="6">
        <v>250331</v>
      </c>
      <c r="N18" s="6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">
        <v>6150642</v>
      </c>
      <c r="B19" s="4" t="s">
        <v>3832</v>
      </c>
      <c r="C19" s="5" t="s">
        <v>3833</v>
      </c>
      <c r="D19" s="6" t="s">
        <v>13</v>
      </c>
      <c r="E19" s="6" t="s">
        <v>3754</v>
      </c>
      <c r="F19" s="6" t="s">
        <v>3754</v>
      </c>
      <c r="G19" s="6" t="s">
        <v>3755</v>
      </c>
      <c r="H19" s="6" t="s">
        <v>3754</v>
      </c>
      <c r="I19" s="6" t="s">
        <v>1425</v>
      </c>
      <c r="J19" s="6" t="s">
        <v>1426</v>
      </c>
      <c r="K19" s="7">
        <v>4</v>
      </c>
      <c r="L19" s="6">
        <v>498469</v>
      </c>
      <c r="M19" s="6">
        <v>251654</v>
      </c>
      <c r="N19" s="6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">
        <v>6143712</v>
      </c>
      <c r="B20" s="4" t="s">
        <v>3838</v>
      </c>
      <c r="C20" s="5" t="s">
        <v>3839</v>
      </c>
      <c r="D20" s="6" t="s">
        <v>13</v>
      </c>
      <c r="E20" s="6" t="s">
        <v>3754</v>
      </c>
      <c r="F20" s="6" t="s">
        <v>3754</v>
      </c>
      <c r="G20" s="6" t="s">
        <v>3755</v>
      </c>
      <c r="H20" s="6" t="s">
        <v>3754</v>
      </c>
      <c r="I20" s="6" t="s">
        <v>3379</v>
      </c>
      <c r="J20" s="6" t="s">
        <v>3380</v>
      </c>
      <c r="K20" s="7">
        <v>40</v>
      </c>
      <c r="L20" s="6">
        <v>498597</v>
      </c>
      <c r="M20" s="6">
        <v>251818</v>
      </c>
      <c r="N20" s="6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</sheetData>
  <sheetProtection algorithmName="SHA-512" hashValue="GajsoKg9kjBJZlBoWd9XQSRZP6CmkcPiI85O3Kw/oIDLXoNjA3pLjAPCrYu+TEBzKHjqKRKsSAUNHG1/0HhJAg==" saltValue="/7V2XGpNBRwSu9nbF08PP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A0361-BA44-46E7-B307-C4A19876581B}">
  <dimension ref="A1:W16"/>
  <sheetViews>
    <sheetView workbookViewId="0">
      <selection activeCell="U16" sqref="U16"/>
    </sheetView>
  </sheetViews>
  <sheetFormatPr defaultRowHeight="14.5" x14ac:dyDescent="0.35"/>
  <cols>
    <col min="5" max="5" width="10.81640625" customWidth="1"/>
    <col min="6" max="6" width="11" customWidth="1"/>
    <col min="12" max="12" width="15.453125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154</v>
      </c>
      <c r="B2" s="11">
        <f>M14</f>
        <v>1</v>
      </c>
      <c r="C2" s="11" t="str">
        <f>E16</f>
        <v>TYCHY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1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6150080</v>
      </c>
      <c r="B16" s="4" t="s">
        <v>3798</v>
      </c>
      <c r="C16" s="5" t="s">
        <v>3799</v>
      </c>
      <c r="D16" s="6" t="s">
        <v>13</v>
      </c>
      <c r="E16" s="6" t="s">
        <v>3754</v>
      </c>
      <c r="F16" s="6" t="s">
        <v>3754</v>
      </c>
      <c r="G16" s="6" t="s">
        <v>3755</v>
      </c>
      <c r="H16" s="6" t="s">
        <v>3754</v>
      </c>
      <c r="I16" s="6" t="s">
        <v>3800</v>
      </c>
      <c r="J16" s="6" t="s">
        <v>3801</v>
      </c>
      <c r="K16" s="7">
        <v>42</v>
      </c>
      <c r="L16" s="6">
        <v>499282</v>
      </c>
      <c r="M16" s="6">
        <v>249918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</sheetData>
  <sheetProtection algorithmName="SHA-512" hashValue="/fYWkzafb7/vuP7HfgY6FVZkd/Itjkf2aHBCcrrpZLDbChXZJdymVvSlS8dDe2kO6eZ8NtYhnoSiVJmFoIPRZA==" saltValue="q94kKf5mzV+P4xpTYDNI8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9B54E-37E1-480A-A385-F78ADFA82FB1}">
  <dimension ref="A1:W22"/>
  <sheetViews>
    <sheetView workbookViewId="0">
      <selection activeCell="A15" sqref="A15"/>
    </sheetView>
  </sheetViews>
  <sheetFormatPr defaultRowHeight="14.5" x14ac:dyDescent="0.35"/>
  <cols>
    <col min="5" max="5" width="10.453125" customWidth="1"/>
    <col min="6" max="6" width="10.81640625" customWidth="1"/>
    <col min="12" max="12" width="15.26953125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153</v>
      </c>
      <c r="B2" s="11">
        <f>M14</f>
        <v>7</v>
      </c>
      <c r="C2" s="11" t="str">
        <f>E17</f>
        <v>TYCHY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7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6149785</v>
      </c>
      <c r="B16" s="4" t="s">
        <v>3760</v>
      </c>
      <c r="C16" s="5" t="s">
        <v>3761</v>
      </c>
      <c r="D16" s="6" t="s">
        <v>13</v>
      </c>
      <c r="E16" s="6" t="s">
        <v>3754</v>
      </c>
      <c r="F16" s="6" t="s">
        <v>3754</v>
      </c>
      <c r="G16" s="6" t="s">
        <v>3755</v>
      </c>
      <c r="H16" s="6" t="s">
        <v>3754</v>
      </c>
      <c r="I16" s="6" t="s">
        <v>3762</v>
      </c>
      <c r="J16" s="6" t="s">
        <v>3763</v>
      </c>
      <c r="K16" s="7">
        <v>100</v>
      </c>
      <c r="L16" s="6">
        <v>498569</v>
      </c>
      <c r="M16" s="6">
        <v>249682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">
        <v>6149818</v>
      </c>
      <c r="B17" s="4" t="s">
        <v>3764</v>
      </c>
      <c r="C17" s="5" t="s">
        <v>3765</v>
      </c>
      <c r="D17" s="6" t="s">
        <v>13</v>
      </c>
      <c r="E17" s="6" t="s">
        <v>3754</v>
      </c>
      <c r="F17" s="6" t="s">
        <v>3754</v>
      </c>
      <c r="G17" s="6" t="s">
        <v>3755</v>
      </c>
      <c r="H17" s="6" t="s">
        <v>3754</v>
      </c>
      <c r="I17" s="6" t="s">
        <v>3766</v>
      </c>
      <c r="J17" s="6" t="s">
        <v>3767</v>
      </c>
      <c r="K17" s="7">
        <v>123</v>
      </c>
      <c r="L17" s="6">
        <v>497407</v>
      </c>
      <c r="M17" s="6">
        <v>249528</v>
      </c>
      <c r="N17" s="6">
        <v>1</v>
      </c>
      <c r="O17" s="43"/>
      <c r="P17" s="43"/>
      <c r="Q17" s="43"/>
      <c r="R17" s="32">
        <f t="shared" ref="R17:R22" si="1">ROUND(Q17*0.23,2)</f>
        <v>0</v>
      </c>
      <c r="S17" s="44">
        <f t="shared" ref="S17:S22" si="2">ROUND(Q17,2)+R17</f>
        <v>0</v>
      </c>
      <c r="T17" s="43"/>
      <c r="U17" s="43"/>
      <c r="V17" s="32">
        <f t="shared" ref="V17:V22" si="3">ROUND(U17*0.23,2)</f>
        <v>0</v>
      </c>
      <c r="W17" s="44">
        <f t="shared" ref="W17:W22" si="4">ROUND(U17,2)+V17</f>
        <v>0</v>
      </c>
    </row>
    <row r="18" spans="1:23" x14ac:dyDescent="0.35">
      <c r="A18" s="4">
        <v>6149978</v>
      </c>
      <c r="B18" s="4" t="s">
        <v>3788</v>
      </c>
      <c r="C18" s="5" t="s">
        <v>3789</v>
      </c>
      <c r="D18" s="6" t="s">
        <v>13</v>
      </c>
      <c r="E18" s="6" t="s">
        <v>3754</v>
      </c>
      <c r="F18" s="6" t="s">
        <v>3754</v>
      </c>
      <c r="G18" s="6" t="s">
        <v>3755</v>
      </c>
      <c r="H18" s="6" t="s">
        <v>3754</v>
      </c>
      <c r="I18" s="6" t="s">
        <v>3786</v>
      </c>
      <c r="J18" s="6" t="s">
        <v>3787</v>
      </c>
      <c r="K18" s="7">
        <v>21</v>
      </c>
      <c r="L18" s="6">
        <v>500231</v>
      </c>
      <c r="M18" s="6">
        <v>249849</v>
      </c>
      <c r="N18" s="6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">
        <v>6150040</v>
      </c>
      <c r="B19" s="4" t="s">
        <v>3796</v>
      </c>
      <c r="C19" s="5" t="s">
        <v>3797</v>
      </c>
      <c r="D19" s="6" t="s">
        <v>13</v>
      </c>
      <c r="E19" s="6" t="s">
        <v>3754</v>
      </c>
      <c r="F19" s="6" t="s">
        <v>3754</v>
      </c>
      <c r="G19" s="6" t="s">
        <v>3755</v>
      </c>
      <c r="H19" s="6" t="s">
        <v>3754</v>
      </c>
      <c r="I19" s="6" t="s">
        <v>3141</v>
      </c>
      <c r="J19" s="6" t="s">
        <v>3142</v>
      </c>
      <c r="K19" s="7">
        <v>8</v>
      </c>
      <c r="L19" s="6">
        <v>500133</v>
      </c>
      <c r="M19" s="6">
        <v>249682</v>
      </c>
      <c r="N19" s="6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">
        <v>6145236</v>
      </c>
      <c r="B20" s="4" t="s">
        <v>3812</v>
      </c>
      <c r="C20" s="5" t="s">
        <v>3813</v>
      </c>
      <c r="D20" s="6" t="s">
        <v>13</v>
      </c>
      <c r="E20" s="6" t="s">
        <v>3754</v>
      </c>
      <c r="F20" s="6" t="s">
        <v>3754</v>
      </c>
      <c r="G20" s="6" t="s">
        <v>3755</v>
      </c>
      <c r="H20" s="6" t="s">
        <v>3754</v>
      </c>
      <c r="I20" s="6" t="s">
        <v>3814</v>
      </c>
      <c r="J20" s="6" t="s">
        <v>3815</v>
      </c>
      <c r="K20" s="7">
        <v>108</v>
      </c>
      <c r="L20" s="6">
        <v>499582</v>
      </c>
      <c r="M20" s="6">
        <v>249624</v>
      </c>
      <c r="N20" s="6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">
        <v>6148003</v>
      </c>
      <c r="B21" s="4" t="s">
        <v>3826</v>
      </c>
      <c r="C21" s="5" t="s">
        <v>3827</v>
      </c>
      <c r="D21" s="6" t="s">
        <v>13</v>
      </c>
      <c r="E21" s="6" t="s">
        <v>3754</v>
      </c>
      <c r="F21" s="6" t="s">
        <v>3754</v>
      </c>
      <c r="G21" s="6" t="s">
        <v>3755</v>
      </c>
      <c r="H21" s="6" t="s">
        <v>3754</v>
      </c>
      <c r="I21" s="6" t="s">
        <v>3363</v>
      </c>
      <c r="J21" s="6" t="s">
        <v>3364</v>
      </c>
      <c r="K21" s="7">
        <v>1</v>
      </c>
      <c r="L21" s="6">
        <v>499386</v>
      </c>
      <c r="M21" s="6">
        <v>248156</v>
      </c>
      <c r="N21" s="6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">
        <v>6150656</v>
      </c>
      <c r="B22" s="4" t="s">
        <v>3834</v>
      </c>
      <c r="C22" s="5" t="s">
        <v>3835</v>
      </c>
      <c r="D22" s="6" t="s">
        <v>13</v>
      </c>
      <c r="E22" s="6" t="s">
        <v>3754</v>
      </c>
      <c r="F22" s="6" t="s">
        <v>3754</v>
      </c>
      <c r="G22" s="6" t="s">
        <v>3755</v>
      </c>
      <c r="H22" s="6" t="s">
        <v>3754</v>
      </c>
      <c r="I22" s="6" t="s">
        <v>3836</v>
      </c>
      <c r="J22" s="6" t="s">
        <v>3837</v>
      </c>
      <c r="K22" s="7">
        <v>45</v>
      </c>
      <c r="L22" s="6">
        <v>500230</v>
      </c>
      <c r="M22" s="6">
        <v>247065</v>
      </c>
      <c r="N22" s="6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</sheetData>
  <sheetProtection algorithmName="SHA-512" hashValue="GdgEMDE0qWDAY9/3aVaQFv3Wvov4Gy0VqFwXEqZZH/KNPPzuY9uSDY2+syj8av4GgDyQWwcXwNYlhcvpbAF+5g==" saltValue="DaHTBGuG6JAk0/aP5LYMf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128D4-4DE0-40A3-9741-D01ADE3C3F93}">
  <dimension ref="A1:W21"/>
  <sheetViews>
    <sheetView topLeftCell="M10" workbookViewId="0">
      <selection activeCell="O17" sqref="O17"/>
    </sheetView>
  </sheetViews>
  <sheetFormatPr defaultRowHeight="14.5" x14ac:dyDescent="0.35"/>
  <cols>
    <col min="5" max="5" width="11.453125" customWidth="1"/>
    <col min="6" max="6" width="10.7265625" customWidth="1"/>
    <col min="12" max="12" width="15.81640625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152</v>
      </c>
      <c r="B2" s="11">
        <f>M14</f>
        <v>6</v>
      </c>
      <c r="C2" s="11" t="str">
        <f>E17</f>
        <v>TYCHY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6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6144368</v>
      </c>
      <c r="B16" s="4" t="s">
        <v>3756</v>
      </c>
      <c r="C16" s="5" t="s">
        <v>3757</v>
      </c>
      <c r="D16" s="6" t="s">
        <v>13</v>
      </c>
      <c r="E16" s="6" t="s">
        <v>3754</v>
      </c>
      <c r="F16" s="6" t="s">
        <v>3754</v>
      </c>
      <c r="G16" s="6" t="s">
        <v>3755</v>
      </c>
      <c r="H16" s="6" t="s">
        <v>3754</v>
      </c>
      <c r="I16" s="6" t="s">
        <v>3758</v>
      </c>
      <c r="J16" s="6" t="s">
        <v>3759</v>
      </c>
      <c r="K16" s="7">
        <v>5</v>
      </c>
      <c r="L16" s="6">
        <v>498608</v>
      </c>
      <c r="M16" s="6">
        <v>250713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">
        <v>6144490</v>
      </c>
      <c r="B17" s="4" t="s">
        <v>3784</v>
      </c>
      <c r="C17" s="5" t="s">
        <v>3785</v>
      </c>
      <c r="D17" s="6" t="s">
        <v>13</v>
      </c>
      <c r="E17" s="6" t="s">
        <v>3754</v>
      </c>
      <c r="F17" s="6" t="s">
        <v>3754</v>
      </c>
      <c r="G17" s="6" t="s">
        <v>3755</v>
      </c>
      <c r="H17" s="6" t="s">
        <v>3754</v>
      </c>
      <c r="I17" s="6" t="s">
        <v>3786</v>
      </c>
      <c r="J17" s="6" t="s">
        <v>3787</v>
      </c>
      <c r="K17" s="7">
        <v>11</v>
      </c>
      <c r="L17" s="6">
        <v>499555</v>
      </c>
      <c r="M17" s="6">
        <v>250342</v>
      </c>
      <c r="N17" s="6">
        <v>1</v>
      </c>
      <c r="O17" s="43"/>
      <c r="P17" s="43"/>
      <c r="Q17" s="43"/>
      <c r="R17" s="32">
        <f t="shared" ref="R17:R21" si="1">ROUND(Q17*0.23,2)</f>
        <v>0</v>
      </c>
      <c r="S17" s="44">
        <f t="shared" ref="S17:S21" si="2">ROUND(Q17,2)+R17</f>
        <v>0</v>
      </c>
      <c r="T17" s="43"/>
      <c r="U17" s="43"/>
      <c r="V17" s="32">
        <f t="shared" ref="V17:V21" si="3">ROUND(U17*0.23,2)</f>
        <v>0</v>
      </c>
      <c r="W17" s="44">
        <f t="shared" ref="W17:W21" si="4">ROUND(U17,2)+V17</f>
        <v>0</v>
      </c>
    </row>
    <row r="18" spans="1:23" x14ac:dyDescent="0.35">
      <c r="A18" s="4">
        <v>6145364</v>
      </c>
      <c r="B18" s="4" t="s">
        <v>3790</v>
      </c>
      <c r="C18" s="5" t="s">
        <v>3791</v>
      </c>
      <c r="D18" s="6" t="s">
        <v>13</v>
      </c>
      <c r="E18" s="6" t="s">
        <v>3754</v>
      </c>
      <c r="F18" s="6" t="s">
        <v>3754</v>
      </c>
      <c r="G18" s="6" t="s">
        <v>3755</v>
      </c>
      <c r="H18" s="6" t="s">
        <v>3754</v>
      </c>
      <c r="I18" s="6" t="s">
        <v>3792</v>
      </c>
      <c r="J18" s="6" t="s">
        <v>3793</v>
      </c>
      <c r="K18" s="7">
        <v>62</v>
      </c>
      <c r="L18" s="6">
        <v>499856</v>
      </c>
      <c r="M18" s="6">
        <v>250047</v>
      </c>
      <c r="N18" s="6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">
        <v>6145310</v>
      </c>
      <c r="B19" s="4" t="s">
        <v>3816</v>
      </c>
      <c r="C19" s="5" t="s">
        <v>3817</v>
      </c>
      <c r="D19" s="6" t="s">
        <v>13</v>
      </c>
      <c r="E19" s="6" t="s">
        <v>3754</v>
      </c>
      <c r="F19" s="6" t="s">
        <v>3754</v>
      </c>
      <c r="G19" s="6" t="s">
        <v>3755</v>
      </c>
      <c r="H19" s="6" t="s">
        <v>3754</v>
      </c>
      <c r="I19" s="6" t="s">
        <v>3814</v>
      </c>
      <c r="J19" s="6" t="s">
        <v>3815</v>
      </c>
      <c r="K19" s="7">
        <v>190</v>
      </c>
      <c r="L19" s="6">
        <v>500098</v>
      </c>
      <c r="M19" s="6">
        <v>249260</v>
      </c>
      <c r="N19" s="6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">
        <v>6145245</v>
      </c>
      <c r="B20" s="4" t="s">
        <v>3818</v>
      </c>
      <c r="C20" s="5" t="s">
        <v>3819</v>
      </c>
      <c r="D20" s="6" t="s">
        <v>13</v>
      </c>
      <c r="E20" s="6" t="s">
        <v>3754</v>
      </c>
      <c r="F20" s="6" t="s">
        <v>3754</v>
      </c>
      <c r="G20" s="6" t="s">
        <v>3755</v>
      </c>
      <c r="H20" s="6" t="s">
        <v>3754</v>
      </c>
      <c r="I20" s="6" t="s">
        <v>3814</v>
      </c>
      <c r="J20" s="6" t="s">
        <v>3815</v>
      </c>
      <c r="K20" s="7">
        <v>53</v>
      </c>
      <c r="L20" s="6">
        <v>499862</v>
      </c>
      <c r="M20" s="6">
        <v>249654</v>
      </c>
      <c r="N20" s="6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">
        <v>6145026</v>
      </c>
      <c r="B21" s="4" t="s">
        <v>3840</v>
      </c>
      <c r="C21" s="5" t="s">
        <v>3841</v>
      </c>
      <c r="D21" s="6" t="s">
        <v>13</v>
      </c>
      <c r="E21" s="6" t="s">
        <v>3754</v>
      </c>
      <c r="F21" s="6" t="s">
        <v>3754</v>
      </c>
      <c r="G21" s="6" t="s">
        <v>3755</v>
      </c>
      <c r="H21" s="6" t="s">
        <v>3754</v>
      </c>
      <c r="I21" s="6" t="s">
        <v>3842</v>
      </c>
      <c r="J21" s="6" t="s">
        <v>3843</v>
      </c>
      <c r="K21" s="7">
        <v>20</v>
      </c>
      <c r="L21" s="6">
        <v>500543</v>
      </c>
      <c r="M21" s="6">
        <v>249887</v>
      </c>
      <c r="N21" s="6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</sheetData>
  <sheetProtection algorithmName="SHA-512" hashValue="CwWCipLIRpcPZM7cFaGgNOBGbJLRXkSl1nEkGjS12rxlMP28Vi+cYEBoBCfq3SaLb1VrNdr49MXWbvvr6basng==" saltValue="ioHDXfYKYFsFSAS6zYUjX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69B97-5D11-43FA-8647-C429C7E314AE}">
  <dimension ref="A1:W31"/>
  <sheetViews>
    <sheetView workbookViewId="0">
      <selection activeCell="U26" sqref="U26"/>
    </sheetView>
  </sheetViews>
  <sheetFormatPr defaultRowHeight="14.5" x14ac:dyDescent="0.35"/>
  <cols>
    <col min="5" max="6" width="10.54296875" customWidth="1"/>
    <col min="12" max="12" width="15.453125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151</v>
      </c>
      <c r="B2" s="11">
        <f>M14</f>
        <v>16</v>
      </c>
      <c r="C2" s="11" t="str">
        <f>E17</f>
        <v>TARNOGÓRSKI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16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5767026</v>
      </c>
      <c r="B16" s="4" t="s">
        <v>809</v>
      </c>
      <c r="C16" s="5" t="s">
        <v>810</v>
      </c>
      <c r="D16" s="6" t="s">
        <v>13</v>
      </c>
      <c r="E16" s="6" t="s">
        <v>811</v>
      </c>
      <c r="F16" s="6" t="s">
        <v>812</v>
      </c>
      <c r="G16" s="6" t="s">
        <v>813</v>
      </c>
      <c r="H16" s="6" t="s">
        <v>812</v>
      </c>
      <c r="I16" s="6" t="s">
        <v>814</v>
      </c>
      <c r="J16" s="6" t="s">
        <v>815</v>
      </c>
      <c r="K16" s="7">
        <v>2</v>
      </c>
      <c r="L16" s="6">
        <v>473472</v>
      </c>
      <c r="M16" s="6">
        <v>300859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">
        <v>5767356</v>
      </c>
      <c r="B17" s="4" t="s">
        <v>816</v>
      </c>
      <c r="C17" s="5" t="s">
        <v>817</v>
      </c>
      <c r="D17" s="6" t="s">
        <v>13</v>
      </c>
      <c r="E17" s="6" t="s">
        <v>811</v>
      </c>
      <c r="F17" s="6" t="s">
        <v>812</v>
      </c>
      <c r="G17" s="6" t="s">
        <v>818</v>
      </c>
      <c r="H17" s="6" t="s">
        <v>819</v>
      </c>
      <c r="I17" s="6" t="s">
        <v>820</v>
      </c>
      <c r="J17" s="6" t="s">
        <v>821</v>
      </c>
      <c r="K17" s="7">
        <v>12</v>
      </c>
      <c r="L17" s="6">
        <v>476109</v>
      </c>
      <c r="M17" s="6">
        <v>299862</v>
      </c>
      <c r="N17" s="6">
        <v>1</v>
      </c>
      <c r="O17" s="43"/>
      <c r="P17" s="43"/>
      <c r="Q17" s="43"/>
      <c r="R17" s="32">
        <f t="shared" ref="R17:R31" si="1">ROUND(Q17*0.23,2)</f>
        <v>0</v>
      </c>
      <c r="S17" s="44">
        <f t="shared" ref="S17:S31" si="2">ROUND(Q17,2)+R17</f>
        <v>0</v>
      </c>
      <c r="T17" s="43"/>
      <c r="U17" s="43"/>
      <c r="V17" s="32">
        <f t="shared" ref="V17:V31" si="3">ROUND(U17*0.23,2)</f>
        <v>0</v>
      </c>
      <c r="W17" s="44">
        <f t="shared" ref="W17:W31" si="4">ROUND(U17,2)+V17</f>
        <v>0</v>
      </c>
    </row>
    <row r="18" spans="1:23" x14ac:dyDescent="0.35">
      <c r="A18" s="4">
        <v>8045918</v>
      </c>
      <c r="B18" s="4" t="s">
        <v>1110</v>
      </c>
      <c r="C18" s="5" t="s">
        <v>1111</v>
      </c>
      <c r="D18" s="6" t="s">
        <v>13</v>
      </c>
      <c r="E18" s="6" t="s">
        <v>811</v>
      </c>
      <c r="F18" s="6" t="s">
        <v>1109</v>
      </c>
      <c r="G18" s="6" t="s">
        <v>1112</v>
      </c>
      <c r="H18" s="6" t="s">
        <v>1113</v>
      </c>
      <c r="I18" s="6" t="s">
        <v>1114</v>
      </c>
      <c r="J18" s="6" t="s">
        <v>1115</v>
      </c>
      <c r="K18" s="7">
        <v>4</v>
      </c>
      <c r="L18" s="6">
        <v>481394</v>
      </c>
      <c r="M18" s="6">
        <v>294285</v>
      </c>
      <c r="N18" s="6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">
        <v>5773202</v>
      </c>
      <c r="B19" s="4" t="s">
        <v>1116</v>
      </c>
      <c r="C19" s="5" t="s">
        <v>1117</v>
      </c>
      <c r="D19" s="6" t="s">
        <v>13</v>
      </c>
      <c r="E19" s="6" t="s">
        <v>811</v>
      </c>
      <c r="F19" s="6" t="s">
        <v>1109</v>
      </c>
      <c r="G19" s="6" t="s">
        <v>1112</v>
      </c>
      <c r="H19" s="6" t="s">
        <v>1113</v>
      </c>
      <c r="I19" s="6" t="s">
        <v>1114</v>
      </c>
      <c r="J19" s="6" t="s">
        <v>1115</v>
      </c>
      <c r="K19" s="7">
        <v>8</v>
      </c>
      <c r="L19" s="6">
        <v>481631</v>
      </c>
      <c r="M19" s="6">
        <v>294239</v>
      </c>
      <c r="N19" s="6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">
        <v>5750685</v>
      </c>
      <c r="B20" s="4" t="s">
        <v>1882</v>
      </c>
      <c r="C20" s="5" t="s">
        <v>1883</v>
      </c>
      <c r="D20" s="6" t="s">
        <v>13</v>
      </c>
      <c r="E20" s="6" t="s">
        <v>811</v>
      </c>
      <c r="F20" s="6" t="s">
        <v>1880</v>
      </c>
      <c r="G20" s="6" t="s">
        <v>1881</v>
      </c>
      <c r="H20" s="6" t="s">
        <v>1880</v>
      </c>
      <c r="I20" s="6" t="s">
        <v>60</v>
      </c>
      <c r="J20" s="6" t="s">
        <v>61</v>
      </c>
      <c r="K20" s="7">
        <v>6</v>
      </c>
      <c r="L20" s="6">
        <v>492058</v>
      </c>
      <c r="M20" s="6">
        <v>299740</v>
      </c>
      <c r="N20" s="6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">
        <v>5752201</v>
      </c>
      <c r="B21" s="4" t="s">
        <v>1888</v>
      </c>
      <c r="C21" s="5" t="s">
        <v>1889</v>
      </c>
      <c r="D21" s="6" t="s">
        <v>13</v>
      </c>
      <c r="E21" s="6" t="s">
        <v>811</v>
      </c>
      <c r="F21" s="6" t="s">
        <v>1880</v>
      </c>
      <c r="G21" s="6" t="s">
        <v>1881</v>
      </c>
      <c r="H21" s="6" t="s">
        <v>1880</v>
      </c>
      <c r="I21" s="6" t="s">
        <v>1890</v>
      </c>
      <c r="J21" s="6" t="s">
        <v>1891</v>
      </c>
      <c r="K21" s="7">
        <v>43</v>
      </c>
      <c r="L21" s="6">
        <v>491939</v>
      </c>
      <c r="M21" s="6">
        <v>298804</v>
      </c>
      <c r="N21" s="6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">
        <v>5756926</v>
      </c>
      <c r="B22" s="4" t="s">
        <v>3697</v>
      </c>
      <c r="C22" s="5" t="s">
        <v>3698</v>
      </c>
      <c r="D22" s="6" t="s">
        <v>13</v>
      </c>
      <c r="E22" s="6" t="s">
        <v>811</v>
      </c>
      <c r="F22" s="6" t="s">
        <v>3695</v>
      </c>
      <c r="G22" s="6" t="s">
        <v>3696</v>
      </c>
      <c r="H22" s="6" t="s">
        <v>3695</v>
      </c>
      <c r="I22" s="6" t="s">
        <v>3699</v>
      </c>
      <c r="J22" s="6" t="s">
        <v>3700</v>
      </c>
      <c r="K22" s="7">
        <v>72</v>
      </c>
      <c r="L22" s="6">
        <v>486665</v>
      </c>
      <c r="M22" s="6">
        <v>292131</v>
      </c>
      <c r="N22" s="6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">
        <v>5766300</v>
      </c>
      <c r="B23" s="4" t="s">
        <v>3701</v>
      </c>
      <c r="C23" s="5" t="s">
        <v>3702</v>
      </c>
      <c r="D23" s="6" t="s">
        <v>13</v>
      </c>
      <c r="E23" s="6" t="s">
        <v>811</v>
      </c>
      <c r="F23" s="6" t="s">
        <v>3695</v>
      </c>
      <c r="G23" s="6" t="s">
        <v>3696</v>
      </c>
      <c r="H23" s="6" t="s">
        <v>3695</v>
      </c>
      <c r="I23" s="6" t="s">
        <v>3703</v>
      </c>
      <c r="J23" s="6" t="s">
        <v>3704</v>
      </c>
      <c r="K23" s="7">
        <v>11</v>
      </c>
      <c r="L23" s="6">
        <v>487096</v>
      </c>
      <c r="M23" s="6">
        <v>286402</v>
      </c>
      <c r="N23" s="6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">
        <v>5765250</v>
      </c>
      <c r="B24" s="4" t="s">
        <v>3711</v>
      </c>
      <c r="C24" s="5" t="s">
        <v>3712</v>
      </c>
      <c r="D24" s="6" t="s">
        <v>13</v>
      </c>
      <c r="E24" s="6" t="s">
        <v>811</v>
      </c>
      <c r="F24" s="6" t="s">
        <v>3695</v>
      </c>
      <c r="G24" s="6" t="s">
        <v>3696</v>
      </c>
      <c r="H24" s="6" t="s">
        <v>3695</v>
      </c>
      <c r="I24" s="6" t="s">
        <v>3713</v>
      </c>
      <c r="J24" s="6" t="s">
        <v>3714</v>
      </c>
      <c r="K24" s="7" t="s">
        <v>3715</v>
      </c>
      <c r="L24" s="6">
        <v>490632</v>
      </c>
      <c r="M24" s="6">
        <v>284349</v>
      </c>
      <c r="N24" s="6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">
        <v>5762862</v>
      </c>
      <c r="B25" s="4" t="s">
        <v>3716</v>
      </c>
      <c r="C25" s="5" t="s">
        <v>3717</v>
      </c>
      <c r="D25" s="6" t="s">
        <v>13</v>
      </c>
      <c r="E25" s="6" t="s">
        <v>811</v>
      </c>
      <c r="F25" s="6" t="s">
        <v>3695</v>
      </c>
      <c r="G25" s="6" t="s">
        <v>3696</v>
      </c>
      <c r="H25" s="6" t="s">
        <v>3695</v>
      </c>
      <c r="I25" s="6" t="s">
        <v>124</v>
      </c>
      <c r="J25" s="6" t="s">
        <v>125</v>
      </c>
      <c r="K25" s="7">
        <v>20</v>
      </c>
      <c r="L25" s="6">
        <v>490049</v>
      </c>
      <c r="M25" s="6">
        <v>286346</v>
      </c>
      <c r="N25" s="6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  <row r="26" spans="1:23" x14ac:dyDescent="0.35">
      <c r="A26" s="4">
        <v>5762160</v>
      </c>
      <c r="B26" s="4" t="s">
        <v>3718</v>
      </c>
      <c r="C26" s="5" t="s">
        <v>3719</v>
      </c>
      <c r="D26" s="6" t="s">
        <v>13</v>
      </c>
      <c r="E26" s="6" t="s">
        <v>811</v>
      </c>
      <c r="F26" s="6" t="s">
        <v>3695</v>
      </c>
      <c r="G26" s="6" t="s">
        <v>3696</v>
      </c>
      <c r="H26" s="6" t="s">
        <v>3695</v>
      </c>
      <c r="I26" s="6" t="s">
        <v>3720</v>
      </c>
      <c r="J26" s="6" t="s">
        <v>3721</v>
      </c>
      <c r="K26" s="7">
        <v>6</v>
      </c>
      <c r="L26" s="6">
        <v>487816</v>
      </c>
      <c r="M26" s="6">
        <v>286425</v>
      </c>
      <c r="N26" s="6">
        <v>1</v>
      </c>
      <c r="O26" s="43"/>
      <c r="P26" s="43"/>
      <c r="Q26" s="43"/>
      <c r="R26" s="32">
        <f t="shared" si="1"/>
        <v>0</v>
      </c>
      <c r="S26" s="44">
        <f t="shared" si="2"/>
        <v>0</v>
      </c>
      <c r="T26" s="43"/>
      <c r="U26" s="43"/>
      <c r="V26" s="32">
        <f t="shared" si="3"/>
        <v>0</v>
      </c>
      <c r="W26" s="44">
        <f t="shared" si="4"/>
        <v>0</v>
      </c>
    </row>
    <row r="27" spans="1:23" x14ac:dyDescent="0.35">
      <c r="A27" s="4">
        <v>5766471</v>
      </c>
      <c r="B27" s="4" t="s">
        <v>3724</v>
      </c>
      <c r="C27" s="5" t="s">
        <v>3725</v>
      </c>
      <c r="D27" s="6" t="s">
        <v>13</v>
      </c>
      <c r="E27" s="6" t="s">
        <v>811</v>
      </c>
      <c r="F27" s="6" t="s">
        <v>3695</v>
      </c>
      <c r="G27" s="6" t="s">
        <v>3696</v>
      </c>
      <c r="H27" s="6" t="s">
        <v>3695</v>
      </c>
      <c r="I27" s="6" t="s">
        <v>2726</v>
      </c>
      <c r="J27" s="6" t="s">
        <v>2727</v>
      </c>
      <c r="K27" s="7">
        <v>3</v>
      </c>
      <c r="L27" s="6">
        <v>489571</v>
      </c>
      <c r="M27" s="6">
        <v>286862</v>
      </c>
      <c r="N27" s="6">
        <v>1</v>
      </c>
      <c r="O27" s="43"/>
      <c r="P27" s="43"/>
      <c r="Q27" s="43"/>
      <c r="R27" s="32">
        <f t="shared" si="1"/>
        <v>0</v>
      </c>
      <c r="S27" s="44">
        <f t="shared" si="2"/>
        <v>0</v>
      </c>
      <c r="T27" s="43"/>
      <c r="U27" s="43"/>
      <c r="V27" s="32">
        <f t="shared" si="3"/>
        <v>0</v>
      </c>
      <c r="W27" s="44">
        <f t="shared" si="4"/>
        <v>0</v>
      </c>
    </row>
    <row r="28" spans="1:23" x14ac:dyDescent="0.35">
      <c r="A28" s="4">
        <v>5762556</v>
      </c>
      <c r="B28" s="4" t="s">
        <v>3730</v>
      </c>
      <c r="C28" s="5" t="s">
        <v>3731</v>
      </c>
      <c r="D28" s="6" t="s">
        <v>13</v>
      </c>
      <c r="E28" s="6" t="s">
        <v>811</v>
      </c>
      <c r="F28" s="6" t="s">
        <v>3695</v>
      </c>
      <c r="G28" s="6" t="s">
        <v>3696</v>
      </c>
      <c r="H28" s="6" t="s">
        <v>3695</v>
      </c>
      <c r="I28" s="6" t="s">
        <v>2885</v>
      </c>
      <c r="J28" s="6" t="s">
        <v>2886</v>
      </c>
      <c r="K28" s="7">
        <v>14</v>
      </c>
      <c r="L28" s="6">
        <v>490354</v>
      </c>
      <c r="M28" s="6">
        <v>286952</v>
      </c>
      <c r="N28" s="6">
        <v>1</v>
      </c>
      <c r="O28" s="43"/>
      <c r="P28" s="43"/>
      <c r="Q28" s="43"/>
      <c r="R28" s="32">
        <f t="shared" si="1"/>
        <v>0</v>
      </c>
      <c r="S28" s="44">
        <f t="shared" si="2"/>
        <v>0</v>
      </c>
      <c r="T28" s="43"/>
      <c r="U28" s="43"/>
      <c r="V28" s="32">
        <f t="shared" si="3"/>
        <v>0</v>
      </c>
      <c r="W28" s="44">
        <f t="shared" si="4"/>
        <v>0</v>
      </c>
    </row>
    <row r="29" spans="1:23" x14ac:dyDescent="0.35">
      <c r="A29" s="4">
        <v>5761892</v>
      </c>
      <c r="B29" s="4" t="s">
        <v>3736</v>
      </c>
      <c r="C29" s="5" t="s">
        <v>3737</v>
      </c>
      <c r="D29" s="6" t="s">
        <v>13</v>
      </c>
      <c r="E29" s="6" t="s">
        <v>811</v>
      </c>
      <c r="F29" s="6" t="s">
        <v>3695</v>
      </c>
      <c r="G29" s="6" t="s">
        <v>3696</v>
      </c>
      <c r="H29" s="6" t="s">
        <v>3695</v>
      </c>
      <c r="I29" s="6" t="s">
        <v>2327</v>
      </c>
      <c r="J29" s="6" t="s">
        <v>2328</v>
      </c>
      <c r="K29" s="7">
        <v>7</v>
      </c>
      <c r="L29" s="6">
        <v>488938</v>
      </c>
      <c r="M29" s="6">
        <v>286290</v>
      </c>
      <c r="N29" s="6">
        <v>1</v>
      </c>
      <c r="O29" s="43"/>
      <c r="P29" s="43"/>
      <c r="Q29" s="43"/>
      <c r="R29" s="32">
        <f t="shared" si="1"/>
        <v>0</v>
      </c>
      <c r="S29" s="44">
        <f t="shared" si="2"/>
        <v>0</v>
      </c>
      <c r="T29" s="43"/>
      <c r="U29" s="43"/>
      <c r="V29" s="32">
        <f t="shared" si="3"/>
        <v>0</v>
      </c>
      <c r="W29" s="44">
        <f t="shared" si="4"/>
        <v>0</v>
      </c>
    </row>
    <row r="30" spans="1:23" x14ac:dyDescent="0.35">
      <c r="A30" s="4">
        <v>5764429</v>
      </c>
      <c r="B30" s="4" t="s">
        <v>3738</v>
      </c>
      <c r="C30" s="5" t="s">
        <v>3739</v>
      </c>
      <c r="D30" s="6" t="s">
        <v>13</v>
      </c>
      <c r="E30" s="6" t="s">
        <v>811</v>
      </c>
      <c r="F30" s="6" t="s">
        <v>3695</v>
      </c>
      <c r="G30" s="6" t="s">
        <v>3696</v>
      </c>
      <c r="H30" s="6" t="s">
        <v>3695</v>
      </c>
      <c r="I30" s="6" t="s">
        <v>3740</v>
      </c>
      <c r="J30" s="6" t="s">
        <v>3741</v>
      </c>
      <c r="K30" s="7">
        <v>1</v>
      </c>
      <c r="L30" s="6">
        <v>486252</v>
      </c>
      <c r="M30" s="6">
        <v>284869</v>
      </c>
      <c r="N30" s="6">
        <v>1</v>
      </c>
      <c r="O30" s="43"/>
      <c r="P30" s="43"/>
      <c r="Q30" s="43"/>
      <c r="R30" s="32">
        <f t="shared" si="1"/>
        <v>0</v>
      </c>
      <c r="S30" s="44">
        <f t="shared" si="2"/>
        <v>0</v>
      </c>
      <c r="T30" s="43"/>
      <c r="U30" s="43"/>
      <c r="V30" s="32">
        <f t="shared" si="3"/>
        <v>0</v>
      </c>
      <c r="W30" s="44">
        <f t="shared" si="4"/>
        <v>0</v>
      </c>
    </row>
    <row r="31" spans="1:23" x14ac:dyDescent="0.35">
      <c r="A31" s="4">
        <v>5766850</v>
      </c>
      <c r="B31" s="4" t="s">
        <v>3744</v>
      </c>
      <c r="C31" s="5" t="s">
        <v>3745</v>
      </c>
      <c r="D31" s="6" t="s">
        <v>13</v>
      </c>
      <c r="E31" s="6" t="s">
        <v>811</v>
      </c>
      <c r="F31" s="6" t="s">
        <v>3695</v>
      </c>
      <c r="G31" s="6" t="s">
        <v>3696</v>
      </c>
      <c r="H31" s="6" t="s">
        <v>3695</v>
      </c>
      <c r="I31" s="6" t="s">
        <v>1449</v>
      </c>
      <c r="J31" s="6" t="s">
        <v>1450</v>
      </c>
      <c r="K31" s="7">
        <v>64</v>
      </c>
      <c r="L31" s="6">
        <v>487908</v>
      </c>
      <c r="M31" s="6">
        <v>283085</v>
      </c>
      <c r="N31" s="6">
        <v>1</v>
      </c>
      <c r="O31" s="43"/>
      <c r="P31" s="43"/>
      <c r="Q31" s="43"/>
      <c r="R31" s="32">
        <f t="shared" si="1"/>
        <v>0</v>
      </c>
      <c r="S31" s="44">
        <f t="shared" si="2"/>
        <v>0</v>
      </c>
      <c r="T31" s="43"/>
      <c r="U31" s="43"/>
      <c r="V31" s="32">
        <f t="shared" si="3"/>
        <v>0</v>
      </c>
      <c r="W31" s="44">
        <f t="shared" si="4"/>
        <v>0</v>
      </c>
    </row>
  </sheetData>
  <sheetProtection algorithmName="SHA-512" hashValue="vgKWYAxTe2htoDGE7QIRnMPzYKzuuJ/bNwAqlz6dFcKHqVnC296D4BSNWq8IX60+iOQdxfD3Mv2U9RECefZLBQ==" saltValue="047+aI6wx/CgU5btH6isG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C6129-F89B-44C1-85F0-3433145D96D7}">
  <dimension ref="A1:W19"/>
  <sheetViews>
    <sheetView workbookViewId="0">
      <selection activeCell="Q15" sqref="Q15"/>
    </sheetView>
  </sheetViews>
  <sheetFormatPr defaultRowHeight="14.5" x14ac:dyDescent="0.35"/>
  <cols>
    <col min="5" max="5" width="12.1796875" customWidth="1"/>
    <col min="6" max="6" width="11.26953125" customWidth="1"/>
    <col min="12" max="12" width="14.7265625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177</v>
      </c>
      <c r="B2" s="11">
        <f>M14</f>
        <v>4</v>
      </c>
      <c r="C2" s="11" t="str">
        <f>E17</f>
        <v>ŻYWIECKI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4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5883641</v>
      </c>
      <c r="B16" s="4" t="s">
        <v>102</v>
      </c>
      <c r="C16" s="5" t="s">
        <v>103</v>
      </c>
      <c r="D16" s="6" t="s">
        <v>13</v>
      </c>
      <c r="E16" s="6" t="s">
        <v>31</v>
      </c>
      <c r="F16" s="6" t="s">
        <v>94</v>
      </c>
      <c r="G16" s="6" t="s">
        <v>99</v>
      </c>
      <c r="H16" s="6" t="s">
        <v>94</v>
      </c>
      <c r="I16" s="6" t="s">
        <v>87</v>
      </c>
      <c r="J16" s="6" t="s">
        <v>88</v>
      </c>
      <c r="K16" s="6">
        <v>210</v>
      </c>
      <c r="L16" s="6">
        <v>511334</v>
      </c>
      <c r="M16" s="6">
        <v>205374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">
        <v>5892576</v>
      </c>
      <c r="B17" s="4" t="s">
        <v>136</v>
      </c>
      <c r="C17" s="5" t="s">
        <v>137</v>
      </c>
      <c r="D17" s="6" t="s">
        <v>13</v>
      </c>
      <c r="E17" s="6" t="s">
        <v>31</v>
      </c>
      <c r="F17" s="6" t="s">
        <v>132</v>
      </c>
      <c r="G17" s="6" t="s">
        <v>133</v>
      </c>
      <c r="H17" s="6" t="s">
        <v>132</v>
      </c>
      <c r="I17" s="6" t="s">
        <v>45</v>
      </c>
      <c r="J17" s="6" t="s">
        <v>15</v>
      </c>
      <c r="K17" s="6" t="s">
        <v>138</v>
      </c>
      <c r="L17" s="6">
        <v>508018</v>
      </c>
      <c r="M17" s="6">
        <v>184681</v>
      </c>
      <c r="N17" s="6">
        <v>1</v>
      </c>
      <c r="O17" s="43"/>
      <c r="P17" s="43"/>
      <c r="Q17" s="43"/>
      <c r="R17" s="32">
        <f t="shared" ref="R17:R19" si="1">ROUND(Q17*0.23,2)</f>
        <v>0</v>
      </c>
      <c r="S17" s="44">
        <f t="shared" ref="S17:S19" si="2">ROUND(Q17,2)+R17</f>
        <v>0</v>
      </c>
      <c r="T17" s="43"/>
      <c r="U17" s="43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35">
      <c r="A18" s="4">
        <v>5900252</v>
      </c>
      <c r="B18" s="4" t="s">
        <v>166</v>
      </c>
      <c r="C18" s="5" t="s">
        <v>167</v>
      </c>
      <c r="D18" s="6" t="s">
        <v>13</v>
      </c>
      <c r="E18" s="6" t="s">
        <v>31</v>
      </c>
      <c r="F18" s="6" t="s">
        <v>165</v>
      </c>
      <c r="G18" s="6" t="s">
        <v>168</v>
      </c>
      <c r="H18" s="6" t="s">
        <v>169</v>
      </c>
      <c r="I18" s="6" t="s">
        <v>45</v>
      </c>
      <c r="J18" s="6" t="s">
        <v>15</v>
      </c>
      <c r="K18" s="6">
        <v>191</v>
      </c>
      <c r="L18" s="6">
        <v>510369</v>
      </c>
      <c r="M18" s="6">
        <v>174462</v>
      </c>
      <c r="N18" s="6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">
        <v>5901431</v>
      </c>
      <c r="B19" s="4" t="s">
        <v>170</v>
      </c>
      <c r="C19" s="5" t="s">
        <v>171</v>
      </c>
      <c r="D19" s="6" t="s">
        <v>13</v>
      </c>
      <c r="E19" s="6" t="s">
        <v>31</v>
      </c>
      <c r="F19" s="6" t="s">
        <v>165</v>
      </c>
      <c r="G19" s="6" t="s">
        <v>172</v>
      </c>
      <c r="H19" s="6" t="s">
        <v>173</v>
      </c>
      <c r="I19" s="6" t="s">
        <v>45</v>
      </c>
      <c r="J19" s="6" t="s">
        <v>15</v>
      </c>
      <c r="K19" s="6">
        <v>95</v>
      </c>
      <c r="L19" s="6">
        <v>512891</v>
      </c>
      <c r="M19" s="6">
        <v>180942</v>
      </c>
      <c r="N19" s="6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</sheetData>
  <sheetProtection algorithmName="SHA-512" hashValue="nV4Bc+g1wq2V9Sz23+G8rVYT4U4CFPjOo5by9vFjgVgEJcRh3pW3GpZD4onRZaGG2XPD6JS4y2ZZlWLsHOvPlQ==" saltValue="/L8ueIfQ98P97zSErxnkH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2AFF2-BBB3-4F2B-9FDB-35886280E11E}">
  <dimension ref="A1:W22"/>
  <sheetViews>
    <sheetView workbookViewId="0">
      <selection activeCell="U21" sqref="U21"/>
    </sheetView>
  </sheetViews>
  <sheetFormatPr defaultRowHeight="14.5" x14ac:dyDescent="0.35"/>
  <cols>
    <col min="5" max="5" width="10.453125" customWidth="1"/>
    <col min="6" max="6" width="11.1796875" customWidth="1"/>
    <col min="12" max="12" width="15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150</v>
      </c>
      <c r="B2" s="11">
        <f>M14</f>
        <v>7</v>
      </c>
      <c r="C2" s="11" t="str">
        <f>E17</f>
        <v>TARNOGÓRSKI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7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7821691</v>
      </c>
      <c r="B16" s="4" t="s">
        <v>1878</v>
      </c>
      <c r="C16" s="5" t="s">
        <v>1879</v>
      </c>
      <c r="D16" s="6" t="s">
        <v>13</v>
      </c>
      <c r="E16" s="6" t="s">
        <v>811</v>
      </c>
      <c r="F16" s="6" t="s">
        <v>1880</v>
      </c>
      <c r="G16" s="6" t="s">
        <v>1881</v>
      </c>
      <c r="H16" s="6" t="s">
        <v>1880</v>
      </c>
      <c r="I16" s="6" t="s">
        <v>60</v>
      </c>
      <c r="J16" s="6" t="s">
        <v>61</v>
      </c>
      <c r="K16" s="7">
        <v>4</v>
      </c>
      <c r="L16" s="6">
        <v>492064</v>
      </c>
      <c r="M16" s="6">
        <v>299698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">
        <v>5751265</v>
      </c>
      <c r="B17" s="4" t="s">
        <v>1884</v>
      </c>
      <c r="C17" s="5" t="s">
        <v>1885</v>
      </c>
      <c r="D17" s="6" t="s">
        <v>13</v>
      </c>
      <c r="E17" s="6" t="s">
        <v>811</v>
      </c>
      <c r="F17" s="6" t="s">
        <v>1880</v>
      </c>
      <c r="G17" s="6" t="s">
        <v>1881</v>
      </c>
      <c r="H17" s="6" t="s">
        <v>1880</v>
      </c>
      <c r="I17" s="6" t="s">
        <v>1886</v>
      </c>
      <c r="J17" s="6" t="s">
        <v>1887</v>
      </c>
      <c r="K17" s="7">
        <v>10</v>
      </c>
      <c r="L17" s="6">
        <v>496693</v>
      </c>
      <c r="M17" s="6">
        <v>298290</v>
      </c>
      <c r="N17" s="6">
        <v>1</v>
      </c>
      <c r="O17" s="43"/>
      <c r="P17" s="43"/>
      <c r="Q17" s="43"/>
      <c r="R17" s="32">
        <f t="shared" ref="R17:R22" si="1">ROUND(Q17*0.23,2)</f>
        <v>0</v>
      </c>
      <c r="S17" s="44">
        <f t="shared" ref="S17:S22" si="2">ROUND(Q17,2)+R17</f>
        <v>0</v>
      </c>
      <c r="T17" s="43"/>
      <c r="U17" s="43"/>
      <c r="V17" s="32">
        <f t="shared" ref="V17:V22" si="3">ROUND(U17*0.23,2)</f>
        <v>0</v>
      </c>
      <c r="W17" s="44">
        <f t="shared" ref="W17:W22" si="4">ROUND(U17,2)+V17</f>
        <v>0</v>
      </c>
    </row>
    <row r="18" spans="1:23" x14ac:dyDescent="0.35">
      <c r="A18" s="4">
        <v>5757730</v>
      </c>
      <c r="B18" s="4" t="s">
        <v>3693</v>
      </c>
      <c r="C18" s="5" t="s">
        <v>3694</v>
      </c>
      <c r="D18" s="6" t="s">
        <v>13</v>
      </c>
      <c r="E18" s="6" t="s">
        <v>811</v>
      </c>
      <c r="F18" s="6" t="s">
        <v>3695</v>
      </c>
      <c r="G18" s="6" t="s">
        <v>3696</v>
      </c>
      <c r="H18" s="6" t="s">
        <v>3695</v>
      </c>
      <c r="I18" s="6" t="s">
        <v>971</v>
      </c>
      <c r="J18" s="6" t="s">
        <v>972</v>
      </c>
      <c r="K18" s="7">
        <v>1</v>
      </c>
      <c r="L18" s="6">
        <v>485982</v>
      </c>
      <c r="M18" s="6">
        <v>290261</v>
      </c>
      <c r="N18" s="6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">
        <v>5758971</v>
      </c>
      <c r="B19" s="4" t="s">
        <v>3705</v>
      </c>
      <c r="C19" s="5" t="s">
        <v>3706</v>
      </c>
      <c r="D19" s="6" t="s">
        <v>13</v>
      </c>
      <c r="E19" s="6" t="s">
        <v>811</v>
      </c>
      <c r="F19" s="6" t="s">
        <v>3695</v>
      </c>
      <c r="G19" s="6" t="s">
        <v>3696</v>
      </c>
      <c r="H19" s="6" t="s">
        <v>3695</v>
      </c>
      <c r="I19" s="6" t="s">
        <v>3707</v>
      </c>
      <c r="J19" s="6" t="s">
        <v>3708</v>
      </c>
      <c r="K19" s="7">
        <v>15</v>
      </c>
      <c r="L19" s="6">
        <v>490674</v>
      </c>
      <c r="M19" s="6">
        <v>285889</v>
      </c>
      <c r="N19" s="6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">
        <v>5762383</v>
      </c>
      <c r="B20" s="4" t="s">
        <v>3709</v>
      </c>
      <c r="C20" s="5" t="s">
        <v>3710</v>
      </c>
      <c r="D20" s="6" t="s">
        <v>13</v>
      </c>
      <c r="E20" s="6" t="s">
        <v>811</v>
      </c>
      <c r="F20" s="6" t="s">
        <v>3695</v>
      </c>
      <c r="G20" s="6" t="s">
        <v>3696</v>
      </c>
      <c r="H20" s="6" t="s">
        <v>3695</v>
      </c>
      <c r="I20" s="6" t="s">
        <v>617</v>
      </c>
      <c r="J20" s="6" t="s">
        <v>618</v>
      </c>
      <c r="K20" s="7">
        <v>2</v>
      </c>
      <c r="L20" s="6">
        <v>489535</v>
      </c>
      <c r="M20" s="6">
        <v>287058</v>
      </c>
      <c r="N20" s="6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">
        <v>5766492</v>
      </c>
      <c r="B21" s="4" t="s">
        <v>3726</v>
      </c>
      <c r="C21" s="5" t="s">
        <v>3727</v>
      </c>
      <c r="D21" s="6" t="s">
        <v>13</v>
      </c>
      <c r="E21" s="6" t="s">
        <v>811</v>
      </c>
      <c r="F21" s="6" t="s">
        <v>3695</v>
      </c>
      <c r="G21" s="6" t="s">
        <v>3696</v>
      </c>
      <c r="H21" s="6" t="s">
        <v>3695</v>
      </c>
      <c r="I21" s="6" t="s">
        <v>2777</v>
      </c>
      <c r="J21" s="6" t="s">
        <v>2778</v>
      </c>
      <c r="K21" s="7">
        <v>26</v>
      </c>
      <c r="L21" s="6">
        <v>489295</v>
      </c>
      <c r="M21" s="6">
        <v>286632</v>
      </c>
      <c r="N21" s="6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">
        <v>5761809</v>
      </c>
      <c r="B22" s="4" t="s">
        <v>3728</v>
      </c>
      <c r="C22" s="5" t="s">
        <v>3729</v>
      </c>
      <c r="D22" s="6" t="s">
        <v>13</v>
      </c>
      <c r="E22" s="6" t="s">
        <v>811</v>
      </c>
      <c r="F22" s="6" t="s">
        <v>3695</v>
      </c>
      <c r="G22" s="6" t="s">
        <v>3696</v>
      </c>
      <c r="H22" s="6" t="s">
        <v>3695</v>
      </c>
      <c r="I22" s="6" t="s">
        <v>2777</v>
      </c>
      <c r="J22" s="6" t="s">
        <v>2778</v>
      </c>
      <c r="K22" s="7">
        <v>28</v>
      </c>
      <c r="L22" s="6">
        <v>489168</v>
      </c>
      <c r="M22" s="6">
        <v>286696</v>
      </c>
      <c r="N22" s="6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</sheetData>
  <sheetProtection algorithmName="SHA-512" hashValue="BlUv0swmaY0Ctq9C1CZANs6balruxNiMMTNrXeItS7fBTnTIV++CCjHHUIhgavu3G2i9QVsnt+yZFxRaqMU8ZA==" saltValue="Rfbti6zZAbNAmI/DvatUv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71B7C-3BB2-4D3B-81BA-22FDB67235D2}">
  <dimension ref="A1:W19"/>
  <sheetViews>
    <sheetView workbookViewId="0">
      <selection activeCell="U20" sqref="U20"/>
    </sheetView>
  </sheetViews>
  <sheetFormatPr defaultRowHeight="14.5" x14ac:dyDescent="0.35"/>
  <cols>
    <col min="5" max="5" width="11.1796875" customWidth="1"/>
    <col min="6" max="6" width="10.81640625" customWidth="1"/>
    <col min="12" max="12" width="15.26953125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149</v>
      </c>
      <c r="B2" s="11">
        <f>M14</f>
        <v>4</v>
      </c>
      <c r="C2" s="11" t="str">
        <f>E17</f>
        <v>TARNOGÓRSKI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4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5762956</v>
      </c>
      <c r="B16" s="4" t="s">
        <v>3722</v>
      </c>
      <c r="C16" s="5" t="s">
        <v>3723</v>
      </c>
      <c r="D16" s="6" t="s">
        <v>13</v>
      </c>
      <c r="E16" s="6" t="s">
        <v>811</v>
      </c>
      <c r="F16" s="6" t="s">
        <v>3695</v>
      </c>
      <c r="G16" s="6" t="s">
        <v>3696</v>
      </c>
      <c r="H16" s="6" t="s">
        <v>3695</v>
      </c>
      <c r="I16" s="6" t="s">
        <v>1026</v>
      </c>
      <c r="J16" s="6" t="s">
        <v>1027</v>
      </c>
      <c r="K16" s="7">
        <v>17</v>
      </c>
      <c r="L16" s="6">
        <v>489965</v>
      </c>
      <c r="M16" s="6">
        <v>286051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">
        <v>5766619</v>
      </c>
      <c r="B17" s="4" t="s">
        <v>3732</v>
      </c>
      <c r="C17" s="5" t="s">
        <v>3733</v>
      </c>
      <c r="D17" s="6" t="s">
        <v>13</v>
      </c>
      <c r="E17" s="6" t="s">
        <v>811</v>
      </c>
      <c r="F17" s="6" t="s">
        <v>3695</v>
      </c>
      <c r="G17" s="6" t="s">
        <v>3696</v>
      </c>
      <c r="H17" s="6" t="s">
        <v>3695</v>
      </c>
      <c r="I17" s="6" t="s">
        <v>255</v>
      </c>
      <c r="J17" s="6" t="s">
        <v>256</v>
      </c>
      <c r="K17" s="7">
        <v>23</v>
      </c>
      <c r="L17" s="6">
        <v>490141</v>
      </c>
      <c r="M17" s="6">
        <v>286948</v>
      </c>
      <c r="N17" s="6">
        <v>1</v>
      </c>
      <c r="O17" s="43"/>
      <c r="P17" s="43"/>
      <c r="Q17" s="43"/>
      <c r="R17" s="32">
        <f t="shared" ref="R17:R19" si="1">ROUND(Q17*0.23,2)</f>
        <v>0</v>
      </c>
      <c r="S17" s="44">
        <f t="shared" ref="S17:S19" si="2">ROUND(Q17,2)+R17</f>
        <v>0</v>
      </c>
      <c r="T17" s="43"/>
      <c r="U17" s="43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35">
      <c r="A18" s="4">
        <v>5762790</v>
      </c>
      <c r="B18" s="4" t="s">
        <v>3742</v>
      </c>
      <c r="C18" s="5" t="s">
        <v>3743</v>
      </c>
      <c r="D18" s="6" t="s">
        <v>13</v>
      </c>
      <c r="E18" s="6" t="s">
        <v>811</v>
      </c>
      <c r="F18" s="6" t="s">
        <v>3695</v>
      </c>
      <c r="G18" s="6" t="s">
        <v>3696</v>
      </c>
      <c r="H18" s="6" t="s">
        <v>3695</v>
      </c>
      <c r="I18" s="6" t="s">
        <v>1429</v>
      </c>
      <c r="J18" s="6" t="s">
        <v>1430</v>
      </c>
      <c r="K18" s="7">
        <v>1</v>
      </c>
      <c r="L18" s="6">
        <v>489281</v>
      </c>
      <c r="M18" s="6">
        <v>286212</v>
      </c>
      <c r="N18" s="6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">
        <v>5762575</v>
      </c>
      <c r="B19" s="4" t="s">
        <v>3750</v>
      </c>
      <c r="C19" s="5" t="s">
        <v>3751</v>
      </c>
      <c r="D19" s="6" t="s">
        <v>13</v>
      </c>
      <c r="E19" s="6" t="s">
        <v>811</v>
      </c>
      <c r="F19" s="6" t="s">
        <v>3695</v>
      </c>
      <c r="G19" s="6" t="s">
        <v>3696</v>
      </c>
      <c r="H19" s="6" t="s">
        <v>3695</v>
      </c>
      <c r="I19" s="6" t="s">
        <v>3647</v>
      </c>
      <c r="J19" s="6" t="s">
        <v>3648</v>
      </c>
      <c r="K19" s="7">
        <v>1</v>
      </c>
      <c r="L19" s="6">
        <v>490119</v>
      </c>
      <c r="M19" s="6">
        <v>286320</v>
      </c>
      <c r="N19" s="6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</sheetData>
  <sheetProtection algorithmName="SHA-512" hashValue="fwdwLFphDUh2xuuIyqS7+pEgD8jUCvY0SicCiLLr/foUTnLaqpaP29wW6o47UKCDKCANQL0+Exfy4DiLr6m6uw==" saltValue="6yl9OCZSvsdLgivaTGsXs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808AC-D8EB-40B3-A71A-8305C56A3135}">
  <dimension ref="A1:W23"/>
  <sheetViews>
    <sheetView workbookViewId="0">
      <selection activeCell="T24" sqref="T24"/>
    </sheetView>
  </sheetViews>
  <sheetFormatPr defaultColWidth="8.7265625" defaultRowHeight="14.5" x14ac:dyDescent="0.35"/>
  <cols>
    <col min="1" max="4" width="8.7265625" style="14"/>
    <col min="5" max="5" width="11.453125" style="14" customWidth="1"/>
    <col min="6" max="6" width="10.81640625" style="14" customWidth="1"/>
    <col min="7" max="11" width="8.7265625" style="14"/>
    <col min="12" max="12" width="14.81640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148</v>
      </c>
      <c r="B2" s="11">
        <f>M14</f>
        <v>8</v>
      </c>
      <c r="C2" s="11" t="str">
        <f>E17</f>
        <v>TARNOGÓRSKI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8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5775237</v>
      </c>
      <c r="B16" s="48" t="s">
        <v>1118</v>
      </c>
      <c r="C16" s="49" t="s">
        <v>1119</v>
      </c>
      <c r="D16" s="50" t="s">
        <v>13</v>
      </c>
      <c r="E16" s="50" t="s">
        <v>811</v>
      </c>
      <c r="F16" s="50" t="s">
        <v>1109</v>
      </c>
      <c r="G16" s="50" t="s">
        <v>1120</v>
      </c>
      <c r="H16" s="50" t="s">
        <v>1121</v>
      </c>
      <c r="I16" s="50" t="s">
        <v>18</v>
      </c>
      <c r="J16" s="50" t="s">
        <v>19</v>
      </c>
      <c r="K16" s="51">
        <v>12</v>
      </c>
      <c r="L16" s="50">
        <v>476302</v>
      </c>
      <c r="M16" s="50">
        <v>290774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5775080</v>
      </c>
      <c r="B17" s="48" t="s">
        <v>1122</v>
      </c>
      <c r="C17" s="49" t="s">
        <v>1123</v>
      </c>
      <c r="D17" s="50" t="s">
        <v>13</v>
      </c>
      <c r="E17" s="50" t="s">
        <v>811</v>
      </c>
      <c r="F17" s="50" t="s">
        <v>1109</v>
      </c>
      <c r="G17" s="50" t="s">
        <v>1120</v>
      </c>
      <c r="H17" s="50" t="s">
        <v>1121</v>
      </c>
      <c r="I17" s="50" t="s">
        <v>1124</v>
      </c>
      <c r="J17" s="50" t="s">
        <v>1125</v>
      </c>
      <c r="K17" s="51">
        <v>8</v>
      </c>
      <c r="L17" s="50">
        <v>475815</v>
      </c>
      <c r="M17" s="50">
        <v>291158</v>
      </c>
      <c r="N17" s="50">
        <v>1</v>
      </c>
      <c r="O17" s="43"/>
      <c r="P17" s="43"/>
      <c r="Q17" s="43"/>
      <c r="R17" s="32">
        <f t="shared" ref="R17:R23" si="1">ROUND(Q17*0.23,2)</f>
        <v>0</v>
      </c>
      <c r="S17" s="44">
        <f t="shared" ref="S17:S23" si="2">ROUND(Q17,2)+R17</f>
        <v>0</v>
      </c>
      <c r="T17" s="43"/>
      <c r="U17" s="43"/>
      <c r="V17" s="32">
        <f t="shared" ref="V17:V23" si="3">ROUND(U17*0.23,2)</f>
        <v>0</v>
      </c>
      <c r="W17" s="44">
        <f t="shared" ref="W17:W23" si="4">ROUND(U17,2)+V17</f>
        <v>0</v>
      </c>
    </row>
    <row r="18" spans="1:23" x14ac:dyDescent="0.35">
      <c r="A18" s="48">
        <v>5775319</v>
      </c>
      <c r="B18" s="48" t="s">
        <v>1128</v>
      </c>
      <c r="C18" s="49" t="s">
        <v>1129</v>
      </c>
      <c r="D18" s="50" t="s">
        <v>13</v>
      </c>
      <c r="E18" s="50" t="s">
        <v>811</v>
      </c>
      <c r="F18" s="50" t="s">
        <v>1130</v>
      </c>
      <c r="G18" s="50" t="s">
        <v>1131</v>
      </c>
      <c r="H18" s="50" t="s">
        <v>1132</v>
      </c>
      <c r="I18" s="50" t="s">
        <v>18</v>
      </c>
      <c r="J18" s="50" t="s">
        <v>19</v>
      </c>
      <c r="K18" s="51">
        <v>26</v>
      </c>
      <c r="L18" s="50">
        <v>481172</v>
      </c>
      <c r="M18" s="50">
        <v>275812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9275868</v>
      </c>
      <c r="B19" s="48" t="s">
        <v>1135</v>
      </c>
      <c r="C19" s="49" t="s">
        <v>1136</v>
      </c>
      <c r="D19" s="50" t="s">
        <v>13</v>
      </c>
      <c r="E19" s="50" t="s">
        <v>811</v>
      </c>
      <c r="F19" s="50" t="s">
        <v>1130</v>
      </c>
      <c r="G19" s="50" t="s">
        <v>1133</v>
      </c>
      <c r="H19" s="50" t="s">
        <v>1134</v>
      </c>
      <c r="I19" s="50" t="s">
        <v>1020</v>
      </c>
      <c r="J19" s="50" t="s">
        <v>1021</v>
      </c>
      <c r="K19" s="51">
        <v>6</v>
      </c>
      <c r="L19" s="50">
        <v>479549</v>
      </c>
      <c r="M19" s="50">
        <v>281273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5776070</v>
      </c>
      <c r="B20" s="48" t="s">
        <v>1137</v>
      </c>
      <c r="C20" s="49" t="s">
        <v>1138</v>
      </c>
      <c r="D20" s="50" t="s">
        <v>13</v>
      </c>
      <c r="E20" s="50" t="s">
        <v>811</v>
      </c>
      <c r="F20" s="50" t="s">
        <v>1130</v>
      </c>
      <c r="G20" s="50" t="s">
        <v>1139</v>
      </c>
      <c r="H20" s="50" t="s">
        <v>1140</v>
      </c>
      <c r="I20" s="50" t="s">
        <v>60</v>
      </c>
      <c r="J20" s="50" t="s">
        <v>61</v>
      </c>
      <c r="K20" s="51">
        <v>3</v>
      </c>
      <c r="L20" s="50">
        <v>475195</v>
      </c>
      <c r="M20" s="50">
        <v>286955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5776789</v>
      </c>
      <c r="B21" s="48" t="s">
        <v>1141</v>
      </c>
      <c r="C21" s="49" t="s">
        <v>1142</v>
      </c>
      <c r="D21" s="50" t="s">
        <v>13</v>
      </c>
      <c r="E21" s="50" t="s">
        <v>811</v>
      </c>
      <c r="F21" s="50" t="s">
        <v>1130</v>
      </c>
      <c r="G21" s="50" t="s">
        <v>1143</v>
      </c>
      <c r="H21" s="50" t="s">
        <v>1144</v>
      </c>
      <c r="I21" s="50" t="s">
        <v>159</v>
      </c>
      <c r="J21" s="50" t="s">
        <v>160</v>
      </c>
      <c r="K21" s="51">
        <v>26</v>
      </c>
      <c r="L21" s="50">
        <v>483169</v>
      </c>
      <c r="M21" s="50">
        <v>287405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5776897</v>
      </c>
      <c r="B22" s="48" t="s">
        <v>1145</v>
      </c>
      <c r="C22" s="49" t="s">
        <v>1146</v>
      </c>
      <c r="D22" s="50" t="s">
        <v>13</v>
      </c>
      <c r="E22" s="50" t="s">
        <v>811</v>
      </c>
      <c r="F22" s="50" t="s">
        <v>1130</v>
      </c>
      <c r="G22" s="50" t="s">
        <v>1147</v>
      </c>
      <c r="H22" s="50" t="s">
        <v>1148</v>
      </c>
      <c r="I22" s="50" t="s">
        <v>18</v>
      </c>
      <c r="J22" s="50" t="s">
        <v>19</v>
      </c>
      <c r="K22" s="51">
        <v>46</v>
      </c>
      <c r="L22" s="50">
        <v>477045</v>
      </c>
      <c r="M22" s="50">
        <v>277770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5779241</v>
      </c>
      <c r="B23" s="48" t="s">
        <v>1155</v>
      </c>
      <c r="C23" s="49" t="s">
        <v>1156</v>
      </c>
      <c r="D23" s="50" t="s">
        <v>13</v>
      </c>
      <c r="E23" s="50" t="s">
        <v>811</v>
      </c>
      <c r="F23" s="50" t="s">
        <v>1130</v>
      </c>
      <c r="G23" s="50" t="s">
        <v>1157</v>
      </c>
      <c r="H23" s="50" t="s">
        <v>1130</v>
      </c>
      <c r="I23" s="50" t="s">
        <v>558</v>
      </c>
      <c r="J23" s="50" t="s">
        <v>559</v>
      </c>
      <c r="K23" s="51">
        <v>67</v>
      </c>
      <c r="L23" s="50">
        <v>481919</v>
      </c>
      <c r="M23" s="50">
        <v>283146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</sheetData>
  <sheetProtection algorithmName="SHA-512" hashValue="HfLlL/7HszvB5IG0f/TEUvztO6OeBVb8U8ZJtLl02D7Z/8EAu3ebQrqGR6mrvgmlt8S1yhAdadQVUI9GXmVKkQ==" saltValue="Y5oJKfCXnERNRylVyOmH1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C4208-D766-489D-AA5A-3696DF4CD9B0}">
  <dimension ref="A1:W17"/>
  <sheetViews>
    <sheetView workbookViewId="0">
      <selection activeCell="T16" sqref="T16:U17"/>
    </sheetView>
  </sheetViews>
  <sheetFormatPr defaultColWidth="8.7265625" defaultRowHeight="14.5" x14ac:dyDescent="0.35"/>
  <cols>
    <col min="1" max="4" width="8.7265625" style="14"/>
    <col min="5" max="5" width="10.26953125" style="14" customWidth="1"/>
    <col min="6" max="6" width="10.7265625" style="14" customWidth="1"/>
    <col min="7" max="11" width="8.7265625" style="14"/>
    <col min="12" max="12" width="15.17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147</v>
      </c>
      <c r="B2" s="11">
        <f>M14</f>
        <v>2</v>
      </c>
      <c r="C2" s="11" t="str">
        <f>E17</f>
        <v>TARNOGÓRSKI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5778239</v>
      </c>
      <c r="B16" s="48" t="s">
        <v>1149</v>
      </c>
      <c r="C16" s="49" t="s">
        <v>1150</v>
      </c>
      <c r="D16" s="50" t="s">
        <v>13</v>
      </c>
      <c r="E16" s="50" t="s">
        <v>811</v>
      </c>
      <c r="F16" s="50" t="s">
        <v>1130</v>
      </c>
      <c r="G16" s="50" t="s">
        <v>1151</v>
      </c>
      <c r="H16" s="50" t="s">
        <v>1152</v>
      </c>
      <c r="I16" s="50" t="s">
        <v>1153</v>
      </c>
      <c r="J16" s="50" t="s">
        <v>1154</v>
      </c>
      <c r="K16" s="51">
        <v>62</v>
      </c>
      <c r="L16" s="50">
        <v>483587</v>
      </c>
      <c r="M16" s="50">
        <v>279547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5779496</v>
      </c>
      <c r="B17" s="48" t="s">
        <v>1160</v>
      </c>
      <c r="C17" s="49" t="s">
        <v>1161</v>
      </c>
      <c r="D17" s="50" t="s">
        <v>13</v>
      </c>
      <c r="E17" s="50" t="s">
        <v>811</v>
      </c>
      <c r="F17" s="50" t="s">
        <v>1130</v>
      </c>
      <c r="G17" s="50" t="s">
        <v>1158</v>
      </c>
      <c r="H17" s="50" t="s">
        <v>1159</v>
      </c>
      <c r="I17" s="50" t="s">
        <v>18</v>
      </c>
      <c r="J17" s="50" t="s">
        <v>19</v>
      </c>
      <c r="K17" s="51">
        <v>6</v>
      </c>
      <c r="L17" s="50">
        <v>479335</v>
      </c>
      <c r="M17" s="50">
        <v>278162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bQ110iLWRww8lZ9kukC8fv8LQIut4fjt6D3nhxETxC8TPdropuzB1+y0dh0c6p5AxrX78OY0XDk5J/SNmYrDsg==" saltValue="2rHT8fSIecSsTpiRBBfFi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7D5022-5F88-4D2E-A34D-6884C956C595}">
  <dimension ref="A1:W17"/>
  <sheetViews>
    <sheetView topLeftCell="H10" workbookViewId="0">
      <selection activeCell="T18" sqref="T18"/>
    </sheetView>
  </sheetViews>
  <sheetFormatPr defaultColWidth="8.7265625" defaultRowHeight="14.5" x14ac:dyDescent="0.35"/>
  <cols>
    <col min="1" max="4" width="8.7265625" style="14"/>
    <col min="5" max="5" width="11.1796875" style="14" customWidth="1"/>
    <col min="6" max="6" width="10.81640625" style="14" customWidth="1"/>
    <col min="7" max="11" width="8.7265625" style="14"/>
    <col min="12" max="12" width="14.81640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146</v>
      </c>
      <c r="B2" s="11">
        <f>M14</f>
        <v>2</v>
      </c>
      <c r="C2" s="11" t="str">
        <f>E17</f>
        <v>TARNOGÓRSKI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5762837</v>
      </c>
      <c r="B16" s="48" t="s">
        <v>3734</v>
      </c>
      <c r="C16" s="49" t="s">
        <v>3735</v>
      </c>
      <c r="D16" s="50" t="s">
        <v>13</v>
      </c>
      <c r="E16" s="50" t="s">
        <v>811</v>
      </c>
      <c r="F16" s="50" t="s">
        <v>3695</v>
      </c>
      <c r="G16" s="50" t="s">
        <v>3696</v>
      </c>
      <c r="H16" s="50" t="s">
        <v>3695</v>
      </c>
      <c r="I16" s="50" t="s">
        <v>89</v>
      </c>
      <c r="J16" s="50" t="s">
        <v>1798</v>
      </c>
      <c r="K16" s="51">
        <v>5</v>
      </c>
      <c r="L16" s="50">
        <v>489961</v>
      </c>
      <c r="M16" s="50">
        <v>286513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5763885</v>
      </c>
      <c r="B17" s="48" t="s">
        <v>3746</v>
      </c>
      <c r="C17" s="49" t="s">
        <v>3747</v>
      </c>
      <c r="D17" s="50" t="s">
        <v>13</v>
      </c>
      <c r="E17" s="50" t="s">
        <v>811</v>
      </c>
      <c r="F17" s="50" t="s">
        <v>3695</v>
      </c>
      <c r="G17" s="50" t="s">
        <v>3696</v>
      </c>
      <c r="H17" s="50" t="s">
        <v>3695</v>
      </c>
      <c r="I17" s="50" t="s">
        <v>3748</v>
      </c>
      <c r="J17" s="50" t="s">
        <v>3749</v>
      </c>
      <c r="K17" s="51">
        <v>9</v>
      </c>
      <c r="L17" s="50">
        <v>489980</v>
      </c>
      <c r="M17" s="50">
        <v>285922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3Wm1lGDUJXtxO4CIfIM7VFs8fyQ34DvzFalBAUBTimRcPz8q+RYUFCzPG6EdDgpskq+QGoZIIAyih4Z2k1qwlw==" saltValue="IBv1uOQCtatjnPyHqZlOD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EF088-5A62-4EC7-8A85-E9E1271E8EE3}">
  <dimension ref="A1:W17"/>
  <sheetViews>
    <sheetView workbookViewId="0">
      <selection activeCell="A16" sqref="A16"/>
    </sheetView>
  </sheetViews>
  <sheetFormatPr defaultColWidth="8.7265625" defaultRowHeight="14.5" x14ac:dyDescent="0.35"/>
  <cols>
    <col min="1" max="4" width="8.7265625" style="14"/>
    <col min="5" max="5" width="11.1796875" style="14" customWidth="1"/>
    <col min="6" max="6" width="10.54296875" style="14" customWidth="1"/>
    <col min="7" max="11" width="8.7265625" style="14"/>
    <col min="12" max="12" width="15.4531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145</v>
      </c>
      <c r="B2" s="11">
        <f>M14</f>
        <v>2</v>
      </c>
      <c r="C2" s="11" t="str">
        <f>E17</f>
        <v>TARNOGÓRSKI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5755671</v>
      </c>
      <c r="B16" s="48" t="s">
        <v>2369</v>
      </c>
      <c r="C16" s="49" t="s">
        <v>2370</v>
      </c>
      <c r="D16" s="50" t="s">
        <v>13</v>
      </c>
      <c r="E16" s="50" t="s">
        <v>811</v>
      </c>
      <c r="F16" s="50" t="s">
        <v>2367</v>
      </c>
      <c r="G16" s="50" t="s">
        <v>2368</v>
      </c>
      <c r="H16" s="50" t="s">
        <v>2367</v>
      </c>
      <c r="I16" s="50" t="s">
        <v>2371</v>
      </c>
      <c r="J16" s="50" t="s">
        <v>2372</v>
      </c>
      <c r="K16" s="51">
        <v>2</v>
      </c>
      <c r="L16" s="50">
        <v>492881</v>
      </c>
      <c r="M16" s="50">
        <v>279698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5756483</v>
      </c>
      <c r="B17" s="48" t="s">
        <v>2373</v>
      </c>
      <c r="C17" s="49" t="s">
        <v>2374</v>
      </c>
      <c r="D17" s="50" t="s">
        <v>13</v>
      </c>
      <c r="E17" s="50" t="s">
        <v>811</v>
      </c>
      <c r="F17" s="50" t="s">
        <v>2367</v>
      </c>
      <c r="G17" s="50" t="s">
        <v>2368</v>
      </c>
      <c r="H17" s="50" t="s">
        <v>2367</v>
      </c>
      <c r="I17" s="50" t="s">
        <v>1375</v>
      </c>
      <c r="J17" s="50" t="s">
        <v>1376</v>
      </c>
      <c r="K17" s="51" t="s">
        <v>1532</v>
      </c>
      <c r="L17" s="50">
        <v>492138</v>
      </c>
      <c r="M17" s="50">
        <v>279952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jjKefHUdtbsstj0FwIvqpQAcI7gRQXPoT8TDV/tEx6iWsqoOEUAd7eIWBb0/bYsd6ILc3mhUm8vgouFXplcSrg==" saltValue="1Q8M6iW2l1WZL4BUA4Vfm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E8C28-5199-494B-B1D4-F1EFEA55FA8D}">
  <dimension ref="A1:W20"/>
  <sheetViews>
    <sheetView workbookViewId="0">
      <selection activeCell="A15" sqref="A15"/>
    </sheetView>
  </sheetViews>
  <sheetFormatPr defaultColWidth="8.7265625" defaultRowHeight="14.5" x14ac:dyDescent="0.35"/>
  <cols>
    <col min="1" max="4" width="8.7265625" style="14"/>
    <col min="5" max="5" width="10.81640625" style="14" customWidth="1"/>
    <col min="6" max="6" width="11.26953125" style="14" customWidth="1"/>
    <col min="7" max="11" width="8.7265625" style="14"/>
    <col min="12" max="12" width="15.17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144</v>
      </c>
      <c r="B2" s="11">
        <f>M14</f>
        <v>5</v>
      </c>
      <c r="C2" s="11" t="str">
        <f>E17</f>
        <v>ŚWIĘTOCHŁOWICE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5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6137839</v>
      </c>
      <c r="B16" s="48" t="s">
        <v>3667</v>
      </c>
      <c r="C16" s="49" t="s">
        <v>3668</v>
      </c>
      <c r="D16" s="50" t="s">
        <v>13</v>
      </c>
      <c r="E16" s="50" t="s">
        <v>3661</v>
      </c>
      <c r="F16" s="50" t="s">
        <v>3661</v>
      </c>
      <c r="G16" s="50" t="s">
        <v>3662</v>
      </c>
      <c r="H16" s="50" t="s">
        <v>3661</v>
      </c>
      <c r="I16" s="50" t="s">
        <v>1464</v>
      </c>
      <c r="J16" s="50" t="s">
        <v>1465</v>
      </c>
      <c r="K16" s="51">
        <v>1</v>
      </c>
      <c r="L16" s="50">
        <v>493320</v>
      </c>
      <c r="M16" s="50">
        <v>269180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6137367</v>
      </c>
      <c r="B17" s="48" t="s">
        <v>3673</v>
      </c>
      <c r="C17" s="49" t="s">
        <v>3674</v>
      </c>
      <c r="D17" s="50" t="s">
        <v>13</v>
      </c>
      <c r="E17" s="50" t="s">
        <v>3661</v>
      </c>
      <c r="F17" s="50" t="s">
        <v>3661</v>
      </c>
      <c r="G17" s="50" t="s">
        <v>3662</v>
      </c>
      <c r="H17" s="50" t="s">
        <v>3661</v>
      </c>
      <c r="I17" s="50" t="s">
        <v>2182</v>
      </c>
      <c r="J17" s="50" t="s">
        <v>2183</v>
      </c>
      <c r="K17" s="51">
        <v>1</v>
      </c>
      <c r="L17" s="50">
        <v>494972</v>
      </c>
      <c r="M17" s="50">
        <v>269218</v>
      </c>
      <c r="N17" s="50">
        <v>1</v>
      </c>
      <c r="O17" s="43"/>
      <c r="P17" s="43"/>
      <c r="Q17" s="43"/>
      <c r="R17" s="32">
        <f t="shared" ref="R17:R20" si="1">ROUND(Q17*0.23,2)</f>
        <v>0</v>
      </c>
      <c r="S17" s="44">
        <f t="shared" ref="S17:S20" si="2">ROUND(Q17,2)+R17</f>
        <v>0</v>
      </c>
      <c r="T17" s="43"/>
      <c r="U17" s="43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35">
      <c r="A18" s="48">
        <v>6136907</v>
      </c>
      <c r="B18" s="48" t="s">
        <v>3675</v>
      </c>
      <c r="C18" s="49" t="s">
        <v>3676</v>
      </c>
      <c r="D18" s="50" t="s">
        <v>13</v>
      </c>
      <c r="E18" s="50" t="s">
        <v>3661</v>
      </c>
      <c r="F18" s="50" t="s">
        <v>3661</v>
      </c>
      <c r="G18" s="50" t="s">
        <v>3662</v>
      </c>
      <c r="H18" s="50" t="s">
        <v>3661</v>
      </c>
      <c r="I18" s="50" t="s">
        <v>2736</v>
      </c>
      <c r="J18" s="50" t="s">
        <v>2737</v>
      </c>
      <c r="K18" s="51">
        <v>9</v>
      </c>
      <c r="L18" s="50">
        <v>493743</v>
      </c>
      <c r="M18" s="50">
        <v>269575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6137935</v>
      </c>
      <c r="B19" s="48" t="s">
        <v>3685</v>
      </c>
      <c r="C19" s="49" t="s">
        <v>3686</v>
      </c>
      <c r="D19" s="50" t="s">
        <v>13</v>
      </c>
      <c r="E19" s="50" t="s">
        <v>3661</v>
      </c>
      <c r="F19" s="50" t="s">
        <v>3661</v>
      </c>
      <c r="G19" s="50" t="s">
        <v>3662</v>
      </c>
      <c r="H19" s="50" t="s">
        <v>3661</v>
      </c>
      <c r="I19" s="50" t="s">
        <v>1526</v>
      </c>
      <c r="J19" s="50" t="s">
        <v>1527</v>
      </c>
      <c r="K19" s="51">
        <v>82</v>
      </c>
      <c r="L19" s="50">
        <v>493091</v>
      </c>
      <c r="M19" s="50">
        <v>268075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6136811</v>
      </c>
      <c r="B20" s="48" t="s">
        <v>3689</v>
      </c>
      <c r="C20" s="49" t="s">
        <v>3690</v>
      </c>
      <c r="D20" s="50" t="s">
        <v>13</v>
      </c>
      <c r="E20" s="50" t="s">
        <v>3661</v>
      </c>
      <c r="F20" s="50" t="s">
        <v>3661</v>
      </c>
      <c r="G20" s="50" t="s">
        <v>3662</v>
      </c>
      <c r="H20" s="50" t="s">
        <v>3661</v>
      </c>
      <c r="I20" s="50" t="s">
        <v>3691</v>
      </c>
      <c r="J20" s="50" t="s">
        <v>3692</v>
      </c>
      <c r="K20" s="51">
        <v>38</v>
      </c>
      <c r="L20" s="50">
        <v>493898</v>
      </c>
      <c r="M20" s="50">
        <v>270540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</sheetData>
  <sheetProtection algorithmName="SHA-512" hashValue="zuevUdrEBmoI2ru4Krcm6pNkbJLUsGl3fxtp+VkE0zVmhZcce6x/wZtQPFZrbr71kuLe1pDUevcKDE2C7G5xwg==" saltValue="0a0i1kSceEAvKMwKwBCt4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39C56-3D75-4283-987E-DB62E7EA1564}">
  <dimension ref="A1:W19"/>
  <sheetViews>
    <sheetView workbookViewId="0">
      <selection activeCell="T16" sqref="T16:U19"/>
    </sheetView>
  </sheetViews>
  <sheetFormatPr defaultColWidth="8.7265625" defaultRowHeight="14.5" x14ac:dyDescent="0.35"/>
  <cols>
    <col min="1" max="4" width="8.7265625" style="14"/>
    <col min="5" max="5" width="11.81640625" style="14" customWidth="1"/>
    <col min="6" max="6" width="10.1796875" style="14" customWidth="1"/>
    <col min="7" max="11" width="8.7265625" style="14"/>
    <col min="12" max="12" width="15.269531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143</v>
      </c>
      <c r="B2" s="11">
        <f>M14</f>
        <v>4</v>
      </c>
      <c r="C2" s="11" t="str">
        <f>E17</f>
        <v>ŚWIĘTOCHŁOWICE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43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4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6135847</v>
      </c>
      <c r="B16" s="48" t="s">
        <v>3663</v>
      </c>
      <c r="C16" s="49" t="s">
        <v>3664</v>
      </c>
      <c r="D16" s="50" t="s">
        <v>13</v>
      </c>
      <c r="E16" s="50" t="s">
        <v>3661</v>
      </c>
      <c r="F16" s="50" t="s">
        <v>3661</v>
      </c>
      <c r="G16" s="50" t="s">
        <v>3662</v>
      </c>
      <c r="H16" s="50" t="s">
        <v>3661</v>
      </c>
      <c r="I16" s="50" t="s">
        <v>3665</v>
      </c>
      <c r="J16" s="50" t="s">
        <v>3666</v>
      </c>
      <c r="K16" s="51">
        <v>23</v>
      </c>
      <c r="L16" s="50">
        <v>493227</v>
      </c>
      <c r="M16" s="50">
        <v>271163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6138123</v>
      </c>
      <c r="B17" s="48" t="s">
        <v>3669</v>
      </c>
      <c r="C17" s="49" t="s">
        <v>3670</v>
      </c>
      <c r="D17" s="50" t="s">
        <v>13</v>
      </c>
      <c r="E17" s="50" t="s">
        <v>3661</v>
      </c>
      <c r="F17" s="50" t="s">
        <v>3661</v>
      </c>
      <c r="G17" s="50" t="s">
        <v>3662</v>
      </c>
      <c r="H17" s="50" t="s">
        <v>3661</v>
      </c>
      <c r="I17" s="50" t="s">
        <v>3671</v>
      </c>
      <c r="J17" s="50" t="s">
        <v>3672</v>
      </c>
      <c r="K17" s="51">
        <v>9</v>
      </c>
      <c r="L17" s="50">
        <v>494757</v>
      </c>
      <c r="M17" s="50">
        <v>268478</v>
      </c>
      <c r="N17" s="50">
        <v>1</v>
      </c>
      <c r="O17" s="43"/>
      <c r="P17" s="43"/>
      <c r="Q17" s="43"/>
      <c r="R17" s="32">
        <f t="shared" ref="R17:R19" si="1">ROUND(Q17*0.23,2)</f>
        <v>0</v>
      </c>
      <c r="S17" s="44">
        <f t="shared" ref="S17:S19" si="2">ROUND(Q17,2)+R17</f>
        <v>0</v>
      </c>
      <c r="T17" s="43"/>
      <c r="U17" s="43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35">
      <c r="A18" s="48">
        <v>6137080</v>
      </c>
      <c r="B18" s="48" t="s">
        <v>3679</v>
      </c>
      <c r="C18" s="49" t="s">
        <v>3680</v>
      </c>
      <c r="D18" s="50" t="s">
        <v>13</v>
      </c>
      <c r="E18" s="50" t="s">
        <v>3661</v>
      </c>
      <c r="F18" s="50" t="s">
        <v>3661</v>
      </c>
      <c r="G18" s="50" t="s">
        <v>3662</v>
      </c>
      <c r="H18" s="50" t="s">
        <v>3661</v>
      </c>
      <c r="I18" s="50" t="s">
        <v>18</v>
      </c>
      <c r="J18" s="50" t="s">
        <v>19</v>
      </c>
      <c r="K18" s="51">
        <v>13</v>
      </c>
      <c r="L18" s="50">
        <v>494465</v>
      </c>
      <c r="M18" s="50">
        <v>269402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6139323</v>
      </c>
      <c r="B19" s="48" t="s">
        <v>3683</v>
      </c>
      <c r="C19" s="49" t="s">
        <v>3684</v>
      </c>
      <c r="D19" s="50" t="s">
        <v>13</v>
      </c>
      <c r="E19" s="50" t="s">
        <v>3661</v>
      </c>
      <c r="F19" s="50" t="s">
        <v>3661</v>
      </c>
      <c r="G19" s="50" t="s">
        <v>3662</v>
      </c>
      <c r="H19" s="50" t="s">
        <v>3661</v>
      </c>
      <c r="I19" s="50" t="s">
        <v>1526</v>
      </c>
      <c r="J19" s="50" t="s">
        <v>1527</v>
      </c>
      <c r="K19" s="51">
        <v>75</v>
      </c>
      <c r="L19" s="50">
        <v>493467</v>
      </c>
      <c r="M19" s="50">
        <v>268401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</sheetData>
  <sheetProtection algorithmName="SHA-512" hashValue="ZGI9fCInDbT7uKmcqadw84hId/pum2uaDrXrwAflzZaBu/Tb/HAFn21vqi58C/kYT7U8iGqt951tKgjRDQni7Q==" saltValue="dYBLTNXPADtHnZALrMy8Y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CE9BD-01E8-4973-9A51-86EA785A42CD}">
  <dimension ref="A1:W17"/>
  <sheetViews>
    <sheetView workbookViewId="0">
      <selection activeCell="S17" sqref="S17"/>
    </sheetView>
  </sheetViews>
  <sheetFormatPr defaultColWidth="8.7265625" defaultRowHeight="14.5" x14ac:dyDescent="0.35"/>
  <cols>
    <col min="1" max="4" width="8.7265625" style="14"/>
    <col min="5" max="5" width="11.453125" style="14" customWidth="1"/>
    <col min="6" max="6" width="11.54296875" style="14" customWidth="1"/>
    <col min="7" max="11" width="8.7265625" style="14"/>
    <col min="12" max="12" width="15.4531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142</v>
      </c>
      <c r="B2" s="11">
        <f>M14</f>
        <v>2</v>
      </c>
      <c r="C2" s="11" t="str">
        <f>E17</f>
        <v>ŚWIĘTOCHŁOWICE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6135985</v>
      </c>
      <c r="B16" s="48" t="s">
        <v>3659</v>
      </c>
      <c r="C16" s="49" t="s">
        <v>3660</v>
      </c>
      <c r="D16" s="50" t="s">
        <v>13</v>
      </c>
      <c r="E16" s="50" t="s">
        <v>3661</v>
      </c>
      <c r="F16" s="50" t="s">
        <v>3661</v>
      </c>
      <c r="G16" s="50" t="s">
        <v>3662</v>
      </c>
      <c r="H16" s="50" t="s">
        <v>3661</v>
      </c>
      <c r="I16" s="50" t="s">
        <v>418</v>
      </c>
      <c r="J16" s="50" t="s">
        <v>972</v>
      </c>
      <c r="K16" s="51">
        <v>14</v>
      </c>
      <c r="L16" s="50">
        <v>493552</v>
      </c>
      <c r="M16" s="50">
        <v>271728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6139158</v>
      </c>
      <c r="B17" s="48" t="s">
        <v>3677</v>
      </c>
      <c r="C17" s="49" t="s">
        <v>3678</v>
      </c>
      <c r="D17" s="50" t="s">
        <v>13</v>
      </c>
      <c r="E17" s="50" t="s">
        <v>3661</v>
      </c>
      <c r="F17" s="50" t="s">
        <v>3661</v>
      </c>
      <c r="G17" s="50" t="s">
        <v>3662</v>
      </c>
      <c r="H17" s="50" t="s">
        <v>3661</v>
      </c>
      <c r="I17" s="50" t="s">
        <v>3211</v>
      </c>
      <c r="J17" s="50" t="s">
        <v>3212</v>
      </c>
      <c r="K17" s="51">
        <v>5</v>
      </c>
      <c r="L17" s="50">
        <v>493962</v>
      </c>
      <c r="M17" s="50">
        <v>271215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5ERyCTBR36zE+7SFMHBbgnA1W5oEAQAx01wNFCs8071ruXC8TMeRfkNmpRWX5/gg6wOIfJHyHOFzFTkji9ARqA==" saltValue="RNx0WVw/0gFRLrDFxBNzT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49DE4-2FE0-4B3E-95AF-84CD701A15B9}">
  <dimension ref="A1:W17"/>
  <sheetViews>
    <sheetView workbookViewId="0">
      <selection activeCell="T16" sqref="T16:U17"/>
    </sheetView>
  </sheetViews>
  <sheetFormatPr defaultColWidth="8.7265625" defaultRowHeight="14.5" x14ac:dyDescent="0.35"/>
  <cols>
    <col min="1" max="4" width="8.7265625" style="14"/>
    <col min="5" max="5" width="11.26953125" style="14" customWidth="1"/>
    <col min="6" max="6" width="10.81640625" style="14" customWidth="1"/>
    <col min="7" max="11" width="8.7265625" style="14"/>
    <col min="12" max="12" width="15.17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141</v>
      </c>
      <c r="B2" s="11">
        <f>M14</f>
        <v>2</v>
      </c>
      <c r="C2" s="11" t="str">
        <f>E17</f>
        <v>ŚWIĘTOCHŁOWICE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6137081</v>
      </c>
      <c r="B16" s="48" t="s">
        <v>3681</v>
      </c>
      <c r="C16" s="49" t="s">
        <v>3682</v>
      </c>
      <c r="D16" s="50" t="s">
        <v>13</v>
      </c>
      <c r="E16" s="50" t="s">
        <v>3661</v>
      </c>
      <c r="F16" s="50" t="s">
        <v>3661</v>
      </c>
      <c r="G16" s="50" t="s">
        <v>3662</v>
      </c>
      <c r="H16" s="50" t="s">
        <v>3661</v>
      </c>
      <c r="I16" s="50" t="s">
        <v>18</v>
      </c>
      <c r="J16" s="50" t="s">
        <v>19</v>
      </c>
      <c r="K16" s="51">
        <v>17</v>
      </c>
      <c r="L16" s="50">
        <v>494489</v>
      </c>
      <c r="M16" s="50">
        <v>269460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6139360</v>
      </c>
      <c r="B17" s="48" t="s">
        <v>3687</v>
      </c>
      <c r="C17" s="49" t="s">
        <v>3688</v>
      </c>
      <c r="D17" s="50" t="s">
        <v>13</v>
      </c>
      <c r="E17" s="50" t="s">
        <v>3661</v>
      </c>
      <c r="F17" s="50" t="s">
        <v>3661</v>
      </c>
      <c r="G17" s="50" t="s">
        <v>3662</v>
      </c>
      <c r="H17" s="50" t="s">
        <v>3661</v>
      </c>
      <c r="I17" s="50" t="s">
        <v>1435</v>
      </c>
      <c r="J17" s="50" t="s">
        <v>1436</v>
      </c>
      <c r="K17" s="51">
        <v>50</v>
      </c>
      <c r="L17" s="50">
        <v>494625</v>
      </c>
      <c r="M17" s="50">
        <v>269260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f4zpFW00iP8JqC7YPvYhFgIP/1Y4xRAtEZQDClAHeYAzjJUW65tn0ynk0akcUkzUpx7wgw3v+OwltQ4J0f8e9g==" saltValue="KHsrc802i4TyxjrHRvQsA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250DE-B66B-4370-A527-6147448C71E0}">
  <dimension ref="A1:W16"/>
  <sheetViews>
    <sheetView workbookViewId="0">
      <selection activeCell="C3" sqref="C3"/>
    </sheetView>
  </sheetViews>
  <sheetFormatPr defaultRowHeight="14.5" x14ac:dyDescent="0.35"/>
  <cols>
    <col min="5" max="5" width="11.7265625" customWidth="1"/>
    <col min="6" max="6" width="11.26953125" customWidth="1"/>
    <col min="12" max="12" width="15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176</v>
      </c>
      <c r="B2" s="11">
        <f>M14</f>
        <v>1</v>
      </c>
      <c r="C2" s="11" t="str">
        <f>E16</f>
        <v>ŻYWIECKI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1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5883539</v>
      </c>
      <c r="B16" s="4" t="s">
        <v>97</v>
      </c>
      <c r="C16" s="5" t="s">
        <v>98</v>
      </c>
      <c r="D16" s="6" t="s">
        <v>13</v>
      </c>
      <c r="E16" s="6" t="s">
        <v>31</v>
      </c>
      <c r="F16" s="6" t="s">
        <v>94</v>
      </c>
      <c r="G16" s="6" t="s">
        <v>99</v>
      </c>
      <c r="H16" s="6" t="s">
        <v>94</v>
      </c>
      <c r="I16" s="6" t="s">
        <v>100</v>
      </c>
      <c r="J16" s="6" t="s">
        <v>101</v>
      </c>
      <c r="K16" s="6">
        <v>1</v>
      </c>
      <c r="L16" s="6">
        <v>510443</v>
      </c>
      <c r="M16" s="6">
        <v>206442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</sheetData>
  <sheetProtection algorithmName="SHA-512" hashValue="662NVx2s7LiGCahlkjyc8c8NBHVWHZPRUreAxFzD8Zo5OTzjS3f57RJFWjBENN+JLgHvpam9drDcTu5UzcdEZg==" saltValue="eIu2DLdtQRy2RGsJ5PGth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8F164-E1C8-41B1-922D-BBD70BB91E33}">
  <dimension ref="A1:W17"/>
  <sheetViews>
    <sheetView workbookViewId="0">
      <selection activeCell="T16" sqref="T16:U17"/>
    </sheetView>
  </sheetViews>
  <sheetFormatPr defaultColWidth="8.7265625" defaultRowHeight="14.5" x14ac:dyDescent="0.35"/>
  <cols>
    <col min="1" max="4" width="8.7265625" style="14"/>
    <col min="5" max="5" width="11.26953125" style="14" customWidth="1"/>
    <col min="6" max="6" width="10.7265625" style="14" customWidth="1"/>
    <col min="7" max="11" width="8.7265625" style="14"/>
    <col min="12" max="12" width="15.542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140</v>
      </c>
      <c r="B2" s="11">
        <f>M14</f>
        <v>2</v>
      </c>
      <c r="C2" s="11" t="str">
        <f>E17</f>
        <v>SOSNOWIEC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6122527</v>
      </c>
      <c r="B16" s="48" t="s">
        <v>3625</v>
      </c>
      <c r="C16" s="49" t="s">
        <v>3626</v>
      </c>
      <c r="D16" s="50" t="s">
        <v>13</v>
      </c>
      <c r="E16" s="50" t="s">
        <v>3619</v>
      </c>
      <c r="F16" s="50" t="s">
        <v>3619</v>
      </c>
      <c r="G16" s="50" t="s">
        <v>3620</v>
      </c>
      <c r="H16" s="50" t="s">
        <v>3619</v>
      </c>
      <c r="I16" s="50" t="s">
        <v>1240</v>
      </c>
      <c r="J16" s="50" t="s">
        <v>1241</v>
      </c>
      <c r="K16" s="51">
        <v>38</v>
      </c>
      <c r="L16" s="50">
        <v>508674</v>
      </c>
      <c r="M16" s="50">
        <v>268865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6128479</v>
      </c>
      <c r="B17" s="48" t="s">
        <v>3653</v>
      </c>
      <c r="C17" s="49" t="s">
        <v>3654</v>
      </c>
      <c r="D17" s="50" t="s">
        <v>13</v>
      </c>
      <c r="E17" s="50" t="s">
        <v>3619</v>
      </c>
      <c r="F17" s="50" t="s">
        <v>3619</v>
      </c>
      <c r="G17" s="50" t="s">
        <v>3620</v>
      </c>
      <c r="H17" s="50" t="s">
        <v>3619</v>
      </c>
      <c r="I17" s="50" t="s">
        <v>2146</v>
      </c>
      <c r="J17" s="50" t="s">
        <v>2147</v>
      </c>
      <c r="K17" s="51">
        <v>51</v>
      </c>
      <c r="L17" s="50">
        <v>512597</v>
      </c>
      <c r="M17" s="50">
        <v>268199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C1+sO4AwJvwdgpsG1YvMJHVZSaGU0rKEDR3dAiTA+3ckoos0CElg/dsznSZlgQhOJVVbY1eXCRXtjpuzhLXeEw==" saltValue="kOw5C8wT8XAVP2aMb06HO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B8E5B-BE19-46AC-BD40-40944EE252DB}">
  <dimension ref="A1:W16"/>
  <sheetViews>
    <sheetView workbookViewId="0">
      <selection activeCell="T16" sqref="T16:U16"/>
    </sheetView>
  </sheetViews>
  <sheetFormatPr defaultColWidth="8.7265625" defaultRowHeight="14.5" x14ac:dyDescent="0.35"/>
  <cols>
    <col min="1" max="4" width="8.7265625" style="14"/>
    <col min="5" max="5" width="11" style="14" customWidth="1"/>
    <col min="6" max="6" width="10.26953125" style="14" customWidth="1"/>
    <col min="7" max="11" width="8.7265625" style="14"/>
    <col min="12" max="12" width="15.17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139</v>
      </c>
      <c r="B2" s="11">
        <f>M14</f>
        <v>1</v>
      </c>
      <c r="C2" s="11" t="str">
        <f>E16</f>
        <v>SOSNOWIEC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43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1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6135149</v>
      </c>
      <c r="B16" s="48" t="s">
        <v>3649</v>
      </c>
      <c r="C16" s="49" t="s">
        <v>3650</v>
      </c>
      <c r="D16" s="50" t="s">
        <v>13</v>
      </c>
      <c r="E16" s="50" t="s">
        <v>3619</v>
      </c>
      <c r="F16" s="50" t="s">
        <v>3619</v>
      </c>
      <c r="G16" s="50" t="s">
        <v>3620</v>
      </c>
      <c r="H16" s="50" t="s">
        <v>3619</v>
      </c>
      <c r="I16" s="50" t="s">
        <v>2296</v>
      </c>
      <c r="J16" s="50" t="s">
        <v>2297</v>
      </c>
      <c r="K16" s="51">
        <v>25</v>
      </c>
      <c r="L16" s="50">
        <v>509992</v>
      </c>
      <c r="M16" s="50">
        <v>269583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</sheetData>
  <sheetProtection algorithmName="SHA-512" hashValue="G3/DsQDFmrSa732xORvOlGXYz6wgEtjBKFGBBXdKEDQXpsG5OYrsS2sZiIktf2MGa4U32vYcx3P+X1PHZ6r6wQ==" saltValue="qgEtTz9hf5fTcZhHkmIP1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C54B5-3153-4474-8733-5844C15357F9}">
  <dimension ref="A1:W19"/>
  <sheetViews>
    <sheetView workbookViewId="0">
      <selection activeCell="T17" sqref="T17"/>
    </sheetView>
  </sheetViews>
  <sheetFormatPr defaultColWidth="8.7265625" defaultRowHeight="14.5" x14ac:dyDescent="0.35"/>
  <cols>
    <col min="1" max="4" width="8.7265625" style="14"/>
    <col min="5" max="5" width="11.1796875" style="14" customWidth="1"/>
    <col min="6" max="6" width="11.453125" style="14" customWidth="1"/>
    <col min="7" max="11" width="8.7265625" style="14"/>
    <col min="12" max="12" width="15.7265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138</v>
      </c>
      <c r="B2" s="11">
        <f>M14</f>
        <v>4</v>
      </c>
      <c r="C2" s="11" t="str">
        <f>E17</f>
        <v>SOSNOWIEC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4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6134297</v>
      </c>
      <c r="B16" s="48" t="s">
        <v>3621</v>
      </c>
      <c r="C16" s="49" t="s">
        <v>3622</v>
      </c>
      <c r="D16" s="50" t="s">
        <v>13</v>
      </c>
      <c r="E16" s="50" t="s">
        <v>3619</v>
      </c>
      <c r="F16" s="50" t="s">
        <v>3619</v>
      </c>
      <c r="G16" s="50" t="s">
        <v>3620</v>
      </c>
      <c r="H16" s="50" t="s">
        <v>3619</v>
      </c>
      <c r="I16" s="50" t="s">
        <v>3623</v>
      </c>
      <c r="J16" s="50" t="s">
        <v>3624</v>
      </c>
      <c r="K16" s="51">
        <v>42</v>
      </c>
      <c r="L16" s="50">
        <v>513367</v>
      </c>
      <c r="M16" s="50">
        <v>270592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6129205</v>
      </c>
      <c r="B17" s="48" t="s">
        <v>3629</v>
      </c>
      <c r="C17" s="49" t="s">
        <v>3630</v>
      </c>
      <c r="D17" s="50" t="s">
        <v>13</v>
      </c>
      <c r="E17" s="50" t="s">
        <v>3619</v>
      </c>
      <c r="F17" s="50" t="s">
        <v>3619</v>
      </c>
      <c r="G17" s="50" t="s">
        <v>3620</v>
      </c>
      <c r="H17" s="50" t="s">
        <v>3619</v>
      </c>
      <c r="I17" s="50" t="s">
        <v>1943</v>
      </c>
      <c r="J17" s="50" t="s">
        <v>1944</v>
      </c>
      <c r="K17" s="51">
        <v>12</v>
      </c>
      <c r="L17" s="50">
        <v>513577</v>
      </c>
      <c r="M17" s="50">
        <v>267229</v>
      </c>
      <c r="N17" s="50">
        <v>1</v>
      </c>
      <c r="O17" s="43"/>
      <c r="P17" s="43"/>
      <c r="Q17" s="43"/>
      <c r="R17" s="32">
        <f t="shared" ref="R17:R19" si="1">ROUND(Q17*0.23,2)</f>
        <v>0</v>
      </c>
      <c r="S17" s="44">
        <f t="shared" ref="S17:S19" si="2">ROUND(Q17,2)+R17</f>
        <v>0</v>
      </c>
      <c r="T17" s="43"/>
      <c r="U17" s="43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35">
      <c r="A18" s="48">
        <v>6134874</v>
      </c>
      <c r="B18" s="48" t="s">
        <v>3637</v>
      </c>
      <c r="C18" s="49" t="s">
        <v>3638</v>
      </c>
      <c r="D18" s="50" t="s">
        <v>13</v>
      </c>
      <c r="E18" s="50" t="s">
        <v>3619</v>
      </c>
      <c r="F18" s="50" t="s">
        <v>3619</v>
      </c>
      <c r="G18" s="50" t="s">
        <v>3620</v>
      </c>
      <c r="H18" s="50" t="s">
        <v>3619</v>
      </c>
      <c r="I18" s="50" t="s">
        <v>3639</v>
      </c>
      <c r="J18" s="50" t="s">
        <v>3640</v>
      </c>
      <c r="K18" s="51">
        <v>18</v>
      </c>
      <c r="L18" s="50">
        <v>509517</v>
      </c>
      <c r="M18" s="50">
        <v>269096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6125844</v>
      </c>
      <c r="B19" s="48" t="s">
        <v>3651</v>
      </c>
      <c r="C19" s="49" t="s">
        <v>3652</v>
      </c>
      <c r="D19" s="50" t="s">
        <v>13</v>
      </c>
      <c r="E19" s="50" t="s">
        <v>3619</v>
      </c>
      <c r="F19" s="50" t="s">
        <v>3619</v>
      </c>
      <c r="G19" s="50" t="s">
        <v>3620</v>
      </c>
      <c r="H19" s="50" t="s">
        <v>3619</v>
      </c>
      <c r="I19" s="50" t="s">
        <v>255</v>
      </c>
      <c r="J19" s="50" t="s">
        <v>256</v>
      </c>
      <c r="K19" s="51">
        <v>25</v>
      </c>
      <c r="L19" s="50">
        <v>509364</v>
      </c>
      <c r="M19" s="50">
        <v>267383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</sheetData>
  <sheetProtection algorithmName="SHA-512" hashValue="FTGni6kSABCQARP9koB9eEiHjvOW4AfDBA/K6yfvj9uQfE9i3GSRog/k6wJ/2PE7fb2pcRfIOMzHjPkharQWDg==" saltValue="BQ1nxj2Ff/6fCVwf4AbZ9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3A52A-6E8D-4E33-A5F8-B52BBBF20828}">
  <dimension ref="A1:W17"/>
  <sheetViews>
    <sheetView workbookViewId="0">
      <selection activeCell="T16" sqref="T16:U17"/>
    </sheetView>
  </sheetViews>
  <sheetFormatPr defaultColWidth="8.7265625" defaultRowHeight="14.5" x14ac:dyDescent="0.35"/>
  <cols>
    <col min="1" max="4" width="8.7265625" style="14"/>
    <col min="5" max="6" width="10.54296875" style="14" customWidth="1"/>
    <col min="7" max="11" width="8.7265625" style="14"/>
    <col min="12" max="12" width="15.4531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137</v>
      </c>
      <c r="B2" s="11">
        <f>M14</f>
        <v>2</v>
      </c>
      <c r="C2" s="11" t="str">
        <f>E17</f>
        <v>SOSNOWIEC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6125936</v>
      </c>
      <c r="B16" s="48" t="s">
        <v>3643</v>
      </c>
      <c r="C16" s="49" t="s">
        <v>3644</v>
      </c>
      <c r="D16" s="50" t="s">
        <v>13</v>
      </c>
      <c r="E16" s="50" t="s">
        <v>3619</v>
      </c>
      <c r="F16" s="50" t="s">
        <v>3619</v>
      </c>
      <c r="G16" s="50" t="s">
        <v>3620</v>
      </c>
      <c r="H16" s="50" t="s">
        <v>3619</v>
      </c>
      <c r="I16" s="50" t="s">
        <v>3645</v>
      </c>
      <c r="J16" s="50" t="s">
        <v>3646</v>
      </c>
      <c r="K16" s="51">
        <v>21</v>
      </c>
      <c r="L16" s="50">
        <v>509597</v>
      </c>
      <c r="M16" s="50">
        <v>266890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6135591</v>
      </c>
      <c r="B17" s="48" t="s">
        <v>3655</v>
      </c>
      <c r="C17" s="49" t="s">
        <v>3656</v>
      </c>
      <c r="D17" s="50" t="s">
        <v>13</v>
      </c>
      <c r="E17" s="50" t="s">
        <v>3619</v>
      </c>
      <c r="F17" s="50" t="s">
        <v>3619</v>
      </c>
      <c r="G17" s="50" t="s">
        <v>3620</v>
      </c>
      <c r="H17" s="50" t="s">
        <v>3619</v>
      </c>
      <c r="I17" s="50" t="s">
        <v>3657</v>
      </c>
      <c r="J17" s="50" t="s">
        <v>3658</v>
      </c>
      <c r="K17" s="51">
        <v>26</v>
      </c>
      <c r="L17" s="50">
        <v>509326</v>
      </c>
      <c r="M17" s="50">
        <v>269265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I1umOjmM5QRkgXuK8Blm05K1/DX1tviq5zf3YgbfH0ficYmRI+0ro/h4evHKhAKZCV9DPuEdvHTsSPIdpXQiQA==" saltValue="5kFX3v8RwIz5FOFdHQV06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DEE0C-5834-41BF-8B1F-97F769447E10}">
  <dimension ref="A1:W19"/>
  <sheetViews>
    <sheetView workbookViewId="0">
      <selection activeCell="T16" sqref="T16:U19"/>
    </sheetView>
  </sheetViews>
  <sheetFormatPr defaultColWidth="8.7265625" defaultRowHeight="14.5" x14ac:dyDescent="0.35"/>
  <cols>
    <col min="1" max="4" width="8.7265625" style="14"/>
    <col min="5" max="5" width="11.453125" style="14" customWidth="1"/>
    <col min="6" max="6" width="11" style="14" customWidth="1"/>
    <col min="7" max="11" width="8.7265625" style="14"/>
    <col min="12" max="12" width="15.542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136</v>
      </c>
      <c r="B2" s="11">
        <f>M14</f>
        <v>4</v>
      </c>
      <c r="C2" s="11" t="str">
        <f>E17</f>
        <v>SOSNOWIEC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4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6122498</v>
      </c>
      <c r="B16" s="48" t="s">
        <v>3627</v>
      </c>
      <c r="C16" s="49" t="s">
        <v>3628</v>
      </c>
      <c r="D16" s="50" t="s">
        <v>13</v>
      </c>
      <c r="E16" s="50" t="s">
        <v>3619</v>
      </c>
      <c r="F16" s="50" t="s">
        <v>3619</v>
      </c>
      <c r="G16" s="50" t="s">
        <v>3620</v>
      </c>
      <c r="H16" s="50" t="s">
        <v>3619</v>
      </c>
      <c r="I16" s="50" t="s">
        <v>1240</v>
      </c>
      <c r="J16" s="50" t="s">
        <v>1241</v>
      </c>
      <c r="K16" s="51">
        <v>66</v>
      </c>
      <c r="L16" s="50">
        <v>508115</v>
      </c>
      <c r="M16" s="50">
        <v>269006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6134784</v>
      </c>
      <c r="B17" s="48" t="s">
        <v>3631</v>
      </c>
      <c r="C17" s="49" t="s">
        <v>3632</v>
      </c>
      <c r="D17" s="50" t="s">
        <v>13</v>
      </c>
      <c r="E17" s="50" t="s">
        <v>3619</v>
      </c>
      <c r="F17" s="50" t="s">
        <v>3619</v>
      </c>
      <c r="G17" s="50" t="s">
        <v>3620</v>
      </c>
      <c r="H17" s="50" t="s">
        <v>3619</v>
      </c>
      <c r="I17" s="50" t="s">
        <v>1283</v>
      </c>
      <c r="J17" s="50" t="s">
        <v>1287</v>
      </c>
      <c r="K17" s="51">
        <v>10</v>
      </c>
      <c r="L17" s="50">
        <v>509865</v>
      </c>
      <c r="M17" s="50">
        <v>267849</v>
      </c>
      <c r="N17" s="50">
        <v>1</v>
      </c>
      <c r="O17" s="43"/>
      <c r="P17" s="43"/>
      <c r="Q17" s="43"/>
      <c r="R17" s="32">
        <f t="shared" ref="R17:R19" si="1">ROUND(Q17*0.23,2)</f>
        <v>0</v>
      </c>
      <c r="S17" s="44">
        <f t="shared" ref="S17:S19" si="2">ROUND(Q17,2)+R17</f>
        <v>0</v>
      </c>
      <c r="T17" s="43"/>
      <c r="U17" s="43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35">
      <c r="A18" s="48">
        <v>6134858</v>
      </c>
      <c r="B18" s="48" t="s">
        <v>3633</v>
      </c>
      <c r="C18" s="49" t="s">
        <v>3634</v>
      </c>
      <c r="D18" s="50" t="s">
        <v>13</v>
      </c>
      <c r="E18" s="50" t="s">
        <v>3619</v>
      </c>
      <c r="F18" s="50" t="s">
        <v>3619</v>
      </c>
      <c r="G18" s="50" t="s">
        <v>3620</v>
      </c>
      <c r="H18" s="50" t="s">
        <v>3619</v>
      </c>
      <c r="I18" s="50" t="s">
        <v>3635</v>
      </c>
      <c r="J18" s="50" t="s">
        <v>3636</v>
      </c>
      <c r="K18" s="51" t="s">
        <v>2314</v>
      </c>
      <c r="L18" s="50">
        <v>511805</v>
      </c>
      <c r="M18" s="50">
        <v>266786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6135028</v>
      </c>
      <c r="B19" s="48" t="s">
        <v>3641</v>
      </c>
      <c r="C19" s="49" t="s">
        <v>3642</v>
      </c>
      <c r="D19" s="50" t="s">
        <v>13</v>
      </c>
      <c r="E19" s="50" t="s">
        <v>3619</v>
      </c>
      <c r="F19" s="50" t="s">
        <v>3619</v>
      </c>
      <c r="G19" s="50" t="s">
        <v>3620</v>
      </c>
      <c r="H19" s="50" t="s">
        <v>3619</v>
      </c>
      <c r="I19" s="50" t="s">
        <v>2269</v>
      </c>
      <c r="J19" s="50" t="s">
        <v>2270</v>
      </c>
      <c r="K19" s="51">
        <v>2</v>
      </c>
      <c r="L19" s="50">
        <v>510622</v>
      </c>
      <c r="M19" s="50">
        <v>263842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</sheetData>
  <sheetProtection algorithmName="SHA-512" hashValue="7DqmlMMnB6aQGTt9fO5/h2OsUR1oX1VI8vznunwfQhVP3CyWFv/rd9N9LUQqBSJo1ybwFneJ2l6viryta04d2g==" saltValue="HMpR/zm0BqyVgBpnbiG+e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B9BC-7E50-42C5-A3AF-6AC5EAC63E26}">
  <dimension ref="A1:W19"/>
  <sheetViews>
    <sheetView workbookViewId="0">
      <selection activeCell="T16" sqref="T16:U19"/>
    </sheetView>
  </sheetViews>
  <sheetFormatPr defaultColWidth="8.7265625" defaultRowHeight="14.5" x14ac:dyDescent="0.35"/>
  <cols>
    <col min="1" max="4" width="8.7265625" style="14"/>
    <col min="5" max="5" width="11.26953125" style="14" customWidth="1"/>
    <col min="6" max="6" width="10.54296875" style="14" customWidth="1"/>
    <col min="7" max="11" width="8.7265625" style="14"/>
    <col min="12" max="12" width="15.269531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135</v>
      </c>
      <c r="B2" s="11">
        <f>M14</f>
        <v>4</v>
      </c>
      <c r="C2" s="11" t="str">
        <f>E17</f>
        <v>SIEMIANOWICE ŚLĄSKIE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4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6118570</v>
      </c>
      <c r="B16" s="48" t="s">
        <v>3568</v>
      </c>
      <c r="C16" s="49" t="s">
        <v>3569</v>
      </c>
      <c r="D16" s="50" t="s">
        <v>13</v>
      </c>
      <c r="E16" s="50" t="s">
        <v>3554</v>
      </c>
      <c r="F16" s="50" t="s">
        <v>3554</v>
      </c>
      <c r="G16" s="50" t="s">
        <v>3555</v>
      </c>
      <c r="H16" s="50" t="s">
        <v>3554</v>
      </c>
      <c r="I16" s="50" t="s">
        <v>902</v>
      </c>
      <c r="J16" s="50" t="s">
        <v>300</v>
      </c>
      <c r="K16" s="51">
        <v>1</v>
      </c>
      <c r="L16" s="50">
        <v>500948</v>
      </c>
      <c r="M16" s="50">
        <v>270156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6117954</v>
      </c>
      <c r="B17" s="48" t="s">
        <v>3588</v>
      </c>
      <c r="C17" s="49" t="s">
        <v>3589</v>
      </c>
      <c r="D17" s="50" t="s">
        <v>13</v>
      </c>
      <c r="E17" s="50" t="s">
        <v>3554</v>
      </c>
      <c r="F17" s="50" t="s">
        <v>3554</v>
      </c>
      <c r="G17" s="50" t="s">
        <v>3555</v>
      </c>
      <c r="H17" s="50" t="s">
        <v>3554</v>
      </c>
      <c r="I17" s="50" t="s">
        <v>3590</v>
      </c>
      <c r="J17" s="50" t="s">
        <v>3591</v>
      </c>
      <c r="K17" s="51">
        <v>6</v>
      </c>
      <c r="L17" s="50">
        <v>502917</v>
      </c>
      <c r="M17" s="50">
        <v>270511</v>
      </c>
      <c r="N17" s="50">
        <v>1</v>
      </c>
      <c r="O17" s="43"/>
      <c r="P17" s="43"/>
      <c r="Q17" s="43"/>
      <c r="R17" s="32">
        <f t="shared" ref="R17:R19" si="1">ROUND(Q17*0.23,2)</f>
        <v>0</v>
      </c>
      <c r="S17" s="44">
        <f t="shared" ref="S17:S19" si="2">ROUND(Q17,2)+R17</f>
        <v>0</v>
      </c>
      <c r="T17" s="43"/>
      <c r="U17" s="43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35">
      <c r="A18" s="48">
        <v>6119461</v>
      </c>
      <c r="B18" s="48" t="s">
        <v>3593</v>
      </c>
      <c r="C18" s="49" t="s">
        <v>3594</v>
      </c>
      <c r="D18" s="50" t="s">
        <v>13</v>
      </c>
      <c r="E18" s="50" t="s">
        <v>3554</v>
      </c>
      <c r="F18" s="50" t="s">
        <v>3554</v>
      </c>
      <c r="G18" s="50" t="s">
        <v>3555</v>
      </c>
      <c r="H18" s="50" t="s">
        <v>3554</v>
      </c>
      <c r="I18" s="50" t="s">
        <v>2726</v>
      </c>
      <c r="J18" s="50" t="s">
        <v>2727</v>
      </c>
      <c r="K18" s="51">
        <v>2</v>
      </c>
      <c r="L18" s="50">
        <v>501906</v>
      </c>
      <c r="M18" s="50">
        <v>273513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6115878</v>
      </c>
      <c r="B19" s="48" t="s">
        <v>3607</v>
      </c>
      <c r="C19" s="49" t="s">
        <v>3608</v>
      </c>
      <c r="D19" s="50" t="s">
        <v>13</v>
      </c>
      <c r="E19" s="50" t="s">
        <v>3554</v>
      </c>
      <c r="F19" s="50" t="s">
        <v>3554</v>
      </c>
      <c r="G19" s="50" t="s">
        <v>3555</v>
      </c>
      <c r="H19" s="50" t="s">
        <v>3554</v>
      </c>
      <c r="I19" s="50" t="s">
        <v>1518</v>
      </c>
      <c r="J19" s="50" t="s">
        <v>1519</v>
      </c>
      <c r="K19" s="51">
        <v>11</v>
      </c>
      <c r="L19" s="50">
        <v>503075</v>
      </c>
      <c r="M19" s="50">
        <v>273405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</sheetData>
  <sheetProtection algorithmName="SHA-512" hashValue="Rj7ws2W1AF9YSZ8rHLXrbXB/Vx475VQmT+qCApM3uSGPMKRGK+OfOIpqb6sXITkaMiAYBxovC98k1zkCUHEpdQ==" saltValue="EQu9aDDu6kVUNGzsjF3qD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5B826-89D9-4DFF-88FE-2DA6596A3B24}">
  <dimension ref="A1:W17"/>
  <sheetViews>
    <sheetView workbookViewId="0">
      <selection activeCell="R15" sqref="R15"/>
    </sheetView>
  </sheetViews>
  <sheetFormatPr defaultColWidth="8.7265625" defaultRowHeight="14.5" x14ac:dyDescent="0.35"/>
  <cols>
    <col min="1" max="4" width="8.7265625" style="14"/>
    <col min="5" max="5" width="10.81640625" style="14" customWidth="1"/>
    <col min="6" max="6" width="11.26953125" style="14" customWidth="1"/>
    <col min="7" max="11" width="8.7265625" style="14"/>
    <col min="12" max="12" width="15.4531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134</v>
      </c>
      <c r="B2" s="11">
        <f>M14</f>
        <v>2</v>
      </c>
      <c r="C2" s="11" t="str">
        <f>E17</f>
        <v>SIEMIANOWICE ŚLĄSKIE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7942645</v>
      </c>
      <c r="B16" s="48" t="s">
        <v>3599</v>
      </c>
      <c r="C16" s="49" t="s">
        <v>3600</v>
      </c>
      <c r="D16" s="50" t="s">
        <v>13</v>
      </c>
      <c r="E16" s="50" t="s">
        <v>3554</v>
      </c>
      <c r="F16" s="50" t="s">
        <v>3554</v>
      </c>
      <c r="G16" s="50" t="s">
        <v>3555</v>
      </c>
      <c r="H16" s="50" t="s">
        <v>3554</v>
      </c>
      <c r="I16" s="50" t="s">
        <v>3601</v>
      </c>
      <c r="J16" s="50" t="s">
        <v>3602</v>
      </c>
      <c r="K16" s="51">
        <v>3</v>
      </c>
      <c r="L16" s="50">
        <v>500293</v>
      </c>
      <c r="M16" s="50">
        <v>271137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6117858</v>
      </c>
      <c r="B17" s="48" t="s">
        <v>3609</v>
      </c>
      <c r="C17" s="49" t="s">
        <v>3610</v>
      </c>
      <c r="D17" s="50" t="s">
        <v>13</v>
      </c>
      <c r="E17" s="50" t="s">
        <v>3554</v>
      </c>
      <c r="F17" s="50" t="s">
        <v>3554</v>
      </c>
      <c r="G17" s="50" t="s">
        <v>3555</v>
      </c>
      <c r="H17" s="50" t="s">
        <v>3554</v>
      </c>
      <c r="I17" s="50" t="s">
        <v>1429</v>
      </c>
      <c r="J17" s="50" t="s">
        <v>1430</v>
      </c>
      <c r="K17" s="51">
        <v>5</v>
      </c>
      <c r="L17" s="50">
        <v>502036</v>
      </c>
      <c r="M17" s="50">
        <v>270644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cbvwTXcQ+XNdlVZlw7F6+EmLvkYQOXgTgelEB4lYmWKd+q6ChpIpC7JfiQykb5PulhaV69SWU5cDYP1YtFUVmQ==" saltValue="krviqQTp4YkVp5m8OPJnS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241A8-68D6-43FB-9086-CAA1F86B5649}">
  <dimension ref="A1:W16"/>
  <sheetViews>
    <sheetView workbookViewId="0">
      <selection activeCell="P14" sqref="P14:S14"/>
    </sheetView>
  </sheetViews>
  <sheetFormatPr defaultColWidth="8.7265625" defaultRowHeight="14.5" x14ac:dyDescent="0.35"/>
  <cols>
    <col min="1" max="4" width="8.7265625" style="14"/>
    <col min="5" max="6" width="10.54296875" style="14" customWidth="1"/>
    <col min="7" max="11" width="8.7265625" style="14"/>
    <col min="12" max="12" width="15.542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133</v>
      </c>
      <c r="B2" s="11">
        <f>M14</f>
        <v>1</v>
      </c>
      <c r="C2" s="11" t="str">
        <f>E16</f>
        <v>SIEMIANOWICE ŚLĄSKIE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1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6117324</v>
      </c>
      <c r="B16" s="48" t="s">
        <v>3584</v>
      </c>
      <c r="C16" s="49" t="s">
        <v>3585</v>
      </c>
      <c r="D16" s="50" t="s">
        <v>13</v>
      </c>
      <c r="E16" s="50" t="s">
        <v>3554</v>
      </c>
      <c r="F16" s="50" t="s">
        <v>3554</v>
      </c>
      <c r="G16" s="50" t="s">
        <v>3555</v>
      </c>
      <c r="H16" s="50" t="s">
        <v>3554</v>
      </c>
      <c r="I16" s="50" t="s">
        <v>3586</v>
      </c>
      <c r="J16" s="50" t="s">
        <v>3587</v>
      </c>
      <c r="K16" s="51">
        <v>3</v>
      </c>
      <c r="L16" s="50">
        <v>500449</v>
      </c>
      <c r="M16" s="50">
        <v>270925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</sheetData>
  <sheetProtection algorithmName="SHA-512" hashValue="K6q03akn5uvMnVsnvVlx2FtvIq/UNLxKoQNL1EoXIOfSp6Zob9sovslOrvklZZkMGk3Ql95AK7DmFEM7dWdRVw==" saltValue="iNEmi4vz914LKc0hEy4QY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26A48-7E71-4976-A0BA-ADD12A33AB6B}">
  <dimension ref="A1:W17"/>
  <sheetViews>
    <sheetView workbookViewId="0">
      <selection activeCell="P18" sqref="P18"/>
    </sheetView>
  </sheetViews>
  <sheetFormatPr defaultColWidth="8.7265625" defaultRowHeight="14.5" x14ac:dyDescent="0.35"/>
  <cols>
    <col min="1" max="4" width="8.7265625" style="14"/>
    <col min="5" max="5" width="10" style="14" customWidth="1"/>
    <col min="6" max="6" width="10.453125" style="14" customWidth="1"/>
    <col min="7" max="11" width="8.7265625" style="14"/>
    <col min="12" max="12" width="15.542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132</v>
      </c>
      <c r="B2" s="11">
        <f>M14</f>
        <v>2</v>
      </c>
      <c r="C2" s="11" t="str">
        <f>E17</f>
        <v>SIEMIANOWICE ŚLĄSKIE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6117543</v>
      </c>
      <c r="B16" s="48" t="s">
        <v>3580</v>
      </c>
      <c r="C16" s="49" t="s">
        <v>3581</v>
      </c>
      <c r="D16" s="50" t="s">
        <v>13</v>
      </c>
      <c r="E16" s="50" t="s">
        <v>3554</v>
      </c>
      <c r="F16" s="50" t="s">
        <v>3554</v>
      </c>
      <c r="G16" s="50" t="s">
        <v>3555</v>
      </c>
      <c r="H16" s="50" t="s">
        <v>3554</v>
      </c>
      <c r="I16" s="50" t="s">
        <v>3582</v>
      </c>
      <c r="J16" s="50" t="s">
        <v>3583</v>
      </c>
      <c r="K16" s="51">
        <v>15</v>
      </c>
      <c r="L16" s="50">
        <v>501593</v>
      </c>
      <c r="M16" s="50">
        <v>271225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6118196</v>
      </c>
      <c r="B17" s="48" t="s">
        <v>3603</v>
      </c>
      <c r="C17" s="49" t="s">
        <v>3604</v>
      </c>
      <c r="D17" s="50" t="s">
        <v>13</v>
      </c>
      <c r="E17" s="50" t="s">
        <v>3554</v>
      </c>
      <c r="F17" s="50" t="s">
        <v>3554</v>
      </c>
      <c r="G17" s="50" t="s">
        <v>3555</v>
      </c>
      <c r="H17" s="50" t="s">
        <v>3554</v>
      </c>
      <c r="I17" s="50" t="s">
        <v>1387</v>
      </c>
      <c r="J17" s="50" t="s">
        <v>1388</v>
      </c>
      <c r="K17" s="51">
        <v>5</v>
      </c>
      <c r="L17" s="50">
        <v>503177</v>
      </c>
      <c r="M17" s="50">
        <v>270025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auLTiQNqxK5hsOB2NV9TMaekESAVJzmQG7lOKAGBxjYRwMj9qBXtTKl6skS0vPOfF/cFnfqJ87jVFh0xk9og5w==" saltValue="JaYeydpzZJnH1Shl5NRv7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D803A-E58D-4CE4-B808-667B7CC83D23}">
  <dimension ref="A1:W17"/>
  <sheetViews>
    <sheetView workbookViewId="0">
      <selection activeCell="T16" sqref="T16:U17"/>
    </sheetView>
  </sheetViews>
  <sheetFormatPr defaultColWidth="8.7265625" defaultRowHeight="14.5" x14ac:dyDescent="0.35"/>
  <cols>
    <col min="1" max="4" width="8.7265625" style="14"/>
    <col min="5" max="5" width="12.1796875" style="14" customWidth="1"/>
    <col min="6" max="6" width="10.81640625" style="14" customWidth="1"/>
    <col min="7" max="11" width="8.7265625" style="14"/>
    <col min="12" max="12" width="15.17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131</v>
      </c>
      <c r="B2" s="11">
        <f>M14</f>
        <v>2</v>
      </c>
      <c r="C2" s="11" t="str">
        <f>E17</f>
        <v>SIEMIANOWICE ŚLĄSKIE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6117924</v>
      </c>
      <c r="B16" s="48" t="s">
        <v>3574</v>
      </c>
      <c r="C16" s="49" t="s">
        <v>3575</v>
      </c>
      <c r="D16" s="50" t="s">
        <v>13</v>
      </c>
      <c r="E16" s="50" t="s">
        <v>3554</v>
      </c>
      <c r="F16" s="50" t="s">
        <v>3554</v>
      </c>
      <c r="G16" s="50" t="s">
        <v>3555</v>
      </c>
      <c r="H16" s="50" t="s">
        <v>3554</v>
      </c>
      <c r="I16" s="50" t="s">
        <v>60</v>
      </c>
      <c r="J16" s="50" t="s">
        <v>61</v>
      </c>
      <c r="K16" s="51">
        <v>1</v>
      </c>
      <c r="L16" s="50">
        <v>502362</v>
      </c>
      <c r="M16" s="50">
        <v>270645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6119353</v>
      </c>
      <c r="B17" s="48" t="s">
        <v>3576</v>
      </c>
      <c r="C17" s="49" t="s">
        <v>3577</v>
      </c>
      <c r="D17" s="50" t="s">
        <v>13</v>
      </c>
      <c r="E17" s="50" t="s">
        <v>3554</v>
      </c>
      <c r="F17" s="50" t="s">
        <v>3554</v>
      </c>
      <c r="G17" s="50" t="s">
        <v>3555</v>
      </c>
      <c r="H17" s="50" t="s">
        <v>3554</v>
      </c>
      <c r="I17" s="50" t="s">
        <v>60</v>
      </c>
      <c r="J17" s="50" t="s">
        <v>1465</v>
      </c>
      <c r="K17" s="51" t="s">
        <v>2926</v>
      </c>
      <c r="L17" s="50">
        <v>502315</v>
      </c>
      <c r="M17" s="50">
        <v>270848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bI2RBNaqyQNoWZK+yXU7fIdcnC1lQF7Di0pjYQt4zRG942X+hQBzoPxvmMG1f/tj/zSvqt12unDLKQ2hUvagAA==" saltValue="Tgr2r1XnaVoEMUiWw01HA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641E6-D5B5-4757-9889-069DDACC65C7}">
  <dimension ref="A1:W28"/>
  <sheetViews>
    <sheetView workbookViewId="0">
      <selection activeCell="P18" sqref="P18"/>
    </sheetView>
  </sheetViews>
  <sheetFormatPr defaultRowHeight="14.5" x14ac:dyDescent="0.35"/>
  <cols>
    <col min="5" max="6" width="11.26953125" customWidth="1"/>
    <col min="12" max="12" width="15.453125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175</v>
      </c>
      <c r="B2" s="11">
        <f>M14</f>
        <v>13</v>
      </c>
      <c r="C2" s="11" t="str">
        <f>E17</f>
        <v>ŻYWIECKI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13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5867756</v>
      </c>
      <c r="B16" s="4" t="s">
        <v>48</v>
      </c>
      <c r="C16" s="5" t="s">
        <v>49</v>
      </c>
      <c r="D16" s="6" t="s">
        <v>13</v>
      </c>
      <c r="E16" s="6" t="s">
        <v>31</v>
      </c>
      <c r="F16" s="6" t="s">
        <v>50</v>
      </c>
      <c r="G16" s="6" t="s">
        <v>51</v>
      </c>
      <c r="H16" s="6" t="s">
        <v>50</v>
      </c>
      <c r="I16" s="6" t="s">
        <v>52</v>
      </c>
      <c r="J16" s="6" t="s">
        <v>53</v>
      </c>
      <c r="K16" s="6">
        <v>37</v>
      </c>
      <c r="L16" s="6">
        <v>522256</v>
      </c>
      <c r="M16" s="6">
        <v>205984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">
        <v>5862910</v>
      </c>
      <c r="B17" s="4" t="s">
        <v>1596</v>
      </c>
      <c r="C17" s="5" t="s">
        <v>1597</v>
      </c>
      <c r="D17" s="6" t="s">
        <v>13</v>
      </c>
      <c r="E17" s="6" t="s">
        <v>31</v>
      </c>
      <c r="F17" s="6" t="s">
        <v>1592</v>
      </c>
      <c r="G17" s="6" t="s">
        <v>1593</v>
      </c>
      <c r="H17" s="6" t="s">
        <v>1592</v>
      </c>
      <c r="I17" s="6" t="s">
        <v>21</v>
      </c>
      <c r="J17" s="6" t="s">
        <v>22</v>
      </c>
      <c r="K17" s="7">
        <v>3</v>
      </c>
      <c r="L17" s="6">
        <v>515930</v>
      </c>
      <c r="M17" s="6">
        <v>201153</v>
      </c>
      <c r="N17" s="6">
        <v>1</v>
      </c>
      <c r="O17" s="43"/>
      <c r="P17" s="43"/>
      <c r="Q17" s="43"/>
      <c r="R17" s="32">
        <f t="shared" ref="R17:R28" si="1">ROUND(Q17*0.23,2)</f>
        <v>0</v>
      </c>
      <c r="S17" s="44">
        <f t="shared" ref="S17:S28" si="2">ROUND(Q17,2)+R17</f>
        <v>0</v>
      </c>
      <c r="T17" s="43"/>
      <c r="U17" s="43"/>
      <c r="V17" s="32">
        <f t="shared" ref="V17:V28" si="3">ROUND(U17*0.23,2)</f>
        <v>0</v>
      </c>
      <c r="W17" s="44">
        <f t="shared" ref="W17:W28" si="4">ROUND(U17,2)+V17</f>
        <v>0</v>
      </c>
    </row>
    <row r="18" spans="1:23" x14ac:dyDescent="0.35">
      <c r="A18" s="4">
        <v>5862917</v>
      </c>
      <c r="B18" s="4" t="s">
        <v>1600</v>
      </c>
      <c r="C18" s="5" t="s">
        <v>1601</v>
      </c>
      <c r="D18" s="6" t="s">
        <v>13</v>
      </c>
      <c r="E18" s="6" t="s">
        <v>31</v>
      </c>
      <c r="F18" s="6" t="s">
        <v>1592</v>
      </c>
      <c r="G18" s="6" t="s">
        <v>1593</v>
      </c>
      <c r="H18" s="6" t="s">
        <v>1592</v>
      </c>
      <c r="I18" s="6" t="s">
        <v>21</v>
      </c>
      <c r="J18" s="6" t="s">
        <v>22</v>
      </c>
      <c r="K18" s="7">
        <v>9</v>
      </c>
      <c r="L18" s="6">
        <v>516513</v>
      </c>
      <c r="M18" s="6">
        <v>200850</v>
      </c>
      <c r="N18" s="6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">
        <v>5860840</v>
      </c>
      <c r="B19" s="4" t="s">
        <v>1602</v>
      </c>
      <c r="C19" s="5" t="s">
        <v>1603</v>
      </c>
      <c r="D19" s="6" t="s">
        <v>13</v>
      </c>
      <c r="E19" s="6" t="s">
        <v>31</v>
      </c>
      <c r="F19" s="6" t="s">
        <v>1592</v>
      </c>
      <c r="G19" s="6" t="s">
        <v>1593</v>
      </c>
      <c r="H19" s="6" t="s">
        <v>1592</v>
      </c>
      <c r="I19" s="6" t="s">
        <v>1604</v>
      </c>
      <c r="J19" s="6" t="s">
        <v>1605</v>
      </c>
      <c r="K19" s="7">
        <v>3</v>
      </c>
      <c r="L19" s="6">
        <v>515225</v>
      </c>
      <c r="M19" s="6">
        <v>202051</v>
      </c>
      <c r="N19" s="6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">
        <v>5863368</v>
      </c>
      <c r="B20" s="4" t="s">
        <v>1610</v>
      </c>
      <c r="C20" s="5" t="s">
        <v>1611</v>
      </c>
      <c r="D20" s="6" t="s">
        <v>13</v>
      </c>
      <c r="E20" s="6" t="s">
        <v>31</v>
      </c>
      <c r="F20" s="6" t="s">
        <v>1592</v>
      </c>
      <c r="G20" s="6" t="s">
        <v>1593</v>
      </c>
      <c r="H20" s="6" t="s">
        <v>1592</v>
      </c>
      <c r="I20" s="6" t="s">
        <v>492</v>
      </c>
      <c r="J20" s="6" t="s">
        <v>493</v>
      </c>
      <c r="K20" s="7">
        <v>6</v>
      </c>
      <c r="L20" s="6">
        <v>514678</v>
      </c>
      <c r="M20" s="6">
        <v>202359</v>
      </c>
      <c r="N20" s="6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">
        <v>5863389</v>
      </c>
      <c r="B21" s="4" t="s">
        <v>1612</v>
      </c>
      <c r="C21" s="5" t="s">
        <v>1613</v>
      </c>
      <c r="D21" s="6" t="s">
        <v>13</v>
      </c>
      <c r="E21" s="6" t="s">
        <v>31</v>
      </c>
      <c r="F21" s="6" t="s">
        <v>1592</v>
      </c>
      <c r="G21" s="6" t="s">
        <v>1593</v>
      </c>
      <c r="H21" s="6" t="s">
        <v>1592</v>
      </c>
      <c r="I21" s="6" t="s">
        <v>1614</v>
      </c>
      <c r="J21" s="6" t="s">
        <v>1615</v>
      </c>
      <c r="K21" s="7">
        <v>14</v>
      </c>
      <c r="L21" s="6">
        <v>517415</v>
      </c>
      <c r="M21" s="6">
        <v>206809</v>
      </c>
      <c r="N21" s="6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">
        <v>5863472</v>
      </c>
      <c r="B22" s="4" t="s">
        <v>1616</v>
      </c>
      <c r="C22" s="5" t="s">
        <v>1617</v>
      </c>
      <c r="D22" s="6" t="s">
        <v>13</v>
      </c>
      <c r="E22" s="6" t="s">
        <v>31</v>
      </c>
      <c r="F22" s="6" t="s">
        <v>1592</v>
      </c>
      <c r="G22" s="6" t="s">
        <v>1593</v>
      </c>
      <c r="H22" s="6" t="s">
        <v>1592</v>
      </c>
      <c r="I22" s="6" t="s">
        <v>1618</v>
      </c>
      <c r="J22" s="6" t="s">
        <v>107</v>
      </c>
      <c r="K22" s="7">
        <v>26</v>
      </c>
      <c r="L22" s="6">
        <v>512574</v>
      </c>
      <c r="M22" s="6">
        <v>202612</v>
      </c>
      <c r="N22" s="6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">
        <v>5860752</v>
      </c>
      <c r="B23" s="4" t="s">
        <v>1619</v>
      </c>
      <c r="C23" s="5" t="s">
        <v>1620</v>
      </c>
      <c r="D23" s="6" t="s">
        <v>13</v>
      </c>
      <c r="E23" s="6" t="s">
        <v>31</v>
      </c>
      <c r="F23" s="6" t="s">
        <v>1592</v>
      </c>
      <c r="G23" s="6" t="s">
        <v>1593</v>
      </c>
      <c r="H23" s="6" t="s">
        <v>1592</v>
      </c>
      <c r="I23" s="6" t="s">
        <v>313</v>
      </c>
      <c r="J23" s="6" t="s">
        <v>314</v>
      </c>
      <c r="K23" s="7" t="s">
        <v>1040</v>
      </c>
      <c r="L23" s="6">
        <v>514833</v>
      </c>
      <c r="M23" s="6">
        <v>202108</v>
      </c>
      <c r="N23" s="6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">
        <v>5863549</v>
      </c>
      <c r="B24" s="4" t="s">
        <v>1621</v>
      </c>
      <c r="C24" s="5" t="s">
        <v>1622</v>
      </c>
      <c r="D24" s="6" t="s">
        <v>13</v>
      </c>
      <c r="E24" s="6" t="s">
        <v>31</v>
      </c>
      <c r="F24" s="6" t="s">
        <v>1592</v>
      </c>
      <c r="G24" s="6" t="s">
        <v>1593</v>
      </c>
      <c r="H24" s="6" t="s">
        <v>1592</v>
      </c>
      <c r="I24" s="6" t="s">
        <v>624</v>
      </c>
      <c r="J24" s="6" t="s">
        <v>625</v>
      </c>
      <c r="K24" s="7">
        <v>19</v>
      </c>
      <c r="L24" s="6">
        <v>514611</v>
      </c>
      <c r="M24" s="6">
        <v>202666</v>
      </c>
      <c r="N24" s="6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">
        <v>5863554</v>
      </c>
      <c r="B25" s="4" t="s">
        <v>1623</v>
      </c>
      <c r="C25" s="5" t="s">
        <v>1624</v>
      </c>
      <c r="D25" s="6" t="s">
        <v>13</v>
      </c>
      <c r="E25" s="6" t="s">
        <v>31</v>
      </c>
      <c r="F25" s="6" t="s">
        <v>1592</v>
      </c>
      <c r="G25" s="6" t="s">
        <v>1593</v>
      </c>
      <c r="H25" s="6" t="s">
        <v>1592</v>
      </c>
      <c r="I25" s="6" t="s">
        <v>624</v>
      </c>
      <c r="J25" s="6" t="s">
        <v>625</v>
      </c>
      <c r="K25" s="7">
        <v>65</v>
      </c>
      <c r="L25" s="6">
        <v>514596</v>
      </c>
      <c r="M25" s="6">
        <v>203007</v>
      </c>
      <c r="N25" s="6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  <row r="26" spans="1:23" x14ac:dyDescent="0.35">
      <c r="A26" s="4">
        <v>5863663</v>
      </c>
      <c r="B26" s="4" t="s">
        <v>1631</v>
      </c>
      <c r="C26" s="5" t="s">
        <v>1632</v>
      </c>
      <c r="D26" s="6" t="s">
        <v>13</v>
      </c>
      <c r="E26" s="6" t="s">
        <v>31</v>
      </c>
      <c r="F26" s="6" t="s">
        <v>1592</v>
      </c>
      <c r="G26" s="6" t="s">
        <v>1593</v>
      </c>
      <c r="H26" s="6" t="s">
        <v>1592</v>
      </c>
      <c r="I26" s="6" t="s">
        <v>18</v>
      </c>
      <c r="J26" s="6" t="s">
        <v>19</v>
      </c>
      <c r="K26" s="7">
        <v>2</v>
      </c>
      <c r="L26" s="6">
        <v>513673</v>
      </c>
      <c r="M26" s="6">
        <v>201993</v>
      </c>
      <c r="N26" s="6">
        <v>1</v>
      </c>
      <c r="O26" s="43"/>
      <c r="P26" s="43"/>
      <c r="Q26" s="43"/>
      <c r="R26" s="32">
        <f t="shared" si="1"/>
        <v>0</v>
      </c>
      <c r="S26" s="44">
        <f t="shared" si="2"/>
        <v>0</v>
      </c>
      <c r="T26" s="43"/>
      <c r="U26" s="43"/>
      <c r="V26" s="32">
        <f t="shared" si="3"/>
        <v>0</v>
      </c>
      <c r="W26" s="44">
        <f t="shared" si="4"/>
        <v>0</v>
      </c>
    </row>
    <row r="27" spans="1:23" x14ac:dyDescent="0.35">
      <c r="A27" s="4">
        <v>5857373</v>
      </c>
      <c r="B27" s="4" t="s">
        <v>1633</v>
      </c>
      <c r="C27" s="5" t="s">
        <v>1634</v>
      </c>
      <c r="D27" s="6" t="s">
        <v>13</v>
      </c>
      <c r="E27" s="6" t="s">
        <v>31</v>
      </c>
      <c r="F27" s="6" t="s">
        <v>1592</v>
      </c>
      <c r="G27" s="6" t="s">
        <v>1593</v>
      </c>
      <c r="H27" s="6" t="s">
        <v>1592</v>
      </c>
      <c r="I27" s="6" t="s">
        <v>1635</v>
      </c>
      <c r="J27" s="6" t="s">
        <v>1636</v>
      </c>
      <c r="K27" s="7">
        <v>26</v>
      </c>
      <c r="L27" s="6">
        <v>516809</v>
      </c>
      <c r="M27" s="6">
        <v>203844</v>
      </c>
      <c r="N27" s="6">
        <v>1</v>
      </c>
      <c r="O27" s="43"/>
      <c r="P27" s="43"/>
      <c r="Q27" s="43"/>
      <c r="R27" s="32">
        <f t="shared" si="1"/>
        <v>0</v>
      </c>
      <c r="S27" s="44">
        <f t="shared" si="2"/>
        <v>0</v>
      </c>
      <c r="T27" s="43"/>
      <c r="U27" s="43"/>
      <c r="V27" s="32">
        <f t="shared" si="3"/>
        <v>0</v>
      </c>
      <c r="W27" s="44">
        <f t="shared" si="4"/>
        <v>0</v>
      </c>
    </row>
    <row r="28" spans="1:23" x14ac:dyDescent="0.35">
      <c r="A28" s="4">
        <v>5863866</v>
      </c>
      <c r="B28" s="4" t="s">
        <v>1637</v>
      </c>
      <c r="C28" s="5" t="s">
        <v>1638</v>
      </c>
      <c r="D28" s="6" t="s">
        <v>13</v>
      </c>
      <c r="E28" s="6" t="s">
        <v>31</v>
      </c>
      <c r="F28" s="6" t="s">
        <v>1592</v>
      </c>
      <c r="G28" s="6" t="s">
        <v>1593</v>
      </c>
      <c r="H28" s="6" t="s">
        <v>1592</v>
      </c>
      <c r="I28" s="6" t="s">
        <v>1635</v>
      </c>
      <c r="J28" s="6" t="s">
        <v>1636</v>
      </c>
      <c r="K28" s="7">
        <v>9</v>
      </c>
      <c r="L28" s="6">
        <v>516704</v>
      </c>
      <c r="M28" s="6">
        <v>203361</v>
      </c>
      <c r="N28" s="6">
        <v>1</v>
      </c>
      <c r="O28" s="43"/>
      <c r="P28" s="43"/>
      <c r="Q28" s="43"/>
      <c r="R28" s="32">
        <f t="shared" si="1"/>
        <v>0</v>
      </c>
      <c r="S28" s="44">
        <f t="shared" si="2"/>
        <v>0</v>
      </c>
      <c r="T28" s="43"/>
      <c r="U28" s="43"/>
      <c r="V28" s="32">
        <f t="shared" si="3"/>
        <v>0</v>
      </c>
      <c r="W28" s="44">
        <f t="shared" si="4"/>
        <v>0</v>
      </c>
    </row>
  </sheetData>
  <sheetProtection algorithmName="SHA-512" hashValue="YFR+pCijP0Shl4MSJ5ip65f45xOe/YrvLfR/mq7mMXC+HICBxMnd5z3uu32vfuJ9zkL9aTWqf++gKxB89IyBBg==" saltValue="7vgtxhMtiwG1clzv20vQS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C603E-E197-4556-8351-CB924ABF32C6}">
  <dimension ref="A1:W25"/>
  <sheetViews>
    <sheetView workbookViewId="0">
      <selection activeCell="T16" sqref="T16:U25"/>
    </sheetView>
  </sheetViews>
  <sheetFormatPr defaultColWidth="8.7265625" defaultRowHeight="14.5" x14ac:dyDescent="0.35"/>
  <cols>
    <col min="1" max="4" width="8.7265625" style="14"/>
    <col min="5" max="5" width="11" style="14" customWidth="1"/>
    <col min="6" max="6" width="10.81640625" style="14" customWidth="1"/>
    <col min="7" max="11" width="8.7265625" style="14"/>
    <col min="12" max="12" width="15.542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130</v>
      </c>
      <c r="B2" s="11">
        <f>M14</f>
        <v>10</v>
      </c>
      <c r="C2" s="11" t="str">
        <f>E17</f>
        <v>SIEMIANOWICE ŚLĄSKIE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10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6115657</v>
      </c>
      <c r="B16" s="48" t="s">
        <v>3552</v>
      </c>
      <c r="C16" s="49" t="s">
        <v>3553</v>
      </c>
      <c r="D16" s="50" t="s">
        <v>13</v>
      </c>
      <c r="E16" s="50" t="s">
        <v>3554</v>
      </c>
      <c r="F16" s="50" t="s">
        <v>3554</v>
      </c>
      <c r="G16" s="50" t="s">
        <v>3555</v>
      </c>
      <c r="H16" s="50" t="s">
        <v>3554</v>
      </c>
      <c r="I16" s="50" t="s">
        <v>2702</v>
      </c>
      <c r="J16" s="50" t="s">
        <v>2703</v>
      </c>
      <c r="K16" s="51">
        <v>2</v>
      </c>
      <c r="L16" s="50">
        <v>500333</v>
      </c>
      <c r="M16" s="50">
        <v>273190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6115997</v>
      </c>
      <c r="B17" s="48" t="s">
        <v>3556</v>
      </c>
      <c r="C17" s="49" t="s">
        <v>3557</v>
      </c>
      <c r="D17" s="50" t="s">
        <v>13</v>
      </c>
      <c r="E17" s="50" t="s">
        <v>3554</v>
      </c>
      <c r="F17" s="50" t="s">
        <v>3554</v>
      </c>
      <c r="G17" s="50" t="s">
        <v>3555</v>
      </c>
      <c r="H17" s="50" t="s">
        <v>3554</v>
      </c>
      <c r="I17" s="50" t="s">
        <v>3558</v>
      </c>
      <c r="J17" s="50" t="s">
        <v>3559</v>
      </c>
      <c r="K17" s="51">
        <v>2</v>
      </c>
      <c r="L17" s="50">
        <v>499775</v>
      </c>
      <c r="M17" s="50">
        <v>272763</v>
      </c>
      <c r="N17" s="50">
        <v>1</v>
      </c>
      <c r="O17" s="43"/>
      <c r="P17" s="43"/>
      <c r="Q17" s="43"/>
      <c r="R17" s="32">
        <f t="shared" ref="R17:R25" si="1">ROUND(Q17*0.23,2)</f>
        <v>0</v>
      </c>
      <c r="S17" s="44">
        <f t="shared" ref="S17:S25" si="2">ROUND(Q17,2)+R17</f>
        <v>0</v>
      </c>
      <c r="T17" s="43"/>
      <c r="U17" s="43"/>
      <c r="V17" s="32">
        <f t="shared" ref="V17:V25" si="3">ROUND(U17*0.23,2)</f>
        <v>0</v>
      </c>
      <c r="W17" s="44">
        <f t="shared" ref="W17:W25" si="4">ROUND(U17,2)+V17</f>
        <v>0</v>
      </c>
    </row>
    <row r="18" spans="1:23" x14ac:dyDescent="0.35">
      <c r="A18" s="48">
        <v>6116327</v>
      </c>
      <c r="B18" s="48" t="s">
        <v>3560</v>
      </c>
      <c r="C18" s="49" t="s">
        <v>3561</v>
      </c>
      <c r="D18" s="50" t="s">
        <v>13</v>
      </c>
      <c r="E18" s="50" t="s">
        <v>3554</v>
      </c>
      <c r="F18" s="50" t="s">
        <v>3554</v>
      </c>
      <c r="G18" s="50" t="s">
        <v>3555</v>
      </c>
      <c r="H18" s="50" t="s">
        <v>3554</v>
      </c>
      <c r="I18" s="50" t="s">
        <v>1464</v>
      </c>
      <c r="J18" s="50" t="s">
        <v>1430</v>
      </c>
      <c r="K18" s="51">
        <v>5</v>
      </c>
      <c r="L18" s="50">
        <v>502274</v>
      </c>
      <c r="M18" s="50">
        <v>271411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6119188</v>
      </c>
      <c r="B19" s="48" t="s">
        <v>3562</v>
      </c>
      <c r="C19" s="49" t="s">
        <v>3563</v>
      </c>
      <c r="D19" s="50" t="s">
        <v>13</v>
      </c>
      <c r="E19" s="50" t="s">
        <v>3554</v>
      </c>
      <c r="F19" s="50" t="s">
        <v>3554</v>
      </c>
      <c r="G19" s="50" t="s">
        <v>3555</v>
      </c>
      <c r="H19" s="50" t="s">
        <v>3554</v>
      </c>
      <c r="I19" s="50" t="s">
        <v>3564</v>
      </c>
      <c r="J19" s="50" t="s">
        <v>3565</v>
      </c>
      <c r="K19" s="51">
        <v>10</v>
      </c>
      <c r="L19" s="50">
        <v>499875</v>
      </c>
      <c r="M19" s="50">
        <v>272096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6119052</v>
      </c>
      <c r="B20" s="48" t="s">
        <v>3566</v>
      </c>
      <c r="C20" s="49" t="s">
        <v>3567</v>
      </c>
      <c r="D20" s="50" t="s">
        <v>13</v>
      </c>
      <c r="E20" s="50" t="s">
        <v>3554</v>
      </c>
      <c r="F20" s="50" t="s">
        <v>3554</v>
      </c>
      <c r="G20" s="50" t="s">
        <v>3555</v>
      </c>
      <c r="H20" s="50" t="s">
        <v>3554</v>
      </c>
      <c r="I20" s="50" t="s">
        <v>77</v>
      </c>
      <c r="J20" s="50" t="s">
        <v>78</v>
      </c>
      <c r="K20" s="51">
        <v>1</v>
      </c>
      <c r="L20" s="50">
        <v>500458</v>
      </c>
      <c r="M20" s="50">
        <v>269785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6118576</v>
      </c>
      <c r="B21" s="48" t="s">
        <v>3570</v>
      </c>
      <c r="C21" s="49" t="s">
        <v>3571</v>
      </c>
      <c r="D21" s="50" t="s">
        <v>13</v>
      </c>
      <c r="E21" s="50" t="s">
        <v>3554</v>
      </c>
      <c r="F21" s="50" t="s">
        <v>3554</v>
      </c>
      <c r="G21" s="50" t="s">
        <v>3555</v>
      </c>
      <c r="H21" s="50" t="s">
        <v>3554</v>
      </c>
      <c r="I21" s="50" t="s">
        <v>299</v>
      </c>
      <c r="J21" s="50" t="s">
        <v>300</v>
      </c>
      <c r="K21" s="51">
        <v>1</v>
      </c>
      <c r="L21" s="50">
        <v>501047</v>
      </c>
      <c r="M21" s="50">
        <v>269570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6118735</v>
      </c>
      <c r="B22" s="48" t="s">
        <v>3572</v>
      </c>
      <c r="C22" s="49" t="s">
        <v>3573</v>
      </c>
      <c r="D22" s="50" t="s">
        <v>13</v>
      </c>
      <c r="E22" s="50" t="s">
        <v>3554</v>
      </c>
      <c r="F22" s="50" t="s">
        <v>3554</v>
      </c>
      <c r="G22" s="50" t="s">
        <v>3555</v>
      </c>
      <c r="H22" s="50" t="s">
        <v>3554</v>
      </c>
      <c r="I22" s="50" t="s">
        <v>337</v>
      </c>
      <c r="J22" s="50" t="s">
        <v>338</v>
      </c>
      <c r="K22" s="51">
        <v>3</v>
      </c>
      <c r="L22" s="50">
        <v>501559</v>
      </c>
      <c r="M22" s="50">
        <v>269766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6119009</v>
      </c>
      <c r="B23" s="48" t="s">
        <v>3578</v>
      </c>
      <c r="C23" s="49" t="s">
        <v>3579</v>
      </c>
      <c r="D23" s="50" t="s">
        <v>13</v>
      </c>
      <c r="E23" s="50" t="s">
        <v>3554</v>
      </c>
      <c r="F23" s="50" t="s">
        <v>3554</v>
      </c>
      <c r="G23" s="50" t="s">
        <v>3555</v>
      </c>
      <c r="H23" s="50" t="s">
        <v>3554</v>
      </c>
      <c r="I23" s="50" t="s">
        <v>1504</v>
      </c>
      <c r="J23" s="50" t="s">
        <v>1505</v>
      </c>
      <c r="K23" s="51">
        <v>5</v>
      </c>
      <c r="L23" s="50">
        <v>502422</v>
      </c>
      <c r="M23" s="50">
        <v>270007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8">
        <v>6115986</v>
      </c>
      <c r="B24" s="48" t="s">
        <v>3595</v>
      </c>
      <c r="C24" s="49" t="s">
        <v>3596</v>
      </c>
      <c r="D24" s="50" t="s">
        <v>13</v>
      </c>
      <c r="E24" s="50" t="s">
        <v>3554</v>
      </c>
      <c r="F24" s="50" t="s">
        <v>3554</v>
      </c>
      <c r="G24" s="50" t="s">
        <v>3555</v>
      </c>
      <c r="H24" s="50" t="s">
        <v>3554</v>
      </c>
      <c r="I24" s="50" t="s">
        <v>3597</v>
      </c>
      <c r="J24" s="50" t="s">
        <v>3598</v>
      </c>
      <c r="K24" s="51">
        <v>28</v>
      </c>
      <c r="L24" s="50">
        <v>500362</v>
      </c>
      <c r="M24" s="50">
        <v>272863</v>
      </c>
      <c r="N24" s="50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8">
        <v>6119632</v>
      </c>
      <c r="B25" s="48" t="s">
        <v>3605</v>
      </c>
      <c r="C25" s="49" t="s">
        <v>3606</v>
      </c>
      <c r="D25" s="50" t="s">
        <v>13</v>
      </c>
      <c r="E25" s="50" t="s">
        <v>3554</v>
      </c>
      <c r="F25" s="50" t="s">
        <v>3554</v>
      </c>
      <c r="G25" s="50" t="s">
        <v>3555</v>
      </c>
      <c r="H25" s="50" t="s">
        <v>3554</v>
      </c>
      <c r="I25" s="50" t="s">
        <v>18</v>
      </c>
      <c r="J25" s="50" t="s">
        <v>19</v>
      </c>
      <c r="K25" s="51">
        <v>15</v>
      </c>
      <c r="L25" s="50">
        <v>501628</v>
      </c>
      <c r="M25" s="50">
        <v>270133</v>
      </c>
      <c r="N25" s="50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</sheetData>
  <sheetProtection algorithmName="SHA-512" hashValue="s0BR+Bz8WhpnBgmK4lptxe5pDgjglmb8RnK1DDqyCfPc8IpC1oP3EcUQJRy5Un8mQmxgRJGKaOCnzykV6MTjDg==" saltValue="aoAG8u8xZwEfpZbTwxXvH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7556C-F804-4B53-87A0-817030C7D553}">
  <dimension ref="A1:W48"/>
  <sheetViews>
    <sheetView workbookViewId="0">
      <selection activeCell="T16" sqref="T16:U48"/>
    </sheetView>
  </sheetViews>
  <sheetFormatPr defaultColWidth="8.7265625" defaultRowHeight="14.5" x14ac:dyDescent="0.35"/>
  <cols>
    <col min="1" max="4" width="8.7265625" style="14"/>
    <col min="5" max="5" width="13.26953125" style="14" customWidth="1"/>
    <col min="6" max="6" width="12.54296875" style="14" customWidth="1"/>
    <col min="7" max="11" width="8.7265625" style="14"/>
    <col min="12" max="12" width="15.4531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129</v>
      </c>
      <c r="B2" s="11">
        <f>M14</f>
        <v>33</v>
      </c>
      <c r="C2" s="11" t="str">
        <f>E17</f>
        <v>RYBNICKI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32.5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33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5738266</v>
      </c>
      <c r="B16" s="48" t="s">
        <v>672</v>
      </c>
      <c r="C16" s="49" t="s">
        <v>673</v>
      </c>
      <c r="D16" s="50" t="s">
        <v>13</v>
      </c>
      <c r="E16" s="50" t="s">
        <v>674</v>
      </c>
      <c r="F16" s="50" t="s">
        <v>675</v>
      </c>
      <c r="G16" s="50" t="s">
        <v>676</v>
      </c>
      <c r="H16" s="50" t="s">
        <v>677</v>
      </c>
      <c r="I16" s="50" t="s">
        <v>678</v>
      </c>
      <c r="J16" s="50" t="s">
        <v>679</v>
      </c>
      <c r="K16" s="51">
        <v>16</v>
      </c>
      <c r="L16" s="50">
        <v>479509</v>
      </c>
      <c r="M16" s="50">
        <v>251891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5739205</v>
      </c>
      <c r="B17" s="48" t="s">
        <v>686</v>
      </c>
      <c r="C17" s="49" t="s">
        <v>687</v>
      </c>
      <c r="D17" s="50" t="s">
        <v>13</v>
      </c>
      <c r="E17" s="50" t="s">
        <v>674</v>
      </c>
      <c r="F17" s="50" t="s">
        <v>675</v>
      </c>
      <c r="G17" s="50" t="s">
        <v>688</v>
      </c>
      <c r="H17" s="50" t="s">
        <v>689</v>
      </c>
      <c r="I17" s="50" t="s">
        <v>690</v>
      </c>
      <c r="J17" s="50" t="s">
        <v>691</v>
      </c>
      <c r="K17" s="51">
        <v>3</v>
      </c>
      <c r="L17" s="50">
        <v>480469</v>
      </c>
      <c r="M17" s="50">
        <v>247815</v>
      </c>
      <c r="N17" s="50">
        <v>1</v>
      </c>
      <c r="O17" s="43"/>
      <c r="P17" s="43"/>
      <c r="Q17" s="43"/>
      <c r="R17" s="32">
        <f t="shared" ref="R17:R48" si="1">ROUND(Q17*0.23,2)</f>
        <v>0</v>
      </c>
      <c r="S17" s="44">
        <f t="shared" ref="S17:S48" si="2">ROUND(Q17,2)+R17</f>
        <v>0</v>
      </c>
      <c r="T17" s="43"/>
      <c r="U17" s="43"/>
      <c r="V17" s="32">
        <f t="shared" ref="V17:V48" si="3">ROUND(U17*0.23,2)</f>
        <v>0</v>
      </c>
      <c r="W17" s="44">
        <f t="shared" ref="W17:W48" si="4">ROUND(U17,2)+V17</f>
        <v>0</v>
      </c>
    </row>
    <row r="18" spans="1:23" x14ac:dyDescent="0.35">
      <c r="A18" s="48">
        <v>5739879</v>
      </c>
      <c r="B18" s="48" t="s">
        <v>692</v>
      </c>
      <c r="C18" s="49" t="s">
        <v>693</v>
      </c>
      <c r="D18" s="50" t="s">
        <v>13</v>
      </c>
      <c r="E18" s="50" t="s">
        <v>674</v>
      </c>
      <c r="F18" s="50" t="s">
        <v>675</v>
      </c>
      <c r="G18" s="50" t="s">
        <v>694</v>
      </c>
      <c r="H18" s="50" t="s">
        <v>695</v>
      </c>
      <c r="I18" s="50" t="s">
        <v>18</v>
      </c>
      <c r="J18" s="50" t="s">
        <v>19</v>
      </c>
      <c r="K18" s="51">
        <v>1</v>
      </c>
      <c r="L18" s="50">
        <v>473579</v>
      </c>
      <c r="M18" s="50">
        <v>250496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5740779</v>
      </c>
      <c r="B19" s="48" t="s">
        <v>696</v>
      </c>
      <c r="C19" s="49" t="s">
        <v>697</v>
      </c>
      <c r="D19" s="50" t="s">
        <v>13</v>
      </c>
      <c r="E19" s="50" t="s">
        <v>674</v>
      </c>
      <c r="F19" s="50" t="s">
        <v>675</v>
      </c>
      <c r="G19" s="50" t="s">
        <v>698</v>
      </c>
      <c r="H19" s="50" t="s">
        <v>699</v>
      </c>
      <c r="I19" s="50" t="s">
        <v>64</v>
      </c>
      <c r="J19" s="50" t="s">
        <v>65</v>
      </c>
      <c r="K19" s="51">
        <v>20</v>
      </c>
      <c r="L19" s="50">
        <v>477058</v>
      </c>
      <c r="M19" s="50">
        <v>247622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8702276</v>
      </c>
      <c r="B20" s="48" t="s">
        <v>700</v>
      </c>
      <c r="C20" s="49" t="s">
        <v>701</v>
      </c>
      <c r="D20" s="50" t="s">
        <v>13</v>
      </c>
      <c r="E20" s="50" t="s">
        <v>674</v>
      </c>
      <c r="F20" s="50" t="s">
        <v>702</v>
      </c>
      <c r="G20" s="50" t="s">
        <v>703</v>
      </c>
      <c r="H20" s="50" t="s">
        <v>704</v>
      </c>
      <c r="I20" s="50" t="s">
        <v>558</v>
      </c>
      <c r="J20" s="50" t="s">
        <v>559</v>
      </c>
      <c r="K20" s="51">
        <v>41</v>
      </c>
      <c r="L20" s="50">
        <v>457068</v>
      </c>
      <c r="M20" s="50">
        <v>246279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5742175</v>
      </c>
      <c r="B21" s="48" t="s">
        <v>705</v>
      </c>
      <c r="C21" s="49" t="s">
        <v>706</v>
      </c>
      <c r="D21" s="50" t="s">
        <v>13</v>
      </c>
      <c r="E21" s="50" t="s">
        <v>674</v>
      </c>
      <c r="F21" s="50" t="s">
        <v>702</v>
      </c>
      <c r="G21" s="50" t="s">
        <v>707</v>
      </c>
      <c r="H21" s="50" t="s">
        <v>702</v>
      </c>
      <c r="I21" s="50" t="s">
        <v>708</v>
      </c>
      <c r="J21" s="50" t="s">
        <v>709</v>
      </c>
      <c r="K21" s="51">
        <v>8</v>
      </c>
      <c r="L21" s="50">
        <v>459247</v>
      </c>
      <c r="M21" s="50">
        <v>249041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5742930</v>
      </c>
      <c r="B22" s="48" t="s">
        <v>710</v>
      </c>
      <c r="C22" s="49" t="s">
        <v>711</v>
      </c>
      <c r="D22" s="50" t="s">
        <v>13</v>
      </c>
      <c r="E22" s="50" t="s">
        <v>674</v>
      </c>
      <c r="F22" s="50" t="s">
        <v>702</v>
      </c>
      <c r="G22" s="50" t="s">
        <v>712</v>
      </c>
      <c r="H22" s="50" t="s">
        <v>713</v>
      </c>
      <c r="I22" s="50" t="s">
        <v>708</v>
      </c>
      <c r="J22" s="50" t="s">
        <v>709</v>
      </c>
      <c r="K22" s="51">
        <v>9</v>
      </c>
      <c r="L22" s="50">
        <v>459262</v>
      </c>
      <c r="M22" s="50">
        <v>247781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5743346</v>
      </c>
      <c r="B23" s="48" t="s">
        <v>714</v>
      </c>
      <c r="C23" s="49" t="s">
        <v>715</v>
      </c>
      <c r="D23" s="50" t="s">
        <v>13</v>
      </c>
      <c r="E23" s="50" t="s">
        <v>674</v>
      </c>
      <c r="F23" s="50" t="s">
        <v>702</v>
      </c>
      <c r="G23" s="50" t="s">
        <v>716</v>
      </c>
      <c r="H23" s="50" t="s">
        <v>717</v>
      </c>
      <c r="I23" s="50" t="s">
        <v>18</v>
      </c>
      <c r="J23" s="50" t="s">
        <v>19</v>
      </c>
      <c r="K23" s="51">
        <v>6</v>
      </c>
      <c r="L23" s="50">
        <v>460493</v>
      </c>
      <c r="M23" s="50">
        <v>248282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8">
        <v>5745582</v>
      </c>
      <c r="B24" s="48" t="s">
        <v>874</v>
      </c>
      <c r="C24" s="49" t="s">
        <v>875</v>
      </c>
      <c r="D24" s="50" t="s">
        <v>13</v>
      </c>
      <c r="E24" s="50" t="s">
        <v>674</v>
      </c>
      <c r="F24" s="50" t="s">
        <v>865</v>
      </c>
      <c r="G24" s="50" t="s">
        <v>876</v>
      </c>
      <c r="H24" s="50" t="s">
        <v>865</v>
      </c>
      <c r="I24" s="50" t="s">
        <v>106</v>
      </c>
      <c r="J24" s="50" t="s">
        <v>107</v>
      </c>
      <c r="K24" s="51">
        <v>4</v>
      </c>
      <c r="L24" s="50">
        <v>456433</v>
      </c>
      <c r="M24" s="50">
        <v>250628</v>
      </c>
      <c r="N24" s="50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8">
        <v>5745784</v>
      </c>
      <c r="B25" s="48" t="s">
        <v>883</v>
      </c>
      <c r="C25" s="49" t="s">
        <v>884</v>
      </c>
      <c r="D25" s="50" t="s">
        <v>13</v>
      </c>
      <c r="E25" s="50" t="s">
        <v>674</v>
      </c>
      <c r="F25" s="50" t="s">
        <v>865</v>
      </c>
      <c r="G25" s="50" t="s">
        <v>885</v>
      </c>
      <c r="H25" s="50" t="s">
        <v>886</v>
      </c>
      <c r="I25" s="50" t="s">
        <v>18</v>
      </c>
      <c r="J25" s="50" t="s">
        <v>19</v>
      </c>
      <c r="K25" s="51">
        <v>5</v>
      </c>
      <c r="L25" s="50">
        <v>454048</v>
      </c>
      <c r="M25" s="50">
        <v>247361</v>
      </c>
      <c r="N25" s="50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  <row r="26" spans="1:23" x14ac:dyDescent="0.35">
      <c r="A26" s="48">
        <v>5733392</v>
      </c>
      <c r="B26" s="48" t="s">
        <v>2561</v>
      </c>
      <c r="C26" s="49" t="s">
        <v>2562</v>
      </c>
      <c r="D26" s="50" t="s">
        <v>13</v>
      </c>
      <c r="E26" s="50" t="s">
        <v>674</v>
      </c>
      <c r="F26" s="50" t="s">
        <v>675</v>
      </c>
      <c r="G26" s="50" t="s">
        <v>2554</v>
      </c>
      <c r="H26" s="50" t="s">
        <v>675</v>
      </c>
      <c r="I26" s="50" t="s">
        <v>1020</v>
      </c>
      <c r="J26" s="50" t="s">
        <v>1021</v>
      </c>
      <c r="K26" s="51">
        <v>2</v>
      </c>
      <c r="L26" s="50">
        <v>475325</v>
      </c>
      <c r="M26" s="50">
        <v>255924</v>
      </c>
      <c r="N26" s="50">
        <v>1</v>
      </c>
      <c r="O26" s="43"/>
      <c r="P26" s="43"/>
      <c r="Q26" s="43"/>
      <c r="R26" s="32">
        <f t="shared" si="1"/>
        <v>0</v>
      </c>
      <c r="S26" s="44">
        <f t="shared" si="2"/>
        <v>0</v>
      </c>
      <c r="T26" s="43"/>
      <c r="U26" s="43"/>
      <c r="V26" s="32">
        <f t="shared" si="3"/>
        <v>0</v>
      </c>
      <c r="W26" s="44">
        <f t="shared" si="4"/>
        <v>0</v>
      </c>
    </row>
    <row r="27" spans="1:23" x14ac:dyDescent="0.35">
      <c r="A27" s="48">
        <v>5737188</v>
      </c>
      <c r="B27" s="48" t="s">
        <v>2563</v>
      </c>
      <c r="C27" s="49" t="s">
        <v>2564</v>
      </c>
      <c r="D27" s="50" t="s">
        <v>13</v>
      </c>
      <c r="E27" s="50" t="s">
        <v>674</v>
      </c>
      <c r="F27" s="50" t="s">
        <v>675</v>
      </c>
      <c r="G27" s="50" t="s">
        <v>2554</v>
      </c>
      <c r="H27" s="50" t="s">
        <v>675</v>
      </c>
      <c r="I27" s="50" t="s">
        <v>2565</v>
      </c>
      <c r="J27" s="50" t="s">
        <v>2566</v>
      </c>
      <c r="K27" s="51">
        <v>1</v>
      </c>
      <c r="L27" s="50">
        <v>478770</v>
      </c>
      <c r="M27" s="50">
        <v>256017</v>
      </c>
      <c r="N27" s="50">
        <v>1</v>
      </c>
      <c r="O27" s="43"/>
      <c r="P27" s="43"/>
      <c r="Q27" s="43"/>
      <c r="R27" s="32">
        <f t="shared" si="1"/>
        <v>0</v>
      </c>
      <c r="S27" s="44">
        <f t="shared" si="2"/>
        <v>0</v>
      </c>
      <c r="T27" s="43"/>
      <c r="U27" s="43"/>
      <c r="V27" s="32">
        <f t="shared" si="3"/>
        <v>0</v>
      </c>
      <c r="W27" s="44">
        <f t="shared" si="4"/>
        <v>0</v>
      </c>
    </row>
    <row r="28" spans="1:23" x14ac:dyDescent="0.35">
      <c r="A28" s="48">
        <v>7752021</v>
      </c>
      <c r="B28" s="48" t="s">
        <v>3381</v>
      </c>
      <c r="C28" s="49" t="s">
        <v>3382</v>
      </c>
      <c r="D28" s="50" t="s">
        <v>13</v>
      </c>
      <c r="E28" s="50" t="s">
        <v>3383</v>
      </c>
      <c r="F28" s="50" t="s">
        <v>3383</v>
      </c>
      <c r="G28" s="50" t="s">
        <v>3384</v>
      </c>
      <c r="H28" s="50" t="s">
        <v>3383</v>
      </c>
      <c r="I28" s="50" t="s">
        <v>3385</v>
      </c>
      <c r="J28" s="50" t="s">
        <v>3386</v>
      </c>
      <c r="K28" s="51">
        <v>17</v>
      </c>
      <c r="L28" s="50">
        <v>462973</v>
      </c>
      <c r="M28" s="50">
        <v>243536</v>
      </c>
      <c r="N28" s="50">
        <v>1</v>
      </c>
      <c r="O28" s="43"/>
      <c r="P28" s="43"/>
      <c r="Q28" s="43"/>
      <c r="R28" s="32">
        <f t="shared" si="1"/>
        <v>0</v>
      </c>
      <c r="S28" s="44">
        <f t="shared" si="2"/>
        <v>0</v>
      </c>
      <c r="T28" s="43"/>
      <c r="U28" s="43"/>
      <c r="V28" s="32">
        <f t="shared" si="3"/>
        <v>0</v>
      </c>
      <c r="W28" s="44">
        <f t="shared" si="4"/>
        <v>0</v>
      </c>
    </row>
    <row r="29" spans="1:23" x14ac:dyDescent="0.35">
      <c r="A29" s="48">
        <v>6097480</v>
      </c>
      <c r="B29" s="48" t="s">
        <v>3389</v>
      </c>
      <c r="C29" s="49" t="s">
        <v>3390</v>
      </c>
      <c r="D29" s="50" t="s">
        <v>13</v>
      </c>
      <c r="E29" s="50" t="s">
        <v>3383</v>
      </c>
      <c r="F29" s="50" t="s">
        <v>3383</v>
      </c>
      <c r="G29" s="50" t="s">
        <v>3384</v>
      </c>
      <c r="H29" s="50" t="s">
        <v>3383</v>
      </c>
      <c r="I29" s="50" t="s">
        <v>3391</v>
      </c>
      <c r="J29" s="50" t="s">
        <v>3392</v>
      </c>
      <c r="K29" s="51" t="s">
        <v>3393</v>
      </c>
      <c r="L29" s="50">
        <v>465421</v>
      </c>
      <c r="M29" s="50">
        <v>249402</v>
      </c>
      <c r="N29" s="50">
        <v>1</v>
      </c>
      <c r="O29" s="43"/>
      <c r="P29" s="43"/>
      <c r="Q29" s="43"/>
      <c r="R29" s="32">
        <f t="shared" si="1"/>
        <v>0</v>
      </c>
      <c r="S29" s="44">
        <f t="shared" si="2"/>
        <v>0</v>
      </c>
      <c r="T29" s="43"/>
      <c r="U29" s="43"/>
      <c r="V29" s="32">
        <f t="shared" si="3"/>
        <v>0</v>
      </c>
      <c r="W29" s="44">
        <f t="shared" si="4"/>
        <v>0</v>
      </c>
    </row>
    <row r="30" spans="1:23" x14ac:dyDescent="0.35">
      <c r="A30" s="48">
        <v>6096388</v>
      </c>
      <c r="B30" s="48" t="s">
        <v>3394</v>
      </c>
      <c r="C30" s="49" t="s">
        <v>3395</v>
      </c>
      <c r="D30" s="50" t="s">
        <v>13</v>
      </c>
      <c r="E30" s="50" t="s">
        <v>3383</v>
      </c>
      <c r="F30" s="50" t="s">
        <v>3383</v>
      </c>
      <c r="G30" s="50" t="s">
        <v>3384</v>
      </c>
      <c r="H30" s="50" t="s">
        <v>3383</v>
      </c>
      <c r="I30" s="50" t="s">
        <v>3396</v>
      </c>
      <c r="J30" s="50" t="s">
        <v>3397</v>
      </c>
      <c r="K30" s="51">
        <v>3</v>
      </c>
      <c r="L30" s="50">
        <v>463741</v>
      </c>
      <c r="M30" s="50">
        <v>248449</v>
      </c>
      <c r="N30" s="50">
        <v>1</v>
      </c>
      <c r="O30" s="43"/>
      <c r="P30" s="43"/>
      <c r="Q30" s="43"/>
      <c r="R30" s="32">
        <f t="shared" si="1"/>
        <v>0</v>
      </c>
      <c r="S30" s="44">
        <f t="shared" si="2"/>
        <v>0</v>
      </c>
      <c r="T30" s="43"/>
      <c r="U30" s="43"/>
      <c r="V30" s="32">
        <f t="shared" si="3"/>
        <v>0</v>
      </c>
      <c r="W30" s="44">
        <f t="shared" si="4"/>
        <v>0</v>
      </c>
    </row>
    <row r="31" spans="1:23" x14ac:dyDescent="0.35">
      <c r="A31" s="48">
        <v>6113766</v>
      </c>
      <c r="B31" s="48" t="s">
        <v>3401</v>
      </c>
      <c r="C31" s="49" t="s">
        <v>3402</v>
      </c>
      <c r="D31" s="50" t="s">
        <v>13</v>
      </c>
      <c r="E31" s="50" t="s">
        <v>3383</v>
      </c>
      <c r="F31" s="50" t="s">
        <v>3383</v>
      </c>
      <c r="G31" s="50" t="s">
        <v>3384</v>
      </c>
      <c r="H31" s="50" t="s">
        <v>3383</v>
      </c>
      <c r="I31" s="50" t="s">
        <v>1020</v>
      </c>
      <c r="J31" s="50" t="s">
        <v>1021</v>
      </c>
      <c r="K31" s="51">
        <v>105</v>
      </c>
      <c r="L31" s="50">
        <v>467856</v>
      </c>
      <c r="M31" s="50">
        <v>250690</v>
      </c>
      <c r="N31" s="50">
        <v>1</v>
      </c>
      <c r="O31" s="43"/>
      <c r="P31" s="43"/>
      <c r="Q31" s="43"/>
      <c r="R31" s="32">
        <f t="shared" si="1"/>
        <v>0</v>
      </c>
      <c r="S31" s="44">
        <f t="shared" si="2"/>
        <v>0</v>
      </c>
      <c r="T31" s="43"/>
      <c r="U31" s="43"/>
      <c r="V31" s="32">
        <f t="shared" si="3"/>
        <v>0</v>
      </c>
      <c r="W31" s="44">
        <f t="shared" si="4"/>
        <v>0</v>
      </c>
    </row>
    <row r="32" spans="1:23" x14ac:dyDescent="0.35">
      <c r="A32" s="48">
        <v>6114010</v>
      </c>
      <c r="B32" s="48" t="s">
        <v>3415</v>
      </c>
      <c r="C32" s="49" t="s">
        <v>3416</v>
      </c>
      <c r="D32" s="50" t="s">
        <v>13</v>
      </c>
      <c r="E32" s="50" t="s">
        <v>3383</v>
      </c>
      <c r="F32" s="50" t="s">
        <v>3383</v>
      </c>
      <c r="G32" s="50" t="s">
        <v>3384</v>
      </c>
      <c r="H32" s="50" t="s">
        <v>3383</v>
      </c>
      <c r="I32" s="50" t="s">
        <v>1604</v>
      </c>
      <c r="J32" s="50" t="s">
        <v>1605</v>
      </c>
      <c r="K32" s="51">
        <v>29</v>
      </c>
      <c r="L32" s="50">
        <v>467178</v>
      </c>
      <c r="M32" s="50">
        <v>253057</v>
      </c>
      <c r="N32" s="50">
        <v>1</v>
      </c>
      <c r="O32" s="43"/>
      <c r="P32" s="43"/>
      <c r="Q32" s="43"/>
      <c r="R32" s="32">
        <f t="shared" si="1"/>
        <v>0</v>
      </c>
      <c r="S32" s="44">
        <f t="shared" si="2"/>
        <v>0</v>
      </c>
      <c r="T32" s="43"/>
      <c r="U32" s="43"/>
      <c r="V32" s="32">
        <f t="shared" si="3"/>
        <v>0</v>
      </c>
      <c r="W32" s="44">
        <f t="shared" si="4"/>
        <v>0</v>
      </c>
    </row>
    <row r="33" spans="1:23" x14ac:dyDescent="0.35">
      <c r="A33" s="48">
        <v>6114063</v>
      </c>
      <c r="B33" s="48" t="s">
        <v>3425</v>
      </c>
      <c r="C33" s="49" t="s">
        <v>3426</v>
      </c>
      <c r="D33" s="50" t="s">
        <v>13</v>
      </c>
      <c r="E33" s="50" t="s">
        <v>3383</v>
      </c>
      <c r="F33" s="50" t="s">
        <v>3383</v>
      </c>
      <c r="G33" s="50" t="s">
        <v>3384</v>
      </c>
      <c r="H33" s="50" t="s">
        <v>3383</v>
      </c>
      <c r="I33" s="50" t="s">
        <v>46</v>
      </c>
      <c r="J33" s="50" t="s">
        <v>47</v>
      </c>
      <c r="K33" s="51">
        <v>20</v>
      </c>
      <c r="L33" s="50">
        <v>466013</v>
      </c>
      <c r="M33" s="50">
        <v>243155</v>
      </c>
      <c r="N33" s="50">
        <v>1</v>
      </c>
      <c r="O33" s="43"/>
      <c r="P33" s="43"/>
      <c r="Q33" s="43"/>
      <c r="R33" s="32">
        <f t="shared" si="1"/>
        <v>0</v>
      </c>
      <c r="S33" s="44">
        <f t="shared" si="2"/>
        <v>0</v>
      </c>
      <c r="T33" s="43"/>
      <c r="U33" s="43"/>
      <c r="V33" s="32">
        <f t="shared" si="3"/>
        <v>0</v>
      </c>
      <c r="W33" s="44">
        <f t="shared" si="4"/>
        <v>0</v>
      </c>
    </row>
    <row r="34" spans="1:23" x14ac:dyDescent="0.35">
      <c r="A34" s="48">
        <v>6114196</v>
      </c>
      <c r="B34" s="48" t="s">
        <v>3435</v>
      </c>
      <c r="C34" s="49" t="s">
        <v>3436</v>
      </c>
      <c r="D34" s="50" t="s">
        <v>13</v>
      </c>
      <c r="E34" s="50" t="s">
        <v>3383</v>
      </c>
      <c r="F34" s="50" t="s">
        <v>3383</v>
      </c>
      <c r="G34" s="50" t="s">
        <v>3384</v>
      </c>
      <c r="H34" s="50" t="s">
        <v>3383</v>
      </c>
      <c r="I34" s="50" t="s">
        <v>3437</v>
      </c>
      <c r="J34" s="50" t="s">
        <v>3438</v>
      </c>
      <c r="K34" s="51">
        <v>26</v>
      </c>
      <c r="L34" s="50">
        <v>466079</v>
      </c>
      <c r="M34" s="50">
        <v>250905</v>
      </c>
      <c r="N34" s="50">
        <v>1</v>
      </c>
      <c r="O34" s="43"/>
      <c r="P34" s="43"/>
      <c r="Q34" s="43"/>
      <c r="R34" s="32">
        <f t="shared" si="1"/>
        <v>0</v>
      </c>
      <c r="S34" s="44">
        <f t="shared" si="2"/>
        <v>0</v>
      </c>
      <c r="T34" s="43"/>
      <c r="U34" s="43"/>
      <c r="V34" s="32">
        <f t="shared" si="3"/>
        <v>0</v>
      </c>
      <c r="W34" s="44">
        <f t="shared" si="4"/>
        <v>0</v>
      </c>
    </row>
    <row r="35" spans="1:23" x14ac:dyDescent="0.35">
      <c r="A35" s="48">
        <v>6114206</v>
      </c>
      <c r="B35" s="48" t="s">
        <v>3439</v>
      </c>
      <c r="C35" s="49" t="s">
        <v>3440</v>
      </c>
      <c r="D35" s="50" t="s">
        <v>13</v>
      </c>
      <c r="E35" s="50" t="s">
        <v>3383</v>
      </c>
      <c r="F35" s="50" t="s">
        <v>3383</v>
      </c>
      <c r="G35" s="50" t="s">
        <v>3384</v>
      </c>
      <c r="H35" s="50" t="s">
        <v>3383</v>
      </c>
      <c r="I35" s="50" t="s">
        <v>3441</v>
      </c>
      <c r="J35" s="50" t="s">
        <v>3442</v>
      </c>
      <c r="K35" s="51">
        <v>145</v>
      </c>
      <c r="L35" s="50">
        <v>470420</v>
      </c>
      <c r="M35" s="50">
        <v>242893</v>
      </c>
      <c r="N35" s="50">
        <v>1</v>
      </c>
      <c r="O35" s="43"/>
      <c r="P35" s="43"/>
      <c r="Q35" s="43"/>
      <c r="R35" s="32">
        <f t="shared" si="1"/>
        <v>0</v>
      </c>
      <c r="S35" s="44">
        <f t="shared" si="2"/>
        <v>0</v>
      </c>
      <c r="T35" s="43"/>
      <c r="U35" s="43"/>
      <c r="V35" s="32">
        <f t="shared" si="3"/>
        <v>0</v>
      </c>
      <c r="W35" s="44">
        <f t="shared" si="4"/>
        <v>0</v>
      </c>
    </row>
    <row r="36" spans="1:23" x14ac:dyDescent="0.35">
      <c r="A36" s="48">
        <v>6114329</v>
      </c>
      <c r="B36" s="48" t="s">
        <v>3457</v>
      </c>
      <c r="C36" s="49" t="s">
        <v>3458</v>
      </c>
      <c r="D36" s="50" t="s">
        <v>13</v>
      </c>
      <c r="E36" s="50" t="s">
        <v>3383</v>
      </c>
      <c r="F36" s="50" t="s">
        <v>3383</v>
      </c>
      <c r="G36" s="50" t="s">
        <v>3384</v>
      </c>
      <c r="H36" s="50" t="s">
        <v>3383</v>
      </c>
      <c r="I36" s="50" t="s">
        <v>3459</v>
      </c>
      <c r="J36" s="50" t="s">
        <v>3460</v>
      </c>
      <c r="K36" s="51" t="s">
        <v>3461</v>
      </c>
      <c r="L36" s="50">
        <v>465497</v>
      </c>
      <c r="M36" s="50">
        <v>248147</v>
      </c>
      <c r="N36" s="50">
        <v>1</v>
      </c>
      <c r="O36" s="43"/>
      <c r="P36" s="43"/>
      <c r="Q36" s="43"/>
      <c r="R36" s="32">
        <f t="shared" si="1"/>
        <v>0</v>
      </c>
      <c r="S36" s="44">
        <f t="shared" si="2"/>
        <v>0</v>
      </c>
      <c r="T36" s="43"/>
      <c r="U36" s="43"/>
      <c r="V36" s="32">
        <f t="shared" si="3"/>
        <v>0</v>
      </c>
      <c r="W36" s="44">
        <f t="shared" si="4"/>
        <v>0</v>
      </c>
    </row>
    <row r="37" spans="1:23" x14ac:dyDescent="0.35">
      <c r="A37" s="48">
        <v>6114339</v>
      </c>
      <c r="B37" s="48" t="s">
        <v>3462</v>
      </c>
      <c r="C37" s="49" t="s">
        <v>3463</v>
      </c>
      <c r="D37" s="50" t="s">
        <v>13</v>
      </c>
      <c r="E37" s="50" t="s">
        <v>3383</v>
      </c>
      <c r="F37" s="50" t="s">
        <v>3383</v>
      </c>
      <c r="G37" s="50" t="s">
        <v>3384</v>
      </c>
      <c r="H37" s="50" t="s">
        <v>3383</v>
      </c>
      <c r="I37" s="50" t="s">
        <v>104</v>
      </c>
      <c r="J37" s="50" t="s">
        <v>105</v>
      </c>
      <c r="K37" s="51" t="s">
        <v>2926</v>
      </c>
      <c r="L37" s="50">
        <v>467492</v>
      </c>
      <c r="M37" s="50">
        <v>246416</v>
      </c>
      <c r="N37" s="50">
        <v>1</v>
      </c>
      <c r="O37" s="43"/>
      <c r="P37" s="43"/>
      <c r="Q37" s="43"/>
      <c r="R37" s="32">
        <f t="shared" si="1"/>
        <v>0</v>
      </c>
      <c r="S37" s="44">
        <f t="shared" si="2"/>
        <v>0</v>
      </c>
      <c r="T37" s="43"/>
      <c r="U37" s="43"/>
      <c r="V37" s="32">
        <f t="shared" si="3"/>
        <v>0</v>
      </c>
      <c r="W37" s="44">
        <f t="shared" si="4"/>
        <v>0</v>
      </c>
    </row>
    <row r="38" spans="1:23" x14ac:dyDescent="0.35">
      <c r="A38" s="48">
        <v>6100993</v>
      </c>
      <c r="B38" s="48" t="s">
        <v>3468</v>
      </c>
      <c r="C38" s="49" t="s">
        <v>3469</v>
      </c>
      <c r="D38" s="50" t="s">
        <v>13</v>
      </c>
      <c r="E38" s="50" t="s">
        <v>3383</v>
      </c>
      <c r="F38" s="50" t="s">
        <v>3383</v>
      </c>
      <c r="G38" s="50" t="s">
        <v>3384</v>
      </c>
      <c r="H38" s="50" t="s">
        <v>3383</v>
      </c>
      <c r="I38" s="50" t="s">
        <v>313</v>
      </c>
      <c r="J38" s="50" t="s">
        <v>314</v>
      </c>
      <c r="K38" s="51" t="s">
        <v>2714</v>
      </c>
      <c r="L38" s="50">
        <v>467601</v>
      </c>
      <c r="M38" s="50">
        <v>247922</v>
      </c>
      <c r="N38" s="50">
        <v>1</v>
      </c>
      <c r="O38" s="43"/>
      <c r="P38" s="43"/>
      <c r="Q38" s="43"/>
      <c r="R38" s="32">
        <f t="shared" si="1"/>
        <v>0</v>
      </c>
      <c r="S38" s="44">
        <f t="shared" si="2"/>
        <v>0</v>
      </c>
      <c r="T38" s="43"/>
      <c r="U38" s="43"/>
      <c r="V38" s="32">
        <f t="shared" si="3"/>
        <v>0</v>
      </c>
      <c r="W38" s="44">
        <f t="shared" si="4"/>
        <v>0</v>
      </c>
    </row>
    <row r="39" spans="1:23" x14ac:dyDescent="0.35">
      <c r="A39" s="48">
        <v>6114576</v>
      </c>
      <c r="B39" s="48" t="s">
        <v>3474</v>
      </c>
      <c r="C39" s="49" t="s">
        <v>3475</v>
      </c>
      <c r="D39" s="50" t="s">
        <v>13</v>
      </c>
      <c r="E39" s="50" t="s">
        <v>3383</v>
      </c>
      <c r="F39" s="50" t="s">
        <v>3383</v>
      </c>
      <c r="G39" s="50" t="s">
        <v>3384</v>
      </c>
      <c r="H39" s="50" t="s">
        <v>3383</v>
      </c>
      <c r="I39" s="50" t="s">
        <v>924</v>
      </c>
      <c r="J39" s="50" t="s">
        <v>3476</v>
      </c>
      <c r="K39" s="51">
        <v>13</v>
      </c>
      <c r="L39" s="50">
        <v>467089</v>
      </c>
      <c r="M39" s="50">
        <v>248053</v>
      </c>
      <c r="N39" s="50">
        <v>1</v>
      </c>
      <c r="O39" s="43"/>
      <c r="P39" s="43"/>
      <c r="Q39" s="43"/>
      <c r="R39" s="32">
        <f t="shared" si="1"/>
        <v>0</v>
      </c>
      <c r="S39" s="44">
        <f t="shared" si="2"/>
        <v>0</v>
      </c>
      <c r="T39" s="43"/>
      <c r="U39" s="43"/>
      <c r="V39" s="32">
        <f t="shared" si="3"/>
        <v>0</v>
      </c>
      <c r="W39" s="44">
        <f t="shared" si="4"/>
        <v>0</v>
      </c>
    </row>
    <row r="40" spans="1:23" x14ac:dyDescent="0.35">
      <c r="A40" s="48">
        <v>6108065</v>
      </c>
      <c r="B40" s="48" t="s">
        <v>3481</v>
      </c>
      <c r="C40" s="49" t="s">
        <v>3482</v>
      </c>
      <c r="D40" s="50" t="s">
        <v>13</v>
      </c>
      <c r="E40" s="50" t="s">
        <v>3383</v>
      </c>
      <c r="F40" s="50" t="s">
        <v>3383</v>
      </c>
      <c r="G40" s="50" t="s">
        <v>3384</v>
      </c>
      <c r="H40" s="50" t="s">
        <v>3383</v>
      </c>
      <c r="I40" s="50" t="s">
        <v>3483</v>
      </c>
      <c r="J40" s="50" t="s">
        <v>3484</v>
      </c>
      <c r="K40" s="51" t="s">
        <v>2719</v>
      </c>
      <c r="L40" s="50">
        <v>463860</v>
      </c>
      <c r="M40" s="50">
        <v>244058</v>
      </c>
      <c r="N40" s="50">
        <v>1</v>
      </c>
      <c r="O40" s="43"/>
      <c r="P40" s="43"/>
      <c r="Q40" s="43"/>
      <c r="R40" s="32">
        <f t="shared" si="1"/>
        <v>0</v>
      </c>
      <c r="S40" s="44">
        <f t="shared" si="2"/>
        <v>0</v>
      </c>
      <c r="T40" s="43"/>
      <c r="U40" s="43"/>
      <c r="V40" s="32">
        <f t="shared" si="3"/>
        <v>0</v>
      </c>
      <c r="W40" s="44">
        <f t="shared" si="4"/>
        <v>0</v>
      </c>
    </row>
    <row r="41" spans="1:23" x14ac:dyDescent="0.35">
      <c r="A41" s="48">
        <v>6105590</v>
      </c>
      <c r="B41" s="48" t="s">
        <v>3485</v>
      </c>
      <c r="C41" s="49" t="s">
        <v>3486</v>
      </c>
      <c r="D41" s="50" t="s">
        <v>13</v>
      </c>
      <c r="E41" s="50" t="s">
        <v>3383</v>
      </c>
      <c r="F41" s="50" t="s">
        <v>3383</v>
      </c>
      <c r="G41" s="50" t="s">
        <v>3384</v>
      </c>
      <c r="H41" s="50" t="s">
        <v>3383</v>
      </c>
      <c r="I41" s="50" t="s">
        <v>91</v>
      </c>
      <c r="J41" s="50" t="s">
        <v>92</v>
      </c>
      <c r="K41" s="51">
        <v>52</v>
      </c>
      <c r="L41" s="50">
        <v>461697</v>
      </c>
      <c r="M41" s="50">
        <v>245396</v>
      </c>
      <c r="N41" s="50">
        <v>1</v>
      </c>
      <c r="O41" s="43"/>
      <c r="P41" s="43"/>
      <c r="Q41" s="43"/>
      <c r="R41" s="32">
        <f t="shared" si="1"/>
        <v>0</v>
      </c>
      <c r="S41" s="44">
        <f t="shared" si="2"/>
        <v>0</v>
      </c>
      <c r="T41" s="43"/>
      <c r="U41" s="43"/>
      <c r="V41" s="32">
        <f t="shared" si="3"/>
        <v>0</v>
      </c>
      <c r="W41" s="44">
        <f t="shared" si="4"/>
        <v>0</v>
      </c>
    </row>
    <row r="42" spans="1:23" x14ac:dyDescent="0.35">
      <c r="A42" s="48">
        <v>6102773</v>
      </c>
      <c r="B42" s="48" t="s">
        <v>3505</v>
      </c>
      <c r="C42" s="49" t="s">
        <v>3506</v>
      </c>
      <c r="D42" s="50" t="s">
        <v>13</v>
      </c>
      <c r="E42" s="50" t="s">
        <v>3383</v>
      </c>
      <c r="F42" s="50" t="s">
        <v>3383</v>
      </c>
      <c r="G42" s="50" t="s">
        <v>3384</v>
      </c>
      <c r="H42" s="50" t="s">
        <v>3383</v>
      </c>
      <c r="I42" s="50" t="s">
        <v>3507</v>
      </c>
      <c r="J42" s="50" t="s">
        <v>3508</v>
      </c>
      <c r="K42" s="51">
        <v>42</v>
      </c>
      <c r="L42" s="50">
        <v>468011</v>
      </c>
      <c r="M42" s="50">
        <v>246407</v>
      </c>
      <c r="N42" s="50">
        <v>1</v>
      </c>
      <c r="O42" s="43"/>
      <c r="P42" s="43"/>
      <c r="Q42" s="43"/>
      <c r="R42" s="32">
        <f t="shared" si="1"/>
        <v>0</v>
      </c>
      <c r="S42" s="44">
        <f t="shared" si="2"/>
        <v>0</v>
      </c>
      <c r="T42" s="43"/>
      <c r="U42" s="43"/>
      <c r="V42" s="32">
        <f t="shared" si="3"/>
        <v>0</v>
      </c>
      <c r="W42" s="44">
        <f t="shared" si="4"/>
        <v>0</v>
      </c>
    </row>
    <row r="43" spans="1:23" x14ac:dyDescent="0.35">
      <c r="A43" s="48">
        <v>6114919</v>
      </c>
      <c r="B43" s="48" t="s">
        <v>3509</v>
      </c>
      <c r="C43" s="49" t="s">
        <v>3510</v>
      </c>
      <c r="D43" s="50" t="s">
        <v>13</v>
      </c>
      <c r="E43" s="50" t="s">
        <v>3383</v>
      </c>
      <c r="F43" s="50" t="s">
        <v>3383</v>
      </c>
      <c r="G43" s="50" t="s">
        <v>3384</v>
      </c>
      <c r="H43" s="50" t="s">
        <v>3383</v>
      </c>
      <c r="I43" s="50" t="s">
        <v>3511</v>
      </c>
      <c r="J43" s="50" t="s">
        <v>3512</v>
      </c>
      <c r="K43" s="51" t="s">
        <v>3513</v>
      </c>
      <c r="L43" s="50">
        <v>473284</v>
      </c>
      <c r="M43" s="50">
        <v>243213</v>
      </c>
      <c r="N43" s="50">
        <v>1</v>
      </c>
      <c r="O43" s="43"/>
      <c r="P43" s="43"/>
      <c r="Q43" s="43"/>
      <c r="R43" s="32">
        <f t="shared" si="1"/>
        <v>0</v>
      </c>
      <c r="S43" s="44">
        <f t="shared" si="2"/>
        <v>0</v>
      </c>
      <c r="T43" s="43"/>
      <c r="U43" s="43"/>
      <c r="V43" s="32">
        <f t="shared" si="3"/>
        <v>0</v>
      </c>
      <c r="W43" s="44">
        <f t="shared" si="4"/>
        <v>0</v>
      </c>
    </row>
    <row r="44" spans="1:23" x14ac:dyDescent="0.35">
      <c r="A44" s="48">
        <v>6114974</v>
      </c>
      <c r="B44" s="48" t="s">
        <v>3518</v>
      </c>
      <c r="C44" s="49" t="s">
        <v>3519</v>
      </c>
      <c r="D44" s="50" t="s">
        <v>13</v>
      </c>
      <c r="E44" s="50" t="s">
        <v>3383</v>
      </c>
      <c r="F44" s="50" t="s">
        <v>3383</v>
      </c>
      <c r="G44" s="50" t="s">
        <v>3384</v>
      </c>
      <c r="H44" s="50" t="s">
        <v>3383</v>
      </c>
      <c r="I44" s="50" t="s">
        <v>3520</v>
      </c>
      <c r="J44" s="50" t="s">
        <v>3521</v>
      </c>
      <c r="K44" s="51">
        <v>17</v>
      </c>
      <c r="L44" s="50">
        <v>470268</v>
      </c>
      <c r="M44" s="50">
        <v>247753</v>
      </c>
      <c r="N44" s="50">
        <v>1</v>
      </c>
      <c r="O44" s="43"/>
      <c r="P44" s="43"/>
      <c r="Q44" s="43"/>
      <c r="R44" s="32">
        <f t="shared" si="1"/>
        <v>0</v>
      </c>
      <c r="S44" s="44">
        <f t="shared" si="2"/>
        <v>0</v>
      </c>
      <c r="T44" s="43"/>
      <c r="U44" s="43"/>
      <c r="V44" s="32">
        <f t="shared" si="3"/>
        <v>0</v>
      </c>
      <c r="W44" s="44">
        <f t="shared" si="4"/>
        <v>0</v>
      </c>
    </row>
    <row r="45" spans="1:23" x14ac:dyDescent="0.35">
      <c r="A45" s="48">
        <v>7866758</v>
      </c>
      <c r="B45" s="48" t="s">
        <v>3526</v>
      </c>
      <c r="C45" s="49" t="s">
        <v>3527</v>
      </c>
      <c r="D45" s="50" t="s">
        <v>13</v>
      </c>
      <c r="E45" s="50" t="s">
        <v>3383</v>
      </c>
      <c r="F45" s="50" t="s">
        <v>3383</v>
      </c>
      <c r="G45" s="50" t="s">
        <v>3384</v>
      </c>
      <c r="H45" s="50" t="s">
        <v>3383</v>
      </c>
      <c r="I45" s="50" t="s">
        <v>3528</v>
      </c>
      <c r="J45" s="50" t="s">
        <v>3529</v>
      </c>
      <c r="K45" s="51">
        <v>8</v>
      </c>
      <c r="L45" s="50">
        <v>471964</v>
      </c>
      <c r="M45" s="50">
        <v>242060</v>
      </c>
      <c r="N45" s="50">
        <v>1</v>
      </c>
      <c r="O45" s="43"/>
      <c r="P45" s="43"/>
      <c r="Q45" s="43"/>
      <c r="R45" s="32">
        <f t="shared" si="1"/>
        <v>0</v>
      </c>
      <c r="S45" s="44">
        <f t="shared" si="2"/>
        <v>0</v>
      </c>
      <c r="T45" s="43"/>
      <c r="U45" s="43"/>
      <c r="V45" s="32">
        <f t="shared" si="3"/>
        <v>0</v>
      </c>
      <c r="W45" s="44">
        <f t="shared" si="4"/>
        <v>0</v>
      </c>
    </row>
    <row r="46" spans="1:23" x14ac:dyDescent="0.35">
      <c r="A46" s="48">
        <v>6115136</v>
      </c>
      <c r="B46" s="48" t="s">
        <v>3534</v>
      </c>
      <c r="C46" s="49" t="s">
        <v>3535</v>
      </c>
      <c r="D46" s="50" t="s">
        <v>13</v>
      </c>
      <c r="E46" s="50" t="s">
        <v>3383</v>
      </c>
      <c r="F46" s="50" t="s">
        <v>3383</v>
      </c>
      <c r="G46" s="50" t="s">
        <v>3384</v>
      </c>
      <c r="H46" s="50" t="s">
        <v>3383</v>
      </c>
      <c r="I46" s="50" t="s">
        <v>3536</v>
      </c>
      <c r="J46" s="50" t="s">
        <v>3537</v>
      </c>
      <c r="K46" s="51" t="s">
        <v>2375</v>
      </c>
      <c r="L46" s="50">
        <v>467643</v>
      </c>
      <c r="M46" s="50">
        <v>255383</v>
      </c>
      <c r="N46" s="50">
        <v>1</v>
      </c>
      <c r="O46" s="43"/>
      <c r="P46" s="43"/>
      <c r="Q46" s="43"/>
      <c r="R46" s="32">
        <f t="shared" si="1"/>
        <v>0</v>
      </c>
      <c r="S46" s="44">
        <f t="shared" si="2"/>
        <v>0</v>
      </c>
      <c r="T46" s="43"/>
      <c r="U46" s="43"/>
      <c r="V46" s="32">
        <f t="shared" si="3"/>
        <v>0</v>
      </c>
      <c r="W46" s="44">
        <f t="shared" si="4"/>
        <v>0</v>
      </c>
    </row>
    <row r="47" spans="1:23" x14ac:dyDescent="0.35">
      <c r="A47" s="48">
        <v>5750143</v>
      </c>
      <c r="B47" s="48" t="s">
        <v>4107</v>
      </c>
      <c r="C47" s="49" t="s">
        <v>4108</v>
      </c>
      <c r="D47" s="50" t="s">
        <v>13</v>
      </c>
      <c r="E47" s="50" t="s">
        <v>674</v>
      </c>
      <c r="F47" s="50" t="s">
        <v>1108</v>
      </c>
      <c r="G47" s="50" t="s">
        <v>4109</v>
      </c>
      <c r="H47" s="50" t="s">
        <v>1108</v>
      </c>
      <c r="I47" s="50" t="s">
        <v>4050</v>
      </c>
      <c r="J47" s="50" t="s">
        <v>4051</v>
      </c>
      <c r="K47" s="50">
        <v>6</v>
      </c>
      <c r="L47" s="50">
        <v>470725</v>
      </c>
      <c r="M47" s="50">
        <v>239961</v>
      </c>
      <c r="N47" s="50">
        <v>1</v>
      </c>
      <c r="O47" s="43"/>
      <c r="P47" s="43"/>
      <c r="Q47" s="43"/>
      <c r="R47" s="32">
        <f t="shared" si="1"/>
        <v>0</v>
      </c>
      <c r="S47" s="44">
        <f t="shared" si="2"/>
        <v>0</v>
      </c>
      <c r="T47" s="43"/>
      <c r="U47" s="43"/>
      <c r="V47" s="32">
        <f t="shared" si="3"/>
        <v>0</v>
      </c>
      <c r="W47" s="44">
        <f t="shared" si="4"/>
        <v>0</v>
      </c>
    </row>
    <row r="48" spans="1:23" x14ac:dyDescent="0.35">
      <c r="A48" s="48">
        <v>5750190</v>
      </c>
      <c r="B48" s="48" t="s">
        <v>4112</v>
      </c>
      <c r="C48" s="49" t="s">
        <v>4113</v>
      </c>
      <c r="D48" s="50" t="s">
        <v>13</v>
      </c>
      <c r="E48" s="50" t="s">
        <v>674</v>
      </c>
      <c r="F48" s="50" t="s">
        <v>1108</v>
      </c>
      <c r="G48" s="50" t="s">
        <v>4109</v>
      </c>
      <c r="H48" s="50" t="s">
        <v>1108</v>
      </c>
      <c r="I48" s="50" t="s">
        <v>130</v>
      </c>
      <c r="J48" s="50" t="s">
        <v>131</v>
      </c>
      <c r="K48" s="50">
        <v>20</v>
      </c>
      <c r="L48" s="50">
        <v>469705</v>
      </c>
      <c r="M48" s="50">
        <v>238673</v>
      </c>
      <c r="N48" s="50">
        <v>1</v>
      </c>
      <c r="O48" s="43"/>
      <c r="P48" s="43"/>
      <c r="Q48" s="43"/>
      <c r="R48" s="32">
        <f t="shared" si="1"/>
        <v>0</v>
      </c>
      <c r="S48" s="44">
        <f t="shared" si="2"/>
        <v>0</v>
      </c>
      <c r="T48" s="43"/>
      <c r="U48" s="43"/>
      <c r="V48" s="32">
        <f t="shared" si="3"/>
        <v>0</v>
      </c>
      <c r="W48" s="44">
        <f t="shared" si="4"/>
        <v>0</v>
      </c>
    </row>
  </sheetData>
  <sheetProtection algorithmName="SHA-512" hashValue="B9EYGJ/d46nZVQaV2AIuY7hmEzSORPbacsJiQFXydvEpi1fgaLhY1Hx/UyUjGgWtDLTrbM8pRVijyQBi0wbNFQ==" saltValue="6v9drP5WoK6xvAk/WwE+h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86237-C3D8-4FD0-BA7E-1E943C456C66}">
  <dimension ref="A1:W24"/>
  <sheetViews>
    <sheetView topLeftCell="M11" workbookViewId="0">
      <selection activeCell="Q17" sqref="Q17"/>
    </sheetView>
  </sheetViews>
  <sheetFormatPr defaultColWidth="8.7265625" defaultRowHeight="14.5" x14ac:dyDescent="0.35"/>
  <cols>
    <col min="1" max="4" width="8.7265625" style="14"/>
    <col min="5" max="5" width="11.1796875" style="14" customWidth="1"/>
    <col min="6" max="6" width="10.7265625" style="14" customWidth="1"/>
    <col min="7" max="11" width="8.7265625" style="14"/>
    <col min="12" max="12" width="15.7265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128</v>
      </c>
      <c r="B2" s="11">
        <f>M14</f>
        <v>9</v>
      </c>
      <c r="C2" s="11" t="str">
        <f>E17</f>
        <v>RYBNIK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9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6100799</v>
      </c>
      <c r="B16" s="48" t="s">
        <v>3417</v>
      </c>
      <c r="C16" s="49" t="s">
        <v>3418</v>
      </c>
      <c r="D16" s="50" t="s">
        <v>13</v>
      </c>
      <c r="E16" s="50" t="s">
        <v>3383</v>
      </c>
      <c r="F16" s="50" t="s">
        <v>3383</v>
      </c>
      <c r="G16" s="50" t="s">
        <v>3384</v>
      </c>
      <c r="H16" s="50" t="s">
        <v>3383</v>
      </c>
      <c r="I16" s="50" t="s">
        <v>902</v>
      </c>
      <c r="J16" s="50" t="s">
        <v>903</v>
      </c>
      <c r="K16" s="51">
        <v>6</v>
      </c>
      <c r="L16" s="50">
        <v>467212</v>
      </c>
      <c r="M16" s="50">
        <v>247575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6114120</v>
      </c>
      <c r="B17" s="48" t="s">
        <v>3427</v>
      </c>
      <c r="C17" s="49" t="s">
        <v>3428</v>
      </c>
      <c r="D17" s="50" t="s">
        <v>13</v>
      </c>
      <c r="E17" s="50" t="s">
        <v>3383</v>
      </c>
      <c r="F17" s="50" t="s">
        <v>3383</v>
      </c>
      <c r="G17" s="50" t="s">
        <v>3384</v>
      </c>
      <c r="H17" s="50" t="s">
        <v>3383</v>
      </c>
      <c r="I17" s="50" t="s">
        <v>1310</v>
      </c>
      <c r="J17" s="50" t="s">
        <v>1311</v>
      </c>
      <c r="K17" s="51">
        <v>6</v>
      </c>
      <c r="L17" s="50">
        <v>471807</v>
      </c>
      <c r="M17" s="50">
        <v>242445</v>
      </c>
      <c r="N17" s="50">
        <v>1</v>
      </c>
      <c r="O17" s="43"/>
      <c r="P17" s="43"/>
      <c r="Q17" s="43"/>
      <c r="R17" s="32">
        <f t="shared" ref="R17:R24" si="1">ROUND(Q17*0.23,2)</f>
        <v>0</v>
      </c>
      <c r="S17" s="44">
        <f t="shared" ref="S17:S24" si="2">ROUND(Q17,2)+R17</f>
        <v>0</v>
      </c>
      <c r="T17" s="43"/>
      <c r="U17" s="43"/>
      <c r="V17" s="32">
        <f t="shared" ref="V17:V24" si="3">ROUND(U17*0.23,2)</f>
        <v>0</v>
      </c>
      <c r="W17" s="44">
        <f t="shared" ref="W17:W24" si="4">ROUND(U17,2)+V17</f>
        <v>0</v>
      </c>
    </row>
    <row r="18" spans="1:23" x14ac:dyDescent="0.35">
      <c r="A18" s="48">
        <v>6110380</v>
      </c>
      <c r="B18" s="48" t="s">
        <v>3429</v>
      </c>
      <c r="C18" s="49" t="s">
        <v>3430</v>
      </c>
      <c r="D18" s="50" t="s">
        <v>13</v>
      </c>
      <c r="E18" s="50" t="s">
        <v>3383</v>
      </c>
      <c r="F18" s="50" t="s">
        <v>3383</v>
      </c>
      <c r="G18" s="50" t="s">
        <v>3384</v>
      </c>
      <c r="H18" s="50" t="s">
        <v>3383</v>
      </c>
      <c r="I18" s="50" t="s">
        <v>60</v>
      </c>
      <c r="J18" s="50" t="s">
        <v>61</v>
      </c>
      <c r="K18" s="51">
        <v>51</v>
      </c>
      <c r="L18" s="50">
        <v>467955</v>
      </c>
      <c r="M18" s="50">
        <v>244048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6101819</v>
      </c>
      <c r="B19" s="48" t="s">
        <v>3445</v>
      </c>
      <c r="C19" s="49" t="s">
        <v>3446</v>
      </c>
      <c r="D19" s="50" t="s">
        <v>13</v>
      </c>
      <c r="E19" s="50" t="s">
        <v>3383</v>
      </c>
      <c r="F19" s="50" t="s">
        <v>3383</v>
      </c>
      <c r="G19" s="50" t="s">
        <v>3384</v>
      </c>
      <c r="H19" s="50" t="s">
        <v>3383</v>
      </c>
      <c r="I19" s="50" t="s">
        <v>1026</v>
      </c>
      <c r="J19" s="50" t="s">
        <v>1027</v>
      </c>
      <c r="K19" s="51">
        <v>74</v>
      </c>
      <c r="L19" s="50">
        <v>469852</v>
      </c>
      <c r="M19" s="50">
        <v>247013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6106204</v>
      </c>
      <c r="B20" s="48" t="s">
        <v>3453</v>
      </c>
      <c r="C20" s="49" t="s">
        <v>3454</v>
      </c>
      <c r="D20" s="50" t="s">
        <v>13</v>
      </c>
      <c r="E20" s="50" t="s">
        <v>3383</v>
      </c>
      <c r="F20" s="50" t="s">
        <v>3383</v>
      </c>
      <c r="G20" s="50" t="s">
        <v>3384</v>
      </c>
      <c r="H20" s="50" t="s">
        <v>3383</v>
      </c>
      <c r="I20" s="50" t="s">
        <v>3455</v>
      </c>
      <c r="J20" s="50" t="s">
        <v>3456</v>
      </c>
      <c r="K20" s="51">
        <v>191</v>
      </c>
      <c r="L20" s="50">
        <v>464230</v>
      </c>
      <c r="M20" s="50">
        <v>244919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6114839</v>
      </c>
      <c r="B21" s="48" t="s">
        <v>3503</v>
      </c>
      <c r="C21" s="49" t="s">
        <v>3504</v>
      </c>
      <c r="D21" s="50" t="s">
        <v>13</v>
      </c>
      <c r="E21" s="50" t="s">
        <v>3383</v>
      </c>
      <c r="F21" s="50" t="s">
        <v>3383</v>
      </c>
      <c r="G21" s="50" t="s">
        <v>3384</v>
      </c>
      <c r="H21" s="50" t="s">
        <v>3383</v>
      </c>
      <c r="I21" s="50" t="s">
        <v>345</v>
      </c>
      <c r="J21" s="50" t="s">
        <v>346</v>
      </c>
      <c r="K21" s="51" t="s">
        <v>1998</v>
      </c>
      <c r="L21" s="50">
        <v>467324</v>
      </c>
      <c r="M21" s="50">
        <v>245080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6115132</v>
      </c>
      <c r="B22" s="48" t="s">
        <v>3530</v>
      </c>
      <c r="C22" s="49" t="s">
        <v>3531</v>
      </c>
      <c r="D22" s="50" t="s">
        <v>13</v>
      </c>
      <c r="E22" s="50" t="s">
        <v>3383</v>
      </c>
      <c r="F22" s="50" t="s">
        <v>3383</v>
      </c>
      <c r="G22" s="50" t="s">
        <v>3384</v>
      </c>
      <c r="H22" s="50" t="s">
        <v>3383</v>
      </c>
      <c r="I22" s="50" t="s">
        <v>3532</v>
      </c>
      <c r="J22" s="50" t="s">
        <v>3533</v>
      </c>
      <c r="K22" s="51">
        <v>7</v>
      </c>
      <c r="L22" s="50">
        <v>463212</v>
      </c>
      <c r="M22" s="50">
        <v>251920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6098733</v>
      </c>
      <c r="B23" s="48" t="s">
        <v>3538</v>
      </c>
      <c r="C23" s="49" t="s">
        <v>3539</v>
      </c>
      <c r="D23" s="50" t="s">
        <v>13</v>
      </c>
      <c r="E23" s="50" t="s">
        <v>3383</v>
      </c>
      <c r="F23" s="50" t="s">
        <v>3383</v>
      </c>
      <c r="G23" s="50" t="s">
        <v>3384</v>
      </c>
      <c r="H23" s="50" t="s">
        <v>3383</v>
      </c>
      <c r="I23" s="50" t="s">
        <v>3540</v>
      </c>
      <c r="J23" s="50" t="s">
        <v>3541</v>
      </c>
      <c r="K23" s="51" t="s">
        <v>2314</v>
      </c>
      <c r="L23" s="50">
        <v>467933</v>
      </c>
      <c r="M23" s="50">
        <v>248504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8">
        <v>5750188</v>
      </c>
      <c r="B24" s="48" t="s">
        <v>4110</v>
      </c>
      <c r="C24" s="49" t="s">
        <v>4111</v>
      </c>
      <c r="D24" s="50" t="s">
        <v>13</v>
      </c>
      <c r="E24" s="50" t="s">
        <v>674</v>
      </c>
      <c r="F24" s="50" t="s">
        <v>1108</v>
      </c>
      <c r="G24" s="50" t="s">
        <v>4109</v>
      </c>
      <c r="H24" s="50" t="s">
        <v>1108</v>
      </c>
      <c r="I24" s="50" t="s">
        <v>130</v>
      </c>
      <c r="J24" s="50" t="s">
        <v>131</v>
      </c>
      <c r="K24" s="50">
        <v>18</v>
      </c>
      <c r="L24" s="50">
        <v>469733</v>
      </c>
      <c r="M24" s="50">
        <v>238725</v>
      </c>
      <c r="N24" s="50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</sheetData>
  <sheetProtection algorithmName="SHA-512" hashValue="Nntqm6OKrdJn9rUcCUB281oM6M9G9ofmB5/pGqeuLdib6FCN9lJEbdW+50nXkIoEEdnIe+kltQfnRDDwHpbQHw==" saltValue="kgkUY4dRmD8m4v5GjauQM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CB787-CAB6-496B-8F30-9A7693BADBC6}">
  <dimension ref="A1:W17"/>
  <sheetViews>
    <sheetView workbookViewId="0">
      <selection activeCell="T16" sqref="T16:U17"/>
    </sheetView>
  </sheetViews>
  <sheetFormatPr defaultColWidth="8.7265625" defaultRowHeight="14.5" x14ac:dyDescent="0.35"/>
  <cols>
    <col min="1" max="4" width="8.7265625" style="14"/>
    <col min="5" max="6" width="10.26953125" style="14" customWidth="1"/>
    <col min="7" max="11" width="8.7265625" style="14"/>
    <col min="12" max="12" width="15.17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127</v>
      </c>
      <c r="B2" s="11">
        <f>M14</f>
        <v>2</v>
      </c>
      <c r="C2" s="11" t="str">
        <f>E17</f>
        <v>RYBNICKI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43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5737093</v>
      </c>
      <c r="B16" s="48" t="s">
        <v>2552</v>
      </c>
      <c r="C16" s="49" t="s">
        <v>2553</v>
      </c>
      <c r="D16" s="50" t="s">
        <v>13</v>
      </c>
      <c r="E16" s="50" t="s">
        <v>674</v>
      </c>
      <c r="F16" s="50" t="s">
        <v>675</v>
      </c>
      <c r="G16" s="50" t="s">
        <v>2554</v>
      </c>
      <c r="H16" s="50" t="s">
        <v>675</v>
      </c>
      <c r="I16" s="50" t="s">
        <v>2555</v>
      </c>
      <c r="J16" s="50" t="s">
        <v>2556</v>
      </c>
      <c r="K16" s="51">
        <v>11</v>
      </c>
      <c r="L16" s="50">
        <v>472976</v>
      </c>
      <c r="M16" s="50">
        <v>252563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5736910</v>
      </c>
      <c r="B17" s="48" t="s">
        <v>2569</v>
      </c>
      <c r="C17" s="49" t="s">
        <v>2570</v>
      </c>
      <c r="D17" s="50" t="s">
        <v>13</v>
      </c>
      <c r="E17" s="50" t="s">
        <v>674</v>
      </c>
      <c r="F17" s="50" t="s">
        <v>675</v>
      </c>
      <c r="G17" s="50" t="s">
        <v>2554</v>
      </c>
      <c r="H17" s="50" t="s">
        <v>675</v>
      </c>
      <c r="I17" s="50" t="s">
        <v>1721</v>
      </c>
      <c r="J17" s="50" t="s">
        <v>1722</v>
      </c>
      <c r="K17" s="51">
        <v>6</v>
      </c>
      <c r="L17" s="50">
        <v>473387</v>
      </c>
      <c r="M17" s="50">
        <v>252784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SR7FgLKrpaW8NnCH7v2gl9GacvQ85nL15hdiAgPrhYR8Hx25GVYTHQZUvglqxA4FhJ0lafJhD07HoaGcyEEkxQ==" saltValue="5XYW0JNqIv38mGIgiad5k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743DC-CAC7-48F5-9EF5-8304C269DEEB}">
  <dimension ref="A1:W19"/>
  <sheetViews>
    <sheetView workbookViewId="0">
      <selection activeCell="T16" sqref="T16:U19"/>
    </sheetView>
  </sheetViews>
  <sheetFormatPr defaultColWidth="8.7265625" defaultRowHeight="14.5" x14ac:dyDescent="0.35"/>
  <cols>
    <col min="1" max="5" width="8.7265625" style="14"/>
    <col min="6" max="6" width="10.54296875" style="14" customWidth="1"/>
    <col min="7" max="11" width="8.7265625" style="14"/>
    <col min="12" max="12" width="15.81640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126</v>
      </c>
      <c r="B2" s="11">
        <f>M14</f>
        <v>4</v>
      </c>
      <c r="C2" s="11" t="str">
        <f>E17</f>
        <v>RYBNICKI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4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5739000</v>
      </c>
      <c r="B16" s="48" t="s">
        <v>680</v>
      </c>
      <c r="C16" s="49" t="s">
        <v>681</v>
      </c>
      <c r="D16" s="50" t="s">
        <v>13</v>
      </c>
      <c r="E16" s="50" t="s">
        <v>674</v>
      </c>
      <c r="F16" s="50" t="s">
        <v>675</v>
      </c>
      <c r="G16" s="50" t="s">
        <v>682</v>
      </c>
      <c r="H16" s="50" t="s">
        <v>683</v>
      </c>
      <c r="I16" s="50" t="s">
        <v>684</v>
      </c>
      <c r="J16" s="50" t="s">
        <v>685</v>
      </c>
      <c r="K16" s="51">
        <v>100</v>
      </c>
      <c r="L16" s="50">
        <v>471418</v>
      </c>
      <c r="M16" s="50">
        <v>254682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5737433</v>
      </c>
      <c r="B17" s="48" t="s">
        <v>2571</v>
      </c>
      <c r="C17" s="49" t="s">
        <v>2572</v>
      </c>
      <c r="D17" s="50" t="s">
        <v>13</v>
      </c>
      <c r="E17" s="50" t="s">
        <v>674</v>
      </c>
      <c r="F17" s="50" t="s">
        <v>675</v>
      </c>
      <c r="G17" s="50" t="s">
        <v>2554</v>
      </c>
      <c r="H17" s="50" t="s">
        <v>675</v>
      </c>
      <c r="I17" s="50" t="s">
        <v>684</v>
      </c>
      <c r="J17" s="50" t="s">
        <v>685</v>
      </c>
      <c r="K17" s="51" t="s">
        <v>2573</v>
      </c>
      <c r="L17" s="50">
        <v>474438</v>
      </c>
      <c r="M17" s="50">
        <v>252390</v>
      </c>
      <c r="N17" s="50">
        <v>1</v>
      </c>
      <c r="O17" s="43"/>
      <c r="P17" s="43"/>
      <c r="Q17" s="43"/>
      <c r="R17" s="32">
        <f t="shared" ref="R17:R19" si="1">ROUND(Q17*0.23,2)</f>
        <v>0</v>
      </c>
      <c r="S17" s="44">
        <f t="shared" ref="S17:S19" si="2">ROUND(Q17,2)+R17</f>
        <v>0</v>
      </c>
      <c r="T17" s="43"/>
      <c r="U17" s="43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35">
      <c r="A18" s="48">
        <v>5737330</v>
      </c>
      <c r="B18" s="48" t="s">
        <v>2578</v>
      </c>
      <c r="C18" s="49" t="s">
        <v>2579</v>
      </c>
      <c r="D18" s="50" t="s">
        <v>13</v>
      </c>
      <c r="E18" s="50" t="s">
        <v>674</v>
      </c>
      <c r="F18" s="50" t="s">
        <v>675</v>
      </c>
      <c r="G18" s="50" t="s">
        <v>2554</v>
      </c>
      <c r="H18" s="50" t="s">
        <v>675</v>
      </c>
      <c r="I18" s="50" t="s">
        <v>2580</v>
      </c>
      <c r="J18" s="50" t="s">
        <v>2581</v>
      </c>
      <c r="K18" s="51">
        <v>1</v>
      </c>
      <c r="L18" s="50">
        <v>474087</v>
      </c>
      <c r="M18" s="50">
        <v>252588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6114817</v>
      </c>
      <c r="B19" s="48" t="s">
        <v>3492</v>
      </c>
      <c r="C19" s="49" t="s">
        <v>3493</v>
      </c>
      <c r="D19" s="50" t="s">
        <v>13</v>
      </c>
      <c r="E19" s="50" t="s">
        <v>3383</v>
      </c>
      <c r="F19" s="50" t="s">
        <v>3383</v>
      </c>
      <c r="G19" s="50" t="s">
        <v>3384</v>
      </c>
      <c r="H19" s="50" t="s">
        <v>3383</v>
      </c>
      <c r="I19" s="50" t="s">
        <v>3494</v>
      </c>
      <c r="J19" s="50" t="s">
        <v>3495</v>
      </c>
      <c r="K19" s="51">
        <v>6</v>
      </c>
      <c r="L19" s="50">
        <v>471690</v>
      </c>
      <c r="M19" s="50">
        <v>252574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</sheetData>
  <sheetProtection algorithmName="SHA-512" hashValue="wOEwfFpdBEdBeDp6uivzmS1uPYecR5eI961KxOXgY+qa1k894hS8qgdeyX1ETrJhBr/mX+VFbbdlq50+RyDCwQ==" saltValue="m2b4YcIhv3hqYw5dB6Pa3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24777-2014-4981-A854-851A1FCC8372}">
  <dimension ref="A1:W19"/>
  <sheetViews>
    <sheetView workbookViewId="0">
      <selection activeCell="T16" sqref="T16:U19"/>
    </sheetView>
  </sheetViews>
  <sheetFormatPr defaultColWidth="8.7265625" defaultRowHeight="14.5" x14ac:dyDescent="0.35"/>
  <cols>
    <col min="1" max="4" width="8.7265625" style="14"/>
    <col min="5" max="5" width="11.1796875" style="14" customWidth="1"/>
    <col min="6" max="6" width="10.453125" style="14" customWidth="1"/>
    <col min="7" max="11" width="8.7265625" style="14"/>
    <col min="12" max="12" width="15.542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125</v>
      </c>
      <c r="B2" s="11">
        <f>M14</f>
        <v>4</v>
      </c>
      <c r="C2" s="11" t="str">
        <f>E17</f>
        <v>RYBNICKI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4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5737142</v>
      </c>
      <c r="B16" s="48" t="s">
        <v>2557</v>
      </c>
      <c r="C16" s="49" t="s">
        <v>2558</v>
      </c>
      <c r="D16" s="50" t="s">
        <v>13</v>
      </c>
      <c r="E16" s="50" t="s">
        <v>674</v>
      </c>
      <c r="F16" s="50" t="s">
        <v>675</v>
      </c>
      <c r="G16" s="50" t="s">
        <v>2554</v>
      </c>
      <c r="H16" s="50" t="s">
        <v>675</v>
      </c>
      <c r="I16" s="50" t="s">
        <v>2559</v>
      </c>
      <c r="J16" s="50" t="s">
        <v>2560</v>
      </c>
      <c r="K16" s="51">
        <v>71</v>
      </c>
      <c r="L16" s="50">
        <v>477447</v>
      </c>
      <c r="M16" s="50">
        <v>254112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5737226</v>
      </c>
      <c r="B17" s="48" t="s">
        <v>2567</v>
      </c>
      <c r="C17" s="49" t="s">
        <v>2568</v>
      </c>
      <c r="D17" s="50" t="s">
        <v>13</v>
      </c>
      <c r="E17" s="50" t="s">
        <v>674</v>
      </c>
      <c r="F17" s="50" t="s">
        <v>675</v>
      </c>
      <c r="G17" s="50" t="s">
        <v>2554</v>
      </c>
      <c r="H17" s="50" t="s">
        <v>675</v>
      </c>
      <c r="I17" s="50" t="s">
        <v>130</v>
      </c>
      <c r="J17" s="50" t="s">
        <v>131</v>
      </c>
      <c r="K17" s="51">
        <v>42</v>
      </c>
      <c r="L17" s="50">
        <v>475953</v>
      </c>
      <c r="M17" s="50">
        <v>254378</v>
      </c>
      <c r="N17" s="50">
        <v>1</v>
      </c>
      <c r="O17" s="43"/>
      <c r="P17" s="43"/>
      <c r="Q17" s="43"/>
      <c r="R17" s="32">
        <f t="shared" ref="R17:R19" si="1">ROUND(Q17*0.23,2)</f>
        <v>0</v>
      </c>
      <c r="S17" s="44">
        <f t="shared" ref="S17:S19" si="2">ROUND(Q17,2)+R17</f>
        <v>0</v>
      </c>
      <c r="T17" s="43"/>
      <c r="U17" s="43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35">
      <c r="A18" s="48">
        <v>5734746</v>
      </c>
      <c r="B18" s="48" t="s">
        <v>2574</v>
      </c>
      <c r="C18" s="49" t="s">
        <v>2575</v>
      </c>
      <c r="D18" s="50" t="s">
        <v>13</v>
      </c>
      <c r="E18" s="50" t="s">
        <v>674</v>
      </c>
      <c r="F18" s="50" t="s">
        <v>675</v>
      </c>
      <c r="G18" s="50" t="s">
        <v>2554</v>
      </c>
      <c r="H18" s="50" t="s">
        <v>675</v>
      </c>
      <c r="I18" s="50" t="s">
        <v>2576</v>
      </c>
      <c r="J18" s="50" t="s">
        <v>2577</v>
      </c>
      <c r="K18" s="51">
        <v>17</v>
      </c>
      <c r="L18" s="50">
        <v>480146</v>
      </c>
      <c r="M18" s="50">
        <v>255666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5737358</v>
      </c>
      <c r="B19" s="48" t="s">
        <v>2582</v>
      </c>
      <c r="C19" s="49" t="s">
        <v>2583</v>
      </c>
      <c r="D19" s="50" t="s">
        <v>13</v>
      </c>
      <c r="E19" s="50" t="s">
        <v>674</v>
      </c>
      <c r="F19" s="50" t="s">
        <v>675</v>
      </c>
      <c r="G19" s="50" t="s">
        <v>2554</v>
      </c>
      <c r="H19" s="50" t="s">
        <v>675</v>
      </c>
      <c r="I19" s="50" t="s">
        <v>18</v>
      </c>
      <c r="J19" s="50" t="s">
        <v>19</v>
      </c>
      <c r="K19" s="51">
        <v>3</v>
      </c>
      <c r="L19" s="50">
        <v>476773</v>
      </c>
      <c r="M19" s="50">
        <v>253759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</sheetData>
  <sheetProtection algorithmName="SHA-512" hashValue="xYfzDZOKffbOl7nhenxAff33IdyfoeiyBe2dKUktf7VWdXwthFM6QWk32l58txcEU8GYssRz1tCXPITSRWe4Kg==" saltValue="DoqUIQ4MPAPPAphM+jCoe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4F079-14CA-4E76-9F39-6730AAD0EC05}">
  <dimension ref="A1:W34"/>
  <sheetViews>
    <sheetView workbookViewId="0">
      <selection activeCell="U32" sqref="U32"/>
    </sheetView>
  </sheetViews>
  <sheetFormatPr defaultColWidth="8.7265625" defaultRowHeight="14.5" x14ac:dyDescent="0.35"/>
  <cols>
    <col min="1" max="4" width="8.7265625" style="14"/>
    <col min="5" max="5" width="9.453125" style="14" customWidth="1"/>
    <col min="6" max="6" width="10.453125" style="14" customWidth="1"/>
    <col min="7" max="11" width="8.7265625" style="14"/>
    <col min="12" max="12" width="15.7265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124</v>
      </c>
      <c r="B2" s="11">
        <f>M14</f>
        <v>19</v>
      </c>
      <c r="C2" s="11" t="str">
        <f>E17</f>
        <v>RYBNIK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19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6113681</v>
      </c>
      <c r="B16" s="48" t="s">
        <v>3398</v>
      </c>
      <c r="C16" s="49" t="s">
        <v>3399</v>
      </c>
      <c r="D16" s="50" t="s">
        <v>13</v>
      </c>
      <c r="E16" s="50" t="s">
        <v>3383</v>
      </c>
      <c r="F16" s="50" t="s">
        <v>3383</v>
      </c>
      <c r="G16" s="50" t="s">
        <v>3384</v>
      </c>
      <c r="H16" s="50" t="s">
        <v>3383</v>
      </c>
      <c r="I16" s="50" t="s">
        <v>3400</v>
      </c>
      <c r="J16" s="50" t="s">
        <v>90</v>
      </c>
      <c r="K16" s="51">
        <v>1</v>
      </c>
      <c r="L16" s="50">
        <v>467247</v>
      </c>
      <c r="M16" s="50">
        <v>247960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6100078</v>
      </c>
      <c r="B17" s="48" t="s">
        <v>3403</v>
      </c>
      <c r="C17" s="49" t="s">
        <v>3404</v>
      </c>
      <c r="D17" s="50" t="s">
        <v>13</v>
      </c>
      <c r="E17" s="50" t="s">
        <v>3383</v>
      </c>
      <c r="F17" s="50" t="s">
        <v>3383</v>
      </c>
      <c r="G17" s="50" t="s">
        <v>3384</v>
      </c>
      <c r="H17" s="50" t="s">
        <v>3383</v>
      </c>
      <c r="I17" s="50" t="s">
        <v>21</v>
      </c>
      <c r="J17" s="50" t="s">
        <v>22</v>
      </c>
      <c r="K17" s="51">
        <v>18</v>
      </c>
      <c r="L17" s="50">
        <v>465971</v>
      </c>
      <c r="M17" s="50">
        <v>247537</v>
      </c>
      <c r="N17" s="50">
        <v>1</v>
      </c>
      <c r="O17" s="43"/>
      <c r="P17" s="43"/>
      <c r="Q17" s="43"/>
      <c r="R17" s="32">
        <f t="shared" ref="R17:R34" si="1">ROUND(Q17*0.23,2)</f>
        <v>0</v>
      </c>
      <c r="S17" s="44">
        <f t="shared" ref="S17:S34" si="2">ROUND(Q17,2)+R17</f>
        <v>0</v>
      </c>
      <c r="T17" s="43"/>
      <c r="U17" s="43"/>
      <c r="V17" s="32">
        <f t="shared" ref="V17:V34" si="3">ROUND(U17*0.23,2)</f>
        <v>0</v>
      </c>
      <c r="W17" s="44">
        <f t="shared" ref="W17:W34" si="4">ROUND(U17,2)+V17</f>
        <v>0</v>
      </c>
    </row>
    <row r="18" spans="1:23" x14ac:dyDescent="0.35">
      <c r="A18" s="48">
        <v>6113871</v>
      </c>
      <c r="B18" s="48" t="s">
        <v>3405</v>
      </c>
      <c r="C18" s="49" t="s">
        <v>3406</v>
      </c>
      <c r="D18" s="50" t="s">
        <v>13</v>
      </c>
      <c r="E18" s="50" t="s">
        <v>3383</v>
      </c>
      <c r="F18" s="50" t="s">
        <v>3383</v>
      </c>
      <c r="G18" s="50" t="s">
        <v>3384</v>
      </c>
      <c r="H18" s="50" t="s">
        <v>3383</v>
      </c>
      <c r="I18" s="50" t="s">
        <v>3407</v>
      </c>
      <c r="J18" s="50" t="s">
        <v>3408</v>
      </c>
      <c r="K18" s="51">
        <v>25</v>
      </c>
      <c r="L18" s="50">
        <v>466185</v>
      </c>
      <c r="M18" s="50">
        <v>248042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6113872</v>
      </c>
      <c r="B19" s="48" t="s">
        <v>3409</v>
      </c>
      <c r="C19" s="49" t="s">
        <v>3410</v>
      </c>
      <c r="D19" s="50" t="s">
        <v>13</v>
      </c>
      <c r="E19" s="50" t="s">
        <v>3383</v>
      </c>
      <c r="F19" s="50" t="s">
        <v>3383</v>
      </c>
      <c r="G19" s="50" t="s">
        <v>3384</v>
      </c>
      <c r="H19" s="50" t="s">
        <v>3383</v>
      </c>
      <c r="I19" s="50" t="s">
        <v>3407</v>
      </c>
      <c r="J19" s="50" t="s">
        <v>3408</v>
      </c>
      <c r="K19" s="51">
        <v>41</v>
      </c>
      <c r="L19" s="50">
        <v>465699</v>
      </c>
      <c r="M19" s="50">
        <v>248157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6113954</v>
      </c>
      <c r="B20" s="48" t="s">
        <v>3411</v>
      </c>
      <c r="C20" s="49" t="s">
        <v>3412</v>
      </c>
      <c r="D20" s="50" t="s">
        <v>13</v>
      </c>
      <c r="E20" s="50" t="s">
        <v>3383</v>
      </c>
      <c r="F20" s="50" t="s">
        <v>3383</v>
      </c>
      <c r="G20" s="50" t="s">
        <v>3384</v>
      </c>
      <c r="H20" s="50" t="s">
        <v>3383</v>
      </c>
      <c r="I20" s="50" t="s">
        <v>3413</v>
      </c>
      <c r="J20" s="50" t="s">
        <v>3414</v>
      </c>
      <c r="K20" s="51">
        <v>30</v>
      </c>
      <c r="L20" s="50">
        <v>466549</v>
      </c>
      <c r="M20" s="50">
        <v>248253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6114167</v>
      </c>
      <c r="B21" s="48" t="s">
        <v>3431</v>
      </c>
      <c r="C21" s="49" t="s">
        <v>3432</v>
      </c>
      <c r="D21" s="50" t="s">
        <v>13</v>
      </c>
      <c r="E21" s="50" t="s">
        <v>3383</v>
      </c>
      <c r="F21" s="50" t="s">
        <v>3383</v>
      </c>
      <c r="G21" s="50" t="s">
        <v>3384</v>
      </c>
      <c r="H21" s="50" t="s">
        <v>3383</v>
      </c>
      <c r="I21" s="50" t="s">
        <v>130</v>
      </c>
      <c r="J21" s="50" t="s">
        <v>131</v>
      </c>
      <c r="K21" s="51">
        <v>18</v>
      </c>
      <c r="L21" s="50">
        <v>467397</v>
      </c>
      <c r="M21" s="50">
        <v>247245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6100921</v>
      </c>
      <c r="B22" s="48" t="s">
        <v>3433</v>
      </c>
      <c r="C22" s="49" t="s">
        <v>3434</v>
      </c>
      <c r="D22" s="50" t="s">
        <v>13</v>
      </c>
      <c r="E22" s="50" t="s">
        <v>3383</v>
      </c>
      <c r="F22" s="50" t="s">
        <v>3383</v>
      </c>
      <c r="G22" s="50" t="s">
        <v>3384</v>
      </c>
      <c r="H22" s="50" t="s">
        <v>3383</v>
      </c>
      <c r="I22" s="50" t="s">
        <v>130</v>
      </c>
      <c r="J22" s="50" t="s">
        <v>131</v>
      </c>
      <c r="K22" s="51">
        <v>22</v>
      </c>
      <c r="L22" s="50">
        <v>467379</v>
      </c>
      <c r="M22" s="50">
        <v>247137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6114209</v>
      </c>
      <c r="B23" s="48" t="s">
        <v>3443</v>
      </c>
      <c r="C23" s="49" t="s">
        <v>3444</v>
      </c>
      <c r="D23" s="50" t="s">
        <v>13</v>
      </c>
      <c r="E23" s="50" t="s">
        <v>3383</v>
      </c>
      <c r="F23" s="50" t="s">
        <v>3383</v>
      </c>
      <c r="G23" s="50" t="s">
        <v>3384</v>
      </c>
      <c r="H23" s="50" t="s">
        <v>3383</v>
      </c>
      <c r="I23" s="50" t="s">
        <v>3441</v>
      </c>
      <c r="J23" s="50" t="s">
        <v>3442</v>
      </c>
      <c r="K23" s="51">
        <v>44</v>
      </c>
      <c r="L23" s="50">
        <v>471320</v>
      </c>
      <c r="M23" s="50">
        <v>243856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8">
        <v>6101124</v>
      </c>
      <c r="B24" s="48" t="s">
        <v>3449</v>
      </c>
      <c r="C24" s="49" t="s">
        <v>3450</v>
      </c>
      <c r="D24" s="50" t="s">
        <v>13</v>
      </c>
      <c r="E24" s="50" t="s">
        <v>3383</v>
      </c>
      <c r="F24" s="50" t="s">
        <v>3383</v>
      </c>
      <c r="G24" s="50" t="s">
        <v>3384</v>
      </c>
      <c r="H24" s="50" t="s">
        <v>3383</v>
      </c>
      <c r="I24" s="50" t="s">
        <v>2085</v>
      </c>
      <c r="J24" s="50" t="s">
        <v>3414</v>
      </c>
      <c r="K24" s="51">
        <v>30</v>
      </c>
      <c r="L24" s="50">
        <v>467883</v>
      </c>
      <c r="M24" s="50">
        <v>248010</v>
      </c>
      <c r="N24" s="50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8">
        <v>6107687</v>
      </c>
      <c r="B25" s="48" t="s">
        <v>3451</v>
      </c>
      <c r="C25" s="49" t="s">
        <v>3452</v>
      </c>
      <c r="D25" s="50" t="s">
        <v>13</v>
      </c>
      <c r="E25" s="50" t="s">
        <v>3383</v>
      </c>
      <c r="F25" s="50" t="s">
        <v>3383</v>
      </c>
      <c r="G25" s="50" t="s">
        <v>3384</v>
      </c>
      <c r="H25" s="50" t="s">
        <v>3383</v>
      </c>
      <c r="I25" s="50" t="s">
        <v>764</v>
      </c>
      <c r="J25" s="50" t="s">
        <v>765</v>
      </c>
      <c r="K25" s="51">
        <v>18</v>
      </c>
      <c r="L25" s="50">
        <v>461485</v>
      </c>
      <c r="M25" s="50">
        <v>243906</v>
      </c>
      <c r="N25" s="50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  <row r="26" spans="1:23" x14ac:dyDescent="0.35">
      <c r="A26" s="48">
        <v>6114358</v>
      </c>
      <c r="B26" s="48" t="s">
        <v>3464</v>
      </c>
      <c r="C26" s="49" t="s">
        <v>3465</v>
      </c>
      <c r="D26" s="50" t="s">
        <v>13</v>
      </c>
      <c r="E26" s="50" t="s">
        <v>3383</v>
      </c>
      <c r="F26" s="50" t="s">
        <v>3383</v>
      </c>
      <c r="G26" s="50" t="s">
        <v>3384</v>
      </c>
      <c r="H26" s="50" t="s">
        <v>3383</v>
      </c>
      <c r="I26" s="50" t="s">
        <v>3466</v>
      </c>
      <c r="J26" s="50" t="s">
        <v>3467</v>
      </c>
      <c r="K26" s="51">
        <v>35</v>
      </c>
      <c r="L26" s="50">
        <v>467989</v>
      </c>
      <c r="M26" s="50">
        <v>248115</v>
      </c>
      <c r="N26" s="50">
        <v>1</v>
      </c>
      <c r="O26" s="43"/>
      <c r="P26" s="43"/>
      <c r="Q26" s="43"/>
      <c r="R26" s="32">
        <f t="shared" si="1"/>
        <v>0</v>
      </c>
      <c r="S26" s="44">
        <f t="shared" si="2"/>
        <v>0</v>
      </c>
      <c r="T26" s="43"/>
      <c r="U26" s="43"/>
      <c r="V26" s="32">
        <f t="shared" si="3"/>
        <v>0</v>
      </c>
      <c r="W26" s="44">
        <f t="shared" si="4"/>
        <v>0</v>
      </c>
    </row>
    <row r="27" spans="1:23" x14ac:dyDescent="0.35">
      <c r="A27" s="48">
        <v>6114565</v>
      </c>
      <c r="B27" s="48" t="s">
        <v>3472</v>
      </c>
      <c r="C27" s="49" t="s">
        <v>3473</v>
      </c>
      <c r="D27" s="50" t="s">
        <v>13</v>
      </c>
      <c r="E27" s="50" t="s">
        <v>3383</v>
      </c>
      <c r="F27" s="50" t="s">
        <v>3383</v>
      </c>
      <c r="G27" s="50" t="s">
        <v>3384</v>
      </c>
      <c r="H27" s="50" t="s">
        <v>3383</v>
      </c>
      <c r="I27" s="50" t="s">
        <v>2730</v>
      </c>
      <c r="J27" s="50" t="s">
        <v>2731</v>
      </c>
      <c r="K27" s="51">
        <v>69</v>
      </c>
      <c r="L27" s="50">
        <v>466077</v>
      </c>
      <c r="M27" s="50">
        <v>247138</v>
      </c>
      <c r="N27" s="50">
        <v>1</v>
      </c>
      <c r="O27" s="43"/>
      <c r="P27" s="43"/>
      <c r="Q27" s="43"/>
      <c r="R27" s="32">
        <f t="shared" si="1"/>
        <v>0</v>
      </c>
      <c r="S27" s="44">
        <f t="shared" si="2"/>
        <v>0</v>
      </c>
      <c r="T27" s="43"/>
      <c r="U27" s="43"/>
      <c r="V27" s="32">
        <f t="shared" si="3"/>
        <v>0</v>
      </c>
      <c r="W27" s="44">
        <f t="shared" si="4"/>
        <v>0</v>
      </c>
    </row>
    <row r="28" spans="1:23" x14ac:dyDescent="0.35">
      <c r="A28" s="48">
        <v>6114620</v>
      </c>
      <c r="B28" s="48" t="s">
        <v>3477</v>
      </c>
      <c r="C28" s="49" t="s">
        <v>3478</v>
      </c>
      <c r="D28" s="50" t="s">
        <v>13</v>
      </c>
      <c r="E28" s="50" t="s">
        <v>3383</v>
      </c>
      <c r="F28" s="50" t="s">
        <v>3383</v>
      </c>
      <c r="G28" s="50" t="s">
        <v>3384</v>
      </c>
      <c r="H28" s="50" t="s">
        <v>3383</v>
      </c>
      <c r="I28" s="50" t="s">
        <v>3479</v>
      </c>
      <c r="J28" s="50" t="s">
        <v>3480</v>
      </c>
      <c r="K28" s="51">
        <v>55</v>
      </c>
      <c r="L28" s="50">
        <v>466308</v>
      </c>
      <c r="M28" s="50">
        <v>250515</v>
      </c>
      <c r="N28" s="50">
        <v>1</v>
      </c>
      <c r="O28" s="43"/>
      <c r="P28" s="43"/>
      <c r="Q28" s="43"/>
      <c r="R28" s="32">
        <f t="shared" si="1"/>
        <v>0</v>
      </c>
      <c r="S28" s="44">
        <f t="shared" si="2"/>
        <v>0</v>
      </c>
      <c r="T28" s="43"/>
      <c r="U28" s="43"/>
      <c r="V28" s="32">
        <f t="shared" si="3"/>
        <v>0</v>
      </c>
      <c r="W28" s="44">
        <f t="shared" si="4"/>
        <v>0</v>
      </c>
    </row>
    <row r="29" spans="1:23" x14ac:dyDescent="0.35">
      <c r="A29" s="48">
        <v>6114727</v>
      </c>
      <c r="B29" s="48" t="s">
        <v>3487</v>
      </c>
      <c r="C29" s="49" t="s">
        <v>3488</v>
      </c>
      <c r="D29" s="50" t="s">
        <v>13</v>
      </c>
      <c r="E29" s="50" t="s">
        <v>3383</v>
      </c>
      <c r="F29" s="50" t="s">
        <v>3383</v>
      </c>
      <c r="G29" s="50" t="s">
        <v>3384</v>
      </c>
      <c r="H29" s="50" t="s">
        <v>3383</v>
      </c>
      <c r="I29" s="50" t="s">
        <v>3489</v>
      </c>
      <c r="J29" s="50" t="s">
        <v>3490</v>
      </c>
      <c r="K29" s="51" t="s">
        <v>3491</v>
      </c>
      <c r="L29" s="50">
        <v>465114</v>
      </c>
      <c r="M29" s="50">
        <v>243066</v>
      </c>
      <c r="N29" s="50">
        <v>1</v>
      </c>
      <c r="O29" s="43"/>
      <c r="P29" s="43"/>
      <c r="Q29" s="43"/>
      <c r="R29" s="32">
        <f t="shared" si="1"/>
        <v>0</v>
      </c>
      <c r="S29" s="44">
        <f t="shared" si="2"/>
        <v>0</v>
      </c>
      <c r="T29" s="43"/>
      <c r="U29" s="43"/>
      <c r="V29" s="32">
        <f t="shared" si="3"/>
        <v>0</v>
      </c>
      <c r="W29" s="44">
        <f t="shared" si="4"/>
        <v>0</v>
      </c>
    </row>
    <row r="30" spans="1:23" x14ac:dyDescent="0.35">
      <c r="A30" s="48">
        <v>6114825</v>
      </c>
      <c r="B30" s="48" t="s">
        <v>3496</v>
      </c>
      <c r="C30" s="49" t="s">
        <v>3497</v>
      </c>
      <c r="D30" s="50" t="s">
        <v>13</v>
      </c>
      <c r="E30" s="50" t="s">
        <v>3383</v>
      </c>
      <c r="F30" s="50" t="s">
        <v>3383</v>
      </c>
      <c r="G30" s="50" t="s">
        <v>3384</v>
      </c>
      <c r="H30" s="50" t="s">
        <v>3383</v>
      </c>
      <c r="I30" s="50" t="s">
        <v>3498</v>
      </c>
      <c r="J30" s="50" t="s">
        <v>3499</v>
      </c>
      <c r="K30" s="51" t="s">
        <v>3500</v>
      </c>
      <c r="L30" s="50">
        <v>471343</v>
      </c>
      <c r="M30" s="50">
        <v>243324</v>
      </c>
      <c r="N30" s="50">
        <v>1</v>
      </c>
      <c r="O30" s="43"/>
      <c r="P30" s="43"/>
      <c r="Q30" s="43"/>
      <c r="R30" s="32">
        <f t="shared" si="1"/>
        <v>0</v>
      </c>
      <c r="S30" s="44">
        <f t="shared" si="2"/>
        <v>0</v>
      </c>
      <c r="T30" s="43"/>
      <c r="U30" s="43"/>
      <c r="V30" s="32">
        <f t="shared" si="3"/>
        <v>0</v>
      </c>
      <c r="W30" s="44">
        <f t="shared" si="4"/>
        <v>0</v>
      </c>
    </row>
    <row r="31" spans="1:23" x14ac:dyDescent="0.35">
      <c r="A31" s="48">
        <v>6110025</v>
      </c>
      <c r="B31" s="48" t="s">
        <v>3501</v>
      </c>
      <c r="C31" s="49" t="s">
        <v>3502</v>
      </c>
      <c r="D31" s="50" t="s">
        <v>13</v>
      </c>
      <c r="E31" s="50" t="s">
        <v>3383</v>
      </c>
      <c r="F31" s="50" t="s">
        <v>3383</v>
      </c>
      <c r="G31" s="50" t="s">
        <v>3384</v>
      </c>
      <c r="H31" s="50" t="s">
        <v>3383</v>
      </c>
      <c r="I31" s="50" t="s">
        <v>345</v>
      </c>
      <c r="J31" s="50" t="s">
        <v>346</v>
      </c>
      <c r="K31" s="51">
        <v>14</v>
      </c>
      <c r="L31" s="50">
        <v>467368</v>
      </c>
      <c r="M31" s="50">
        <v>244808</v>
      </c>
      <c r="N31" s="50">
        <v>1</v>
      </c>
      <c r="O31" s="43"/>
      <c r="P31" s="43"/>
      <c r="Q31" s="43"/>
      <c r="R31" s="32">
        <f t="shared" si="1"/>
        <v>0</v>
      </c>
      <c r="S31" s="44">
        <f t="shared" si="2"/>
        <v>0</v>
      </c>
      <c r="T31" s="43"/>
      <c r="U31" s="43"/>
      <c r="V31" s="32">
        <f t="shared" si="3"/>
        <v>0</v>
      </c>
      <c r="W31" s="44">
        <f t="shared" si="4"/>
        <v>0</v>
      </c>
    </row>
    <row r="32" spans="1:23" x14ac:dyDescent="0.35">
      <c r="A32" s="48">
        <v>6114930</v>
      </c>
      <c r="B32" s="48" t="s">
        <v>3514</v>
      </c>
      <c r="C32" s="49" t="s">
        <v>3515</v>
      </c>
      <c r="D32" s="50" t="s">
        <v>13</v>
      </c>
      <c r="E32" s="50" t="s">
        <v>3383</v>
      </c>
      <c r="F32" s="50" t="s">
        <v>3383</v>
      </c>
      <c r="G32" s="50" t="s">
        <v>3384</v>
      </c>
      <c r="H32" s="50" t="s">
        <v>3383</v>
      </c>
      <c r="I32" s="50" t="s">
        <v>789</v>
      </c>
      <c r="J32" s="50" t="s">
        <v>790</v>
      </c>
      <c r="K32" s="51">
        <v>123</v>
      </c>
      <c r="L32" s="50">
        <v>466142</v>
      </c>
      <c r="M32" s="50">
        <v>246107</v>
      </c>
      <c r="N32" s="50">
        <v>1</v>
      </c>
      <c r="O32" s="43"/>
      <c r="P32" s="43"/>
      <c r="Q32" s="43"/>
      <c r="R32" s="32">
        <f t="shared" si="1"/>
        <v>0</v>
      </c>
      <c r="S32" s="44">
        <f t="shared" si="2"/>
        <v>0</v>
      </c>
      <c r="T32" s="43"/>
      <c r="U32" s="43"/>
      <c r="V32" s="32">
        <f t="shared" si="3"/>
        <v>0</v>
      </c>
      <c r="W32" s="44">
        <f t="shared" si="4"/>
        <v>0</v>
      </c>
    </row>
    <row r="33" spans="1:23" x14ac:dyDescent="0.35">
      <c r="A33" s="48">
        <v>6114957</v>
      </c>
      <c r="B33" s="48" t="s">
        <v>3516</v>
      </c>
      <c r="C33" s="49" t="s">
        <v>3517</v>
      </c>
      <c r="D33" s="50" t="s">
        <v>13</v>
      </c>
      <c r="E33" s="50" t="s">
        <v>3383</v>
      </c>
      <c r="F33" s="50" t="s">
        <v>3383</v>
      </c>
      <c r="G33" s="50" t="s">
        <v>3384</v>
      </c>
      <c r="H33" s="50" t="s">
        <v>3383</v>
      </c>
      <c r="I33" s="50" t="s">
        <v>789</v>
      </c>
      <c r="J33" s="50" t="s">
        <v>790</v>
      </c>
      <c r="K33" s="51">
        <v>46</v>
      </c>
      <c r="L33" s="50">
        <v>466598</v>
      </c>
      <c r="M33" s="50">
        <v>247133</v>
      </c>
      <c r="N33" s="50">
        <v>1</v>
      </c>
      <c r="O33" s="43"/>
      <c r="P33" s="43"/>
      <c r="Q33" s="43"/>
      <c r="R33" s="32">
        <f t="shared" si="1"/>
        <v>0</v>
      </c>
      <c r="S33" s="44">
        <f t="shared" si="2"/>
        <v>0</v>
      </c>
      <c r="T33" s="43"/>
      <c r="U33" s="43"/>
      <c r="V33" s="32">
        <f t="shared" si="3"/>
        <v>0</v>
      </c>
      <c r="W33" s="44">
        <f t="shared" si="4"/>
        <v>0</v>
      </c>
    </row>
    <row r="34" spans="1:23" x14ac:dyDescent="0.35">
      <c r="A34" s="48">
        <v>6115069</v>
      </c>
      <c r="B34" s="48" t="s">
        <v>3522</v>
      </c>
      <c r="C34" s="49" t="s">
        <v>3523</v>
      </c>
      <c r="D34" s="50" t="s">
        <v>13</v>
      </c>
      <c r="E34" s="50" t="s">
        <v>3383</v>
      </c>
      <c r="F34" s="50" t="s">
        <v>3383</v>
      </c>
      <c r="G34" s="50" t="s">
        <v>3384</v>
      </c>
      <c r="H34" s="50" t="s">
        <v>3383</v>
      </c>
      <c r="I34" s="50" t="s">
        <v>3524</v>
      </c>
      <c r="J34" s="50" t="s">
        <v>3525</v>
      </c>
      <c r="K34" s="51">
        <v>3</v>
      </c>
      <c r="L34" s="50">
        <v>472259</v>
      </c>
      <c r="M34" s="50">
        <v>245778</v>
      </c>
      <c r="N34" s="50">
        <v>1</v>
      </c>
      <c r="O34" s="43"/>
      <c r="P34" s="43"/>
      <c r="Q34" s="43"/>
      <c r="R34" s="32">
        <f t="shared" si="1"/>
        <v>0</v>
      </c>
      <c r="S34" s="44">
        <f t="shared" si="2"/>
        <v>0</v>
      </c>
      <c r="T34" s="43"/>
      <c r="U34" s="43"/>
      <c r="V34" s="32">
        <f t="shared" si="3"/>
        <v>0</v>
      </c>
      <c r="W34" s="44">
        <f t="shared" si="4"/>
        <v>0</v>
      </c>
    </row>
  </sheetData>
  <sheetProtection algorithmName="SHA-512" hashValue="cDVh6XIO9JuP37nEIYQLaRjGketUOm1WG+Ntin0WOlnC5XAwkQA7ciDpf7dMGC4O08nYs2j8V9j1/ON1OegS3Q==" saltValue="TGPiKp9Img2rCEknhbA8i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4D723-49FC-4D32-BB6A-3258EC8B6005}">
  <dimension ref="A1:W21"/>
  <sheetViews>
    <sheetView topLeftCell="K12" workbookViewId="0">
      <selection activeCell="Q15" sqref="Q15"/>
    </sheetView>
  </sheetViews>
  <sheetFormatPr defaultColWidth="8.7265625" defaultRowHeight="14.5" x14ac:dyDescent="0.35"/>
  <cols>
    <col min="1" max="4" width="8.7265625" style="14"/>
    <col min="5" max="5" width="11.1796875" style="14" customWidth="1"/>
    <col min="6" max="6" width="12.1796875" style="14" customWidth="1"/>
    <col min="7" max="11" width="8.7265625" style="14"/>
    <col min="12" max="12" width="15.81640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123</v>
      </c>
      <c r="B2" s="11">
        <f>M14</f>
        <v>6</v>
      </c>
      <c r="C2" s="11" t="str">
        <f>E17</f>
        <v>RYBNIK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6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6101358</v>
      </c>
      <c r="B16" s="48" t="s">
        <v>3387</v>
      </c>
      <c r="C16" s="49" t="s">
        <v>3388</v>
      </c>
      <c r="D16" s="50" t="s">
        <v>13</v>
      </c>
      <c r="E16" s="50" t="s">
        <v>3383</v>
      </c>
      <c r="F16" s="50" t="s">
        <v>3383</v>
      </c>
      <c r="G16" s="50" t="s">
        <v>3384</v>
      </c>
      <c r="H16" s="50" t="s">
        <v>3383</v>
      </c>
      <c r="I16" s="50" t="s">
        <v>2003</v>
      </c>
      <c r="J16" s="50" t="s">
        <v>2004</v>
      </c>
      <c r="K16" s="51">
        <v>29</v>
      </c>
      <c r="L16" s="50">
        <v>467777</v>
      </c>
      <c r="M16" s="50">
        <v>247389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6114043</v>
      </c>
      <c r="B17" s="48" t="s">
        <v>3419</v>
      </c>
      <c r="C17" s="49" t="s">
        <v>3420</v>
      </c>
      <c r="D17" s="50" t="s">
        <v>13</v>
      </c>
      <c r="E17" s="50" t="s">
        <v>3383</v>
      </c>
      <c r="F17" s="50" t="s">
        <v>3383</v>
      </c>
      <c r="G17" s="50" t="s">
        <v>3384</v>
      </c>
      <c r="H17" s="50" t="s">
        <v>3383</v>
      </c>
      <c r="I17" s="50" t="s">
        <v>359</v>
      </c>
      <c r="J17" s="50" t="s">
        <v>360</v>
      </c>
      <c r="K17" s="51">
        <v>23</v>
      </c>
      <c r="L17" s="50">
        <v>467740</v>
      </c>
      <c r="M17" s="50">
        <v>247575</v>
      </c>
      <c r="N17" s="50">
        <v>1</v>
      </c>
      <c r="O17" s="43"/>
      <c r="P17" s="43"/>
      <c r="Q17" s="43"/>
      <c r="R17" s="32">
        <f t="shared" ref="R17:R21" si="1">ROUND(Q17*0.23,2)</f>
        <v>0</v>
      </c>
      <c r="S17" s="44">
        <f t="shared" ref="S17:S21" si="2">ROUND(Q17,2)+R17</f>
        <v>0</v>
      </c>
      <c r="T17" s="43"/>
      <c r="U17" s="43"/>
      <c r="V17" s="32">
        <f t="shared" ref="V17:V21" si="3">ROUND(U17*0.23,2)</f>
        <v>0</v>
      </c>
      <c r="W17" s="44">
        <f t="shared" ref="W17:W21" si="4">ROUND(U17,2)+V17</f>
        <v>0</v>
      </c>
    </row>
    <row r="18" spans="1:23" x14ac:dyDescent="0.35">
      <c r="A18" s="48">
        <v>6101371</v>
      </c>
      <c r="B18" s="48" t="s">
        <v>3421</v>
      </c>
      <c r="C18" s="49" t="s">
        <v>3422</v>
      </c>
      <c r="D18" s="50" t="s">
        <v>13</v>
      </c>
      <c r="E18" s="50" t="s">
        <v>3383</v>
      </c>
      <c r="F18" s="50" t="s">
        <v>3383</v>
      </c>
      <c r="G18" s="50" t="s">
        <v>3384</v>
      </c>
      <c r="H18" s="50" t="s">
        <v>3383</v>
      </c>
      <c r="I18" s="50" t="s">
        <v>359</v>
      </c>
      <c r="J18" s="50" t="s">
        <v>360</v>
      </c>
      <c r="K18" s="51">
        <v>41</v>
      </c>
      <c r="L18" s="50">
        <v>467695</v>
      </c>
      <c r="M18" s="50">
        <v>247354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7906012</v>
      </c>
      <c r="B19" s="48" t="s">
        <v>3423</v>
      </c>
      <c r="C19" s="49" t="s">
        <v>3424</v>
      </c>
      <c r="D19" s="50" t="s">
        <v>13</v>
      </c>
      <c r="E19" s="50" t="s">
        <v>3383</v>
      </c>
      <c r="F19" s="50" t="s">
        <v>3383</v>
      </c>
      <c r="G19" s="50" t="s">
        <v>3384</v>
      </c>
      <c r="H19" s="50" t="s">
        <v>3383</v>
      </c>
      <c r="I19" s="50" t="s">
        <v>359</v>
      </c>
      <c r="J19" s="50" t="s">
        <v>360</v>
      </c>
      <c r="K19" s="51">
        <v>5</v>
      </c>
      <c r="L19" s="50">
        <v>467796</v>
      </c>
      <c r="M19" s="50">
        <v>247870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6114229</v>
      </c>
      <c r="B20" s="48" t="s">
        <v>3447</v>
      </c>
      <c r="C20" s="49" t="s">
        <v>3448</v>
      </c>
      <c r="D20" s="50" t="s">
        <v>13</v>
      </c>
      <c r="E20" s="50" t="s">
        <v>3383</v>
      </c>
      <c r="F20" s="50" t="s">
        <v>3383</v>
      </c>
      <c r="G20" s="50" t="s">
        <v>3384</v>
      </c>
      <c r="H20" s="50" t="s">
        <v>3383</v>
      </c>
      <c r="I20" s="50" t="s">
        <v>2085</v>
      </c>
      <c r="J20" s="50" t="s">
        <v>2086</v>
      </c>
      <c r="K20" s="51">
        <v>19</v>
      </c>
      <c r="L20" s="50">
        <v>467920</v>
      </c>
      <c r="M20" s="50">
        <v>248069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6114468</v>
      </c>
      <c r="B21" s="48" t="s">
        <v>3470</v>
      </c>
      <c r="C21" s="49" t="s">
        <v>3471</v>
      </c>
      <c r="D21" s="50" t="s">
        <v>13</v>
      </c>
      <c r="E21" s="50" t="s">
        <v>3383</v>
      </c>
      <c r="F21" s="50" t="s">
        <v>3383</v>
      </c>
      <c r="G21" s="50" t="s">
        <v>3384</v>
      </c>
      <c r="H21" s="50" t="s">
        <v>3383</v>
      </c>
      <c r="I21" s="50" t="s">
        <v>313</v>
      </c>
      <c r="J21" s="50" t="s">
        <v>314</v>
      </c>
      <c r="K21" s="51">
        <v>27</v>
      </c>
      <c r="L21" s="50">
        <v>467975</v>
      </c>
      <c r="M21" s="50">
        <v>247884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</sheetData>
  <sheetProtection algorithmName="SHA-512" hashValue="jiMHwrpPvCRi2jYlJbMWeKpB8eayHah1Ent8thJXbMrEi6PIkBOMtcjw1NTF95/b2pqBz84ikrt/L894enOv/Q==" saltValue="GIY6J9iF0L3SaZpEEtIqn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D19C3-0308-40E5-B679-3470D3A52D97}">
  <dimension ref="A1:W53"/>
  <sheetViews>
    <sheetView workbookViewId="0">
      <selection activeCell="S15" sqref="S15"/>
    </sheetView>
  </sheetViews>
  <sheetFormatPr defaultColWidth="8.7265625" defaultRowHeight="14.5" x14ac:dyDescent="0.35"/>
  <cols>
    <col min="1" max="4" width="8.7265625" style="14"/>
    <col min="5" max="5" width="11.453125" style="14" customWidth="1"/>
    <col min="6" max="6" width="10.81640625" style="14" customWidth="1"/>
    <col min="7" max="11" width="8.7265625" style="14"/>
    <col min="12" max="12" width="15.81640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122</v>
      </c>
      <c r="B2" s="11">
        <f>M14</f>
        <v>38</v>
      </c>
      <c r="C2" s="11" t="str">
        <f>E17</f>
        <v>RUDA ŚLĄSKA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38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6091425</v>
      </c>
      <c r="B16" s="48" t="s">
        <v>3239</v>
      </c>
      <c r="C16" s="49" t="s">
        <v>3240</v>
      </c>
      <c r="D16" s="50" t="s">
        <v>13</v>
      </c>
      <c r="E16" s="50" t="s">
        <v>3241</v>
      </c>
      <c r="F16" s="50" t="s">
        <v>3241</v>
      </c>
      <c r="G16" s="50" t="s">
        <v>3242</v>
      </c>
      <c r="H16" s="50" t="s">
        <v>3241</v>
      </c>
      <c r="I16" s="50" t="s">
        <v>3243</v>
      </c>
      <c r="J16" s="50" t="s">
        <v>3244</v>
      </c>
      <c r="K16" s="51">
        <v>108</v>
      </c>
      <c r="L16" s="50">
        <v>488650</v>
      </c>
      <c r="M16" s="50">
        <v>266755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6091471</v>
      </c>
      <c r="B17" s="48" t="s">
        <v>3245</v>
      </c>
      <c r="C17" s="49" t="s">
        <v>3246</v>
      </c>
      <c r="D17" s="50" t="s">
        <v>13</v>
      </c>
      <c r="E17" s="50" t="s">
        <v>3241</v>
      </c>
      <c r="F17" s="50" t="s">
        <v>3241</v>
      </c>
      <c r="G17" s="50" t="s">
        <v>3242</v>
      </c>
      <c r="H17" s="50" t="s">
        <v>3241</v>
      </c>
      <c r="I17" s="50" t="s">
        <v>3247</v>
      </c>
      <c r="J17" s="50" t="s">
        <v>3248</v>
      </c>
      <c r="K17" s="51">
        <v>2</v>
      </c>
      <c r="L17" s="50">
        <v>489322</v>
      </c>
      <c r="M17" s="50">
        <v>271761</v>
      </c>
      <c r="N17" s="50">
        <v>1</v>
      </c>
      <c r="O17" s="43"/>
      <c r="P17" s="43"/>
      <c r="Q17" s="43"/>
      <c r="R17" s="32">
        <f t="shared" ref="R17:R53" si="1">ROUND(Q17*0.23,2)</f>
        <v>0</v>
      </c>
      <c r="S17" s="44">
        <f t="shared" ref="S17:S53" si="2">ROUND(Q17,2)+R17</f>
        <v>0</v>
      </c>
      <c r="T17" s="43"/>
      <c r="U17" s="43"/>
      <c r="V17" s="32">
        <f t="shared" ref="V17:V53" si="3">ROUND(U17*0.23,2)</f>
        <v>0</v>
      </c>
      <c r="W17" s="44">
        <f t="shared" ref="W17:W53" si="4">ROUND(U17,2)+V17</f>
        <v>0</v>
      </c>
    </row>
    <row r="18" spans="1:23" x14ac:dyDescent="0.35">
      <c r="A18" s="48">
        <v>6091482</v>
      </c>
      <c r="B18" s="48" t="s">
        <v>3249</v>
      </c>
      <c r="C18" s="49" t="s">
        <v>3250</v>
      </c>
      <c r="D18" s="50" t="s">
        <v>13</v>
      </c>
      <c r="E18" s="50" t="s">
        <v>3241</v>
      </c>
      <c r="F18" s="50" t="s">
        <v>3241</v>
      </c>
      <c r="G18" s="50" t="s">
        <v>3242</v>
      </c>
      <c r="H18" s="50" t="s">
        <v>3241</v>
      </c>
      <c r="I18" s="50" t="s">
        <v>1153</v>
      </c>
      <c r="J18" s="50" t="s">
        <v>1154</v>
      </c>
      <c r="K18" s="51">
        <v>1</v>
      </c>
      <c r="L18" s="50">
        <v>491790</v>
      </c>
      <c r="M18" s="50">
        <v>272362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6091490</v>
      </c>
      <c r="B19" s="48" t="s">
        <v>3251</v>
      </c>
      <c r="C19" s="49" t="s">
        <v>3252</v>
      </c>
      <c r="D19" s="50" t="s">
        <v>13</v>
      </c>
      <c r="E19" s="50" t="s">
        <v>3241</v>
      </c>
      <c r="F19" s="50" t="s">
        <v>3241</v>
      </c>
      <c r="G19" s="50" t="s">
        <v>3242</v>
      </c>
      <c r="H19" s="50" t="s">
        <v>3241</v>
      </c>
      <c r="I19" s="50" t="s">
        <v>1153</v>
      </c>
      <c r="J19" s="50" t="s">
        <v>1154</v>
      </c>
      <c r="K19" s="51">
        <v>45</v>
      </c>
      <c r="L19" s="50">
        <v>491275</v>
      </c>
      <c r="M19" s="50">
        <v>272832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6091494</v>
      </c>
      <c r="B20" s="48" t="s">
        <v>3253</v>
      </c>
      <c r="C20" s="49" t="s">
        <v>3254</v>
      </c>
      <c r="D20" s="50" t="s">
        <v>13</v>
      </c>
      <c r="E20" s="50" t="s">
        <v>3241</v>
      </c>
      <c r="F20" s="50" t="s">
        <v>3241</v>
      </c>
      <c r="G20" s="50" t="s">
        <v>3242</v>
      </c>
      <c r="H20" s="50" t="s">
        <v>3241</v>
      </c>
      <c r="I20" s="50" t="s">
        <v>1153</v>
      </c>
      <c r="J20" s="50" t="s">
        <v>1154</v>
      </c>
      <c r="K20" s="51">
        <v>8</v>
      </c>
      <c r="L20" s="50">
        <v>491454</v>
      </c>
      <c r="M20" s="50">
        <v>272613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6091516</v>
      </c>
      <c r="B21" s="48" t="s">
        <v>3255</v>
      </c>
      <c r="C21" s="49" t="s">
        <v>3256</v>
      </c>
      <c r="D21" s="50" t="s">
        <v>13</v>
      </c>
      <c r="E21" s="50" t="s">
        <v>3241</v>
      </c>
      <c r="F21" s="50" t="s">
        <v>3241</v>
      </c>
      <c r="G21" s="50" t="s">
        <v>3242</v>
      </c>
      <c r="H21" s="50" t="s">
        <v>3241</v>
      </c>
      <c r="I21" s="50" t="s">
        <v>3257</v>
      </c>
      <c r="J21" s="50" t="s">
        <v>3258</v>
      </c>
      <c r="K21" s="51">
        <v>10</v>
      </c>
      <c r="L21" s="50">
        <v>489078</v>
      </c>
      <c r="M21" s="50">
        <v>270615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6088887</v>
      </c>
      <c r="B22" s="48" t="s">
        <v>3259</v>
      </c>
      <c r="C22" s="49" t="s">
        <v>3260</v>
      </c>
      <c r="D22" s="50" t="s">
        <v>13</v>
      </c>
      <c r="E22" s="50" t="s">
        <v>3241</v>
      </c>
      <c r="F22" s="50" t="s">
        <v>3241</v>
      </c>
      <c r="G22" s="50" t="s">
        <v>3242</v>
      </c>
      <c r="H22" s="50" t="s">
        <v>3241</v>
      </c>
      <c r="I22" s="50" t="s">
        <v>3261</v>
      </c>
      <c r="J22" s="50" t="s">
        <v>3262</v>
      </c>
      <c r="K22" s="51">
        <v>15</v>
      </c>
      <c r="L22" s="50">
        <v>487431</v>
      </c>
      <c r="M22" s="50">
        <v>263837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6091574</v>
      </c>
      <c r="B23" s="48" t="s">
        <v>3263</v>
      </c>
      <c r="C23" s="49" t="s">
        <v>3264</v>
      </c>
      <c r="D23" s="50" t="s">
        <v>13</v>
      </c>
      <c r="E23" s="50" t="s">
        <v>3241</v>
      </c>
      <c r="F23" s="50" t="s">
        <v>3241</v>
      </c>
      <c r="G23" s="50" t="s">
        <v>3242</v>
      </c>
      <c r="H23" s="50" t="s">
        <v>3241</v>
      </c>
      <c r="I23" s="50" t="s">
        <v>3265</v>
      </c>
      <c r="J23" s="50" t="s">
        <v>3266</v>
      </c>
      <c r="K23" s="51">
        <v>15</v>
      </c>
      <c r="L23" s="50">
        <v>489324</v>
      </c>
      <c r="M23" s="50">
        <v>272463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8">
        <v>6091577</v>
      </c>
      <c r="B24" s="48" t="s">
        <v>3267</v>
      </c>
      <c r="C24" s="49" t="s">
        <v>3268</v>
      </c>
      <c r="D24" s="50" t="s">
        <v>13</v>
      </c>
      <c r="E24" s="50" t="s">
        <v>3241</v>
      </c>
      <c r="F24" s="50" t="s">
        <v>3241</v>
      </c>
      <c r="G24" s="50" t="s">
        <v>3242</v>
      </c>
      <c r="H24" s="50" t="s">
        <v>3241</v>
      </c>
      <c r="I24" s="50" t="s">
        <v>3269</v>
      </c>
      <c r="J24" s="50" t="s">
        <v>3270</v>
      </c>
      <c r="K24" s="51">
        <v>2</v>
      </c>
      <c r="L24" s="50">
        <v>489804</v>
      </c>
      <c r="M24" s="50">
        <v>268104</v>
      </c>
      <c r="N24" s="50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8">
        <v>6091579</v>
      </c>
      <c r="B25" s="48" t="s">
        <v>3271</v>
      </c>
      <c r="C25" s="49" t="s">
        <v>3272</v>
      </c>
      <c r="D25" s="50" t="s">
        <v>13</v>
      </c>
      <c r="E25" s="50" t="s">
        <v>3241</v>
      </c>
      <c r="F25" s="50" t="s">
        <v>3241</v>
      </c>
      <c r="G25" s="50" t="s">
        <v>3242</v>
      </c>
      <c r="H25" s="50" t="s">
        <v>3241</v>
      </c>
      <c r="I25" s="50" t="s">
        <v>159</v>
      </c>
      <c r="J25" s="50" t="s">
        <v>160</v>
      </c>
      <c r="K25" s="51">
        <v>1</v>
      </c>
      <c r="L25" s="50">
        <v>490029</v>
      </c>
      <c r="M25" s="50">
        <v>267684</v>
      </c>
      <c r="N25" s="50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  <row r="26" spans="1:23" x14ac:dyDescent="0.35">
      <c r="A26" s="48">
        <v>6091608</v>
      </c>
      <c r="B26" s="48" t="s">
        <v>3275</v>
      </c>
      <c r="C26" s="49" t="s">
        <v>3276</v>
      </c>
      <c r="D26" s="50" t="s">
        <v>13</v>
      </c>
      <c r="E26" s="50" t="s">
        <v>3241</v>
      </c>
      <c r="F26" s="50" t="s">
        <v>3241</v>
      </c>
      <c r="G26" s="50" t="s">
        <v>3242</v>
      </c>
      <c r="H26" s="50" t="s">
        <v>3241</v>
      </c>
      <c r="I26" s="50" t="s">
        <v>3277</v>
      </c>
      <c r="J26" s="50" t="s">
        <v>3278</v>
      </c>
      <c r="K26" s="51">
        <v>2</v>
      </c>
      <c r="L26" s="50">
        <v>492460</v>
      </c>
      <c r="M26" s="50">
        <v>266673</v>
      </c>
      <c r="N26" s="50">
        <v>1</v>
      </c>
      <c r="O26" s="43"/>
      <c r="P26" s="43"/>
      <c r="Q26" s="43"/>
      <c r="R26" s="32">
        <f t="shared" si="1"/>
        <v>0</v>
      </c>
      <c r="S26" s="44">
        <f t="shared" si="2"/>
        <v>0</v>
      </c>
      <c r="T26" s="43"/>
      <c r="U26" s="43"/>
      <c r="V26" s="32">
        <f t="shared" si="3"/>
        <v>0</v>
      </c>
      <c r="W26" s="44">
        <f t="shared" si="4"/>
        <v>0</v>
      </c>
    </row>
    <row r="27" spans="1:23" x14ac:dyDescent="0.35">
      <c r="A27" s="48">
        <v>6091624</v>
      </c>
      <c r="B27" s="48" t="s">
        <v>3279</v>
      </c>
      <c r="C27" s="49" t="s">
        <v>3280</v>
      </c>
      <c r="D27" s="50" t="s">
        <v>13</v>
      </c>
      <c r="E27" s="50" t="s">
        <v>3241</v>
      </c>
      <c r="F27" s="50" t="s">
        <v>3241</v>
      </c>
      <c r="G27" s="50" t="s">
        <v>3242</v>
      </c>
      <c r="H27" s="50" t="s">
        <v>3241</v>
      </c>
      <c r="I27" s="50" t="s">
        <v>3281</v>
      </c>
      <c r="J27" s="50" t="s">
        <v>3282</v>
      </c>
      <c r="K27" s="51">
        <v>12</v>
      </c>
      <c r="L27" s="50">
        <v>490847</v>
      </c>
      <c r="M27" s="50">
        <v>269059</v>
      </c>
      <c r="N27" s="50">
        <v>1</v>
      </c>
      <c r="O27" s="43"/>
      <c r="P27" s="43"/>
      <c r="Q27" s="43"/>
      <c r="R27" s="32">
        <f t="shared" si="1"/>
        <v>0</v>
      </c>
      <c r="S27" s="44">
        <f t="shared" si="2"/>
        <v>0</v>
      </c>
      <c r="T27" s="43"/>
      <c r="U27" s="43"/>
      <c r="V27" s="32">
        <f t="shared" si="3"/>
        <v>0</v>
      </c>
      <c r="W27" s="44">
        <f t="shared" si="4"/>
        <v>0</v>
      </c>
    </row>
    <row r="28" spans="1:23" x14ac:dyDescent="0.35">
      <c r="A28" s="48">
        <v>6091636</v>
      </c>
      <c r="B28" s="48" t="s">
        <v>3283</v>
      </c>
      <c r="C28" s="49" t="s">
        <v>3284</v>
      </c>
      <c r="D28" s="50" t="s">
        <v>13</v>
      </c>
      <c r="E28" s="50" t="s">
        <v>3241</v>
      </c>
      <c r="F28" s="50" t="s">
        <v>3241</v>
      </c>
      <c r="G28" s="50" t="s">
        <v>3242</v>
      </c>
      <c r="H28" s="50" t="s">
        <v>3241</v>
      </c>
      <c r="I28" s="50" t="s">
        <v>3281</v>
      </c>
      <c r="J28" s="50" t="s">
        <v>3282</v>
      </c>
      <c r="K28" s="51">
        <v>6</v>
      </c>
      <c r="L28" s="50">
        <v>490932</v>
      </c>
      <c r="M28" s="50">
        <v>269083</v>
      </c>
      <c r="N28" s="50">
        <v>1</v>
      </c>
      <c r="O28" s="43"/>
      <c r="P28" s="43"/>
      <c r="Q28" s="43"/>
      <c r="R28" s="32">
        <f t="shared" si="1"/>
        <v>0</v>
      </c>
      <c r="S28" s="44">
        <f t="shared" si="2"/>
        <v>0</v>
      </c>
      <c r="T28" s="43"/>
      <c r="U28" s="43"/>
      <c r="V28" s="32">
        <f t="shared" si="3"/>
        <v>0</v>
      </c>
      <c r="W28" s="44">
        <f t="shared" si="4"/>
        <v>0</v>
      </c>
    </row>
    <row r="29" spans="1:23" x14ac:dyDescent="0.35">
      <c r="A29" s="48">
        <v>6091667</v>
      </c>
      <c r="B29" s="48" t="s">
        <v>3285</v>
      </c>
      <c r="C29" s="49" t="s">
        <v>3286</v>
      </c>
      <c r="D29" s="50" t="s">
        <v>13</v>
      </c>
      <c r="E29" s="50" t="s">
        <v>3241</v>
      </c>
      <c r="F29" s="50" t="s">
        <v>3241</v>
      </c>
      <c r="G29" s="50" t="s">
        <v>3242</v>
      </c>
      <c r="H29" s="50" t="s">
        <v>3241</v>
      </c>
      <c r="I29" s="50" t="s">
        <v>3287</v>
      </c>
      <c r="J29" s="50" t="s">
        <v>3288</v>
      </c>
      <c r="K29" s="51">
        <v>2</v>
      </c>
      <c r="L29" s="50">
        <v>490194</v>
      </c>
      <c r="M29" s="50">
        <v>267010</v>
      </c>
      <c r="N29" s="50">
        <v>1</v>
      </c>
      <c r="O29" s="43"/>
      <c r="P29" s="43"/>
      <c r="Q29" s="43"/>
      <c r="R29" s="32">
        <f t="shared" si="1"/>
        <v>0</v>
      </c>
      <c r="S29" s="44">
        <f t="shared" si="2"/>
        <v>0</v>
      </c>
      <c r="T29" s="43"/>
      <c r="U29" s="43"/>
      <c r="V29" s="32">
        <f t="shared" si="3"/>
        <v>0</v>
      </c>
      <c r="W29" s="44">
        <f t="shared" si="4"/>
        <v>0</v>
      </c>
    </row>
    <row r="30" spans="1:23" x14ac:dyDescent="0.35">
      <c r="A30" s="48">
        <v>6091712</v>
      </c>
      <c r="B30" s="48" t="s">
        <v>3295</v>
      </c>
      <c r="C30" s="49" t="s">
        <v>3296</v>
      </c>
      <c r="D30" s="50" t="s">
        <v>13</v>
      </c>
      <c r="E30" s="50" t="s">
        <v>3241</v>
      </c>
      <c r="F30" s="50" t="s">
        <v>3241</v>
      </c>
      <c r="G30" s="50" t="s">
        <v>3242</v>
      </c>
      <c r="H30" s="50" t="s">
        <v>3241</v>
      </c>
      <c r="I30" s="50" t="s">
        <v>3297</v>
      </c>
      <c r="J30" s="50" t="s">
        <v>3298</v>
      </c>
      <c r="K30" s="51">
        <v>9</v>
      </c>
      <c r="L30" s="50">
        <v>490538</v>
      </c>
      <c r="M30" s="50">
        <v>263374</v>
      </c>
      <c r="N30" s="50">
        <v>1</v>
      </c>
      <c r="O30" s="43"/>
      <c r="P30" s="43"/>
      <c r="Q30" s="43"/>
      <c r="R30" s="32">
        <f t="shared" si="1"/>
        <v>0</v>
      </c>
      <c r="S30" s="44">
        <f t="shared" si="2"/>
        <v>0</v>
      </c>
      <c r="T30" s="43"/>
      <c r="U30" s="43"/>
      <c r="V30" s="32">
        <f t="shared" si="3"/>
        <v>0</v>
      </c>
      <c r="W30" s="44">
        <f t="shared" si="4"/>
        <v>0</v>
      </c>
    </row>
    <row r="31" spans="1:23" x14ac:dyDescent="0.35">
      <c r="A31" s="48">
        <v>6091720</v>
      </c>
      <c r="B31" s="48" t="s">
        <v>3299</v>
      </c>
      <c r="C31" s="49" t="s">
        <v>3300</v>
      </c>
      <c r="D31" s="50" t="s">
        <v>13</v>
      </c>
      <c r="E31" s="50" t="s">
        <v>3241</v>
      </c>
      <c r="F31" s="50" t="s">
        <v>3241</v>
      </c>
      <c r="G31" s="50" t="s">
        <v>3242</v>
      </c>
      <c r="H31" s="50" t="s">
        <v>3241</v>
      </c>
      <c r="I31" s="50" t="s">
        <v>3301</v>
      </c>
      <c r="J31" s="50" t="s">
        <v>3302</v>
      </c>
      <c r="K31" s="51">
        <v>3</v>
      </c>
      <c r="L31" s="50">
        <v>489941</v>
      </c>
      <c r="M31" s="50">
        <v>266298</v>
      </c>
      <c r="N31" s="50">
        <v>1</v>
      </c>
      <c r="O31" s="43"/>
      <c r="P31" s="43"/>
      <c r="Q31" s="43"/>
      <c r="R31" s="32">
        <f t="shared" si="1"/>
        <v>0</v>
      </c>
      <c r="S31" s="44">
        <f t="shared" si="2"/>
        <v>0</v>
      </c>
      <c r="T31" s="43"/>
      <c r="U31" s="43"/>
      <c r="V31" s="32">
        <f t="shared" si="3"/>
        <v>0</v>
      </c>
      <c r="W31" s="44">
        <f t="shared" si="4"/>
        <v>0</v>
      </c>
    </row>
    <row r="32" spans="1:23" x14ac:dyDescent="0.35">
      <c r="A32" s="48">
        <v>8281366</v>
      </c>
      <c r="B32" s="48" t="s">
        <v>3303</v>
      </c>
      <c r="C32" s="49" t="s">
        <v>3304</v>
      </c>
      <c r="D32" s="50" t="s">
        <v>13</v>
      </c>
      <c r="E32" s="50" t="s">
        <v>3241</v>
      </c>
      <c r="F32" s="50" t="s">
        <v>3241</v>
      </c>
      <c r="G32" s="50" t="s">
        <v>3242</v>
      </c>
      <c r="H32" s="50" t="s">
        <v>3241</v>
      </c>
      <c r="I32" s="50" t="s">
        <v>3305</v>
      </c>
      <c r="J32" s="50" t="s">
        <v>3306</v>
      </c>
      <c r="K32" s="51">
        <v>4</v>
      </c>
      <c r="L32" s="50">
        <v>491446</v>
      </c>
      <c r="M32" s="50">
        <v>266828</v>
      </c>
      <c r="N32" s="50">
        <v>1</v>
      </c>
      <c r="O32" s="43"/>
      <c r="P32" s="43"/>
      <c r="Q32" s="43"/>
      <c r="R32" s="32">
        <f t="shared" si="1"/>
        <v>0</v>
      </c>
      <c r="S32" s="44">
        <f t="shared" si="2"/>
        <v>0</v>
      </c>
      <c r="T32" s="43"/>
      <c r="U32" s="43"/>
      <c r="V32" s="32">
        <f t="shared" si="3"/>
        <v>0</v>
      </c>
      <c r="W32" s="44">
        <f t="shared" si="4"/>
        <v>0</v>
      </c>
    </row>
    <row r="33" spans="1:23" x14ac:dyDescent="0.35">
      <c r="A33" s="48">
        <v>6091907</v>
      </c>
      <c r="B33" s="48" t="s">
        <v>3307</v>
      </c>
      <c r="C33" s="49" t="s">
        <v>3308</v>
      </c>
      <c r="D33" s="50" t="s">
        <v>13</v>
      </c>
      <c r="E33" s="50" t="s">
        <v>3241</v>
      </c>
      <c r="F33" s="50" t="s">
        <v>3241</v>
      </c>
      <c r="G33" s="50" t="s">
        <v>3242</v>
      </c>
      <c r="H33" s="50" t="s">
        <v>3241</v>
      </c>
      <c r="I33" s="50" t="s">
        <v>3309</v>
      </c>
      <c r="J33" s="50" t="s">
        <v>3310</v>
      </c>
      <c r="K33" s="51">
        <v>14</v>
      </c>
      <c r="L33" s="50">
        <v>488516</v>
      </c>
      <c r="M33" s="50">
        <v>264379</v>
      </c>
      <c r="N33" s="50">
        <v>1</v>
      </c>
      <c r="O33" s="43"/>
      <c r="P33" s="43"/>
      <c r="Q33" s="43"/>
      <c r="R33" s="32">
        <f t="shared" si="1"/>
        <v>0</v>
      </c>
      <c r="S33" s="44">
        <f t="shared" si="2"/>
        <v>0</v>
      </c>
      <c r="T33" s="43"/>
      <c r="U33" s="43"/>
      <c r="V33" s="32">
        <f t="shared" si="3"/>
        <v>0</v>
      </c>
      <c r="W33" s="44">
        <f t="shared" si="4"/>
        <v>0</v>
      </c>
    </row>
    <row r="34" spans="1:23" x14ac:dyDescent="0.35">
      <c r="A34" s="48">
        <v>6091908</v>
      </c>
      <c r="B34" s="48" t="s">
        <v>3311</v>
      </c>
      <c r="C34" s="49" t="s">
        <v>3312</v>
      </c>
      <c r="D34" s="50" t="s">
        <v>13</v>
      </c>
      <c r="E34" s="50" t="s">
        <v>3241</v>
      </c>
      <c r="F34" s="50" t="s">
        <v>3241</v>
      </c>
      <c r="G34" s="50" t="s">
        <v>3242</v>
      </c>
      <c r="H34" s="50" t="s">
        <v>3241</v>
      </c>
      <c r="I34" s="50" t="s">
        <v>3309</v>
      </c>
      <c r="J34" s="50" t="s">
        <v>3310</v>
      </c>
      <c r="K34" s="51">
        <v>3</v>
      </c>
      <c r="L34" s="50">
        <v>488731</v>
      </c>
      <c r="M34" s="50">
        <v>264224</v>
      </c>
      <c r="N34" s="50">
        <v>1</v>
      </c>
      <c r="O34" s="43"/>
      <c r="P34" s="43"/>
      <c r="Q34" s="43"/>
      <c r="R34" s="32">
        <f t="shared" si="1"/>
        <v>0</v>
      </c>
      <c r="S34" s="44">
        <f t="shared" si="2"/>
        <v>0</v>
      </c>
      <c r="T34" s="43"/>
      <c r="U34" s="43"/>
      <c r="V34" s="32">
        <f t="shared" si="3"/>
        <v>0</v>
      </c>
      <c r="W34" s="44">
        <f t="shared" si="4"/>
        <v>0</v>
      </c>
    </row>
    <row r="35" spans="1:23" x14ac:dyDescent="0.35">
      <c r="A35" s="48">
        <v>6087048</v>
      </c>
      <c r="B35" s="48" t="s">
        <v>3313</v>
      </c>
      <c r="C35" s="49" t="s">
        <v>3314</v>
      </c>
      <c r="D35" s="50" t="s">
        <v>13</v>
      </c>
      <c r="E35" s="50" t="s">
        <v>3241</v>
      </c>
      <c r="F35" s="50" t="s">
        <v>3241</v>
      </c>
      <c r="G35" s="50" t="s">
        <v>3242</v>
      </c>
      <c r="H35" s="50" t="s">
        <v>3241</v>
      </c>
      <c r="I35" s="50" t="s">
        <v>1302</v>
      </c>
      <c r="J35" s="50" t="s">
        <v>1303</v>
      </c>
      <c r="K35" s="51">
        <v>15</v>
      </c>
      <c r="L35" s="50">
        <v>492322</v>
      </c>
      <c r="M35" s="50">
        <v>267119</v>
      </c>
      <c r="N35" s="50">
        <v>1</v>
      </c>
      <c r="O35" s="43"/>
      <c r="P35" s="43"/>
      <c r="Q35" s="43"/>
      <c r="R35" s="32">
        <f t="shared" si="1"/>
        <v>0</v>
      </c>
      <c r="S35" s="44">
        <f t="shared" si="2"/>
        <v>0</v>
      </c>
      <c r="T35" s="43"/>
      <c r="U35" s="43"/>
      <c r="V35" s="32">
        <f t="shared" si="3"/>
        <v>0</v>
      </c>
      <c r="W35" s="44">
        <f t="shared" si="4"/>
        <v>0</v>
      </c>
    </row>
    <row r="36" spans="1:23" x14ac:dyDescent="0.35">
      <c r="A36" s="48">
        <v>6091929</v>
      </c>
      <c r="B36" s="48" t="s">
        <v>3315</v>
      </c>
      <c r="C36" s="49" t="s">
        <v>3316</v>
      </c>
      <c r="D36" s="50" t="s">
        <v>13</v>
      </c>
      <c r="E36" s="50" t="s">
        <v>3241</v>
      </c>
      <c r="F36" s="50" t="s">
        <v>3241</v>
      </c>
      <c r="G36" s="50" t="s">
        <v>3242</v>
      </c>
      <c r="H36" s="50" t="s">
        <v>3241</v>
      </c>
      <c r="I36" s="50" t="s">
        <v>2513</v>
      </c>
      <c r="J36" s="50" t="s">
        <v>2514</v>
      </c>
      <c r="K36" s="51">
        <v>7</v>
      </c>
      <c r="L36" s="50">
        <v>493534</v>
      </c>
      <c r="M36" s="50">
        <v>265050</v>
      </c>
      <c r="N36" s="50">
        <v>1</v>
      </c>
      <c r="O36" s="43"/>
      <c r="P36" s="43"/>
      <c r="Q36" s="43"/>
      <c r="R36" s="32">
        <f t="shared" si="1"/>
        <v>0</v>
      </c>
      <c r="S36" s="44">
        <f t="shared" si="2"/>
        <v>0</v>
      </c>
      <c r="T36" s="43"/>
      <c r="U36" s="43"/>
      <c r="V36" s="32">
        <f t="shared" si="3"/>
        <v>0</v>
      </c>
      <c r="W36" s="44">
        <f t="shared" si="4"/>
        <v>0</v>
      </c>
    </row>
    <row r="37" spans="1:23" x14ac:dyDescent="0.35">
      <c r="A37" s="48">
        <v>6085671</v>
      </c>
      <c r="B37" s="48" t="s">
        <v>3317</v>
      </c>
      <c r="C37" s="49" t="s">
        <v>3318</v>
      </c>
      <c r="D37" s="50" t="s">
        <v>13</v>
      </c>
      <c r="E37" s="50" t="s">
        <v>3241</v>
      </c>
      <c r="F37" s="50" t="s">
        <v>3241</v>
      </c>
      <c r="G37" s="50" t="s">
        <v>3242</v>
      </c>
      <c r="H37" s="50" t="s">
        <v>3241</v>
      </c>
      <c r="I37" s="50" t="s">
        <v>60</v>
      </c>
      <c r="J37" s="50" t="s">
        <v>61</v>
      </c>
      <c r="K37" s="51">
        <v>173</v>
      </c>
      <c r="L37" s="50">
        <v>489905</v>
      </c>
      <c r="M37" s="50">
        <v>265733</v>
      </c>
      <c r="N37" s="50">
        <v>1</v>
      </c>
      <c r="O37" s="43"/>
      <c r="P37" s="43"/>
      <c r="Q37" s="43"/>
      <c r="R37" s="32">
        <f t="shared" si="1"/>
        <v>0</v>
      </c>
      <c r="S37" s="44">
        <f t="shared" si="2"/>
        <v>0</v>
      </c>
      <c r="T37" s="43"/>
      <c r="U37" s="43"/>
      <c r="V37" s="32">
        <f t="shared" si="3"/>
        <v>0</v>
      </c>
      <c r="W37" s="44">
        <f t="shared" si="4"/>
        <v>0</v>
      </c>
    </row>
    <row r="38" spans="1:23" x14ac:dyDescent="0.35">
      <c r="A38" s="48">
        <v>6092102</v>
      </c>
      <c r="B38" s="48" t="s">
        <v>3321</v>
      </c>
      <c r="C38" s="49" t="s">
        <v>3322</v>
      </c>
      <c r="D38" s="50" t="s">
        <v>13</v>
      </c>
      <c r="E38" s="50" t="s">
        <v>3241</v>
      </c>
      <c r="F38" s="50" t="s">
        <v>3241</v>
      </c>
      <c r="G38" s="50" t="s">
        <v>3242</v>
      </c>
      <c r="H38" s="50" t="s">
        <v>3241</v>
      </c>
      <c r="I38" s="50" t="s">
        <v>3323</v>
      </c>
      <c r="J38" s="50" t="s">
        <v>3324</v>
      </c>
      <c r="K38" s="51">
        <v>125</v>
      </c>
      <c r="L38" s="50">
        <v>491574</v>
      </c>
      <c r="M38" s="50">
        <v>270438</v>
      </c>
      <c r="N38" s="50">
        <v>1</v>
      </c>
      <c r="O38" s="43"/>
      <c r="P38" s="43"/>
      <c r="Q38" s="43"/>
      <c r="R38" s="32">
        <f t="shared" si="1"/>
        <v>0</v>
      </c>
      <c r="S38" s="44">
        <f t="shared" si="2"/>
        <v>0</v>
      </c>
      <c r="T38" s="43"/>
      <c r="U38" s="43"/>
      <c r="V38" s="32">
        <f t="shared" si="3"/>
        <v>0</v>
      </c>
      <c r="W38" s="44">
        <f t="shared" si="4"/>
        <v>0</v>
      </c>
    </row>
    <row r="39" spans="1:23" x14ac:dyDescent="0.35">
      <c r="A39" s="48">
        <v>6092108</v>
      </c>
      <c r="B39" s="48" t="s">
        <v>3325</v>
      </c>
      <c r="C39" s="49" t="s">
        <v>3326</v>
      </c>
      <c r="D39" s="50" t="s">
        <v>13</v>
      </c>
      <c r="E39" s="50" t="s">
        <v>3241</v>
      </c>
      <c r="F39" s="50" t="s">
        <v>3241</v>
      </c>
      <c r="G39" s="50" t="s">
        <v>3242</v>
      </c>
      <c r="H39" s="50" t="s">
        <v>3241</v>
      </c>
      <c r="I39" s="50" t="s">
        <v>3323</v>
      </c>
      <c r="J39" s="50" t="s">
        <v>3324</v>
      </c>
      <c r="K39" s="51">
        <v>36</v>
      </c>
      <c r="L39" s="50">
        <v>491195</v>
      </c>
      <c r="M39" s="50">
        <v>268640</v>
      </c>
      <c r="N39" s="50">
        <v>1</v>
      </c>
      <c r="O39" s="43"/>
      <c r="P39" s="43"/>
      <c r="Q39" s="43"/>
      <c r="R39" s="32">
        <f t="shared" si="1"/>
        <v>0</v>
      </c>
      <c r="S39" s="44">
        <f t="shared" si="2"/>
        <v>0</v>
      </c>
      <c r="T39" s="43"/>
      <c r="U39" s="43"/>
      <c r="V39" s="32">
        <f t="shared" si="3"/>
        <v>0</v>
      </c>
      <c r="W39" s="44">
        <f t="shared" si="4"/>
        <v>0</v>
      </c>
    </row>
    <row r="40" spans="1:23" x14ac:dyDescent="0.35">
      <c r="A40" s="48">
        <v>6092129</v>
      </c>
      <c r="B40" s="48" t="s">
        <v>3327</v>
      </c>
      <c r="C40" s="49" t="s">
        <v>3328</v>
      </c>
      <c r="D40" s="50" t="s">
        <v>13</v>
      </c>
      <c r="E40" s="50" t="s">
        <v>3241</v>
      </c>
      <c r="F40" s="50" t="s">
        <v>3241</v>
      </c>
      <c r="G40" s="50" t="s">
        <v>3242</v>
      </c>
      <c r="H40" s="50" t="s">
        <v>3241</v>
      </c>
      <c r="I40" s="50" t="s">
        <v>3329</v>
      </c>
      <c r="J40" s="50" t="s">
        <v>3330</v>
      </c>
      <c r="K40" s="51">
        <v>61</v>
      </c>
      <c r="L40" s="50">
        <v>487823</v>
      </c>
      <c r="M40" s="50">
        <v>267670</v>
      </c>
      <c r="N40" s="50">
        <v>1</v>
      </c>
      <c r="O40" s="43"/>
      <c r="P40" s="43"/>
      <c r="Q40" s="43"/>
      <c r="R40" s="32">
        <f t="shared" si="1"/>
        <v>0</v>
      </c>
      <c r="S40" s="44">
        <f t="shared" si="2"/>
        <v>0</v>
      </c>
      <c r="T40" s="43"/>
      <c r="U40" s="43"/>
      <c r="V40" s="32">
        <f t="shared" si="3"/>
        <v>0</v>
      </c>
      <c r="W40" s="44">
        <f t="shared" si="4"/>
        <v>0</v>
      </c>
    </row>
    <row r="41" spans="1:23" x14ac:dyDescent="0.35">
      <c r="A41" s="48">
        <v>6092166</v>
      </c>
      <c r="B41" s="48" t="s">
        <v>3331</v>
      </c>
      <c r="C41" s="49" t="s">
        <v>3332</v>
      </c>
      <c r="D41" s="50" t="s">
        <v>13</v>
      </c>
      <c r="E41" s="50" t="s">
        <v>3241</v>
      </c>
      <c r="F41" s="50" t="s">
        <v>3241</v>
      </c>
      <c r="G41" s="50" t="s">
        <v>3242</v>
      </c>
      <c r="H41" s="50" t="s">
        <v>3241</v>
      </c>
      <c r="I41" s="50" t="s">
        <v>3333</v>
      </c>
      <c r="J41" s="50" t="s">
        <v>3334</v>
      </c>
      <c r="K41" s="51" t="s">
        <v>1040</v>
      </c>
      <c r="L41" s="50">
        <v>491290</v>
      </c>
      <c r="M41" s="50">
        <v>267189</v>
      </c>
      <c r="N41" s="50">
        <v>1</v>
      </c>
      <c r="O41" s="43"/>
      <c r="P41" s="43"/>
      <c r="Q41" s="43"/>
      <c r="R41" s="32">
        <f t="shared" si="1"/>
        <v>0</v>
      </c>
      <c r="S41" s="44">
        <f t="shared" si="2"/>
        <v>0</v>
      </c>
      <c r="T41" s="43"/>
      <c r="U41" s="43"/>
      <c r="V41" s="32">
        <f t="shared" si="3"/>
        <v>0</v>
      </c>
      <c r="W41" s="44">
        <f t="shared" si="4"/>
        <v>0</v>
      </c>
    </row>
    <row r="42" spans="1:23" x14ac:dyDescent="0.35">
      <c r="A42" s="48">
        <v>6092182</v>
      </c>
      <c r="B42" s="48" t="s">
        <v>3335</v>
      </c>
      <c r="C42" s="49" t="s">
        <v>3336</v>
      </c>
      <c r="D42" s="50" t="s">
        <v>13</v>
      </c>
      <c r="E42" s="50" t="s">
        <v>3241</v>
      </c>
      <c r="F42" s="50" t="s">
        <v>3241</v>
      </c>
      <c r="G42" s="50" t="s">
        <v>3242</v>
      </c>
      <c r="H42" s="50" t="s">
        <v>3241</v>
      </c>
      <c r="I42" s="50" t="s">
        <v>3337</v>
      </c>
      <c r="J42" s="50" t="s">
        <v>3338</v>
      </c>
      <c r="K42" s="51">
        <v>25</v>
      </c>
      <c r="L42" s="50">
        <v>490501</v>
      </c>
      <c r="M42" s="50">
        <v>272583</v>
      </c>
      <c r="N42" s="50">
        <v>1</v>
      </c>
      <c r="O42" s="43"/>
      <c r="P42" s="43"/>
      <c r="Q42" s="43"/>
      <c r="R42" s="32">
        <f t="shared" si="1"/>
        <v>0</v>
      </c>
      <c r="S42" s="44">
        <f t="shared" si="2"/>
        <v>0</v>
      </c>
      <c r="T42" s="43"/>
      <c r="U42" s="43"/>
      <c r="V42" s="32">
        <f t="shared" si="3"/>
        <v>0</v>
      </c>
      <c r="W42" s="44">
        <f t="shared" si="4"/>
        <v>0</v>
      </c>
    </row>
    <row r="43" spans="1:23" x14ac:dyDescent="0.35">
      <c r="A43" s="48">
        <v>6092215</v>
      </c>
      <c r="B43" s="48" t="s">
        <v>3339</v>
      </c>
      <c r="C43" s="49" t="s">
        <v>3340</v>
      </c>
      <c r="D43" s="50" t="s">
        <v>13</v>
      </c>
      <c r="E43" s="50" t="s">
        <v>3241</v>
      </c>
      <c r="F43" s="50" t="s">
        <v>3241</v>
      </c>
      <c r="G43" s="50" t="s">
        <v>3242</v>
      </c>
      <c r="H43" s="50" t="s">
        <v>3241</v>
      </c>
      <c r="I43" s="50" t="s">
        <v>3341</v>
      </c>
      <c r="J43" s="50" t="s">
        <v>3342</v>
      </c>
      <c r="K43" s="51">
        <v>90</v>
      </c>
      <c r="L43" s="50">
        <v>493632</v>
      </c>
      <c r="M43" s="50">
        <v>265007</v>
      </c>
      <c r="N43" s="50">
        <v>1</v>
      </c>
      <c r="O43" s="43"/>
      <c r="P43" s="43"/>
      <c r="Q43" s="43"/>
      <c r="R43" s="32">
        <f t="shared" si="1"/>
        <v>0</v>
      </c>
      <c r="S43" s="44">
        <f t="shared" si="2"/>
        <v>0</v>
      </c>
      <c r="T43" s="43"/>
      <c r="U43" s="43"/>
      <c r="V43" s="32">
        <f t="shared" si="3"/>
        <v>0</v>
      </c>
      <c r="W43" s="44">
        <f t="shared" si="4"/>
        <v>0</v>
      </c>
    </row>
    <row r="44" spans="1:23" x14ac:dyDescent="0.35">
      <c r="A44" s="48">
        <v>6084007</v>
      </c>
      <c r="B44" s="48" t="s">
        <v>3343</v>
      </c>
      <c r="C44" s="49" t="s">
        <v>3344</v>
      </c>
      <c r="D44" s="50" t="s">
        <v>13</v>
      </c>
      <c r="E44" s="50" t="s">
        <v>3241</v>
      </c>
      <c r="F44" s="50" t="s">
        <v>3241</v>
      </c>
      <c r="G44" s="50" t="s">
        <v>3242</v>
      </c>
      <c r="H44" s="50" t="s">
        <v>3241</v>
      </c>
      <c r="I44" s="50" t="s">
        <v>3345</v>
      </c>
      <c r="J44" s="50" t="s">
        <v>3346</v>
      </c>
      <c r="K44" s="51">
        <v>15</v>
      </c>
      <c r="L44" s="50">
        <v>491844</v>
      </c>
      <c r="M44" s="50">
        <v>268400</v>
      </c>
      <c r="N44" s="50">
        <v>1</v>
      </c>
      <c r="O44" s="43"/>
      <c r="P44" s="43"/>
      <c r="Q44" s="43"/>
      <c r="R44" s="32">
        <f t="shared" si="1"/>
        <v>0</v>
      </c>
      <c r="S44" s="44">
        <f t="shared" si="2"/>
        <v>0</v>
      </c>
      <c r="T44" s="43"/>
      <c r="U44" s="43"/>
      <c r="V44" s="32">
        <f t="shared" si="3"/>
        <v>0</v>
      </c>
      <c r="W44" s="44">
        <f t="shared" si="4"/>
        <v>0</v>
      </c>
    </row>
    <row r="45" spans="1:23" x14ac:dyDescent="0.35">
      <c r="A45" s="48">
        <v>6081869</v>
      </c>
      <c r="B45" s="48" t="s">
        <v>3351</v>
      </c>
      <c r="C45" s="49" t="s">
        <v>3352</v>
      </c>
      <c r="D45" s="50" t="s">
        <v>13</v>
      </c>
      <c r="E45" s="50" t="s">
        <v>3241</v>
      </c>
      <c r="F45" s="50" t="s">
        <v>3241</v>
      </c>
      <c r="G45" s="50" t="s">
        <v>3242</v>
      </c>
      <c r="H45" s="50" t="s">
        <v>3241</v>
      </c>
      <c r="I45" s="50" t="s">
        <v>3353</v>
      </c>
      <c r="J45" s="50" t="s">
        <v>3354</v>
      </c>
      <c r="K45" s="51">
        <v>4</v>
      </c>
      <c r="L45" s="50">
        <v>489646</v>
      </c>
      <c r="M45" s="50">
        <v>272354</v>
      </c>
      <c r="N45" s="50">
        <v>1</v>
      </c>
      <c r="O45" s="43"/>
      <c r="P45" s="43"/>
      <c r="Q45" s="43"/>
      <c r="R45" s="32">
        <f t="shared" si="1"/>
        <v>0</v>
      </c>
      <c r="S45" s="44">
        <f t="shared" si="2"/>
        <v>0</v>
      </c>
      <c r="T45" s="43"/>
      <c r="U45" s="43"/>
      <c r="V45" s="32">
        <f t="shared" si="3"/>
        <v>0</v>
      </c>
      <c r="W45" s="44">
        <f t="shared" si="4"/>
        <v>0</v>
      </c>
    </row>
    <row r="46" spans="1:23" x14ac:dyDescent="0.35">
      <c r="A46" s="48">
        <v>6092522</v>
      </c>
      <c r="B46" s="48" t="s">
        <v>3355</v>
      </c>
      <c r="C46" s="49" t="s">
        <v>3356</v>
      </c>
      <c r="D46" s="50" t="s">
        <v>13</v>
      </c>
      <c r="E46" s="50" t="s">
        <v>3241</v>
      </c>
      <c r="F46" s="50" t="s">
        <v>3241</v>
      </c>
      <c r="G46" s="50" t="s">
        <v>3242</v>
      </c>
      <c r="H46" s="50" t="s">
        <v>3241</v>
      </c>
      <c r="I46" s="50" t="s">
        <v>3357</v>
      </c>
      <c r="J46" s="50" t="s">
        <v>3358</v>
      </c>
      <c r="K46" s="51">
        <v>6</v>
      </c>
      <c r="L46" s="50">
        <v>489598</v>
      </c>
      <c r="M46" s="50">
        <v>267180</v>
      </c>
      <c r="N46" s="50">
        <v>1</v>
      </c>
      <c r="O46" s="43"/>
      <c r="P46" s="43"/>
      <c r="Q46" s="43"/>
      <c r="R46" s="32">
        <f t="shared" si="1"/>
        <v>0</v>
      </c>
      <c r="S46" s="44">
        <f t="shared" si="2"/>
        <v>0</v>
      </c>
      <c r="T46" s="43"/>
      <c r="U46" s="43"/>
      <c r="V46" s="32">
        <f t="shared" si="3"/>
        <v>0</v>
      </c>
      <c r="W46" s="44">
        <f t="shared" si="4"/>
        <v>0</v>
      </c>
    </row>
    <row r="47" spans="1:23" x14ac:dyDescent="0.35">
      <c r="A47" s="48">
        <v>6092535</v>
      </c>
      <c r="B47" s="48" t="s">
        <v>3359</v>
      </c>
      <c r="C47" s="49" t="s">
        <v>3360</v>
      </c>
      <c r="D47" s="50" t="s">
        <v>13</v>
      </c>
      <c r="E47" s="50" t="s">
        <v>3241</v>
      </c>
      <c r="F47" s="50" t="s">
        <v>3241</v>
      </c>
      <c r="G47" s="50" t="s">
        <v>3242</v>
      </c>
      <c r="H47" s="50" t="s">
        <v>3241</v>
      </c>
      <c r="I47" s="50" t="s">
        <v>18</v>
      </c>
      <c r="J47" s="50" t="s">
        <v>19</v>
      </c>
      <c r="K47" s="51">
        <v>22</v>
      </c>
      <c r="L47" s="50">
        <v>487625</v>
      </c>
      <c r="M47" s="50">
        <v>266887</v>
      </c>
      <c r="N47" s="50">
        <v>1</v>
      </c>
      <c r="O47" s="43"/>
      <c r="P47" s="43"/>
      <c r="Q47" s="43"/>
      <c r="R47" s="32">
        <f t="shared" si="1"/>
        <v>0</v>
      </c>
      <c r="S47" s="44">
        <f t="shared" si="2"/>
        <v>0</v>
      </c>
      <c r="T47" s="43"/>
      <c r="U47" s="43"/>
      <c r="V47" s="32">
        <f t="shared" si="3"/>
        <v>0</v>
      </c>
      <c r="W47" s="44">
        <f t="shared" si="4"/>
        <v>0</v>
      </c>
    </row>
    <row r="48" spans="1:23" x14ac:dyDescent="0.35">
      <c r="A48" s="48">
        <v>6092612</v>
      </c>
      <c r="B48" s="48" t="s">
        <v>3361</v>
      </c>
      <c r="C48" s="49" t="s">
        <v>3362</v>
      </c>
      <c r="D48" s="50" t="s">
        <v>13</v>
      </c>
      <c r="E48" s="50" t="s">
        <v>3241</v>
      </c>
      <c r="F48" s="50" t="s">
        <v>3241</v>
      </c>
      <c r="G48" s="50" t="s">
        <v>3242</v>
      </c>
      <c r="H48" s="50" t="s">
        <v>3241</v>
      </c>
      <c r="I48" s="50" t="s">
        <v>3363</v>
      </c>
      <c r="J48" s="50" t="s">
        <v>3364</v>
      </c>
      <c r="K48" s="51">
        <v>1</v>
      </c>
      <c r="L48" s="50">
        <v>490114</v>
      </c>
      <c r="M48" s="50">
        <v>268034</v>
      </c>
      <c r="N48" s="50">
        <v>1</v>
      </c>
      <c r="O48" s="43"/>
      <c r="P48" s="43"/>
      <c r="Q48" s="43"/>
      <c r="R48" s="32">
        <f t="shared" si="1"/>
        <v>0</v>
      </c>
      <c r="S48" s="44">
        <f t="shared" si="2"/>
        <v>0</v>
      </c>
      <c r="T48" s="43"/>
      <c r="U48" s="43"/>
      <c r="V48" s="32">
        <f t="shared" si="3"/>
        <v>0</v>
      </c>
      <c r="W48" s="44">
        <f t="shared" si="4"/>
        <v>0</v>
      </c>
    </row>
    <row r="49" spans="1:23" x14ac:dyDescent="0.35">
      <c r="A49" s="48">
        <v>6092613</v>
      </c>
      <c r="B49" s="48" t="s">
        <v>3365</v>
      </c>
      <c r="C49" s="49" t="s">
        <v>3366</v>
      </c>
      <c r="D49" s="50" t="s">
        <v>13</v>
      </c>
      <c r="E49" s="50" t="s">
        <v>3241</v>
      </c>
      <c r="F49" s="50" t="s">
        <v>3241</v>
      </c>
      <c r="G49" s="50" t="s">
        <v>3242</v>
      </c>
      <c r="H49" s="50" t="s">
        <v>3241</v>
      </c>
      <c r="I49" s="50" t="s">
        <v>3363</v>
      </c>
      <c r="J49" s="50" t="s">
        <v>3364</v>
      </c>
      <c r="K49" s="51">
        <v>13</v>
      </c>
      <c r="L49" s="50">
        <v>490232</v>
      </c>
      <c r="M49" s="50">
        <v>268047</v>
      </c>
      <c r="N49" s="50">
        <v>1</v>
      </c>
      <c r="O49" s="43"/>
      <c r="P49" s="43"/>
      <c r="Q49" s="43"/>
      <c r="R49" s="32">
        <f t="shared" si="1"/>
        <v>0</v>
      </c>
      <c r="S49" s="44">
        <f t="shared" si="2"/>
        <v>0</v>
      </c>
      <c r="T49" s="43"/>
      <c r="U49" s="43"/>
      <c r="V49" s="32">
        <f t="shared" si="3"/>
        <v>0</v>
      </c>
      <c r="W49" s="44">
        <f t="shared" si="4"/>
        <v>0</v>
      </c>
    </row>
    <row r="50" spans="1:23" x14ac:dyDescent="0.35">
      <c r="A50" s="48">
        <v>6092622</v>
      </c>
      <c r="B50" s="48" t="s">
        <v>3367</v>
      </c>
      <c r="C50" s="49" t="s">
        <v>3368</v>
      </c>
      <c r="D50" s="50" t="s">
        <v>13</v>
      </c>
      <c r="E50" s="50" t="s">
        <v>3241</v>
      </c>
      <c r="F50" s="50" t="s">
        <v>3241</v>
      </c>
      <c r="G50" s="50" t="s">
        <v>3242</v>
      </c>
      <c r="H50" s="50" t="s">
        <v>3241</v>
      </c>
      <c r="I50" s="50" t="s">
        <v>3369</v>
      </c>
      <c r="J50" s="50" t="s">
        <v>3370</v>
      </c>
      <c r="K50" s="51">
        <v>125</v>
      </c>
      <c r="L50" s="50">
        <v>493207</v>
      </c>
      <c r="M50" s="50">
        <v>266793</v>
      </c>
      <c r="N50" s="50">
        <v>1</v>
      </c>
      <c r="O50" s="43"/>
      <c r="P50" s="43"/>
      <c r="Q50" s="43"/>
      <c r="R50" s="32">
        <f t="shared" si="1"/>
        <v>0</v>
      </c>
      <c r="S50" s="44">
        <f t="shared" si="2"/>
        <v>0</v>
      </c>
      <c r="T50" s="43"/>
      <c r="U50" s="43"/>
      <c r="V50" s="32">
        <f t="shared" si="3"/>
        <v>0</v>
      </c>
      <c r="W50" s="44">
        <f t="shared" si="4"/>
        <v>0</v>
      </c>
    </row>
    <row r="51" spans="1:23" x14ac:dyDescent="0.35">
      <c r="A51" s="48">
        <v>6090272</v>
      </c>
      <c r="B51" s="48" t="s">
        <v>3371</v>
      </c>
      <c r="C51" s="49" t="s">
        <v>3372</v>
      </c>
      <c r="D51" s="50" t="s">
        <v>13</v>
      </c>
      <c r="E51" s="50" t="s">
        <v>3241</v>
      </c>
      <c r="F51" s="50" t="s">
        <v>3241</v>
      </c>
      <c r="G51" s="50" t="s">
        <v>3242</v>
      </c>
      <c r="H51" s="50" t="s">
        <v>3241</v>
      </c>
      <c r="I51" s="50" t="s">
        <v>1435</v>
      </c>
      <c r="J51" s="50" t="s">
        <v>1436</v>
      </c>
      <c r="K51" s="51">
        <v>11</v>
      </c>
      <c r="L51" s="50">
        <v>492806</v>
      </c>
      <c r="M51" s="50">
        <v>265179</v>
      </c>
      <c r="N51" s="50">
        <v>1</v>
      </c>
      <c r="O51" s="43"/>
      <c r="P51" s="43"/>
      <c r="Q51" s="43"/>
      <c r="R51" s="32">
        <f t="shared" si="1"/>
        <v>0</v>
      </c>
      <c r="S51" s="44">
        <f t="shared" si="2"/>
        <v>0</v>
      </c>
      <c r="T51" s="43"/>
      <c r="U51" s="43"/>
      <c r="V51" s="32">
        <f t="shared" si="3"/>
        <v>0</v>
      </c>
      <c r="W51" s="44">
        <f t="shared" si="4"/>
        <v>0</v>
      </c>
    </row>
    <row r="52" spans="1:23" x14ac:dyDescent="0.35">
      <c r="A52" s="48">
        <v>6092751</v>
      </c>
      <c r="B52" s="48" t="s">
        <v>3373</v>
      </c>
      <c r="C52" s="49" t="s">
        <v>3374</v>
      </c>
      <c r="D52" s="50" t="s">
        <v>13</v>
      </c>
      <c r="E52" s="50" t="s">
        <v>3241</v>
      </c>
      <c r="F52" s="50" t="s">
        <v>3241</v>
      </c>
      <c r="G52" s="50" t="s">
        <v>3242</v>
      </c>
      <c r="H52" s="50" t="s">
        <v>3241</v>
      </c>
      <c r="I52" s="50" t="s">
        <v>3375</v>
      </c>
      <c r="J52" s="50" t="s">
        <v>3376</v>
      </c>
      <c r="K52" s="51">
        <v>12</v>
      </c>
      <c r="L52" s="50">
        <v>487945</v>
      </c>
      <c r="M52" s="50">
        <v>263598</v>
      </c>
      <c r="N52" s="50">
        <v>1</v>
      </c>
      <c r="O52" s="43"/>
      <c r="P52" s="43"/>
      <c r="Q52" s="43"/>
      <c r="R52" s="32">
        <f t="shared" si="1"/>
        <v>0</v>
      </c>
      <c r="S52" s="44">
        <f t="shared" si="2"/>
        <v>0</v>
      </c>
      <c r="T52" s="43"/>
      <c r="U52" s="43"/>
      <c r="V52" s="32">
        <f t="shared" si="3"/>
        <v>0</v>
      </c>
      <c r="W52" s="44">
        <f t="shared" si="4"/>
        <v>0</v>
      </c>
    </row>
    <row r="53" spans="1:23" x14ac:dyDescent="0.35">
      <c r="A53" s="48">
        <v>6092800</v>
      </c>
      <c r="B53" s="48" t="s">
        <v>3377</v>
      </c>
      <c r="C53" s="49" t="s">
        <v>3378</v>
      </c>
      <c r="D53" s="50" t="s">
        <v>13</v>
      </c>
      <c r="E53" s="50" t="s">
        <v>3241</v>
      </c>
      <c r="F53" s="50" t="s">
        <v>3241</v>
      </c>
      <c r="G53" s="50" t="s">
        <v>3242</v>
      </c>
      <c r="H53" s="50" t="s">
        <v>3241</v>
      </c>
      <c r="I53" s="50" t="s">
        <v>3379</v>
      </c>
      <c r="J53" s="50" t="s">
        <v>3380</v>
      </c>
      <c r="K53" s="51">
        <v>10</v>
      </c>
      <c r="L53" s="50">
        <v>489789</v>
      </c>
      <c r="M53" s="50">
        <v>271620</v>
      </c>
      <c r="N53" s="50">
        <v>1</v>
      </c>
      <c r="O53" s="43"/>
      <c r="P53" s="43"/>
      <c r="Q53" s="43"/>
      <c r="R53" s="32">
        <f t="shared" si="1"/>
        <v>0</v>
      </c>
      <c r="S53" s="44">
        <f t="shared" si="2"/>
        <v>0</v>
      </c>
      <c r="T53" s="43"/>
      <c r="U53" s="43"/>
      <c r="V53" s="32">
        <f t="shared" si="3"/>
        <v>0</v>
      </c>
      <c r="W53" s="44">
        <f t="shared" si="4"/>
        <v>0</v>
      </c>
    </row>
  </sheetData>
  <sheetProtection algorithmName="SHA-512" hashValue="ZZb1UTqFNDlo7yADKvKIGmrfE6gzy0KjcFQOj5TVhFbTuI/T8HW78kttsCl1YD8lC5D4o2TrVqulmX7yFa1TTg==" saltValue="+itRLO5SX/bNKjsN6Seqd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03988-1BDB-4013-838C-3517D3815CAF}">
  <dimension ref="A1:W20"/>
  <sheetViews>
    <sheetView workbookViewId="0">
      <selection activeCell="T16" sqref="T16:U20"/>
    </sheetView>
  </sheetViews>
  <sheetFormatPr defaultColWidth="8.7265625" defaultRowHeight="14.5" x14ac:dyDescent="0.35"/>
  <cols>
    <col min="1" max="4" width="8.7265625" style="14"/>
    <col min="5" max="5" width="11.81640625" style="14" customWidth="1"/>
    <col min="6" max="6" width="10.81640625" style="14" customWidth="1"/>
    <col min="7" max="11" width="8.7265625" style="14"/>
    <col min="12" max="12" width="15.17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121</v>
      </c>
      <c r="B2" s="11">
        <f>M14</f>
        <v>5</v>
      </c>
      <c r="C2" s="11" t="str">
        <f>E17</f>
        <v>RUDA ŚLĄSKA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5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6084607</v>
      </c>
      <c r="B16" s="48" t="s">
        <v>3273</v>
      </c>
      <c r="C16" s="49" t="s">
        <v>3274</v>
      </c>
      <c r="D16" s="50" t="s">
        <v>13</v>
      </c>
      <c r="E16" s="50" t="s">
        <v>3241</v>
      </c>
      <c r="F16" s="50" t="s">
        <v>3241</v>
      </c>
      <c r="G16" s="50" t="s">
        <v>3242</v>
      </c>
      <c r="H16" s="50" t="s">
        <v>3241</v>
      </c>
      <c r="I16" s="50" t="s">
        <v>159</v>
      </c>
      <c r="J16" s="50" t="s">
        <v>160</v>
      </c>
      <c r="K16" s="51">
        <v>40</v>
      </c>
      <c r="L16" s="50">
        <v>489611</v>
      </c>
      <c r="M16" s="50">
        <v>267659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6091668</v>
      </c>
      <c r="B17" s="48" t="s">
        <v>3289</v>
      </c>
      <c r="C17" s="49" t="s">
        <v>3290</v>
      </c>
      <c r="D17" s="50" t="s">
        <v>13</v>
      </c>
      <c r="E17" s="50" t="s">
        <v>3241</v>
      </c>
      <c r="F17" s="50" t="s">
        <v>3241</v>
      </c>
      <c r="G17" s="50" t="s">
        <v>3242</v>
      </c>
      <c r="H17" s="50" t="s">
        <v>3241</v>
      </c>
      <c r="I17" s="50" t="s">
        <v>3287</v>
      </c>
      <c r="J17" s="50" t="s">
        <v>3288</v>
      </c>
      <c r="K17" s="51">
        <v>22</v>
      </c>
      <c r="L17" s="50">
        <v>489816</v>
      </c>
      <c r="M17" s="50">
        <v>267113</v>
      </c>
      <c r="N17" s="50">
        <v>1</v>
      </c>
      <c r="O17" s="43"/>
      <c r="P17" s="43"/>
      <c r="Q17" s="43"/>
      <c r="R17" s="32">
        <f t="shared" ref="R17:R20" si="1">ROUND(Q17*0.23,2)</f>
        <v>0</v>
      </c>
      <c r="S17" s="44">
        <f t="shared" ref="S17:S20" si="2">ROUND(Q17,2)+R17</f>
        <v>0</v>
      </c>
      <c r="T17" s="43"/>
      <c r="U17" s="43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35">
      <c r="A18" s="48">
        <v>6083482</v>
      </c>
      <c r="B18" s="48" t="s">
        <v>3291</v>
      </c>
      <c r="C18" s="49" t="s">
        <v>3292</v>
      </c>
      <c r="D18" s="50" t="s">
        <v>13</v>
      </c>
      <c r="E18" s="50" t="s">
        <v>3241</v>
      </c>
      <c r="F18" s="50" t="s">
        <v>3241</v>
      </c>
      <c r="G18" s="50" t="s">
        <v>3242</v>
      </c>
      <c r="H18" s="50" t="s">
        <v>3241</v>
      </c>
      <c r="I18" s="50" t="s">
        <v>3293</v>
      </c>
      <c r="J18" s="50" t="s">
        <v>3294</v>
      </c>
      <c r="K18" s="51">
        <v>13</v>
      </c>
      <c r="L18" s="50">
        <v>491518</v>
      </c>
      <c r="M18" s="50">
        <v>271901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6092045</v>
      </c>
      <c r="B19" s="48" t="s">
        <v>3319</v>
      </c>
      <c r="C19" s="49" t="s">
        <v>3320</v>
      </c>
      <c r="D19" s="50" t="s">
        <v>13</v>
      </c>
      <c r="E19" s="50" t="s">
        <v>3241</v>
      </c>
      <c r="F19" s="50" t="s">
        <v>3241</v>
      </c>
      <c r="G19" s="50" t="s">
        <v>3242</v>
      </c>
      <c r="H19" s="50" t="s">
        <v>3241</v>
      </c>
      <c r="I19" s="50" t="s">
        <v>524</v>
      </c>
      <c r="J19" s="50" t="s">
        <v>525</v>
      </c>
      <c r="K19" s="51">
        <v>15</v>
      </c>
      <c r="L19" s="50">
        <v>489589</v>
      </c>
      <c r="M19" s="50">
        <v>271502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6092407</v>
      </c>
      <c r="B20" s="48" t="s">
        <v>3347</v>
      </c>
      <c r="C20" s="49" t="s">
        <v>3348</v>
      </c>
      <c r="D20" s="50" t="s">
        <v>13</v>
      </c>
      <c r="E20" s="50" t="s">
        <v>3241</v>
      </c>
      <c r="F20" s="50" t="s">
        <v>3241</v>
      </c>
      <c r="G20" s="50" t="s">
        <v>3242</v>
      </c>
      <c r="H20" s="50" t="s">
        <v>3241</v>
      </c>
      <c r="I20" s="50" t="s">
        <v>3349</v>
      </c>
      <c r="J20" s="50" t="s">
        <v>3350</v>
      </c>
      <c r="K20" s="51">
        <v>30</v>
      </c>
      <c r="L20" s="50">
        <v>489701</v>
      </c>
      <c r="M20" s="50">
        <v>267187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</sheetData>
  <sheetProtection algorithmName="SHA-512" hashValue="C9lHC5VWbH5HBy1VYum8c7pVFaqMDptl5grfWJsUGVIo2K30hrf0p5LXTKMo/s7rlDlHtrMj99mLerQ9NelX9g==" saltValue="qpijNr+sgyLnu5NAjJQwR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096FC-E0EB-45A8-845F-6D33002A4661}">
  <dimension ref="A1:W17"/>
  <sheetViews>
    <sheetView workbookViewId="0">
      <selection activeCell="F6" sqref="F6"/>
    </sheetView>
  </sheetViews>
  <sheetFormatPr defaultRowHeight="14.5" x14ac:dyDescent="0.35"/>
  <cols>
    <col min="5" max="5" width="11.7265625" customWidth="1"/>
    <col min="6" max="6" width="11.1796875" customWidth="1"/>
    <col min="12" max="12" width="15.26953125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174</v>
      </c>
      <c r="B2" s="11">
        <f>M14</f>
        <v>2</v>
      </c>
      <c r="C2" s="11" t="str">
        <f>E17</f>
        <v>ŻYWIECKI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2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5862911</v>
      </c>
      <c r="B16" s="4" t="s">
        <v>1598</v>
      </c>
      <c r="C16" s="5" t="s">
        <v>1599</v>
      </c>
      <c r="D16" s="6" t="s">
        <v>13</v>
      </c>
      <c r="E16" s="6" t="s">
        <v>31</v>
      </c>
      <c r="F16" s="6" t="s">
        <v>1592</v>
      </c>
      <c r="G16" s="6" t="s">
        <v>1593</v>
      </c>
      <c r="H16" s="6" t="s">
        <v>1592</v>
      </c>
      <c r="I16" s="6" t="s">
        <v>21</v>
      </c>
      <c r="J16" s="6" t="s">
        <v>22</v>
      </c>
      <c r="K16" s="7">
        <v>5</v>
      </c>
      <c r="L16" s="6">
        <v>516090</v>
      </c>
      <c r="M16" s="6">
        <v>201063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">
        <v>5863575</v>
      </c>
      <c r="B17" s="4" t="s">
        <v>1627</v>
      </c>
      <c r="C17" s="5" t="s">
        <v>1628</v>
      </c>
      <c r="D17" s="6" t="s">
        <v>13</v>
      </c>
      <c r="E17" s="6" t="s">
        <v>31</v>
      </c>
      <c r="F17" s="6" t="s">
        <v>1592</v>
      </c>
      <c r="G17" s="6" t="s">
        <v>1593</v>
      </c>
      <c r="H17" s="6" t="s">
        <v>1592</v>
      </c>
      <c r="I17" s="6" t="s">
        <v>1629</v>
      </c>
      <c r="J17" s="6" t="s">
        <v>1630</v>
      </c>
      <c r="K17" s="7">
        <v>2</v>
      </c>
      <c r="L17" s="6">
        <v>514820</v>
      </c>
      <c r="M17" s="6">
        <v>202357</v>
      </c>
      <c r="N17" s="6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ozI+o1JTgW+oiyxamLB/nPaJLYb+s250jWxN87jiSwcJoqQKXMbVIHp7OcfDc9CikhYzBsgK2apTb8i1PrWoAg==" saltValue="61Yh4UuTgxGl+vd7coKi+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DBCE2-B0C6-4F1F-AA0F-1D4DF953F635}">
  <dimension ref="A1:W17"/>
  <sheetViews>
    <sheetView workbookViewId="0">
      <selection activeCell="A4" sqref="A4:E4"/>
    </sheetView>
  </sheetViews>
  <sheetFormatPr defaultColWidth="8.7265625" defaultRowHeight="14.5" x14ac:dyDescent="0.35"/>
  <cols>
    <col min="1" max="4" width="8.7265625" style="14"/>
    <col min="5" max="5" width="11.453125" style="14" customWidth="1"/>
    <col min="6" max="6" width="11.1796875" style="14" customWidth="1"/>
    <col min="7" max="11" width="8.7265625" style="14"/>
    <col min="12" max="12" width="15.4531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120</v>
      </c>
      <c r="B2" s="11">
        <f>M14</f>
        <v>2</v>
      </c>
      <c r="C2" s="11" t="str">
        <f>E17</f>
        <v>RACIBORSKI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5724983</v>
      </c>
      <c r="B16" s="48" t="s">
        <v>842</v>
      </c>
      <c r="C16" s="49" t="s">
        <v>843</v>
      </c>
      <c r="D16" s="50" t="s">
        <v>13</v>
      </c>
      <c r="E16" s="50" t="s">
        <v>824</v>
      </c>
      <c r="F16" s="50" t="s">
        <v>839</v>
      </c>
      <c r="G16" s="50" t="s">
        <v>844</v>
      </c>
      <c r="H16" s="50" t="s">
        <v>845</v>
      </c>
      <c r="I16" s="50" t="s">
        <v>846</v>
      </c>
      <c r="J16" s="50" t="s">
        <v>847</v>
      </c>
      <c r="K16" s="51">
        <v>13</v>
      </c>
      <c r="L16" s="50">
        <v>445396</v>
      </c>
      <c r="M16" s="50">
        <v>238181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5728424</v>
      </c>
      <c r="B17" s="48" t="s">
        <v>961</v>
      </c>
      <c r="C17" s="49" t="s">
        <v>962</v>
      </c>
      <c r="D17" s="50" t="s">
        <v>13</v>
      </c>
      <c r="E17" s="50" t="s">
        <v>824</v>
      </c>
      <c r="F17" s="50" t="s">
        <v>958</v>
      </c>
      <c r="G17" s="50" t="s">
        <v>963</v>
      </c>
      <c r="H17" s="50" t="s">
        <v>964</v>
      </c>
      <c r="I17" s="50" t="s">
        <v>965</v>
      </c>
      <c r="J17" s="50" t="s">
        <v>966</v>
      </c>
      <c r="K17" s="51">
        <v>57</v>
      </c>
      <c r="L17" s="50">
        <v>456315</v>
      </c>
      <c r="M17" s="50">
        <v>252762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hIaC9naisJFBc5ohZ+51JVL0BWSRHHTQdV91ZsbgYcFJGKo/Reb3FOUJIzSa8xUPq2cFN9lh4t0HoDt0NRlNBA==" saltValue="UjxTdpLbFykWF1TBFJwIM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74702-6D06-499B-99CB-B29E12294682}">
  <dimension ref="A1:W31"/>
  <sheetViews>
    <sheetView workbookViewId="0">
      <selection activeCell="X37" sqref="X37"/>
    </sheetView>
  </sheetViews>
  <sheetFormatPr defaultColWidth="8.7265625" defaultRowHeight="14.5" x14ac:dyDescent="0.35"/>
  <cols>
    <col min="1" max="4" width="8.7265625" style="14"/>
    <col min="5" max="6" width="11.7265625" style="14" customWidth="1"/>
    <col min="7" max="11" width="8.7265625" style="14"/>
    <col min="12" max="12" width="15.17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119</v>
      </c>
      <c r="B2" s="11">
        <f>M14</f>
        <v>16</v>
      </c>
      <c r="C2" s="11" t="str">
        <f>E17</f>
        <v>RACIBORSKI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16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5721753</v>
      </c>
      <c r="B16" s="48" t="s">
        <v>822</v>
      </c>
      <c r="C16" s="49" t="s">
        <v>823</v>
      </c>
      <c r="D16" s="50" t="s">
        <v>13</v>
      </c>
      <c r="E16" s="50" t="s">
        <v>824</v>
      </c>
      <c r="F16" s="50" t="s">
        <v>825</v>
      </c>
      <c r="G16" s="50" t="s">
        <v>826</v>
      </c>
      <c r="H16" s="50" t="s">
        <v>827</v>
      </c>
      <c r="I16" s="50" t="s">
        <v>828</v>
      </c>
      <c r="J16" s="50" t="s">
        <v>829</v>
      </c>
      <c r="K16" s="51">
        <v>13</v>
      </c>
      <c r="L16" s="50">
        <v>439405</v>
      </c>
      <c r="M16" s="50">
        <v>237924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5720909</v>
      </c>
      <c r="B17" s="48" t="s">
        <v>830</v>
      </c>
      <c r="C17" s="49" t="s">
        <v>831</v>
      </c>
      <c r="D17" s="50" t="s">
        <v>13</v>
      </c>
      <c r="E17" s="50" t="s">
        <v>824</v>
      </c>
      <c r="F17" s="50" t="s">
        <v>825</v>
      </c>
      <c r="G17" s="50" t="s">
        <v>832</v>
      </c>
      <c r="H17" s="50" t="s">
        <v>825</v>
      </c>
      <c r="I17" s="50" t="s">
        <v>833</v>
      </c>
      <c r="J17" s="50" t="s">
        <v>834</v>
      </c>
      <c r="K17" s="51">
        <v>1</v>
      </c>
      <c r="L17" s="50">
        <v>437459</v>
      </c>
      <c r="M17" s="50">
        <v>238935</v>
      </c>
      <c r="N17" s="50">
        <v>1</v>
      </c>
      <c r="O17" s="43"/>
      <c r="P17" s="43"/>
      <c r="Q17" s="43"/>
      <c r="R17" s="32">
        <f t="shared" ref="R17:R31" si="1">ROUND(Q17*0.23,2)</f>
        <v>0</v>
      </c>
      <c r="S17" s="44">
        <f t="shared" ref="S17:S31" si="2">ROUND(Q17,2)+R17</f>
        <v>0</v>
      </c>
      <c r="T17" s="43"/>
      <c r="U17" s="43"/>
      <c r="V17" s="32">
        <f t="shared" ref="V17:V31" si="3">ROUND(U17*0.23,2)</f>
        <v>0</v>
      </c>
      <c r="W17" s="44">
        <f t="shared" ref="W17:W31" si="4">ROUND(U17,2)+V17</f>
        <v>0</v>
      </c>
    </row>
    <row r="18" spans="1:23" x14ac:dyDescent="0.35">
      <c r="A18" s="48">
        <v>5722397</v>
      </c>
      <c r="B18" s="48" t="s">
        <v>837</v>
      </c>
      <c r="C18" s="49" t="s">
        <v>838</v>
      </c>
      <c r="D18" s="50" t="s">
        <v>13</v>
      </c>
      <c r="E18" s="50" t="s">
        <v>824</v>
      </c>
      <c r="F18" s="50" t="s">
        <v>839</v>
      </c>
      <c r="G18" s="50" t="s">
        <v>840</v>
      </c>
      <c r="H18" s="50" t="s">
        <v>841</v>
      </c>
      <c r="I18" s="50" t="s">
        <v>18</v>
      </c>
      <c r="J18" s="50" t="s">
        <v>19</v>
      </c>
      <c r="K18" s="51">
        <v>1</v>
      </c>
      <c r="L18" s="50">
        <v>443471</v>
      </c>
      <c r="M18" s="50">
        <v>240072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8718959</v>
      </c>
      <c r="B19" s="48" t="s">
        <v>849</v>
      </c>
      <c r="C19" s="49" t="s">
        <v>850</v>
      </c>
      <c r="D19" s="50" t="s">
        <v>13</v>
      </c>
      <c r="E19" s="50" t="s">
        <v>824</v>
      </c>
      <c r="F19" s="50" t="s">
        <v>848</v>
      </c>
      <c r="G19" s="50" t="s">
        <v>851</v>
      </c>
      <c r="H19" s="50" t="s">
        <v>852</v>
      </c>
      <c r="I19" s="50" t="s">
        <v>18</v>
      </c>
      <c r="J19" s="50" t="s">
        <v>19</v>
      </c>
      <c r="K19" s="51">
        <v>2</v>
      </c>
      <c r="L19" s="50">
        <v>461704</v>
      </c>
      <c r="M19" s="50">
        <v>258260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5719382</v>
      </c>
      <c r="B20" s="48" t="s">
        <v>866</v>
      </c>
      <c r="C20" s="49" t="s">
        <v>867</v>
      </c>
      <c r="D20" s="50" t="s">
        <v>13</v>
      </c>
      <c r="E20" s="50" t="s">
        <v>824</v>
      </c>
      <c r="F20" s="50" t="s">
        <v>868</v>
      </c>
      <c r="G20" s="50" t="s">
        <v>869</v>
      </c>
      <c r="H20" s="50" t="s">
        <v>870</v>
      </c>
      <c r="I20" s="50" t="s">
        <v>159</v>
      </c>
      <c r="J20" s="50" t="s">
        <v>160</v>
      </c>
      <c r="K20" s="51">
        <v>69</v>
      </c>
      <c r="L20" s="50">
        <v>449784</v>
      </c>
      <c r="M20" s="50">
        <v>247248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5719643</v>
      </c>
      <c r="B21" s="48" t="s">
        <v>871</v>
      </c>
      <c r="C21" s="49" t="s">
        <v>872</v>
      </c>
      <c r="D21" s="50" t="s">
        <v>13</v>
      </c>
      <c r="E21" s="50" t="s">
        <v>824</v>
      </c>
      <c r="F21" s="50" t="s">
        <v>868</v>
      </c>
      <c r="G21" s="50" t="s">
        <v>873</v>
      </c>
      <c r="H21" s="50" t="s">
        <v>868</v>
      </c>
      <c r="I21" s="50" t="s">
        <v>411</v>
      </c>
      <c r="J21" s="50" t="s">
        <v>412</v>
      </c>
      <c r="K21" s="51">
        <v>66</v>
      </c>
      <c r="L21" s="50">
        <v>451820</v>
      </c>
      <c r="M21" s="50">
        <v>244909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5727911</v>
      </c>
      <c r="B22" s="48" t="s">
        <v>956</v>
      </c>
      <c r="C22" s="49" t="s">
        <v>957</v>
      </c>
      <c r="D22" s="50" t="s">
        <v>13</v>
      </c>
      <c r="E22" s="50" t="s">
        <v>824</v>
      </c>
      <c r="F22" s="50" t="s">
        <v>958</v>
      </c>
      <c r="G22" s="50" t="s">
        <v>959</v>
      </c>
      <c r="H22" s="50" t="s">
        <v>960</v>
      </c>
      <c r="I22" s="50" t="s">
        <v>64</v>
      </c>
      <c r="J22" s="50" t="s">
        <v>65</v>
      </c>
      <c r="K22" s="51">
        <v>68</v>
      </c>
      <c r="L22" s="50">
        <v>450077</v>
      </c>
      <c r="M22" s="50">
        <v>252288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5729380</v>
      </c>
      <c r="B23" s="48" t="s">
        <v>967</v>
      </c>
      <c r="C23" s="49" t="s">
        <v>968</v>
      </c>
      <c r="D23" s="50" t="s">
        <v>13</v>
      </c>
      <c r="E23" s="50" t="s">
        <v>824</v>
      </c>
      <c r="F23" s="50" t="s">
        <v>958</v>
      </c>
      <c r="G23" s="50" t="s">
        <v>969</v>
      </c>
      <c r="H23" s="50" t="s">
        <v>958</v>
      </c>
      <c r="I23" s="50" t="s">
        <v>161</v>
      </c>
      <c r="J23" s="50" t="s">
        <v>162</v>
      </c>
      <c r="K23" s="51" t="s">
        <v>970</v>
      </c>
      <c r="L23" s="50">
        <v>450804</v>
      </c>
      <c r="M23" s="50">
        <v>255355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8">
        <v>9375296</v>
      </c>
      <c r="B24" s="48" t="s">
        <v>1000</v>
      </c>
      <c r="C24" s="49" t="s">
        <v>1001</v>
      </c>
      <c r="D24" s="50" t="s">
        <v>13</v>
      </c>
      <c r="E24" s="50" t="s">
        <v>824</v>
      </c>
      <c r="F24" s="50" t="s">
        <v>999</v>
      </c>
      <c r="G24" s="50" t="s">
        <v>1002</v>
      </c>
      <c r="H24" s="50" t="s">
        <v>1003</v>
      </c>
      <c r="I24" s="50" t="s">
        <v>18</v>
      </c>
      <c r="J24" s="50" t="s">
        <v>19</v>
      </c>
      <c r="K24" s="51">
        <v>19</v>
      </c>
      <c r="L24" s="50">
        <v>434043</v>
      </c>
      <c r="M24" s="50">
        <v>252741</v>
      </c>
      <c r="N24" s="50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8">
        <v>5730625</v>
      </c>
      <c r="B25" s="48" t="s">
        <v>1004</v>
      </c>
      <c r="C25" s="49" t="s">
        <v>1005</v>
      </c>
      <c r="D25" s="50" t="s">
        <v>13</v>
      </c>
      <c r="E25" s="50" t="s">
        <v>824</v>
      </c>
      <c r="F25" s="50" t="s">
        <v>999</v>
      </c>
      <c r="G25" s="50" t="s">
        <v>1006</v>
      </c>
      <c r="H25" s="50" t="s">
        <v>1007</v>
      </c>
      <c r="I25" s="50" t="s">
        <v>1008</v>
      </c>
      <c r="J25" s="50" t="s">
        <v>1009</v>
      </c>
      <c r="K25" s="51">
        <v>16</v>
      </c>
      <c r="L25" s="50">
        <v>437671</v>
      </c>
      <c r="M25" s="50">
        <v>249429</v>
      </c>
      <c r="N25" s="50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  <row r="26" spans="1:23" x14ac:dyDescent="0.35">
      <c r="A26" s="48">
        <v>5731216</v>
      </c>
      <c r="B26" s="48" t="s">
        <v>1010</v>
      </c>
      <c r="C26" s="49" t="s">
        <v>1011</v>
      </c>
      <c r="D26" s="50" t="s">
        <v>13</v>
      </c>
      <c r="E26" s="50" t="s">
        <v>824</v>
      </c>
      <c r="F26" s="50" t="s">
        <v>999</v>
      </c>
      <c r="G26" s="50" t="s">
        <v>1012</v>
      </c>
      <c r="H26" s="50" t="s">
        <v>999</v>
      </c>
      <c r="I26" s="50" t="s">
        <v>1013</v>
      </c>
      <c r="J26" s="50" t="s">
        <v>1014</v>
      </c>
      <c r="K26" s="51">
        <v>28</v>
      </c>
      <c r="L26" s="50">
        <v>435612</v>
      </c>
      <c r="M26" s="50">
        <v>246907</v>
      </c>
      <c r="N26" s="50">
        <v>1</v>
      </c>
      <c r="O26" s="43"/>
      <c r="P26" s="43"/>
      <c r="Q26" s="43"/>
      <c r="R26" s="32">
        <f t="shared" si="1"/>
        <v>0</v>
      </c>
      <c r="S26" s="44">
        <f t="shared" si="2"/>
        <v>0</v>
      </c>
      <c r="T26" s="43"/>
      <c r="U26" s="43"/>
      <c r="V26" s="32">
        <f t="shared" si="3"/>
        <v>0</v>
      </c>
      <c r="W26" s="44">
        <f t="shared" si="4"/>
        <v>0</v>
      </c>
    </row>
    <row r="27" spans="1:23" x14ac:dyDescent="0.35">
      <c r="A27" s="48">
        <v>7868250</v>
      </c>
      <c r="B27" s="48" t="s">
        <v>1015</v>
      </c>
      <c r="C27" s="49" t="s">
        <v>1016</v>
      </c>
      <c r="D27" s="50" t="s">
        <v>13</v>
      </c>
      <c r="E27" s="50" t="s">
        <v>824</v>
      </c>
      <c r="F27" s="50" t="s">
        <v>999</v>
      </c>
      <c r="G27" s="50" t="s">
        <v>1017</v>
      </c>
      <c r="H27" s="50" t="s">
        <v>1018</v>
      </c>
      <c r="I27" s="50" t="s">
        <v>18</v>
      </c>
      <c r="J27" s="50" t="s">
        <v>19</v>
      </c>
      <c r="K27" s="51">
        <v>1</v>
      </c>
      <c r="L27" s="50">
        <v>437290</v>
      </c>
      <c r="M27" s="50">
        <v>243848</v>
      </c>
      <c r="N27" s="50">
        <v>1</v>
      </c>
      <c r="O27" s="43"/>
      <c r="P27" s="43"/>
      <c r="Q27" s="43"/>
      <c r="R27" s="32">
        <f t="shared" si="1"/>
        <v>0</v>
      </c>
      <c r="S27" s="44">
        <f t="shared" si="2"/>
        <v>0</v>
      </c>
      <c r="T27" s="43"/>
      <c r="U27" s="43"/>
      <c r="V27" s="32">
        <f t="shared" si="3"/>
        <v>0</v>
      </c>
      <c r="W27" s="44">
        <f t="shared" si="4"/>
        <v>0</v>
      </c>
    </row>
    <row r="28" spans="1:23" x14ac:dyDescent="0.35">
      <c r="A28" s="48">
        <v>5725932</v>
      </c>
      <c r="B28" s="48" t="s">
        <v>2865</v>
      </c>
      <c r="C28" s="49" t="s">
        <v>2866</v>
      </c>
      <c r="D28" s="50" t="s">
        <v>13</v>
      </c>
      <c r="E28" s="50" t="s">
        <v>824</v>
      </c>
      <c r="F28" s="50" t="s">
        <v>848</v>
      </c>
      <c r="G28" s="50" t="s">
        <v>2864</v>
      </c>
      <c r="H28" s="50" t="s">
        <v>848</v>
      </c>
      <c r="I28" s="50" t="s">
        <v>2867</v>
      </c>
      <c r="J28" s="50" t="s">
        <v>2868</v>
      </c>
      <c r="K28" s="51">
        <v>28</v>
      </c>
      <c r="L28" s="50">
        <v>451199</v>
      </c>
      <c r="M28" s="50">
        <v>259028</v>
      </c>
      <c r="N28" s="50">
        <v>1</v>
      </c>
      <c r="O28" s="43"/>
      <c r="P28" s="43"/>
      <c r="Q28" s="43"/>
      <c r="R28" s="32">
        <f t="shared" si="1"/>
        <v>0</v>
      </c>
      <c r="S28" s="44">
        <f t="shared" si="2"/>
        <v>0</v>
      </c>
      <c r="T28" s="43"/>
      <c r="U28" s="43"/>
      <c r="V28" s="32">
        <f t="shared" si="3"/>
        <v>0</v>
      </c>
      <c r="W28" s="44">
        <f t="shared" si="4"/>
        <v>0</v>
      </c>
    </row>
    <row r="29" spans="1:23" x14ac:dyDescent="0.35">
      <c r="A29" s="48">
        <v>5714910</v>
      </c>
      <c r="B29" s="48" t="s">
        <v>3169</v>
      </c>
      <c r="C29" s="49" t="s">
        <v>3170</v>
      </c>
      <c r="D29" s="50" t="s">
        <v>13</v>
      </c>
      <c r="E29" s="50" t="s">
        <v>824</v>
      </c>
      <c r="F29" s="50" t="s">
        <v>3155</v>
      </c>
      <c r="G29" s="50" t="s">
        <v>3156</v>
      </c>
      <c r="H29" s="50" t="s">
        <v>3155</v>
      </c>
      <c r="I29" s="50" t="s">
        <v>3171</v>
      </c>
      <c r="J29" s="50" t="s">
        <v>3172</v>
      </c>
      <c r="K29" s="51">
        <v>6</v>
      </c>
      <c r="L29" s="50">
        <v>445172</v>
      </c>
      <c r="M29" s="50">
        <v>246542</v>
      </c>
      <c r="N29" s="50">
        <v>1</v>
      </c>
      <c r="O29" s="43"/>
      <c r="P29" s="43"/>
      <c r="Q29" s="43"/>
      <c r="R29" s="32">
        <f t="shared" si="1"/>
        <v>0</v>
      </c>
      <c r="S29" s="44">
        <f t="shared" si="2"/>
        <v>0</v>
      </c>
      <c r="T29" s="43"/>
      <c r="U29" s="43"/>
      <c r="V29" s="32">
        <f t="shared" si="3"/>
        <v>0</v>
      </c>
      <c r="W29" s="44">
        <f t="shared" si="4"/>
        <v>0</v>
      </c>
    </row>
    <row r="30" spans="1:23" x14ac:dyDescent="0.35">
      <c r="A30" s="48">
        <v>5714487</v>
      </c>
      <c r="B30" s="48" t="s">
        <v>3219</v>
      </c>
      <c r="C30" s="49" t="s">
        <v>3220</v>
      </c>
      <c r="D30" s="50" t="s">
        <v>13</v>
      </c>
      <c r="E30" s="50" t="s">
        <v>824</v>
      </c>
      <c r="F30" s="50" t="s">
        <v>3155</v>
      </c>
      <c r="G30" s="50" t="s">
        <v>3156</v>
      </c>
      <c r="H30" s="50" t="s">
        <v>3155</v>
      </c>
      <c r="I30" s="50" t="s">
        <v>1526</v>
      </c>
      <c r="J30" s="50" t="s">
        <v>1527</v>
      </c>
      <c r="K30" s="51">
        <v>2</v>
      </c>
      <c r="L30" s="50">
        <v>443862</v>
      </c>
      <c r="M30" s="50">
        <v>247583</v>
      </c>
      <c r="N30" s="50">
        <v>1</v>
      </c>
      <c r="O30" s="43"/>
      <c r="P30" s="43"/>
      <c r="Q30" s="43"/>
      <c r="R30" s="32">
        <f t="shared" si="1"/>
        <v>0</v>
      </c>
      <c r="S30" s="44">
        <f t="shared" si="2"/>
        <v>0</v>
      </c>
      <c r="T30" s="43"/>
      <c r="U30" s="43"/>
      <c r="V30" s="32">
        <f t="shared" si="3"/>
        <v>0</v>
      </c>
      <c r="W30" s="44">
        <f t="shared" si="4"/>
        <v>0</v>
      </c>
    </row>
    <row r="31" spans="1:23" x14ac:dyDescent="0.35">
      <c r="A31" s="48">
        <v>5719025</v>
      </c>
      <c r="B31" s="48" t="s">
        <v>3231</v>
      </c>
      <c r="C31" s="49" t="s">
        <v>3232</v>
      </c>
      <c r="D31" s="50" t="s">
        <v>13</v>
      </c>
      <c r="E31" s="50" t="s">
        <v>824</v>
      </c>
      <c r="F31" s="50" t="s">
        <v>3155</v>
      </c>
      <c r="G31" s="50" t="s">
        <v>3156</v>
      </c>
      <c r="H31" s="50" t="s">
        <v>3155</v>
      </c>
      <c r="I31" s="50" t="s">
        <v>3233</v>
      </c>
      <c r="J31" s="50" t="s">
        <v>3234</v>
      </c>
      <c r="K31" s="51">
        <v>14</v>
      </c>
      <c r="L31" s="50">
        <v>445376</v>
      </c>
      <c r="M31" s="50">
        <v>246297</v>
      </c>
      <c r="N31" s="50">
        <v>1</v>
      </c>
      <c r="O31" s="43"/>
      <c r="P31" s="43"/>
      <c r="Q31" s="43"/>
      <c r="R31" s="32">
        <f t="shared" si="1"/>
        <v>0</v>
      </c>
      <c r="S31" s="44">
        <f t="shared" si="2"/>
        <v>0</v>
      </c>
      <c r="T31" s="43"/>
      <c r="U31" s="43"/>
      <c r="V31" s="32">
        <f t="shared" si="3"/>
        <v>0</v>
      </c>
      <c r="W31" s="44">
        <f t="shared" si="4"/>
        <v>0</v>
      </c>
    </row>
  </sheetData>
  <sheetProtection algorithmName="SHA-512" hashValue="YRnnohAA96VZb4u0KO3a2R10IihMI9d6t2lX/vK9FfJw6ZPZWPj0qPiCHoOQKTA7QX5tAhzaPrnfA6UkR3ajHw==" saltValue="qCAkjlund4vpWOeeeXXFo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9A5EF-5001-48FD-AE2D-E72A97E098B2}">
  <dimension ref="A1:W21"/>
  <sheetViews>
    <sheetView workbookViewId="0">
      <selection activeCell="T16" sqref="T16:U21"/>
    </sheetView>
  </sheetViews>
  <sheetFormatPr defaultColWidth="8.7265625" defaultRowHeight="14.5" x14ac:dyDescent="0.35"/>
  <cols>
    <col min="1" max="4" width="8.7265625" style="14"/>
    <col min="5" max="5" width="12.7265625" style="14" customWidth="1"/>
    <col min="6" max="6" width="11.453125" style="14" customWidth="1"/>
    <col min="7" max="11" width="8.7265625" style="14"/>
    <col min="12" max="12" width="15.4531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118</v>
      </c>
      <c r="B2" s="11">
        <f>M14</f>
        <v>6</v>
      </c>
      <c r="C2" s="11" t="str">
        <f>E17</f>
        <v>RACIBORSKI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6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5727400</v>
      </c>
      <c r="B16" s="48" t="s">
        <v>853</v>
      </c>
      <c r="C16" s="49" t="s">
        <v>854</v>
      </c>
      <c r="D16" s="50" t="s">
        <v>13</v>
      </c>
      <c r="E16" s="50" t="s">
        <v>824</v>
      </c>
      <c r="F16" s="50" t="s">
        <v>848</v>
      </c>
      <c r="G16" s="50" t="s">
        <v>851</v>
      </c>
      <c r="H16" s="50" t="s">
        <v>852</v>
      </c>
      <c r="I16" s="50" t="s">
        <v>855</v>
      </c>
      <c r="J16" s="50" t="s">
        <v>856</v>
      </c>
      <c r="K16" s="51">
        <v>2</v>
      </c>
      <c r="L16" s="50">
        <v>460585</v>
      </c>
      <c r="M16" s="50">
        <v>258512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5720172</v>
      </c>
      <c r="B17" s="48" t="s">
        <v>877</v>
      </c>
      <c r="C17" s="49" t="s">
        <v>878</v>
      </c>
      <c r="D17" s="50" t="s">
        <v>13</v>
      </c>
      <c r="E17" s="50" t="s">
        <v>824</v>
      </c>
      <c r="F17" s="50" t="s">
        <v>868</v>
      </c>
      <c r="G17" s="50" t="s">
        <v>879</v>
      </c>
      <c r="H17" s="50" t="s">
        <v>880</v>
      </c>
      <c r="I17" s="50" t="s">
        <v>881</v>
      </c>
      <c r="J17" s="50" t="s">
        <v>882</v>
      </c>
      <c r="K17" s="51">
        <v>25</v>
      </c>
      <c r="L17" s="50">
        <v>450135</v>
      </c>
      <c r="M17" s="50">
        <v>244994</v>
      </c>
      <c r="N17" s="50">
        <v>1</v>
      </c>
      <c r="O17" s="43"/>
      <c r="P17" s="43"/>
      <c r="Q17" s="43"/>
      <c r="R17" s="32">
        <f t="shared" ref="R17:R21" si="1">ROUND(Q17*0.23,2)</f>
        <v>0</v>
      </c>
      <c r="S17" s="44">
        <f t="shared" ref="S17:S21" si="2">ROUND(Q17,2)+R17</f>
        <v>0</v>
      </c>
      <c r="T17" s="43"/>
      <c r="U17" s="43"/>
      <c r="V17" s="32">
        <f t="shared" ref="V17:V21" si="3">ROUND(U17*0.23,2)</f>
        <v>0</v>
      </c>
      <c r="W17" s="44">
        <f t="shared" ref="W17:W21" si="4">ROUND(U17,2)+V17</f>
        <v>0</v>
      </c>
    </row>
    <row r="18" spans="1:23" x14ac:dyDescent="0.35">
      <c r="A18" s="48">
        <v>5712390</v>
      </c>
      <c r="B18" s="48" t="s">
        <v>3181</v>
      </c>
      <c r="C18" s="49" t="s">
        <v>3182</v>
      </c>
      <c r="D18" s="50" t="s">
        <v>13</v>
      </c>
      <c r="E18" s="50" t="s">
        <v>824</v>
      </c>
      <c r="F18" s="50" t="s">
        <v>3155</v>
      </c>
      <c r="G18" s="50" t="s">
        <v>3156</v>
      </c>
      <c r="H18" s="50" t="s">
        <v>3155</v>
      </c>
      <c r="I18" s="50" t="s">
        <v>1076</v>
      </c>
      <c r="J18" s="50" t="s">
        <v>1077</v>
      </c>
      <c r="K18" s="51">
        <v>19</v>
      </c>
      <c r="L18" s="50">
        <v>443603</v>
      </c>
      <c r="M18" s="50">
        <v>248306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5718629</v>
      </c>
      <c r="B19" s="48" t="s">
        <v>3187</v>
      </c>
      <c r="C19" s="49" t="s">
        <v>3188</v>
      </c>
      <c r="D19" s="50" t="s">
        <v>13</v>
      </c>
      <c r="E19" s="50" t="s">
        <v>824</v>
      </c>
      <c r="F19" s="50" t="s">
        <v>3155</v>
      </c>
      <c r="G19" s="50" t="s">
        <v>3156</v>
      </c>
      <c r="H19" s="50" t="s">
        <v>3155</v>
      </c>
      <c r="I19" s="50" t="s">
        <v>3189</v>
      </c>
      <c r="J19" s="50" t="s">
        <v>3190</v>
      </c>
      <c r="K19" s="51">
        <v>1</v>
      </c>
      <c r="L19" s="50">
        <v>442407</v>
      </c>
      <c r="M19" s="50">
        <v>243646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8162043</v>
      </c>
      <c r="B20" s="48" t="s">
        <v>3209</v>
      </c>
      <c r="C20" s="49" t="s">
        <v>3210</v>
      </c>
      <c r="D20" s="50" t="s">
        <v>13</v>
      </c>
      <c r="E20" s="50" t="s">
        <v>824</v>
      </c>
      <c r="F20" s="50" t="s">
        <v>3155</v>
      </c>
      <c r="G20" s="50" t="s">
        <v>3156</v>
      </c>
      <c r="H20" s="50" t="s">
        <v>3155</v>
      </c>
      <c r="I20" s="50" t="s">
        <v>3211</v>
      </c>
      <c r="J20" s="50" t="s">
        <v>3212</v>
      </c>
      <c r="K20" s="51">
        <v>2</v>
      </c>
      <c r="L20" s="50">
        <v>445444</v>
      </c>
      <c r="M20" s="50">
        <v>246996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5719060</v>
      </c>
      <c r="B21" s="48" t="s">
        <v>3223</v>
      </c>
      <c r="C21" s="49" t="s">
        <v>3224</v>
      </c>
      <c r="D21" s="50" t="s">
        <v>13</v>
      </c>
      <c r="E21" s="50" t="s">
        <v>824</v>
      </c>
      <c r="F21" s="50" t="s">
        <v>3155</v>
      </c>
      <c r="G21" s="50" t="s">
        <v>3156</v>
      </c>
      <c r="H21" s="50" t="s">
        <v>3155</v>
      </c>
      <c r="I21" s="50" t="s">
        <v>3225</v>
      </c>
      <c r="J21" s="50" t="s">
        <v>3226</v>
      </c>
      <c r="K21" s="51">
        <v>3</v>
      </c>
      <c r="L21" s="50">
        <v>443136</v>
      </c>
      <c r="M21" s="50">
        <v>246501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</sheetData>
  <sheetProtection algorithmName="SHA-512" hashValue="VkC6Tk02pp186GVyE2WXfzq2306GTGqDG8swKSFvpWi4rLLCZ54kr1zIL98ni24xxmDy2GI4vTs2daXqvEJ72w==" saltValue="K8UJebKvf/LZt5Apqc++n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546AF-E6DE-4176-B2E7-CBAEE6258B16}">
  <dimension ref="A1:W23"/>
  <sheetViews>
    <sheetView workbookViewId="0">
      <selection activeCell="T16" sqref="T16:U23"/>
    </sheetView>
  </sheetViews>
  <sheetFormatPr defaultColWidth="8.7265625" defaultRowHeight="14.5" x14ac:dyDescent="0.35"/>
  <cols>
    <col min="1" max="4" width="8.7265625" style="14"/>
    <col min="5" max="5" width="10.81640625" style="14" customWidth="1"/>
    <col min="6" max="6" width="10.54296875" style="14" customWidth="1"/>
    <col min="7" max="11" width="8.7265625" style="14"/>
    <col min="12" max="12" width="15.269531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117</v>
      </c>
      <c r="B2" s="11">
        <f>M14</f>
        <v>8</v>
      </c>
      <c r="C2" s="11" t="str">
        <f>E17</f>
        <v>RACIBORSKI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8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5718446</v>
      </c>
      <c r="B16" s="48" t="s">
        <v>3167</v>
      </c>
      <c r="C16" s="49" t="s">
        <v>3168</v>
      </c>
      <c r="D16" s="50" t="s">
        <v>13</v>
      </c>
      <c r="E16" s="50" t="s">
        <v>824</v>
      </c>
      <c r="F16" s="50" t="s">
        <v>3155</v>
      </c>
      <c r="G16" s="50" t="s">
        <v>3156</v>
      </c>
      <c r="H16" s="50" t="s">
        <v>3155</v>
      </c>
      <c r="I16" s="50" t="s">
        <v>1095</v>
      </c>
      <c r="J16" s="50" t="s">
        <v>1096</v>
      </c>
      <c r="K16" s="51">
        <v>3</v>
      </c>
      <c r="L16" s="50">
        <v>443969</v>
      </c>
      <c r="M16" s="50">
        <v>247659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5712634</v>
      </c>
      <c r="B17" s="48" t="s">
        <v>3173</v>
      </c>
      <c r="C17" s="49" t="s">
        <v>3174</v>
      </c>
      <c r="D17" s="50" t="s">
        <v>13</v>
      </c>
      <c r="E17" s="50" t="s">
        <v>824</v>
      </c>
      <c r="F17" s="50" t="s">
        <v>3155</v>
      </c>
      <c r="G17" s="50" t="s">
        <v>3156</v>
      </c>
      <c r="H17" s="50" t="s">
        <v>3155</v>
      </c>
      <c r="I17" s="50" t="s">
        <v>1067</v>
      </c>
      <c r="J17" s="50" t="s">
        <v>1068</v>
      </c>
      <c r="K17" s="51">
        <v>6</v>
      </c>
      <c r="L17" s="50">
        <v>448174</v>
      </c>
      <c r="M17" s="50">
        <v>249801</v>
      </c>
      <c r="N17" s="50">
        <v>1</v>
      </c>
      <c r="O17" s="43"/>
      <c r="P17" s="43"/>
      <c r="Q17" s="43"/>
      <c r="R17" s="32">
        <f t="shared" ref="R17:R23" si="1">ROUND(Q17*0.23,2)</f>
        <v>0</v>
      </c>
      <c r="S17" s="44">
        <f t="shared" ref="S17:S23" si="2">ROUND(Q17,2)+R17</f>
        <v>0</v>
      </c>
      <c r="T17" s="43"/>
      <c r="U17" s="43"/>
      <c r="V17" s="32">
        <f t="shared" ref="V17:V23" si="3">ROUND(U17*0.23,2)</f>
        <v>0</v>
      </c>
      <c r="W17" s="44">
        <f t="shared" ref="W17:W23" si="4">ROUND(U17,2)+V17</f>
        <v>0</v>
      </c>
    </row>
    <row r="18" spans="1:23" x14ac:dyDescent="0.35">
      <c r="A18" s="48">
        <v>5718579</v>
      </c>
      <c r="B18" s="48" t="s">
        <v>3183</v>
      </c>
      <c r="C18" s="49" t="s">
        <v>3184</v>
      </c>
      <c r="D18" s="50" t="s">
        <v>13</v>
      </c>
      <c r="E18" s="50" t="s">
        <v>824</v>
      </c>
      <c r="F18" s="50" t="s">
        <v>3155</v>
      </c>
      <c r="G18" s="50" t="s">
        <v>3156</v>
      </c>
      <c r="H18" s="50" t="s">
        <v>3155</v>
      </c>
      <c r="I18" s="50" t="s">
        <v>3185</v>
      </c>
      <c r="J18" s="50" t="s">
        <v>3186</v>
      </c>
      <c r="K18" s="51">
        <v>19</v>
      </c>
      <c r="L18" s="50">
        <v>444904</v>
      </c>
      <c r="M18" s="50">
        <v>248249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5716201</v>
      </c>
      <c r="B19" s="48" t="s">
        <v>3197</v>
      </c>
      <c r="C19" s="49" t="s">
        <v>3198</v>
      </c>
      <c r="D19" s="50" t="s">
        <v>13</v>
      </c>
      <c r="E19" s="50" t="s">
        <v>824</v>
      </c>
      <c r="F19" s="50" t="s">
        <v>3155</v>
      </c>
      <c r="G19" s="50" t="s">
        <v>3156</v>
      </c>
      <c r="H19" s="50" t="s">
        <v>3155</v>
      </c>
      <c r="I19" s="50" t="s">
        <v>1721</v>
      </c>
      <c r="J19" s="50" t="s">
        <v>1722</v>
      </c>
      <c r="K19" s="51">
        <v>7</v>
      </c>
      <c r="L19" s="50">
        <v>443762</v>
      </c>
      <c r="M19" s="50">
        <v>247196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5718978</v>
      </c>
      <c r="B20" s="48" t="s">
        <v>3213</v>
      </c>
      <c r="C20" s="49" t="s">
        <v>3214</v>
      </c>
      <c r="D20" s="50" t="s">
        <v>13</v>
      </c>
      <c r="E20" s="50" t="s">
        <v>824</v>
      </c>
      <c r="F20" s="50" t="s">
        <v>3155</v>
      </c>
      <c r="G20" s="50" t="s">
        <v>3156</v>
      </c>
      <c r="H20" s="50" t="s">
        <v>3155</v>
      </c>
      <c r="I20" s="50" t="s">
        <v>3215</v>
      </c>
      <c r="J20" s="50" t="s">
        <v>3216</v>
      </c>
      <c r="K20" s="51">
        <v>6</v>
      </c>
      <c r="L20" s="50">
        <v>443938</v>
      </c>
      <c r="M20" s="50">
        <v>247179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5718980</v>
      </c>
      <c r="B21" s="48" t="s">
        <v>3217</v>
      </c>
      <c r="C21" s="49" t="s">
        <v>3218</v>
      </c>
      <c r="D21" s="50" t="s">
        <v>13</v>
      </c>
      <c r="E21" s="50" t="s">
        <v>824</v>
      </c>
      <c r="F21" s="50" t="s">
        <v>3155</v>
      </c>
      <c r="G21" s="50" t="s">
        <v>3156</v>
      </c>
      <c r="H21" s="50" t="s">
        <v>3155</v>
      </c>
      <c r="I21" s="50" t="s">
        <v>3215</v>
      </c>
      <c r="J21" s="50" t="s">
        <v>3216</v>
      </c>
      <c r="K21" s="51">
        <v>8</v>
      </c>
      <c r="L21" s="50">
        <v>443864</v>
      </c>
      <c r="M21" s="50">
        <v>247111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5718985</v>
      </c>
      <c r="B22" s="48" t="s">
        <v>3221</v>
      </c>
      <c r="C22" s="49" t="s">
        <v>3222</v>
      </c>
      <c r="D22" s="50" t="s">
        <v>13</v>
      </c>
      <c r="E22" s="50" t="s">
        <v>824</v>
      </c>
      <c r="F22" s="50" t="s">
        <v>3155</v>
      </c>
      <c r="G22" s="50" t="s">
        <v>3156</v>
      </c>
      <c r="H22" s="50" t="s">
        <v>3155</v>
      </c>
      <c r="I22" s="50" t="s">
        <v>1526</v>
      </c>
      <c r="J22" s="50" t="s">
        <v>1527</v>
      </c>
      <c r="K22" s="51">
        <v>8</v>
      </c>
      <c r="L22" s="50">
        <v>443933</v>
      </c>
      <c r="M22" s="50">
        <v>247446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5716003</v>
      </c>
      <c r="B23" s="48" t="s">
        <v>3229</v>
      </c>
      <c r="C23" s="49" t="s">
        <v>3230</v>
      </c>
      <c r="D23" s="50" t="s">
        <v>13</v>
      </c>
      <c r="E23" s="50" t="s">
        <v>824</v>
      </c>
      <c r="F23" s="50" t="s">
        <v>3155</v>
      </c>
      <c r="G23" s="50" t="s">
        <v>3156</v>
      </c>
      <c r="H23" s="50" t="s">
        <v>3155</v>
      </c>
      <c r="I23" s="50" t="s">
        <v>3045</v>
      </c>
      <c r="J23" s="50" t="s">
        <v>3046</v>
      </c>
      <c r="K23" s="51">
        <v>2</v>
      </c>
      <c r="L23" s="50">
        <v>442528</v>
      </c>
      <c r="M23" s="50">
        <v>246544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</sheetData>
  <sheetProtection algorithmName="SHA-512" hashValue="bjwFuqF1ujEtOoYWvWS+6CtvwX27f1fzl5rwK1btqod5VTFcWzwb9qKINjC3oSs4SjDP83JVnOaqdSdTtbQ8Bw==" saltValue="wrhYeWMqz4Ju9zOEBOmPT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72CA3-83DE-47F3-AFDD-0EE3D4DA4FB9}">
  <dimension ref="A1:W16"/>
  <sheetViews>
    <sheetView topLeftCell="I4" workbookViewId="0">
      <selection activeCell="P8" sqref="P8:V8"/>
    </sheetView>
  </sheetViews>
  <sheetFormatPr defaultColWidth="8.7265625" defaultRowHeight="14.5" x14ac:dyDescent="0.35"/>
  <cols>
    <col min="1" max="4" width="8.7265625" style="14"/>
    <col min="5" max="5" width="11.81640625" style="14" customWidth="1"/>
    <col min="6" max="6" width="10" style="14" customWidth="1"/>
    <col min="7" max="11" width="8.7265625" style="14"/>
    <col min="12" max="12" width="15.17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116</v>
      </c>
      <c r="B2" s="11">
        <f>M14</f>
        <v>1</v>
      </c>
      <c r="C2" s="11" t="str">
        <f>E16</f>
        <v>RACIBORSKI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43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1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5716155</v>
      </c>
      <c r="B16" s="48" t="s">
        <v>3191</v>
      </c>
      <c r="C16" s="49" t="s">
        <v>3192</v>
      </c>
      <c r="D16" s="50" t="s">
        <v>13</v>
      </c>
      <c r="E16" s="50" t="s">
        <v>824</v>
      </c>
      <c r="F16" s="50" t="s">
        <v>3155</v>
      </c>
      <c r="G16" s="50" t="s">
        <v>3156</v>
      </c>
      <c r="H16" s="50" t="s">
        <v>3155</v>
      </c>
      <c r="I16" s="50" t="s">
        <v>1026</v>
      </c>
      <c r="J16" s="50" t="s">
        <v>1027</v>
      </c>
      <c r="K16" s="51">
        <v>4</v>
      </c>
      <c r="L16" s="50">
        <v>443751</v>
      </c>
      <c r="M16" s="50">
        <v>247604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</sheetData>
  <sheetProtection algorithmName="SHA-512" hashValue="Bc/SIOs9Jw5xVFkVPoVtREw+QwtstnFi/38LPDw+oiRozypXbV0kKytPL4XMH2Z+4vTFJVcl2QNoUaQiuKb72Q==" saltValue="oQjUiB2ckaGnyNnUmvSwD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B69FE-58A1-4CE4-A630-ADDA482139B8}">
  <dimension ref="A1:W26"/>
  <sheetViews>
    <sheetView workbookViewId="0">
      <selection activeCell="T16" sqref="T16:U26"/>
    </sheetView>
  </sheetViews>
  <sheetFormatPr defaultColWidth="8.7265625" defaultRowHeight="14.5" x14ac:dyDescent="0.35"/>
  <cols>
    <col min="1" max="4" width="8.7265625" style="14"/>
    <col min="5" max="5" width="11.1796875" style="14" customWidth="1"/>
    <col min="6" max="6" width="10.453125" style="14" customWidth="1"/>
    <col min="7" max="11" width="8.7265625" style="14"/>
    <col min="12" max="12" width="14.81640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115</v>
      </c>
      <c r="B2" s="11">
        <f>M14</f>
        <v>11</v>
      </c>
      <c r="C2" s="11" t="str">
        <f>E17</f>
        <v>RACIBORSKI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11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5718353</v>
      </c>
      <c r="B16" s="48" t="s">
        <v>3153</v>
      </c>
      <c r="C16" s="49" t="s">
        <v>3154</v>
      </c>
      <c r="D16" s="50" t="s">
        <v>13</v>
      </c>
      <c r="E16" s="50" t="s">
        <v>824</v>
      </c>
      <c r="F16" s="50" t="s">
        <v>3155</v>
      </c>
      <c r="G16" s="50" t="s">
        <v>3156</v>
      </c>
      <c r="H16" s="50" t="s">
        <v>3155</v>
      </c>
      <c r="I16" s="50" t="s">
        <v>3157</v>
      </c>
      <c r="J16" s="50" t="s">
        <v>3158</v>
      </c>
      <c r="K16" s="51">
        <v>5</v>
      </c>
      <c r="L16" s="50">
        <v>442320</v>
      </c>
      <c r="M16" s="50">
        <v>244791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5718391</v>
      </c>
      <c r="B17" s="48" t="s">
        <v>3159</v>
      </c>
      <c r="C17" s="49" t="s">
        <v>3160</v>
      </c>
      <c r="D17" s="50" t="s">
        <v>13</v>
      </c>
      <c r="E17" s="50" t="s">
        <v>824</v>
      </c>
      <c r="F17" s="50" t="s">
        <v>3155</v>
      </c>
      <c r="G17" s="50" t="s">
        <v>3156</v>
      </c>
      <c r="H17" s="50" t="s">
        <v>3155</v>
      </c>
      <c r="I17" s="50" t="s">
        <v>3161</v>
      </c>
      <c r="J17" s="50" t="s">
        <v>3162</v>
      </c>
      <c r="K17" s="51">
        <v>30</v>
      </c>
      <c r="L17" s="50">
        <v>445094</v>
      </c>
      <c r="M17" s="50">
        <v>248361</v>
      </c>
      <c r="N17" s="50">
        <v>1</v>
      </c>
      <c r="O17" s="43"/>
      <c r="P17" s="43"/>
      <c r="Q17" s="43"/>
      <c r="R17" s="32">
        <f t="shared" ref="R17:R26" si="1">ROUND(Q17*0.23,2)</f>
        <v>0</v>
      </c>
      <c r="S17" s="44">
        <f t="shared" ref="S17:S26" si="2">ROUND(Q17,2)+R17</f>
        <v>0</v>
      </c>
      <c r="T17" s="43"/>
      <c r="U17" s="43"/>
      <c r="V17" s="32">
        <f t="shared" ref="V17:V26" si="3">ROUND(U17*0.23,2)</f>
        <v>0</v>
      </c>
      <c r="W17" s="44">
        <f t="shared" ref="W17:W26" si="4">ROUND(U17,2)+V17</f>
        <v>0</v>
      </c>
    </row>
    <row r="18" spans="1:23" x14ac:dyDescent="0.35">
      <c r="A18" s="48">
        <v>5718430</v>
      </c>
      <c r="B18" s="48" t="s">
        <v>3163</v>
      </c>
      <c r="C18" s="49" t="s">
        <v>3164</v>
      </c>
      <c r="D18" s="50" t="s">
        <v>13</v>
      </c>
      <c r="E18" s="50" t="s">
        <v>824</v>
      </c>
      <c r="F18" s="50" t="s">
        <v>3155</v>
      </c>
      <c r="G18" s="50" t="s">
        <v>3156</v>
      </c>
      <c r="H18" s="50" t="s">
        <v>3155</v>
      </c>
      <c r="I18" s="50" t="s">
        <v>3165</v>
      </c>
      <c r="J18" s="50" t="s">
        <v>3166</v>
      </c>
      <c r="K18" s="51">
        <v>14</v>
      </c>
      <c r="L18" s="50">
        <v>445073</v>
      </c>
      <c r="M18" s="50">
        <v>248378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5716120</v>
      </c>
      <c r="B19" s="48" t="s">
        <v>3175</v>
      </c>
      <c r="C19" s="49" t="s">
        <v>3176</v>
      </c>
      <c r="D19" s="50" t="s">
        <v>13</v>
      </c>
      <c r="E19" s="50" t="s">
        <v>824</v>
      </c>
      <c r="F19" s="50" t="s">
        <v>3155</v>
      </c>
      <c r="G19" s="50" t="s">
        <v>3156</v>
      </c>
      <c r="H19" s="50" t="s">
        <v>3155</v>
      </c>
      <c r="I19" s="50" t="s">
        <v>3177</v>
      </c>
      <c r="J19" s="50" t="s">
        <v>3178</v>
      </c>
      <c r="K19" s="51">
        <v>11</v>
      </c>
      <c r="L19" s="50">
        <v>443693</v>
      </c>
      <c r="M19" s="50">
        <v>247483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5716127</v>
      </c>
      <c r="B20" s="48" t="s">
        <v>3179</v>
      </c>
      <c r="C20" s="49" t="s">
        <v>3180</v>
      </c>
      <c r="D20" s="50" t="s">
        <v>13</v>
      </c>
      <c r="E20" s="50" t="s">
        <v>824</v>
      </c>
      <c r="F20" s="50" t="s">
        <v>3155</v>
      </c>
      <c r="G20" s="50" t="s">
        <v>3156</v>
      </c>
      <c r="H20" s="50" t="s">
        <v>3155</v>
      </c>
      <c r="I20" s="50" t="s">
        <v>3177</v>
      </c>
      <c r="J20" s="50" t="s">
        <v>3178</v>
      </c>
      <c r="K20" s="51">
        <v>4</v>
      </c>
      <c r="L20" s="50">
        <v>443756</v>
      </c>
      <c r="M20" s="50">
        <v>247370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5718703</v>
      </c>
      <c r="B21" s="48" t="s">
        <v>3193</v>
      </c>
      <c r="C21" s="49" t="s">
        <v>3194</v>
      </c>
      <c r="D21" s="50" t="s">
        <v>13</v>
      </c>
      <c r="E21" s="50" t="s">
        <v>824</v>
      </c>
      <c r="F21" s="50" t="s">
        <v>3155</v>
      </c>
      <c r="G21" s="50" t="s">
        <v>3156</v>
      </c>
      <c r="H21" s="50" t="s">
        <v>3155</v>
      </c>
      <c r="I21" s="50" t="s">
        <v>3195</v>
      </c>
      <c r="J21" s="50" t="s">
        <v>3196</v>
      </c>
      <c r="K21" s="51">
        <v>52</v>
      </c>
      <c r="L21" s="50">
        <v>442558</v>
      </c>
      <c r="M21" s="50">
        <v>246634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5718735</v>
      </c>
      <c r="B22" s="48" t="s">
        <v>3199</v>
      </c>
      <c r="C22" s="49" t="s">
        <v>3200</v>
      </c>
      <c r="D22" s="50" t="s">
        <v>13</v>
      </c>
      <c r="E22" s="50" t="s">
        <v>824</v>
      </c>
      <c r="F22" s="50" t="s">
        <v>3155</v>
      </c>
      <c r="G22" s="50" t="s">
        <v>3156</v>
      </c>
      <c r="H22" s="50" t="s">
        <v>3155</v>
      </c>
      <c r="I22" s="50" t="s">
        <v>3201</v>
      </c>
      <c r="J22" s="50" t="s">
        <v>3202</v>
      </c>
      <c r="K22" s="51">
        <v>81</v>
      </c>
      <c r="L22" s="50">
        <v>443499</v>
      </c>
      <c r="M22" s="50">
        <v>246453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5718896</v>
      </c>
      <c r="B23" s="48" t="s">
        <v>3203</v>
      </c>
      <c r="C23" s="49" t="s">
        <v>3204</v>
      </c>
      <c r="D23" s="50" t="s">
        <v>13</v>
      </c>
      <c r="E23" s="50" t="s">
        <v>824</v>
      </c>
      <c r="F23" s="50" t="s">
        <v>3155</v>
      </c>
      <c r="G23" s="50" t="s">
        <v>3156</v>
      </c>
      <c r="H23" s="50" t="s">
        <v>3155</v>
      </c>
      <c r="I23" s="50" t="s">
        <v>1387</v>
      </c>
      <c r="J23" s="50" t="s">
        <v>1388</v>
      </c>
      <c r="K23" s="51">
        <v>48</v>
      </c>
      <c r="L23" s="50">
        <v>443281</v>
      </c>
      <c r="M23" s="50">
        <v>246871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8">
        <v>5716239</v>
      </c>
      <c r="B24" s="48" t="s">
        <v>3205</v>
      </c>
      <c r="C24" s="49" t="s">
        <v>3206</v>
      </c>
      <c r="D24" s="50" t="s">
        <v>13</v>
      </c>
      <c r="E24" s="50" t="s">
        <v>824</v>
      </c>
      <c r="F24" s="50" t="s">
        <v>3155</v>
      </c>
      <c r="G24" s="50" t="s">
        <v>3156</v>
      </c>
      <c r="H24" s="50" t="s">
        <v>3155</v>
      </c>
      <c r="I24" s="50" t="s">
        <v>3207</v>
      </c>
      <c r="J24" s="50" t="s">
        <v>3208</v>
      </c>
      <c r="K24" s="51">
        <v>12</v>
      </c>
      <c r="L24" s="50">
        <v>444148</v>
      </c>
      <c r="M24" s="50">
        <v>246948</v>
      </c>
      <c r="N24" s="50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8">
        <v>5718995</v>
      </c>
      <c r="B25" s="48" t="s">
        <v>3227</v>
      </c>
      <c r="C25" s="49" t="s">
        <v>3228</v>
      </c>
      <c r="D25" s="50" t="s">
        <v>13</v>
      </c>
      <c r="E25" s="50" t="s">
        <v>824</v>
      </c>
      <c r="F25" s="50" t="s">
        <v>3155</v>
      </c>
      <c r="G25" s="50" t="s">
        <v>3156</v>
      </c>
      <c r="H25" s="50" t="s">
        <v>3155</v>
      </c>
      <c r="I25" s="50" t="s">
        <v>846</v>
      </c>
      <c r="J25" s="50" t="s">
        <v>847</v>
      </c>
      <c r="K25" s="51">
        <v>1</v>
      </c>
      <c r="L25" s="50">
        <v>444383</v>
      </c>
      <c r="M25" s="50">
        <v>247928</v>
      </c>
      <c r="N25" s="50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  <row r="26" spans="1:23" x14ac:dyDescent="0.35">
      <c r="A26" s="48">
        <v>5719069</v>
      </c>
      <c r="B26" s="48" t="s">
        <v>3235</v>
      </c>
      <c r="C26" s="49" t="s">
        <v>3236</v>
      </c>
      <c r="D26" s="50" t="s">
        <v>13</v>
      </c>
      <c r="E26" s="50" t="s">
        <v>824</v>
      </c>
      <c r="F26" s="50" t="s">
        <v>3155</v>
      </c>
      <c r="G26" s="50" t="s">
        <v>3156</v>
      </c>
      <c r="H26" s="50" t="s">
        <v>3155</v>
      </c>
      <c r="I26" s="50" t="s">
        <v>3237</v>
      </c>
      <c r="J26" s="50" t="s">
        <v>3238</v>
      </c>
      <c r="K26" s="51">
        <v>16</v>
      </c>
      <c r="L26" s="50">
        <v>447337</v>
      </c>
      <c r="M26" s="50">
        <v>245501</v>
      </c>
      <c r="N26" s="50">
        <v>1</v>
      </c>
      <c r="O26" s="43"/>
      <c r="P26" s="43"/>
      <c r="Q26" s="43"/>
      <c r="R26" s="32">
        <f t="shared" si="1"/>
        <v>0</v>
      </c>
      <c r="S26" s="44">
        <f t="shared" si="2"/>
        <v>0</v>
      </c>
      <c r="T26" s="43"/>
      <c r="U26" s="43"/>
      <c r="V26" s="32">
        <f t="shared" si="3"/>
        <v>0</v>
      </c>
      <c r="W26" s="44">
        <f t="shared" si="4"/>
        <v>0</v>
      </c>
    </row>
  </sheetData>
  <sheetProtection algorithmName="SHA-512" hashValue="mO41xdtTxn4NEpqGMZ94V2hN43Dpx6lMOfBGyvva+mTxgPspvI7VCBUGPje3dSVpq4FMMarPz/W+iniuDJd5AQ==" saltValue="+xRHN3d/x1TmweVr1l4HN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4B7ED-2107-4186-83BC-07405860B909}">
  <dimension ref="A1:W17"/>
  <sheetViews>
    <sheetView topLeftCell="P10" workbookViewId="0">
      <selection activeCell="U16" sqref="U16"/>
    </sheetView>
  </sheetViews>
  <sheetFormatPr defaultColWidth="8.7265625" defaultRowHeight="14.5" x14ac:dyDescent="0.35"/>
  <cols>
    <col min="1" max="4" width="8.7265625" style="14"/>
    <col min="5" max="5" width="12.1796875" style="14" customWidth="1"/>
    <col min="6" max="6" width="11.1796875" style="14" customWidth="1"/>
    <col min="7" max="11" width="8.7265625" style="14"/>
    <col min="12" max="12" width="15.4531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114</v>
      </c>
      <c r="B2" s="11">
        <f>M14</f>
        <v>2</v>
      </c>
      <c r="C2" s="11" t="str">
        <f>E17</f>
        <v>PSZCZYŃSKI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5689568</v>
      </c>
      <c r="B16" s="48" t="s">
        <v>740</v>
      </c>
      <c r="C16" s="49" t="s">
        <v>741</v>
      </c>
      <c r="D16" s="50" t="s">
        <v>13</v>
      </c>
      <c r="E16" s="50" t="s">
        <v>737</v>
      </c>
      <c r="F16" s="50" t="s">
        <v>738</v>
      </c>
      <c r="G16" s="50" t="s">
        <v>739</v>
      </c>
      <c r="H16" s="50" t="s">
        <v>738</v>
      </c>
      <c r="I16" s="50" t="s">
        <v>742</v>
      </c>
      <c r="J16" s="50" t="s">
        <v>743</v>
      </c>
      <c r="K16" s="51">
        <v>37</v>
      </c>
      <c r="L16" s="50">
        <v>498362</v>
      </c>
      <c r="M16" s="50">
        <v>230492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5688517</v>
      </c>
      <c r="B17" s="48" t="s">
        <v>744</v>
      </c>
      <c r="C17" s="49" t="s">
        <v>745</v>
      </c>
      <c r="D17" s="50" t="s">
        <v>13</v>
      </c>
      <c r="E17" s="50" t="s">
        <v>737</v>
      </c>
      <c r="F17" s="50" t="s">
        <v>738</v>
      </c>
      <c r="G17" s="50" t="s">
        <v>739</v>
      </c>
      <c r="H17" s="50" t="s">
        <v>738</v>
      </c>
      <c r="I17" s="50" t="s">
        <v>742</v>
      </c>
      <c r="J17" s="50" t="s">
        <v>743</v>
      </c>
      <c r="K17" s="51">
        <v>49</v>
      </c>
      <c r="L17" s="50">
        <v>498487</v>
      </c>
      <c r="M17" s="50">
        <v>230276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NQMJSCUOSEih2uEhuSAz95v5wFARL1r3NdUyiJM3IuJ7HVeuKyDXXSHICfsVhUNnVYxBSs8F4tMWfFb2JVP4TA==" saltValue="n9lfyYMI+V3Q6oHddgnW+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00A25-689C-4168-BFD1-7C20FEAB524B}">
  <dimension ref="A1:W37"/>
  <sheetViews>
    <sheetView workbookViewId="0">
      <selection activeCell="Q35" sqref="Q35"/>
    </sheetView>
  </sheetViews>
  <sheetFormatPr defaultColWidth="8.7265625" defaultRowHeight="14.5" x14ac:dyDescent="0.35"/>
  <cols>
    <col min="1" max="4" width="8.7265625" style="14"/>
    <col min="5" max="5" width="11.81640625" style="14" customWidth="1"/>
    <col min="6" max="6" width="12.1796875" style="14" customWidth="1"/>
    <col min="7" max="11" width="8.7265625" style="14"/>
    <col min="12" max="12" width="15.269531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113</v>
      </c>
      <c r="B2" s="11">
        <f>M14</f>
        <v>22</v>
      </c>
      <c r="C2" s="11" t="str">
        <f>E17</f>
        <v>PSZCZYŃSKI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22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5691140</v>
      </c>
      <c r="B16" s="48" t="s">
        <v>892</v>
      </c>
      <c r="C16" s="49" t="s">
        <v>893</v>
      </c>
      <c r="D16" s="50" t="s">
        <v>13</v>
      </c>
      <c r="E16" s="50" t="s">
        <v>737</v>
      </c>
      <c r="F16" s="50" t="s">
        <v>894</v>
      </c>
      <c r="G16" s="50" t="s">
        <v>895</v>
      </c>
      <c r="H16" s="50" t="s">
        <v>896</v>
      </c>
      <c r="I16" s="50" t="s">
        <v>897</v>
      </c>
      <c r="J16" s="50" t="s">
        <v>898</v>
      </c>
      <c r="K16" s="51">
        <v>17</v>
      </c>
      <c r="L16" s="50">
        <v>505343</v>
      </c>
      <c r="M16" s="50">
        <v>236524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8541470</v>
      </c>
      <c r="B17" s="48" t="s">
        <v>899</v>
      </c>
      <c r="C17" s="49" t="s">
        <v>900</v>
      </c>
      <c r="D17" s="50" t="s">
        <v>13</v>
      </c>
      <c r="E17" s="50" t="s">
        <v>737</v>
      </c>
      <c r="F17" s="50" t="s">
        <v>894</v>
      </c>
      <c r="G17" s="50" t="s">
        <v>901</v>
      </c>
      <c r="H17" s="50" t="s">
        <v>50</v>
      </c>
      <c r="I17" s="50" t="s">
        <v>902</v>
      </c>
      <c r="J17" s="50" t="s">
        <v>903</v>
      </c>
      <c r="K17" s="51">
        <v>38</v>
      </c>
      <c r="L17" s="50">
        <v>506397</v>
      </c>
      <c r="M17" s="50">
        <v>236664</v>
      </c>
      <c r="N17" s="50">
        <v>1</v>
      </c>
      <c r="O17" s="43"/>
      <c r="P17" s="43"/>
      <c r="Q17" s="43"/>
      <c r="R17" s="32">
        <f t="shared" ref="R17:R37" si="1">ROUND(Q17*0.23,2)</f>
        <v>0</v>
      </c>
      <c r="S17" s="44">
        <f t="shared" ref="S17:S37" si="2">ROUND(Q17,2)+R17</f>
        <v>0</v>
      </c>
      <c r="T17" s="43"/>
      <c r="U17" s="43"/>
      <c r="V17" s="32">
        <f t="shared" ref="V17:V37" si="3">ROUND(U17*0.23,2)</f>
        <v>0</v>
      </c>
      <c r="W17" s="44">
        <f t="shared" ref="W17:W37" si="4">ROUND(U17,2)+V17</f>
        <v>0</v>
      </c>
    </row>
    <row r="18" spans="1:23" x14ac:dyDescent="0.35">
      <c r="A18" s="48">
        <v>5691903</v>
      </c>
      <c r="B18" s="48" t="s">
        <v>904</v>
      </c>
      <c r="C18" s="49" t="s">
        <v>905</v>
      </c>
      <c r="D18" s="50" t="s">
        <v>13</v>
      </c>
      <c r="E18" s="50" t="s">
        <v>737</v>
      </c>
      <c r="F18" s="50" t="s">
        <v>894</v>
      </c>
      <c r="G18" s="50" t="s">
        <v>906</v>
      </c>
      <c r="H18" s="50" t="s">
        <v>907</v>
      </c>
      <c r="I18" s="50" t="s">
        <v>908</v>
      </c>
      <c r="J18" s="50" t="s">
        <v>909</v>
      </c>
      <c r="K18" s="51">
        <v>34</v>
      </c>
      <c r="L18" s="50">
        <v>507273</v>
      </c>
      <c r="M18" s="50">
        <v>233939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8188372</v>
      </c>
      <c r="B19" s="48" t="s">
        <v>910</v>
      </c>
      <c r="C19" s="49" t="s">
        <v>911</v>
      </c>
      <c r="D19" s="50" t="s">
        <v>13</v>
      </c>
      <c r="E19" s="50" t="s">
        <v>737</v>
      </c>
      <c r="F19" s="50" t="s">
        <v>894</v>
      </c>
      <c r="G19" s="50" t="s">
        <v>912</v>
      </c>
      <c r="H19" s="50" t="s">
        <v>894</v>
      </c>
      <c r="I19" s="50" t="s">
        <v>18</v>
      </c>
      <c r="J19" s="50" t="s">
        <v>19</v>
      </c>
      <c r="K19" s="51">
        <v>24</v>
      </c>
      <c r="L19" s="50">
        <v>503474</v>
      </c>
      <c r="M19" s="50">
        <v>234479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5693567</v>
      </c>
      <c r="B20" s="48" t="s">
        <v>917</v>
      </c>
      <c r="C20" s="49" t="s">
        <v>918</v>
      </c>
      <c r="D20" s="50" t="s">
        <v>13</v>
      </c>
      <c r="E20" s="50" t="s">
        <v>737</v>
      </c>
      <c r="F20" s="50" t="s">
        <v>894</v>
      </c>
      <c r="G20" s="50" t="s">
        <v>915</v>
      </c>
      <c r="H20" s="50" t="s">
        <v>916</v>
      </c>
      <c r="I20" s="50" t="s">
        <v>337</v>
      </c>
      <c r="J20" s="50" t="s">
        <v>338</v>
      </c>
      <c r="K20" s="51">
        <v>3</v>
      </c>
      <c r="L20" s="50">
        <v>507228</v>
      </c>
      <c r="M20" s="50">
        <v>238621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8772205</v>
      </c>
      <c r="B21" s="48" t="s">
        <v>919</v>
      </c>
      <c r="C21" s="49" t="s">
        <v>920</v>
      </c>
      <c r="D21" s="50" t="s">
        <v>13</v>
      </c>
      <c r="E21" s="50" t="s">
        <v>737</v>
      </c>
      <c r="F21" s="50" t="s">
        <v>894</v>
      </c>
      <c r="G21" s="50" t="s">
        <v>915</v>
      </c>
      <c r="H21" s="50" t="s">
        <v>916</v>
      </c>
      <c r="I21" s="50" t="s">
        <v>921</v>
      </c>
      <c r="J21" s="50" t="s">
        <v>922</v>
      </c>
      <c r="K21" s="51" t="s">
        <v>233</v>
      </c>
      <c r="L21" s="50">
        <v>507609</v>
      </c>
      <c r="M21" s="50">
        <v>238765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8845780</v>
      </c>
      <c r="B22" s="48" t="s">
        <v>923</v>
      </c>
      <c r="C22" s="49" t="s">
        <v>924</v>
      </c>
      <c r="D22" s="50" t="s">
        <v>13</v>
      </c>
      <c r="E22" s="50" t="s">
        <v>737</v>
      </c>
      <c r="F22" s="50" t="s">
        <v>894</v>
      </c>
      <c r="G22" s="50" t="s">
        <v>915</v>
      </c>
      <c r="H22" s="50" t="s">
        <v>916</v>
      </c>
      <c r="I22" s="50" t="s">
        <v>908</v>
      </c>
      <c r="J22" s="50" t="s">
        <v>909</v>
      </c>
      <c r="K22" s="51">
        <v>7</v>
      </c>
      <c r="L22" s="50">
        <v>507202</v>
      </c>
      <c r="M22" s="50">
        <v>238398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5696993</v>
      </c>
      <c r="B23" s="48" t="s">
        <v>995</v>
      </c>
      <c r="C23" s="49" t="s">
        <v>996</v>
      </c>
      <c r="D23" s="50" t="s">
        <v>13</v>
      </c>
      <c r="E23" s="50" t="s">
        <v>737</v>
      </c>
      <c r="F23" s="50" t="s">
        <v>983</v>
      </c>
      <c r="G23" s="50" t="s">
        <v>997</v>
      </c>
      <c r="H23" s="50" t="s">
        <v>998</v>
      </c>
      <c r="I23" s="50" t="s">
        <v>908</v>
      </c>
      <c r="J23" s="50" t="s">
        <v>909</v>
      </c>
      <c r="K23" s="51">
        <v>2</v>
      </c>
      <c r="L23" s="50">
        <v>479526</v>
      </c>
      <c r="M23" s="50">
        <v>236113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8">
        <v>5705488</v>
      </c>
      <c r="B24" s="48" t="s">
        <v>1063</v>
      </c>
      <c r="C24" s="49" t="s">
        <v>1064</v>
      </c>
      <c r="D24" s="50" t="s">
        <v>13</v>
      </c>
      <c r="E24" s="50" t="s">
        <v>737</v>
      </c>
      <c r="F24" s="50" t="s">
        <v>1062</v>
      </c>
      <c r="G24" s="50" t="s">
        <v>1065</v>
      </c>
      <c r="H24" s="50" t="s">
        <v>1066</v>
      </c>
      <c r="I24" s="50" t="s">
        <v>1067</v>
      </c>
      <c r="J24" s="50" t="s">
        <v>1068</v>
      </c>
      <c r="K24" s="51" t="s">
        <v>1069</v>
      </c>
      <c r="L24" s="50">
        <v>483853</v>
      </c>
      <c r="M24" s="50">
        <v>232579</v>
      </c>
      <c r="N24" s="50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8">
        <v>5709947</v>
      </c>
      <c r="B25" s="48" t="s">
        <v>1098</v>
      </c>
      <c r="C25" s="49" t="s">
        <v>1099</v>
      </c>
      <c r="D25" s="50" t="s">
        <v>13</v>
      </c>
      <c r="E25" s="50" t="s">
        <v>737</v>
      </c>
      <c r="F25" s="50" t="s">
        <v>1097</v>
      </c>
      <c r="G25" s="50" t="s">
        <v>1100</v>
      </c>
      <c r="H25" s="50" t="s">
        <v>1101</v>
      </c>
      <c r="I25" s="50" t="s">
        <v>551</v>
      </c>
      <c r="J25" s="50" t="s">
        <v>552</v>
      </c>
      <c r="K25" s="51">
        <v>31</v>
      </c>
      <c r="L25" s="50">
        <v>484926</v>
      </c>
      <c r="M25" s="50">
        <v>236057</v>
      </c>
      <c r="N25" s="50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  <row r="26" spans="1:23" x14ac:dyDescent="0.35">
      <c r="A26" s="48">
        <v>5711049</v>
      </c>
      <c r="B26" s="48" t="s">
        <v>1102</v>
      </c>
      <c r="C26" s="49" t="s">
        <v>1103</v>
      </c>
      <c r="D26" s="50" t="s">
        <v>13</v>
      </c>
      <c r="E26" s="50" t="s">
        <v>737</v>
      </c>
      <c r="F26" s="50" t="s">
        <v>1097</v>
      </c>
      <c r="G26" s="50" t="s">
        <v>1104</v>
      </c>
      <c r="H26" s="50" t="s">
        <v>1105</v>
      </c>
      <c r="I26" s="50" t="s">
        <v>1106</v>
      </c>
      <c r="J26" s="50" t="s">
        <v>1107</v>
      </c>
      <c r="K26" s="51">
        <v>20</v>
      </c>
      <c r="L26" s="50">
        <v>482457</v>
      </c>
      <c r="M26" s="50">
        <v>241358</v>
      </c>
      <c r="N26" s="50">
        <v>1</v>
      </c>
      <c r="O26" s="43"/>
      <c r="P26" s="43"/>
      <c r="Q26" s="43"/>
      <c r="R26" s="32">
        <f t="shared" si="1"/>
        <v>0</v>
      </c>
      <c r="S26" s="44">
        <f t="shared" si="2"/>
        <v>0</v>
      </c>
      <c r="T26" s="43"/>
      <c r="U26" s="43"/>
      <c r="V26" s="32">
        <f t="shared" si="3"/>
        <v>0</v>
      </c>
      <c r="W26" s="44">
        <f t="shared" si="4"/>
        <v>0</v>
      </c>
    </row>
    <row r="27" spans="1:23" x14ac:dyDescent="0.35">
      <c r="A27" s="48">
        <v>5701536</v>
      </c>
      <c r="B27" s="48" t="s">
        <v>3112</v>
      </c>
      <c r="C27" s="49" t="s">
        <v>3113</v>
      </c>
      <c r="D27" s="50" t="s">
        <v>13</v>
      </c>
      <c r="E27" s="50" t="s">
        <v>737</v>
      </c>
      <c r="F27" s="50" t="s">
        <v>1062</v>
      </c>
      <c r="G27" s="50" t="s">
        <v>3111</v>
      </c>
      <c r="H27" s="50" t="s">
        <v>1062</v>
      </c>
      <c r="I27" s="50" t="s">
        <v>25</v>
      </c>
      <c r="J27" s="50" t="s">
        <v>26</v>
      </c>
      <c r="K27" s="51">
        <v>29</v>
      </c>
      <c r="L27" s="50">
        <v>496873</v>
      </c>
      <c r="M27" s="50">
        <v>233294</v>
      </c>
      <c r="N27" s="50">
        <v>1</v>
      </c>
      <c r="O27" s="43"/>
      <c r="P27" s="43"/>
      <c r="Q27" s="43"/>
      <c r="R27" s="32">
        <f t="shared" si="1"/>
        <v>0</v>
      </c>
      <c r="S27" s="44">
        <f t="shared" si="2"/>
        <v>0</v>
      </c>
      <c r="T27" s="43"/>
      <c r="U27" s="43"/>
      <c r="V27" s="32">
        <f t="shared" si="3"/>
        <v>0</v>
      </c>
      <c r="W27" s="44">
        <f t="shared" si="4"/>
        <v>0</v>
      </c>
    </row>
    <row r="28" spans="1:23" x14ac:dyDescent="0.35">
      <c r="A28" s="48">
        <v>5701714</v>
      </c>
      <c r="B28" s="48" t="s">
        <v>3114</v>
      </c>
      <c r="C28" s="49" t="s">
        <v>3115</v>
      </c>
      <c r="D28" s="50" t="s">
        <v>13</v>
      </c>
      <c r="E28" s="50" t="s">
        <v>737</v>
      </c>
      <c r="F28" s="50" t="s">
        <v>1062</v>
      </c>
      <c r="G28" s="50" t="s">
        <v>3111</v>
      </c>
      <c r="H28" s="50" t="s">
        <v>1062</v>
      </c>
      <c r="I28" s="50" t="s">
        <v>77</v>
      </c>
      <c r="J28" s="50" t="s">
        <v>78</v>
      </c>
      <c r="K28" s="51">
        <v>47</v>
      </c>
      <c r="L28" s="50">
        <v>496277</v>
      </c>
      <c r="M28" s="50">
        <v>236140</v>
      </c>
      <c r="N28" s="50">
        <v>1</v>
      </c>
      <c r="O28" s="43"/>
      <c r="P28" s="43"/>
      <c r="Q28" s="43"/>
      <c r="R28" s="32">
        <f t="shared" si="1"/>
        <v>0</v>
      </c>
      <c r="S28" s="44">
        <f t="shared" si="2"/>
        <v>0</v>
      </c>
      <c r="T28" s="43"/>
      <c r="U28" s="43"/>
      <c r="V28" s="32">
        <f t="shared" si="3"/>
        <v>0</v>
      </c>
      <c r="W28" s="44">
        <f t="shared" si="4"/>
        <v>0</v>
      </c>
    </row>
    <row r="29" spans="1:23" x14ac:dyDescent="0.35">
      <c r="A29" s="48">
        <v>5701729</v>
      </c>
      <c r="B29" s="48" t="s">
        <v>3116</v>
      </c>
      <c r="C29" s="49" t="s">
        <v>3117</v>
      </c>
      <c r="D29" s="50" t="s">
        <v>13</v>
      </c>
      <c r="E29" s="50" t="s">
        <v>737</v>
      </c>
      <c r="F29" s="50" t="s">
        <v>1062</v>
      </c>
      <c r="G29" s="50" t="s">
        <v>3111</v>
      </c>
      <c r="H29" s="50" t="s">
        <v>1062</v>
      </c>
      <c r="I29" s="50" t="s">
        <v>3118</v>
      </c>
      <c r="J29" s="50" t="s">
        <v>3119</v>
      </c>
      <c r="K29" s="51">
        <v>5</v>
      </c>
      <c r="L29" s="50">
        <v>496097</v>
      </c>
      <c r="M29" s="50">
        <v>233178</v>
      </c>
      <c r="N29" s="50">
        <v>1</v>
      </c>
      <c r="O29" s="43"/>
      <c r="P29" s="43"/>
      <c r="Q29" s="43"/>
      <c r="R29" s="32">
        <f t="shared" si="1"/>
        <v>0</v>
      </c>
      <c r="S29" s="44">
        <f t="shared" si="2"/>
        <v>0</v>
      </c>
      <c r="T29" s="43"/>
      <c r="U29" s="43"/>
      <c r="V29" s="32">
        <f t="shared" si="3"/>
        <v>0</v>
      </c>
      <c r="W29" s="44">
        <f t="shared" si="4"/>
        <v>0</v>
      </c>
    </row>
    <row r="30" spans="1:23" x14ac:dyDescent="0.35">
      <c r="A30" s="48">
        <v>5701738</v>
      </c>
      <c r="B30" s="48" t="s">
        <v>3120</v>
      </c>
      <c r="C30" s="49" t="s">
        <v>313</v>
      </c>
      <c r="D30" s="50" t="s">
        <v>13</v>
      </c>
      <c r="E30" s="50" t="s">
        <v>737</v>
      </c>
      <c r="F30" s="50" t="s">
        <v>1062</v>
      </c>
      <c r="G30" s="50" t="s">
        <v>3111</v>
      </c>
      <c r="H30" s="50" t="s">
        <v>1062</v>
      </c>
      <c r="I30" s="50" t="s">
        <v>1269</v>
      </c>
      <c r="J30" s="50" t="s">
        <v>1270</v>
      </c>
      <c r="K30" s="51">
        <v>39</v>
      </c>
      <c r="L30" s="50">
        <v>497255</v>
      </c>
      <c r="M30" s="50">
        <v>233747</v>
      </c>
      <c r="N30" s="50">
        <v>1</v>
      </c>
      <c r="O30" s="43"/>
      <c r="P30" s="43"/>
      <c r="Q30" s="43"/>
      <c r="R30" s="32">
        <f t="shared" si="1"/>
        <v>0</v>
      </c>
      <c r="S30" s="44">
        <f t="shared" si="2"/>
        <v>0</v>
      </c>
      <c r="T30" s="43"/>
      <c r="U30" s="43"/>
      <c r="V30" s="32">
        <f t="shared" si="3"/>
        <v>0</v>
      </c>
      <c r="W30" s="44">
        <f t="shared" si="4"/>
        <v>0</v>
      </c>
    </row>
    <row r="31" spans="1:23" x14ac:dyDescent="0.35">
      <c r="A31" s="48">
        <v>5701739</v>
      </c>
      <c r="B31" s="48" t="s">
        <v>3121</v>
      </c>
      <c r="C31" s="49" t="s">
        <v>3122</v>
      </c>
      <c r="D31" s="50" t="s">
        <v>13</v>
      </c>
      <c r="E31" s="50" t="s">
        <v>737</v>
      </c>
      <c r="F31" s="50" t="s">
        <v>1062</v>
      </c>
      <c r="G31" s="50" t="s">
        <v>3111</v>
      </c>
      <c r="H31" s="50" t="s">
        <v>1062</v>
      </c>
      <c r="I31" s="50" t="s">
        <v>1269</v>
      </c>
      <c r="J31" s="50" t="s">
        <v>1270</v>
      </c>
      <c r="K31" s="51">
        <v>44</v>
      </c>
      <c r="L31" s="50">
        <v>497205</v>
      </c>
      <c r="M31" s="50">
        <v>233761</v>
      </c>
      <c r="N31" s="50">
        <v>1</v>
      </c>
      <c r="O31" s="43"/>
      <c r="P31" s="43"/>
      <c r="Q31" s="43"/>
      <c r="R31" s="32">
        <f t="shared" si="1"/>
        <v>0</v>
      </c>
      <c r="S31" s="44">
        <f t="shared" si="2"/>
        <v>0</v>
      </c>
      <c r="T31" s="43"/>
      <c r="U31" s="43"/>
      <c r="V31" s="32">
        <f t="shared" si="3"/>
        <v>0</v>
      </c>
      <c r="W31" s="44">
        <f t="shared" si="4"/>
        <v>0</v>
      </c>
    </row>
    <row r="32" spans="1:23" x14ac:dyDescent="0.35">
      <c r="A32" s="48">
        <v>5700967</v>
      </c>
      <c r="B32" s="48" t="s">
        <v>3123</v>
      </c>
      <c r="C32" s="49" t="s">
        <v>3124</v>
      </c>
      <c r="D32" s="50" t="s">
        <v>13</v>
      </c>
      <c r="E32" s="50" t="s">
        <v>737</v>
      </c>
      <c r="F32" s="50" t="s">
        <v>1062</v>
      </c>
      <c r="G32" s="50" t="s">
        <v>3111</v>
      </c>
      <c r="H32" s="50" t="s">
        <v>1062</v>
      </c>
      <c r="I32" s="50" t="s">
        <v>1707</v>
      </c>
      <c r="J32" s="50" t="s">
        <v>1708</v>
      </c>
      <c r="K32" s="51">
        <v>25</v>
      </c>
      <c r="L32" s="50">
        <v>495405</v>
      </c>
      <c r="M32" s="50">
        <v>233095</v>
      </c>
      <c r="N32" s="50">
        <v>1</v>
      </c>
      <c r="O32" s="43"/>
      <c r="P32" s="43"/>
      <c r="Q32" s="43"/>
      <c r="R32" s="32">
        <f t="shared" si="1"/>
        <v>0</v>
      </c>
      <c r="S32" s="44">
        <f t="shared" si="2"/>
        <v>0</v>
      </c>
      <c r="T32" s="43"/>
      <c r="U32" s="43"/>
      <c r="V32" s="32">
        <f t="shared" si="3"/>
        <v>0</v>
      </c>
      <c r="W32" s="44">
        <f t="shared" si="4"/>
        <v>0</v>
      </c>
    </row>
    <row r="33" spans="1:23" x14ac:dyDescent="0.35">
      <c r="A33" s="48">
        <v>5699409</v>
      </c>
      <c r="B33" s="48" t="s">
        <v>3125</v>
      </c>
      <c r="C33" s="49" t="s">
        <v>3126</v>
      </c>
      <c r="D33" s="50" t="s">
        <v>13</v>
      </c>
      <c r="E33" s="50" t="s">
        <v>737</v>
      </c>
      <c r="F33" s="50" t="s">
        <v>1062</v>
      </c>
      <c r="G33" s="50" t="s">
        <v>3111</v>
      </c>
      <c r="H33" s="50" t="s">
        <v>1062</v>
      </c>
      <c r="I33" s="50" t="s">
        <v>3127</v>
      </c>
      <c r="J33" s="50" t="s">
        <v>3128</v>
      </c>
      <c r="K33" s="51">
        <v>2</v>
      </c>
      <c r="L33" s="50">
        <v>496108</v>
      </c>
      <c r="M33" s="50">
        <v>234296</v>
      </c>
      <c r="N33" s="50">
        <v>1</v>
      </c>
      <c r="O33" s="43"/>
      <c r="P33" s="43"/>
      <c r="Q33" s="43"/>
      <c r="R33" s="32">
        <f t="shared" si="1"/>
        <v>0</v>
      </c>
      <c r="S33" s="44">
        <f t="shared" si="2"/>
        <v>0</v>
      </c>
      <c r="T33" s="43"/>
      <c r="U33" s="43"/>
      <c r="V33" s="32">
        <f t="shared" si="3"/>
        <v>0</v>
      </c>
      <c r="W33" s="44">
        <f t="shared" si="4"/>
        <v>0</v>
      </c>
    </row>
    <row r="34" spans="1:23" x14ac:dyDescent="0.35">
      <c r="A34" s="48">
        <v>5701938</v>
      </c>
      <c r="B34" s="48" t="s">
        <v>3129</v>
      </c>
      <c r="C34" s="49" t="s">
        <v>3130</v>
      </c>
      <c r="D34" s="50" t="s">
        <v>13</v>
      </c>
      <c r="E34" s="50" t="s">
        <v>737</v>
      </c>
      <c r="F34" s="50" t="s">
        <v>1062</v>
      </c>
      <c r="G34" s="50" t="s">
        <v>3111</v>
      </c>
      <c r="H34" s="50" t="s">
        <v>1062</v>
      </c>
      <c r="I34" s="50" t="s">
        <v>2110</v>
      </c>
      <c r="J34" s="50" t="s">
        <v>2111</v>
      </c>
      <c r="K34" s="51">
        <v>41</v>
      </c>
      <c r="L34" s="50">
        <v>494593</v>
      </c>
      <c r="M34" s="50">
        <v>235710</v>
      </c>
      <c r="N34" s="50">
        <v>1</v>
      </c>
      <c r="O34" s="43"/>
      <c r="P34" s="43"/>
      <c r="Q34" s="43"/>
      <c r="R34" s="32">
        <f t="shared" si="1"/>
        <v>0</v>
      </c>
      <c r="S34" s="44">
        <f t="shared" si="2"/>
        <v>0</v>
      </c>
      <c r="T34" s="43"/>
      <c r="U34" s="43"/>
      <c r="V34" s="32">
        <f t="shared" si="3"/>
        <v>0</v>
      </c>
      <c r="W34" s="44">
        <f t="shared" si="4"/>
        <v>0</v>
      </c>
    </row>
    <row r="35" spans="1:23" x14ac:dyDescent="0.35">
      <c r="A35" s="48">
        <v>5701962</v>
      </c>
      <c r="B35" s="48" t="s">
        <v>3131</v>
      </c>
      <c r="C35" s="49" t="s">
        <v>3132</v>
      </c>
      <c r="D35" s="50" t="s">
        <v>13</v>
      </c>
      <c r="E35" s="50" t="s">
        <v>737</v>
      </c>
      <c r="F35" s="50" t="s">
        <v>1062</v>
      </c>
      <c r="G35" s="50" t="s">
        <v>3111</v>
      </c>
      <c r="H35" s="50" t="s">
        <v>1062</v>
      </c>
      <c r="I35" s="50" t="s">
        <v>1518</v>
      </c>
      <c r="J35" s="50" t="s">
        <v>1519</v>
      </c>
      <c r="K35" s="51">
        <v>12</v>
      </c>
      <c r="L35" s="50">
        <v>495239</v>
      </c>
      <c r="M35" s="50">
        <v>235211</v>
      </c>
      <c r="N35" s="50">
        <v>1</v>
      </c>
      <c r="O35" s="43"/>
      <c r="P35" s="43"/>
      <c r="Q35" s="43"/>
      <c r="R35" s="32">
        <f t="shared" si="1"/>
        <v>0</v>
      </c>
      <c r="S35" s="44">
        <f t="shared" si="2"/>
        <v>0</v>
      </c>
      <c r="T35" s="43"/>
      <c r="U35" s="43"/>
      <c r="V35" s="32">
        <f t="shared" si="3"/>
        <v>0</v>
      </c>
      <c r="W35" s="44">
        <f t="shared" si="4"/>
        <v>0</v>
      </c>
    </row>
    <row r="36" spans="1:23" x14ac:dyDescent="0.35">
      <c r="A36" s="48">
        <v>5699413</v>
      </c>
      <c r="B36" s="48" t="s">
        <v>3133</v>
      </c>
      <c r="C36" s="49" t="s">
        <v>3134</v>
      </c>
      <c r="D36" s="50" t="s">
        <v>13</v>
      </c>
      <c r="E36" s="50" t="s">
        <v>737</v>
      </c>
      <c r="F36" s="50" t="s">
        <v>1062</v>
      </c>
      <c r="G36" s="50" t="s">
        <v>3111</v>
      </c>
      <c r="H36" s="50" t="s">
        <v>1062</v>
      </c>
      <c r="I36" s="50" t="s">
        <v>3135</v>
      </c>
      <c r="J36" s="50" t="s">
        <v>3136</v>
      </c>
      <c r="K36" s="51">
        <v>1</v>
      </c>
      <c r="L36" s="50">
        <v>496017</v>
      </c>
      <c r="M36" s="50">
        <v>234233</v>
      </c>
      <c r="N36" s="50">
        <v>1</v>
      </c>
      <c r="O36" s="43"/>
      <c r="P36" s="43"/>
      <c r="Q36" s="43"/>
      <c r="R36" s="32">
        <f t="shared" si="1"/>
        <v>0</v>
      </c>
      <c r="S36" s="44">
        <f t="shared" si="2"/>
        <v>0</v>
      </c>
      <c r="T36" s="43"/>
      <c r="U36" s="43"/>
      <c r="V36" s="32">
        <f t="shared" si="3"/>
        <v>0</v>
      </c>
      <c r="W36" s="44">
        <f t="shared" si="4"/>
        <v>0</v>
      </c>
    </row>
    <row r="37" spans="1:23" x14ac:dyDescent="0.35">
      <c r="A37" s="48">
        <v>5701358</v>
      </c>
      <c r="B37" s="48" t="s">
        <v>3137</v>
      </c>
      <c r="C37" s="49" t="s">
        <v>3138</v>
      </c>
      <c r="D37" s="50" t="s">
        <v>13</v>
      </c>
      <c r="E37" s="50" t="s">
        <v>737</v>
      </c>
      <c r="F37" s="50" t="s">
        <v>1062</v>
      </c>
      <c r="G37" s="50" t="s">
        <v>3111</v>
      </c>
      <c r="H37" s="50" t="s">
        <v>1062</v>
      </c>
      <c r="I37" s="50" t="s">
        <v>3139</v>
      </c>
      <c r="J37" s="50" t="s">
        <v>3140</v>
      </c>
      <c r="K37" s="51">
        <v>5</v>
      </c>
      <c r="L37" s="50">
        <v>496433</v>
      </c>
      <c r="M37" s="50">
        <v>233949</v>
      </c>
      <c r="N37" s="50">
        <v>1</v>
      </c>
      <c r="O37" s="43"/>
      <c r="P37" s="43"/>
      <c r="Q37" s="43"/>
      <c r="R37" s="32">
        <f t="shared" si="1"/>
        <v>0</v>
      </c>
      <c r="S37" s="44">
        <f t="shared" si="2"/>
        <v>0</v>
      </c>
      <c r="T37" s="43"/>
      <c r="U37" s="43"/>
      <c r="V37" s="32">
        <f t="shared" si="3"/>
        <v>0</v>
      </c>
      <c r="W37" s="44">
        <f t="shared" si="4"/>
        <v>0</v>
      </c>
    </row>
  </sheetData>
  <sheetProtection algorithmName="SHA-512" hashValue="LP2CjOgkyOmiV43jS/ndYhRlCsmWSlF3b+eXu20sXRz/FDjWCYvbVGbdnEW44P2kjM5setZxwUXny4DMBarDYw==" saltValue="gVMnVwi4qIh8yORVRqtkQ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FAE3B-3E77-41AA-89BD-13E205E358DF}">
  <dimension ref="A1:W19"/>
  <sheetViews>
    <sheetView topLeftCell="P13" workbookViewId="0">
      <selection activeCell="U18" sqref="U18"/>
    </sheetView>
  </sheetViews>
  <sheetFormatPr defaultColWidth="8.7265625" defaultRowHeight="14.5" x14ac:dyDescent="0.35"/>
  <cols>
    <col min="1" max="4" width="8.7265625" style="14"/>
    <col min="5" max="5" width="12" style="14" customWidth="1"/>
    <col min="6" max="6" width="11.1796875" style="14" customWidth="1"/>
    <col min="7" max="11" width="8.7265625" style="14"/>
    <col min="12" max="12" width="15.81640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112</v>
      </c>
      <c r="B2" s="11">
        <f>M14</f>
        <v>4</v>
      </c>
      <c r="C2" s="11" t="str">
        <f>E17</f>
        <v>PSZCZYŃSKI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4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5693449</v>
      </c>
      <c r="B16" s="48" t="s">
        <v>913</v>
      </c>
      <c r="C16" s="49" t="s">
        <v>914</v>
      </c>
      <c r="D16" s="50" t="s">
        <v>13</v>
      </c>
      <c r="E16" s="50" t="s">
        <v>737</v>
      </c>
      <c r="F16" s="50" t="s">
        <v>894</v>
      </c>
      <c r="G16" s="50" t="s">
        <v>915</v>
      </c>
      <c r="H16" s="50" t="s">
        <v>916</v>
      </c>
      <c r="I16" s="50" t="s">
        <v>549</v>
      </c>
      <c r="J16" s="50" t="s">
        <v>550</v>
      </c>
      <c r="K16" s="51">
        <v>47</v>
      </c>
      <c r="L16" s="50">
        <v>508139</v>
      </c>
      <c r="M16" s="50">
        <v>238410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5695721</v>
      </c>
      <c r="B17" s="48" t="s">
        <v>991</v>
      </c>
      <c r="C17" s="49" t="s">
        <v>992</v>
      </c>
      <c r="D17" s="50" t="s">
        <v>13</v>
      </c>
      <c r="E17" s="50" t="s">
        <v>737</v>
      </c>
      <c r="F17" s="50" t="s">
        <v>983</v>
      </c>
      <c r="G17" s="50" t="s">
        <v>988</v>
      </c>
      <c r="H17" s="50" t="s">
        <v>983</v>
      </c>
      <c r="I17" s="50" t="s">
        <v>989</v>
      </c>
      <c r="J17" s="50" t="s">
        <v>990</v>
      </c>
      <c r="K17" s="51">
        <v>5</v>
      </c>
      <c r="L17" s="50">
        <v>478690</v>
      </c>
      <c r="M17" s="50">
        <v>232797</v>
      </c>
      <c r="N17" s="50">
        <v>1</v>
      </c>
      <c r="O17" s="43"/>
      <c r="P17" s="43"/>
      <c r="Q17" s="43"/>
      <c r="R17" s="32">
        <f t="shared" ref="R17:R19" si="1">ROUND(Q17*0.23,2)</f>
        <v>0</v>
      </c>
      <c r="S17" s="44">
        <f t="shared" ref="S17:S19" si="2">ROUND(Q17,2)+R17</f>
        <v>0</v>
      </c>
      <c r="T17" s="43"/>
      <c r="U17" s="43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35">
      <c r="A18" s="48">
        <v>5706411</v>
      </c>
      <c r="B18" s="48" t="s">
        <v>1070</v>
      </c>
      <c r="C18" s="49" t="s">
        <v>1071</v>
      </c>
      <c r="D18" s="50" t="s">
        <v>13</v>
      </c>
      <c r="E18" s="50" t="s">
        <v>737</v>
      </c>
      <c r="F18" s="50" t="s">
        <v>1062</v>
      </c>
      <c r="G18" s="50" t="s">
        <v>1072</v>
      </c>
      <c r="H18" s="50" t="s">
        <v>1073</v>
      </c>
      <c r="I18" s="50" t="s">
        <v>1074</v>
      </c>
      <c r="J18" s="50" t="s">
        <v>1075</v>
      </c>
      <c r="K18" s="51">
        <v>38</v>
      </c>
      <c r="L18" s="50">
        <v>489458</v>
      </c>
      <c r="M18" s="50">
        <v>231746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5701518</v>
      </c>
      <c r="B19" s="48" t="s">
        <v>3109</v>
      </c>
      <c r="C19" s="49" t="s">
        <v>3110</v>
      </c>
      <c r="D19" s="50" t="s">
        <v>13</v>
      </c>
      <c r="E19" s="50" t="s">
        <v>737</v>
      </c>
      <c r="F19" s="50" t="s">
        <v>1062</v>
      </c>
      <c r="G19" s="50" t="s">
        <v>3111</v>
      </c>
      <c r="H19" s="50" t="s">
        <v>1062</v>
      </c>
      <c r="I19" s="50" t="s">
        <v>2380</v>
      </c>
      <c r="J19" s="50" t="s">
        <v>2381</v>
      </c>
      <c r="K19" s="51">
        <v>24</v>
      </c>
      <c r="L19" s="50">
        <v>496289</v>
      </c>
      <c r="M19" s="50">
        <v>234257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</sheetData>
  <sheetProtection algorithmName="SHA-512" hashValue="arUwiF+RwnVEwzZb2ZI6CEypN6dNoiqlGKTfwdlGwIyai0DjypnZEBBe3V0LB5zJ4/WRXfaP1ljxQ65du8J1vA==" saltValue="plKGtmoNRoyjyFxxtL5DL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8780A-F095-4402-86F5-2A89AE17E94A}">
  <dimension ref="A1:W16"/>
  <sheetViews>
    <sheetView workbookViewId="0">
      <selection activeCell="T16" sqref="T16:U16"/>
    </sheetView>
  </sheetViews>
  <sheetFormatPr defaultColWidth="8.7265625" defaultRowHeight="14.5" x14ac:dyDescent="0.35"/>
  <cols>
    <col min="1" max="4" width="8.7265625" style="14"/>
    <col min="5" max="5" width="12.26953125" style="14" customWidth="1"/>
    <col min="6" max="6" width="10" style="14" customWidth="1"/>
    <col min="7" max="11" width="8.7265625" style="14"/>
    <col min="12" max="12" width="14.269531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111</v>
      </c>
      <c r="B2" s="11">
        <f>M14</f>
        <v>1</v>
      </c>
      <c r="C2" s="11" t="str">
        <f>E16</f>
        <v>PSZCZYŃSKI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43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1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5694431</v>
      </c>
      <c r="B16" s="48" t="s">
        <v>984</v>
      </c>
      <c r="C16" s="49" t="s">
        <v>985</v>
      </c>
      <c r="D16" s="50" t="s">
        <v>13</v>
      </c>
      <c r="E16" s="50" t="s">
        <v>737</v>
      </c>
      <c r="F16" s="50" t="s">
        <v>983</v>
      </c>
      <c r="G16" s="50" t="s">
        <v>986</v>
      </c>
      <c r="H16" s="50" t="s">
        <v>987</v>
      </c>
      <c r="I16" s="50" t="s">
        <v>18</v>
      </c>
      <c r="J16" s="50" t="s">
        <v>19</v>
      </c>
      <c r="K16" s="51">
        <v>7</v>
      </c>
      <c r="L16" s="50">
        <v>476727</v>
      </c>
      <c r="M16" s="50">
        <v>235486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</sheetData>
  <sheetProtection algorithmName="SHA-512" hashValue="QYZl6k4WkGsimCmCB/7E3tTcSmxy+KTS3h8zMsZGTrsYgmR4J4uL+LtTsWIWfAt4gNqWKxuDysQ6yuDJ5JMH8w==" saltValue="75fKP/fSzZZHEM5GHs4/s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028B1-6E01-4A66-9621-221F2837289E}">
  <dimension ref="A1:W19"/>
  <sheetViews>
    <sheetView topLeftCell="A10" workbookViewId="0">
      <selection activeCell="Q15" sqref="Q15"/>
    </sheetView>
  </sheetViews>
  <sheetFormatPr defaultRowHeight="14.5" x14ac:dyDescent="0.35"/>
  <cols>
    <col min="5" max="5" width="11.54296875" customWidth="1"/>
    <col min="6" max="6" width="11.81640625" customWidth="1"/>
    <col min="12" max="12" width="15.453125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173</v>
      </c>
      <c r="B2" s="11">
        <f>M14</f>
        <v>4</v>
      </c>
      <c r="C2" s="11" t="str">
        <f>E17</f>
        <v>ŻYWIECKI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4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5865550</v>
      </c>
      <c r="B16" s="4" t="s">
        <v>33</v>
      </c>
      <c r="C16" s="5" t="s">
        <v>34</v>
      </c>
      <c r="D16" s="6" t="s">
        <v>13</v>
      </c>
      <c r="E16" s="6" t="s">
        <v>31</v>
      </c>
      <c r="F16" s="6" t="s">
        <v>32</v>
      </c>
      <c r="G16" s="6" t="s">
        <v>35</v>
      </c>
      <c r="H16" s="6" t="s">
        <v>36</v>
      </c>
      <c r="I16" s="6" t="s">
        <v>25</v>
      </c>
      <c r="J16" s="6" t="s">
        <v>26</v>
      </c>
      <c r="K16" s="6">
        <v>2</v>
      </c>
      <c r="L16" s="6">
        <v>513920</v>
      </c>
      <c r="M16" s="6">
        <v>213365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">
        <v>5864444</v>
      </c>
      <c r="B17" s="4" t="s">
        <v>37</v>
      </c>
      <c r="C17" s="5" t="s">
        <v>38</v>
      </c>
      <c r="D17" s="6" t="s">
        <v>13</v>
      </c>
      <c r="E17" s="6" t="s">
        <v>31</v>
      </c>
      <c r="F17" s="6" t="s">
        <v>32</v>
      </c>
      <c r="G17" s="6" t="s">
        <v>35</v>
      </c>
      <c r="H17" s="6" t="s">
        <v>36</v>
      </c>
      <c r="I17" s="6" t="s">
        <v>39</v>
      </c>
      <c r="J17" s="6" t="s">
        <v>40</v>
      </c>
      <c r="K17" s="6">
        <v>8</v>
      </c>
      <c r="L17" s="6">
        <v>513283</v>
      </c>
      <c r="M17" s="6">
        <v>214880</v>
      </c>
      <c r="N17" s="6">
        <v>1</v>
      </c>
      <c r="O17" s="43"/>
      <c r="P17" s="43"/>
      <c r="Q17" s="43"/>
      <c r="R17" s="32">
        <f t="shared" ref="R17:R19" si="1">ROUND(Q17*0.23,2)</f>
        <v>0</v>
      </c>
      <c r="S17" s="44">
        <f t="shared" ref="S17:S19" si="2">ROUND(Q17,2)+R17</f>
        <v>0</v>
      </c>
      <c r="T17" s="43"/>
      <c r="U17" s="43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35">
      <c r="A18" s="4">
        <v>5866394</v>
      </c>
      <c r="B18" s="4" t="s">
        <v>41</v>
      </c>
      <c r="C18" s="5" t="s">
        <v>42</v>
      </c>
      <c r="D18" s="6" t="s">
        <v>13</v>
      </c>
      <c r="E18" s="6" t="s">
        <v>31</v>
      </c>
      <c r="F18" s="6" t="s">
        <v>32</v>
      </c>
      <c r="G18" s="6" t="s">
        <v>43</v>
      </c>
      <c r="H18" s="6" t="s">
        <v>44</v>
      </c>
      <c r="I18" s="6" t="s">
        <v>23</v>
      </c>
      <c r="J18" s="6" t="s">
        <v>24</v>
      </c>
      <c r="K18" s="6">
        <v>27</v>
      </c>
      <c r="L18" s="6">
        <v>515341</v>
      </c>
      <c r="M18" s="6">
        <v>211079</v>
      </c>
      <c r="N18" s="6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">
        <v>5860309</v>
      </c>
      <c r="B19" s="4" t="s">
        <v>1590</v>
      </c>
      <c r="C19" s="5" t="s">
        <v>1591</v>
      </c>
      <c r="D19" s="6" t="s">
        <v>13</v>
      </c>
      <c r="E19" s="6" t="s">
        <v>31</v>
      </c>
      <c r="F19" s="6" t="s">
        <v>1592</v>
      </c>
      <c r="G19" s="6" t="s">
        <v>1593</v>
      </c>
      <c r="H19" s="6" t="s">
        <v>1592</v>
      </c>
      <c r="I19" s="6" t="s">
        <v>106</v>
      </c>
      <c r="J19" s="6" t="s">
        <v>107</v>
      </c>
      <c r="K19" s="7">
        <v>17</v>
      </c>
      <c r="L19" s="6">
        <v>513728</v>
      </c>
      <c r="M19" s="6">
        <v>201816</v>
      </c>
      <c r="N19" s="6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</sheetData>
  <sheetProtection algorithmName="SHA-512" hashValue="qALvS/3rGbd7nlGid7wYcqOg4W8tesQ7kI99p7P7GgWcFu9bZwmp8w5y3RoIeD8U94ksQxXo2ePQ3I1+jRV9CQ==" saltValue="QyUzJnV678njptTxLgtt+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7FAF8-BF42-4001-BD91-DE690F1FC669}">
  <dimension ref="A1:W19"/>
  <sheetViews>
    <sheetView topLeftCell="A4" workbookViewId="0">
      <selection activeCell="T16" sqref="T16:U19"/>
    </sheetView>
  </sheetViews>
  <sheetFormatPr defaultColWidth="8.7265625" defaultRowHeight="14.5" x14ac:dyDescent="0.35"/>
  <cols>
    <col min="1" max="4" width="8.7265625" style="14"/>
    <col min="5" max="5" width="13.1796875" style="14" customWidth="1"/>
    <col min="6" max="6" width="11.81640625" style="14" customWidth="1"/>
    <col min="7" max="11" width="8.7265625" style="14"/>
    <col min="12" max="12" width="1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110</v>
      </c>
      <c r="B2" s="11">
        <f>M14</f>
        <v>4</v>
      </c>
      <c r="C2" s="11" t="str">
        <f>E17</f>
        <v>PIEKARY ŚLĄSKIE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4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6080984</v>
      </c>
      <c r="B16" s="48" t="s">
        <v>3065</v>
      </c>
      <c r="C16" s="49" t="s">
        <v>3066</v>
      </c>
      <c r="D16" s="50" t="s">
        <v>13</v>
      </c>
      <c r="E16" s="50" t="s">
        <v>3049</v>
      </c>
      <c r="F16" s="50" t="s">
        <v>3049</v>
      </c>
      <c r="G16" s="50" t="s">
        <v>3050</v>
      </c>
      <c r="H16" s="50" t="s">
        <v>3049</v>
      </c>
      <c r="I16" s="50" t="s">
        <v>2820</v>
      </c>
      <c r="J16" s="50" t="s">
        <v>2821</v>
      </c>
      <c r="K16" s="51">
        <v>108</v>
      </c>
      <c r="L16" s="50">
        <v>499890</v>
      </c>
      <c r="M16" s="50">
        <v>277566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6080987</v>
      </c>
      <c r="B17" s="48" t="s">
        <v>3067</v>
      </c>
      <c r="C17" s="49" t="s">
        <v>3068</v>
      </c>
      <c r="D17" s="50" t="s">
        <v>13</v>
      </c>
      <c r="E17" s="50" t="s">
        <v>3049</v>
      </c>
      <c r="F17" s="50" t="s">
        <v>3049</v>
      </c>
      <c r="G17" s="50" t="s">
        <v>3050</v>
      </c>
      <c r="H17" s="50" t="s">
        <v>3049</v>
      </c>
      <c r="I17" s="50" t="s">
        <v>2820</v>
      </c>
      <c r="J17" s="50" t="s">
        <v>2821</v>
      </c>
      <c r="K17" s="51">
        <v>49</v>
      </c>
      <c r="L17" s="50">
        <v>498771</v>
      </c>
      <c r="M17" s="50">
        <v>277494</v>
      </c>
      <c r="N17" s="50">
        <v>1</v>
      </c>
      <c r="O17" s="43"/>
      <c r="P17" s="43"/>
      <c r="Q17" s="43"/>
      <c r="R17" s="32">
        <f t="shared" ref="R17:R19" si="1">ROUND(Q17*0.23,2)</f>
        <v>0</v>
      </c>
      <c r="S17" s="44">
        <f t="shared" ref="S17:S19" si="2">ROUND(Q17,2)+R17</f>
        <v>0</v>
      </c>
      <c r="T17" s="43"/>
      <c r="U17" s="43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35">
      <c r="A18" s="48">
        <v>6081044</v>
      </c>
      <c r="B18" s="48" t="s">
        <v>3069</v>
      </c>
      <c r="C18" s="49" t="s">
        <v>3070</v>
      </c>
      <c r="D18" s="50" t="s">
        <v>13</v>
      </c>
      <c r="E18" s="50" t="s">
        <v>3049</v>
      </c>
      <c r="F18" s="50" t="s">
        <v>3049</v>
      </c>
      <c r="G18" s="50" t="s">
        <v>3050</v>
      </c>
      <c r="H18" s="50" t="s">
        <v>3049</v>
      </c>
      <c r="I18" s="50" t="s">
        <v>531</v>
      </c>
      <c r="J18" s="50" t="s">
        <v>532</v>
      </c>
      <c r="K18" s="51">
        <v>92</v>
      </c>
      <c r="L18" s="50">
        <v>498856</v>
      </c>
      <c r="M18" s="50">
        <v>277571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6081314</v>
      </c>
      <c r="B19" s="48" t="s">
        <v>3087</v>
      </c>
      <c r="C19" s="49" t="s">
        <v>3088</v>
      </c>
      <c r="D19" s="50" t="s">
        <v>13</v>
      </c>
      <c r="E19" s="50" t="s">
        <v>3049</v>
      </c>
      <c r="F19" s="50" t="s">
        <v>3049</v>
      </c>
      <c r="G19" s="50" t="s">
        <v>3050</v>
      </c>
      <c r="H19" s="50" t="s">
        <v>3049</v>
      </c>
      <c r="I19" s="50" t="s">
        <v>820</v>
      </c>
      <c r="J19" s="50" t="s">
        <v>821</v>
      </c>
      <c r="K19" s="51">
        <v>40</v>
      </c>
      <c r="L19" s="50">
        <v>496292</v>
      </c>
      <c r="M19" s="50">
        <v>282594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</sheetData>
  <sheetProtection algorithmName="SHA-512" hashValue="brBsXBCwXeiFTIFI8NDOWNWgUnBwcZTIJhRn5YI27UwnC8J5btIG7zJiDJ5+TvmA5y42sFMMwSM4soRk1r9+Kw==" saltValue="AFGotwxtdZdtrfjR1Hzxy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B4374-5D96-4281-AC60-AB5081516C07}">
  <dimension ref="A1:W18"/>
  <sheetViews>
    <sheetView workbookViewId="0">
      <selection activeCell="A4" sqref="A4:E4"/>
    </sheetView>
  </sheetViews>
  <sheetFormatPr defaultColWidth="8.7265625" defaultRowHeight="14.5" x14ac:dyDescent="0.35"/>
  <cols>
    <col min="1" max="4" width="8.7265625" style="14"/>
    <col min="5" max="5" width="11.54296875" style="14" customWidth="1"/>
    <col min="6" max="6" width="11.453125" style="14" customWidth="1"/>
    <col min="7" max="11" width="8.7265625" style="14"/>
    <col min="12" max="12" width="1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109</v>
      </c>
      <c r="B2" s="11">
        <f>M14</f>
        <v>3</v>
      </c>
      <c r="C2" s="11" t="str">
        <f>E17</f>
        <v>PIEKARY ŚLĄSKIE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3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6080898</v>
      </c>
      <c r="B16" s="48" t="s">
        <v>3047</v>
      </c>
      <c r="C16" s="49" t="s">
        <v>3048</v>
      </c>
      <c r="D16" s="50" t="s">
        <v>13</v>
      </c>
      <c r="E16" s="50" t="s">
        <v>3049</v>
      </c>
      <c r="F16" s="50" t="s">
        <v>3049</v>
      </c>
      <c r="G16" s="50" t="s">
        <v>3050</v>
      </c>
      <c r="H16" s="50" t="s">
        <v>3049</v>
      </c>
      <c r="I16" s="50" t="s">
        <v>971</v>
      </c>
      <c r="J16" s="50" t="s">
        <v>972</v>
      </c>
      <c r="K16" s="51">
        <v>2</v>
      </c>
      <c r="L16" s="50">
        <v>496883</v>
      </c>
      <c r="M16" s="50">
        <v>280408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6081311</v>
      </c>
      <c r="B17" s="48" t="s">
        <v>3085</v>
      </c>
      <c r="C17" s="49" t="s">
        <v>3086</v>
      </c>
      <c r="D17" s="50" t="s">
        <v>13</v>
      </c>
      <c r="E17" s="50" t="s">
        <v>3049</v>
      </c>
      <c r="F17" s="50" t="s">
        <v>3049</v>
      </c>
      <c r="G17" s="50" t="s">
        <v>3050</v>
      </c>
      <c r="H17" s="50" t="s">
        <v>3049</v>
      </c>
      <c r="I17" s="50" t="s">
        <v>345</v>
      </c>
      <c r="J17" s="50" t="s">
        <v>346</v>
      </c>
      <c r="K17" s="51">
        <v>8</v>
      </c>
      <c r="L17" s="50">
        <v>497115</v>
      </c>
      <c r="M17" s="50">
        <v>279976</v>
      </c>
      <c r="N17" s="50">
        <v>1</v>
      </c>
      <c r="O17" s="43"/>
      <c r="P17" s="43"/>
      <c r="Q17" s="43"/>
      <c r="R17" s="32">
        <f t="shared" ref="R17:R18" si="1">ROUND(Q17*0.23,2)</f>
        <v>0</v>
      </c>
      <c r="S17" s="44">
        <f t="shared" ref="S17:S18" si="2">ROUND(Q17,2)+R17</f>
        <v>0</v>
      </c>
      <c r="T17" s="43"/>
      <c r="U17" s="43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35">
      <c r="A18" s="48">
        <v>6081407</v>
      </c>
      <c r="B18" s="48" t="s">
        <v>3093</v>
      </c>
      <c r="C18" s="49" t="s">
        <v>3094</v>
      </c>
      <c r="D18" s="50" t="s">
        <v>13</v>
      </c>
      <c r="E18" s="50" t="s">
        <v>3049</v>
      </c>
      <c r="F18" s="50" t="s">
        <v>3049</v>
      </c>
      <c r="G18" s="50" t="s">
        <v>3050</v>
      </c>
      <c r="H18" s="50" t="s">
        <v>3049</v>
      </c>
      <c r="I18" s="50" t="s">
        <v>3095</v>
      </c>
      <c r="J18" s="50" t="s">
        <v>3096</v>
      </c>
      <c r="K18" s="51">
        <v>10</v>
      </c>
      <c r="L18" s="50">
        <v>497073</v>
      </c>
      <c r="M18" s="50">
        <v>280967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</sheetData>
  <sheetProtection algorithmName="SHA-512" hashValue="+oqOct8Uuv8NkM7QExI1r/MzLveg478kqW3gGT09dyT5gunLZQ3eovJrfuftQLJ1qGE1z0bgl3Ny21MMjPoI9w==" saltValue="cQfr98FhzN2opMNZ5zF2q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86174-B12A-4F9D-90C1-95665D68D545}">
  <dimension ref="A1:W16"/>
  <sheetViews>
    <sheetView workbookViewId="0">
      <selection activeCell="T16" sqref="T16:U16"/>
    </sheetView>
  </sheetViews>
  <sheetFormatPr defaultColWidth="8.7265625" defaultRowHeight="14.5" x14ac:dyDescent="0.35"/>
  <cols>
    <col min="1" max="4" width="8.7265625" style="14"/>
    <col min="5" max="5" width="11.7265625" style="14" customWidth="1"/>
    <col min="6" max="6" width="10.54296875" style="14" customWidth="1"/>
    <col min="7" max="11" width="8.7265625" style="14"/>
    <col min="12" max="12" width="14.81640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108</v>
      </c>
      <c r="B2" s="11">
        <f>M14</f>
        <v>1</v>
      </c>
      <c r="C2" s="11" t="str">
        <f>E16</f>
        <v>PIEKARY ŚLĄSKIE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1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6078865</v>
      </c>
      <c r="B16" s="48" t="s">
        <v>3089</v>
      </c>
      <c r="C16" s="49" t="s">
        <v>3090</v>
      </c>
      <c r="D16" s="50" t="s">
        <v>13</v>
      </c>
      <c r="E16" s="50" t="s">
        <v>3049</v>
      </c>
      <c r="F16" s="50" t="s">
        <v>3049</v>
      </c>
      <c r="G16" s="50" t="s">
        <v>3050</v>
      </c>
      <c r="H16" s="50" t="s">
        <v>3049</v>
      </c>
      <c r="I16" s="50" t="s">
        <v>3091</v>
      </c>
      <c r="J16" s="50" t="s">
        <v>3092</v>
      </c>
      <c r="K16" s="51">
        <v>14</v>
      </c>
      <c r="L16" s="50">
        <v>498145</v>
      </c>
      <c r="M16" s="50">
        <v>278144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</sheetData>
  <sheetProtection algorithmName="SHA-512" hashValue="k/2bQ986PiUtql2w8rtYoLs195tCo1j+fE4JRrFYKobUp1EHlD87I3RG7aDqTd/sr4+gnyzL2MRn0Qnsd3T/FA==" saltValue="B9ne2t4bX7ofzGlCo/bOS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11953-9560-49E0-97FB-B8764CC11BA3}">
  <dimension ref="A1:W26"/>
  <sheetViews>
    <sheetView topLeftCell="A2" workbookViewId="0">
      <selection activeCell="T16" sqref="T16:U26"/>
    </sheetView>
  </sheetViews>
  <sheetFormatPr defaultColWidth="8.7265625" defaultRowHeight="14.5" x14ac:dyDescent="0.35"/>
  <cols>
    <col min="1" max="4" width="8.7265625" style="14"/>
    <col min="5" max="5" width="12.7265625" style="14" customWidth="1"/>
    <col min="6" max="6" width="11.26953125" style="14" customWidth="1"/>
    <col min="7" max="11" width="8.7265625" style="14"/>
    <col min="12" max="12" width="14.81640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107</v>
      </c>
      <c r="B2" s="11">
        <f>M14</f>
        <v>11</v>
      </c>
      <c r="C2" s="11" t="str">
        <f>E17</f>
        <v>PIEKARY ŚLĄSKIE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11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6079752</v>
      </c>
      <c r="B16" s="48" t="s">
        <v>3051</v>
      </c>
      <c r="C16" s="49" t="s">
        <v>3052</v>
      </c>
      <c r="D16" s="50" t="s">
        <v>13</v>
      </c>
      <c r="E16" s="50" t="s">
        <v>3049</v>
      </c>
      <c r="F16" s="50" t="s">
        <v>3049</v>
      </c>
      <c r="G16" s="50" t="s">
        <v>3050</v>
      </c>
      <c r="H16" s="50" t="s">
        <v>3049</v>
      </c>
      <c r="I16" s="50" t="s">
        <v>3053</v>
      </c>
      <c r="J16" s="50" t="s">
        <v>3054</v>
      </c>
      <c r="K16" s="51">
        <v>29</v>
      </c>
      <c r="L16" s="50">
        <v>498652</v>
      </c>
      <c r="M16" s="50">
        <v>275657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6076238</v>
      </c>
      <c r="B17" s="48" t="s">
        <v>3055</v>
      </c>
      <c r="C17" s="49" t="s">
        <v>3056</v>
      </c>
      <c r="D17" s="50" t="s">
        <v>13</v>
      </c>
      <c r="E17" s="50" t="s">
        <v>3049</v>
      </c>
      <c r="F17" s="50" t="s">
        <v>3049</v>
      </c>
      <c r="G17" s="50" t="s">
        <v>3050</v>
      </c>
      <c r="H17" s="50" t="s">
        <v>3049</v>
      </c>
      <c r="I17" s="50" t="s">
        <v>1153</v>
      </c>
      <c r="J17" s="50" t="s">
        <v>1154</v>
      </c>
      <c r="K17" s="51">
        <v>81</v>
      </c>
      <c r="L17" s="50">
        <v>495942</v>
      </c>
      <c r="M17" s="50">
        <v>279856</v>
      </c>
      <c r="N17" s="50">
        <v>1</v>
      </c>
      <c r="O17" s="43"/>
      <c r="P17" s="43"/>
      <c r="Q17" s="43"/>
      <c r="R17" s="32">
        <f t="shared" ref="R17:R26" si="1">ROUND(Q17*0.23,2)</f>
        <v>0</v>
      </c>
      <c r="S17" s="44">
        <f t="shared" ref="S17:S26" si="2">ROUND(Q17,2)+R17</f>
        <v>0</v>
      </c>
      <c r="T17" s="43"/>
      <c r="U17" s="43"/>
      <c r="V17" s="32">
        <f t="shared" ref="V17:V26" si="3">ROUND(U17*0.23,2)</f>
        <v>0</v>
      </c>
      <c r="W17" s="44">
        <f t="shared" ref="W17:W26" si="4">ROUND(U17,2)+V17</f>
        <v>0</v>
      </c>
    </row>
    <row r="18" spans="1:23" x14ac:dyDescent="0.35">
      <c r="A18" s="48">
        <v>6080964</v>
      </c>
      <c r="B18" s="48" t="s">
        <v>3057</v>
      </c>
      <c r="C18" s="49" t="s">
        <v>3058</v>
      </c>
      <c r="D18" s="50" t="s">
        <v>13</v>
      </c>
      <c r="E18" s="50" t="s">
        <v>3049</v>
      </c>
      <c r="F18" s="50" t="s">
        <v>3049</v>
      </c>
      <c r="G18" s="50" t="s">
        <v>3050</v>
      </c>
      <c r="H18" s="50" t="s">
        <v>3049</v>
      </c>
      <c r="I18" s="50" t="s">
        <v>1153</v>
      </c>
      <c r="J18" s="50" t="s">
        <v>1154</v>
      </c>
      <c r="K18" s="51">
        <v>81</v>
      </c>
      <c r="L18" s="50">
        <v>495954</v>
      </c>
      <c r="M18" s="50">
        <v>278700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6080965</v>
      </c>
      <c r="B19" s="48" t="s">
        <v>3059</v>
      </c>
      <c r="C19" s="49" t="s">
        <v>3060</v>
      </c>
      <c r="D19" s="50" t="s">
        <v>13</v>
      </c>
      <c r="E19" s="50" t="s">
        <v>3049</v>
      </c>
      <c r="F19" s="50" t="s">
        <v>3049</v>
      </c>
      <c r="G19" s="50" t="s">
        <v>3050</v>
      </c>
      <c r="H19" s="50" t="s">
        <v>3049</v>
      </c>
      <c r="I19" s="50" t="s">
        <v>1153</v>
      </c>
      <c r="J19" s="50" t="s">
        <v>1154</v>
      </c>
      <c r="K19" s="51">
        <v>207</v>
      </c>
      <c r="L19" s="50">
        <v>495951</v>
      </c>
      <c r="M19" s="50">
        <v>278750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6080966</v>
      </c>
      <c r="B20" s="48" t="s">
        <v>3061</v>
      </c>
      <c r="C20" s="49" t="s">
        <v>3062</v>
      </c>
      <c r="D20" s="50" t="s">
        <v>13</v>
      </c>
      <c r="E20" s="50" t="s">
        <v>3049</v>
      </c>
      <c r="F20" s="50" t="s">
        <v>3049</v>
      </c>
      <c r="G20" s="50" t="s">
        <v>3050</v>
      </c>
      <c r="H20" s="50" t="s">
        <v>3049</v>
      </c>
      <c r="I20" s="50" t="s">
        <v>1153</v>
      </c>
      <c r="J20" s="50" t="s">
        <v>1154</v>
      </c>
      <c r="K20" s="51">
        <v>84</v>
      </c>
      <c r="L20" s="50">
        <v>496043</v>
      </c>
      <c r="M20" s="50">
        <v>278634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6080975</v>
      </c>
      <c r="B21" s="48" t="s">
        <v>3063</v>
      </c>
      <c r="C21" s="49" t="s">
        <v>3064</v>
      </c>
      <c r="D21" s="50" t="s">
        <v>13</v>
      </c>
      <c r="E21" s="50" t="s">
        <v>3049</v>
      </c>
      <c r="F21" s="50" t="s">
        <v>3049</v>
      </c>
      <c r="G21" s="50" t="s">
        <v>3050</v>
      </c>
      <c r="H21" s="50" t="s">
        <v>3049</v>
      </c>
      <c r="I21" s="50" t="s">
        <v>1464</v>
      </c>
      <c r="J21" s="50" t="s">
        <v>1465</v>
      </c>
      <c r="K21" s="51">
        <v>11</v>
      </c>
      <c r="L21" s="50">
        <v>495593</v>
      </c>
      <c r="M21" s="50">
        <v>279335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6078010</v>
      </c>
      <c r="B22" s="48" t="s">
        <v>3071</v>
      </c>
      <c r="C22" s="49" t="s">
        <v>3072</v>
      </c>
      <c r="D22" s="50" t="s">
        <v>13</v>
      </c>
      <c r="E22" s="50" t="s">
        <v>3049</v>
      </c>
      <c r="F22" s="50" t="s">
        <v>3049</v>
      </c>
      <c r="G22" s="50" t="s">
        <v>3050</v>
      </c>
      <c r="H22" s="50" t="s">
        <v>3049</v>
      </c>
      <c r="I22" s="50" t="s">
        <v>1095</v>
      </c>
      <c r="J22" s="50" t="s">
        <v>1096</v>
      </c>
      <c r="K22" s="51">
        <v>24</v>
      </c>
      <c r="L22" s="50">
        <v>496389</v>
      </c>
      <c r="M22" s="50">
        <v>278846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6079850</v>
      </c>
      <c r="B23" s="48" t="s">
        <v>3073</v>
      </c>
      <c r="C23" s="49" t="s">
        <v>3074</v>
      </c>
      <c r="D23" s="50" t="s">
        <v>13</v>
      </c>
      <c r="E23" s="50" t="s">
        <v>3049</v>
      </c>
      <c r="F23" s="50" t="s">
        <v>3049</v>
      </c>
      <c r="G23" s="50" t="s">
        <v>3050</v>
      </c>
      <c r="H23" s="50" t="s">
        <v>3049</v>
      </c>
      <c r="I23" s="50" t="s">
        <v>3075</v>
      </c>
      <c r="J23" s="50" t="s">
        <v>3076</v>
      </c>
      <c r="K23" s="51">
        <v>40</v>
      </c>
      <c r="L23" s="50">
        <v>497380</v>
      </c>
      <c r="M23" s="50">
        <v>274557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8">
        <v>6081428</v>
      </c>
      <c r="B24" s="48" t="s">
        <v>3077</v>
      </c>
      <c r="C24" s="49" t="s">
        <v>3078</v>
      </c>
      <c r="D24" s="50" t="s">
        <v>13</v>
      </c>
      <c r="E24" s="50" t="s">
        <v>3049</v>
      </c>
      <c r="F24" s="50" t="s">
        <v>3049</v>
      </c>
      <c r="G24" s="50" t="s">
        <v>3050</v>
      </c>
      <c r="H24" s="50" t="s">
        <v>3049</v>
      </c>
      <c r="I24" s="50" t="s">
        <v>3079</v>
      </c>
      <c r="J24" s="50" t="s">
        <v>3080</v>
      </c>
      <c r="K24" s="51">
        <v>1</v>
      </c>
      <c r="L24" s="50">
        <v>496052</v>
      </c>
      <c r="M24" s="50">
        <v>279562</v>
      </c>
      <c r="N24" s="50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8">
        <v>6081433</v>
      </c>
      <c r="B25" s="48" t="s">
        <v>3081</v>
      </c>
      <c r="C25" s="49" t="s">
        <v>3082</v>
      </c>
      <c r="D25" s="50" t="s">
        <v>13</v>
      </c>
      <c r="E25" s="50" t="s">
        <v>3049</v>
      </c>
      <c r="F25" s="50" t="s">
        <v>3049</v>
      </c>
      <c r="G25" s="50" t="s">
        <v>3050</v>
      </c>
      <c r="H25" s="50" t="s">
        <v>3049</v>
      </c>
      <c r="I25" s="50" t="s">
        <v>3079</v>
      </c>
      <c r="J25" s="50" t="s">
        <v>3080</v>
      </c>
      <c r="K25" s="51">
        <v>8</v>
      </c>
      <c r="L25" s="50">
        <v>496474</v>
      </c>
      <c r="M25" s="50">
        <v>279494</v>
      </c>
      <c r="N25" s="50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  <row r="26" spans="1:23" x14ac:dyDescent="0.35">
      <c r="A26" s="48">
        <v>6081301</v>
      </c>
      <c r="B26" s="48" t="s">
        <v>3083</v>
      </c>
      <c r="C26" s="49" t="s">
        <v>3084</v>
      </c>
      <c r="D26" s="50" t="s">
        <v>13</v>
      </c>
      <c r="E26" s="50" t="s">
        <v>3049</v>
      </c>
      <c r="F26" s="50" t="s">
        <v>3049</v>
      </c>
      <c r="G26" s="50" t="s">
        <v>3050</v>
      </c>
      <c r="H26" s="50" t="s">
        <v>3049</v>
      </c>
      <c r="I26" s="50" t="s">
        <v>2550</v>
      </c>
      <c r="J26" s="50" t="s">
        <v>2551</v>
      </c>
      <c r="K26" s="51">
        <v>9</v>
      </c>
      <c r="L26" s="50">
        <v>496692</v>
      </c>
      <c r="M26" s="50">
        <v>278515</v>
      </c>
      <c r="N26" s="50">
        <v>1</v>
      </c>
      <c r="O26" s="43"/>
      <c r="P26" s="43"/>
      <c r="Q26" s="43"/>
      <c r="R26" s="32">
        <f t="shared" si="1"/>
        <v>0</v>
      </c>
      <c r="S26" s="44">
        <f t="shared" si="2"/>
        <v>0</v>
      </c>
      <c r="T26" s="43"/>
      <c r="U26" s="43"/>
      <c r="V26" s="32">
        <f t="shared" si="3"/>
        <v>0</v>
      </c>
      <c r="W26" s="44">
        <f t="shared" si="4"/>
        <v>0</v>
      </c>
    </row>
  </sheetData>
  <sheetProtection algorithmName="SHA-512" hashValue="mkw8YeyCPcN8ptX0bs/oTZG4ANkBoQmWuqJRMplauPH3zVGxK8bPBUYiAvoc6LCDObPJaYnedZQkwmoyBwn+6Q==" saltValue="LHdNxZ9m8SeGZI7E6+E1X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EA4D6-5B79-4C7A-8A69-39E04D038515}">
  <dimension ref="A1:W24"/>
  <sheetViews>
    <sheetView topLeftCell="I1" workbookViewId="0">
      <selection activeCell="T20" sqref="T20"/>
    </sheetView>
  </sheetViews>
  <sheetFormatPr defaultColWidth="8.7265625" defaultRowHeight="14.5" x14ac:dyDescent="0.35"/>
  <cols>
    <col min="1" max="4" width="8.7265625" style="14"/>
    <col min="5" max="5" width="12.7265625" style="14" customWidth="1"/>
    <col min="6" max="6" width="11" style="14" customWidth="1"/>
    <col min="7" max="11" width="8.7265625" style="14"/>
    <col min="12" max="12" width="15.17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106</v>
      </c>
      <c r="B2" s="11">
        <f>M14</f>
        <v>9</v>
      </c>
      <c r="C2" s="11" t="str">
        <f>E17</f>
        <v>MYSZKOWSKI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9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5673509</v>
      </c>
      <c r="B16" s="48" t="s">
        <v>321</v>
      </c>
      <c r="C16" s="49" t="s">
        <v>322</v>
      </c>
      <c r="D16" s="50" t="s">
        <v>13</v>
      </c>
      <c r="E16" s="50" t="s">
        <v>323</v>
      </c>
      <c r="F16" s="50" t="s">
        <v>324</v>
      </c>
      <c r="G16" s="50" t="s">
        <v>325</v>
      </c>
      <c r="H16" s="50" t="s">
        <v>326</v>
      </c>
      <c r="I16" s="50" t="s">
        <v>327</v>
      </c>
      <c r="J16" s="50" t="s">
        <v>328</v>
      </c>
      <c r="K16" s="50">
        <v>1</v>
      </c>
      <c r="L16" s="50">
        <v>508318</v>
      </c>
      <c r="M16" s="50">
        <v>298561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5674028</v>
      </c>
      <c r="B17" s="48" t="s">
        <v>329</v>
      </c>
      <c r="C17" s="49" t="s">
        <v>330</v>
      </c>
      <c r="D17" s="50" t="s">
        <v>13</v>
      </c>
      <c r="E17" s="50" t="s">
        <v>323</v>
      </c>
      <c r="F17" s="50" t="s">
        <v>324</v>
      </c>
      <c r="G17" s="50" t="s">
        <v>331</v>
      </c>
      <c r="H17" s="50" t="s">
        <v>332</v>
      </c>
      <c r="I17" s="50" t="s">
        <v>18</v>
      </c>
      <c r="J17" s="50" t="s">
        <v>19</v>
      </c>
      <c r="K17" s="50">
        <v>85</v>
      </c>
      <c r="L17" s="50">
        <v>507130</v>
      </c>
      <c r="M17" s="50">
        <v>302542</v>
      </c>
      <c r="N17" s="50">
        <v>1</v>
      </c>
      <c r="O17" s="43"/>
      <c r="P17" s="43"/>
      <c r="Q17" s="43"/>
      <c r="R17" s="32">
        <f t="shared" ref="R17:R24" si="1">ROUND(Q17*0.23,2)</f>
        <v>0</v>
      </c>
      <c r="S17" s="44">
        <f t="shared" ref="S17:S24" si="2">ROUND(Q17,2)+R17</f>
        <v>0</v>
      </c>
      <c r="T17" s="43"/>
      <c r="U17" s="43"/>
      <c r="V17" s="32">
        <f t="shared" ref="V17:V24" si="3">ROUND(U17*0.23,2)</f>
        <v>0</v>
      </c>
      <c r="W17" s="44">
        <f t="shared" ref="W17:W24" si="4">ROUND(U17,2)+V17</f>
        <v>0</v>
      </c>
    </row>
    <row r="18" spans="1:23" x14ac:dyDescent="0.35">
      <c r="A18" s="48">
        <v>5674219</v>
      </c>
      <c r="B18" s="48" t="s">
        <v>333</v>
      </c>
      <c r="C18" s="49" t="s">
        <v>334</v>
      </c>
      <c r="D18" s="50" t="s">
        <v>13</v>
      </c>
      <c r="E18" s="50" t="s">
        <v>323</v>
      </c>
      <c r="F18" s="50" t="s">
        <v>324</v>
      </c>
      <c r="G18" s="50" t="s">
        <v>335</v>
      </c>
      <c r="H18" s="50" t="s">
        <v>336</v>
      </c>
      <c r="I18" s="50" t="s">
        <v>337</v>
      </c>
      <c r="J18" s="50" t="s">
        <v>338</v>
      </c>
      <c r="K18" s="50">
        <v>6</v>
      </c>
      <c r="L18" s="50">
        <v>512993</v>
      </c>
      <c r="M18" s="50">
        <v>302138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5675529</v>
      </c>
      <c r="B19" s="48" t="s">
        <v>339</v>
      </c>
      <c r="C19" s="49" t="s">
        <v>340</v>
      </c>
      <c r="D19" s="50" t="s">
        <v>13</v>
      </c>
      <c r="E19" s="50" t="s">
        <v>323</v>
      </c>
      <c r="F19" s="50" t="s">
        <v>324</v>
      </c>
      <c r="G19" s="50" t="s">
        <v>341</v>
      </c>
      <c r="H19" s="50" t="s">
        <v>342</v>
      </c>
      <c r="I19" s="50" t="s">
        <v>343</v>
      </c>
      <c r="J19" s="50" t="s">
        <v>344</v>
      </c>
      <c r="K19" s="50">
        <v>22</v>
      </c>
      <c r="L19" s="50">
        <v>515420</v>
      </c>
      <c r="M19" s="50">
        <v>300922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5677670</v>
      </c>
      <c r="B20" s="48" t="s">
        <v>351</v>
      </c>
      <c r="C20" s="49" t="s">
        <v>352</v>
      </c>
      <c r="D20" s="50" t="s">
        <v>13</v>
      </c>
      <c r="E20" s="50" t="s">
        <v>323</v>
      </c>
      <c r="F20" s="50" t="s">
        <v>324</v>
      </c>
      <c r="G20" s="50" t="s">
        <v>353</v>
      </c>
      <c r="H20" s="50" t="s">
        <v>354</v>
      </c>
      <c r="I20" s="50" t="s">
        <v>18</v>
      </c>
      <c r="J20" s="50" t="s">
        <v>19</v>
      </c>
      <c r="K20" s="50">
        <v>1</v>
      </c>
      <c r="L20" s="50">
        <v>511812</v>
      </c>
      <c r="M20" s="50">
        <v>297192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5680132</v>
      </c>
      <c r="B21" s="48" t="s">
        <v>537</v>
      </c>
      <c r="C21" s="49" t="s">
        <v>538</v>
      </c>
      <c r="D21" s="50" t="s">
        <v>13</v>
      </c>
      <c r="E21" s="50" t="s">
        <v>323</v>
      </c>
      <c r="F21" s="50" t="s">
        <v>539</v>
      </c>
      <c r="G21" s="50" t="s">
        <v>540</v>
      </c>
      <c r="H21" s="50" t="s">
        <v>541</v>
      </c>
      <c r="I21" s="50" t="s">
        <v>18</v>
      </c>
      <c r="J21" s="50" t="s">
        <v>19</v>
      </c>
      <c r="K21" s="51">
        <v>9</v>
      </c>
      <c r="L21" s="50">
        <v>517698</v>
      </c>
      <c r="M21" s="50">
        <v>313058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5680953</v>
      </c>
      <c r="B22" s="48" t="s">
        <v>542</v>
      </c>
      <c r="C22" s="49" t="s">
        <v>543</v>
      </c>
      <c r="D22" s="50" t="s">
        <v>13</v>
      </c>
      <c r="E22" s="50" t="s">
        <v>323</v>
      </c>
      <c r="F22" s="50" t="s">
        <v>539</v>
      </c>
      <c r="G22" s="50" t="s">
        <v>544</v>
      </c>
      <c r="H22" s="50" t="s">
        <v>545</v>
      </c>
      <c r="I22" s="50" t="s">
        <v>492</v>
      </c>
      <c r="J22" s="50" t="s">
        <v>493</v>
      </c>
      <c r="K22" s="51">
        <v>1</v>
      </c>
      <c r="L22" s="50">
        <v>513650</v>
      </c>
      <c r="M22" s="50">
        <v>311593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5681722</v>
      </c>
      <c r="B23" s="48" t="s">
        <v>546</v>
      </c>
      <c r="C23" s="49" t="s">
        <v>547</v>
      </c>
      <c r="D23" s="50" t="s">
        <v>13</v>
      </c>
      <c r="E23" s="50" t="s">
        <v>323</v>
      </c>
      <c r="F23" s="50" t="s">
        <v>539</v>
      </c>
      <c r="G23" s="50" t="s">
        <v>548</v>
      </c>
      <c r="H23" s="50" t="s">
        <v>539</v>
      </c>
      <c r="I23" s="50" t="s">
        <v>549</v>
      </c>
      <c r="J23" s="50" t="s">
        <v>550</v>
      </c>
      <c r="K23" s="51">
        <v>18</v>
      </c>
      <c r="L23" s="50">
        <v>514934</v>
      </c>
      <c r="M23" s="50">
        <v>312224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8">
        <v>5672890</v>
      </c>
      <c r="B24" s="48" t="s">
        <v>1912</v>
      </c>
      <c r="C24" s="49" t="s">
        <v>1913</v>
      </c>
      <c r="D24" s="50" t="s">
        <v>13</v>
      </c>
      <c r="E24" s="50" t="s">
        <v>323</v>
      </c>
      <c r="F24" s="50" t="s">
        <v>324</v>
      </c>
      <c r="G24" s="50" t="s">
        <v>1914</v>
      </c>
      <c r="H24" s="50" t="s">
        <v>324</v>
      </c>
      <c r="I24" s="50" t="s">
        <v>130</v>
      </c>
      <c r="J24" s="50" t="s">
        <v>131</v>
      </c>
      <c r="K24" s="51">
        <v>12</v>
      </c>
      <c r="L24" s="50">
        <v>511000</v>
      </c>
      <c r="M24" s="50">
        <v>303818</v>
      </c>
      <c r="N24" s="50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</sheetData>
  <sheetProtection algorithmName="SHA-512" hashValue="bhCXGVP4ixVKifQjoydhiHhFyfQe2OfVB3CzzihQntrp5MJsTFdBPRqioJI3Lt2I3yHyQKRLCPXVGMtIlELi3Q==" saltValue="rf9ewMipdItC1MNJsVI4Y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1D5BA-2E0E-42D0-9614-FF2082A4ED9F}">
  <dimension ref="A1:W16"/>
  <sheetViews>
    <sheetView workbookViewId="0">
      <selection activeCell="Q15" sqref="Q15"/>
    </sheetView>
  </sheetViews>
  <sheetFormatPr defaultColWidth="8.7265625" defaultRowHeight="14.5" x14ac:dyDescent="0.35"/>
  <cols>
    <col min="1" max="4" width="8.7265625" style="14"/>
    <col min="5" max="6" width="11.1796875" style="14" customWidth="1"/>
    <col min="7" max="11" width="8.7265625" style="14"/>
    <col min="12" max="12" width="15.17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105</v>
      </c>
      <c r="B2" s="11">
        <f>M14</f>
        <v>1</v>
      </c>
      <c r="C2" s="11" t="str">
        <f>E16</f>
        <v>MYSZKOWSKI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1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5677044</v>
      </c>
      <c r="B16" s="48" t="s">
        <v>347</v>
      </c>
      <c r="C16" s="49" t="s">
        <v>348</v>
      </c>
      <c r="D16" s="50" t="s">
        <v>13</v>
      </c>
      <c r="E16" s="50" t="s">
        <v>323</v>
      </c>
      <c r="F16" s="50" t="s">
        <v>324</v>
      </c>
      <c r="G16" s="50" t="s">
        <v>349</v>
      </c>
      <c r="H16" s="50" t="s">
        <v>350</v>
      </c>
      <c r="I16" s="50" t="s">
        <v>161</v>
      </c>
      <c r="J16" s="50" t="s">
        <v>162</v>
      </c>
      <c r="K16" s="50">
        <v>34</v>
      </c>
      <c r="L16" s="50">
        <v>509497</v>
      </c>
      <c r="M16" s="50">
        <v>307044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</sheetData>
  <sheetProtection algorithmName="SHA-512" hashValue="UFhK8CLW2W/3p9diYuHM9zEoJn+b2XS/GWSwd+NWkdttDMv66qLQk6ESfwfiT3AgiJ0eGBtXf1FycZjD+vxa6A==" saltValue="QVjAvS/1lpkXRgkTUjXUB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631D5-6651-484E-8A36-A9A2EB9861A0}">
  <dimension ref="A1:W22"/>
  <sheetViews>
    <sheetView topLeftCell="K12" workbookViewId="0">
      <selection activeCell="T16" sqref="T16:U22"/>
    </sheetView>
  </sheetViews>
  <sheetFormatPr defaultColWidth="8.7265625" defaultRowHeight="14.5" x14ac:dyDescent="0.35"/>
  <cols>
    <col min="1" max="4" width="8.7265625" style="14"/>
    <col min="5" max="5" width="11.54296875" style="14" customWidth="1"/>
    <col min="6" max="6" width="11.453125" style="14" customWidth="1"/>
    <col min="7" max="11" width="8.7265625" style="14"/>
    <col min="12" max="12" width="14.4531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104</v>
      </c>
      <c r="B2" s="11">
        <f>M14</f>
        <v>7</v>
      </c>
      <c r="C2" s="11" t="str">
        <f>E17</f>
        <v>MYSZKOWSKI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7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5678164</v>
      </c>
      <c r="B16" s="48" t="s">
        <v>446</v>
      </c>
      <c r="C16" s="49" t="s">
        <v>447</v>
      </c>
      <c r="D16" s="50" t="s">
        <v>13</v>
      </c>
      <c r="E16" s="50" t="s">
        <v>323</v>
      </c>
      <c r="F16" s="50" t="s">
        <v>448</v>
      </c>
      <c r="G16" s="50" t="s">
        <v>449</v>
      </c>
      <c r="H16" s="50" t="s">
        <v>450</v>
      </c>
      <c r="I16" s="50" t="s">
        <v>45</v>
      </c>
      <c r="J16" s="50" t="s">
        <v>15</v>
      </c>
      <c r="K16" s="51">
        <v>63</v>
      </c>
      <c r="L16" s="50">
        <v>539420</v>
      </c>
      <c r="M16" s="50">
        <v>308090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5678941</v>
      </c>
      <c r="B17" s="48" t="s">
        <v>451</v>
      </c>
      <c r="C17" s="49" t="s">
        <v>452</v>
      </c>
      <c r="D17" s="50" t="s">
        <v>13</v>
      </c>
      <c r="E17" s="50" t="s">
        <v>323</v>
      </c>
      <c r="F17" s="50" t="s">
        <v>448</v>
      </c>
      <c r="G17" s="50" t="s">
        <v>453</v>
      </c>
      <c r="H17" s="50" t="s">
        <v>448</v>
      </c>
      <c r="I17" s="50" t="s">
        <v>18</v>
      </c>
      <c r="J17" s="50" t="s">
        <v>19</v>
      </c>
      <c r="K17" s="51">
        <v>36</v>
      </c>
      <c r="L17" s="50">
        <v>533669</v>
      </c>
      <c r="M17" s="50">
        <v>308532</v>
      </c>
      <c r="N17" s="50">
        <v>1</v>
      </c>
      <c r="O17" s="43"/>
      <c r="P17" s="43"/>
      <c r="Q17" s="43"/>
      <c r="R17" s="32">
        <f t="shared" ref="R17:R22" si="1">ROUND(Q17*0.23,2)</f>
        <v>0</v>
      </c>
      <c r="S17" s="44">
        <f t="shared" ref="S17:S22" si="2">ROUND(Q17,2)+R17</f>
        <v>0</v>
      </c>
      <c r="T17" s="43"/>
      <c r="U17" s="43"/>
      <c r="V17" s="32">
        <f t="shared" ref="V17:V22" si="3">ROUND(U17*0.23,2)</f>
        <v>0</v>
      </c>
      <c r="W17" s="44">
        <f t="shared" ref="W17:W22" si="4">ROUND(U17,2)+V17</f>
        <v>0</v>
      </c>
    </row>
    <row r="18" spans="1:23" x14ac:dyDescent="0.35">
      <c r="A18" s="48">
        <v>5679431</v>
      </c>
      <c r="B18" s="48" t="s">
        <v>454</v>
      </c>
      <c r="C18" s="49" t="s">
        <v>455</v>
      </c>
      <c r="D18" s="50" t="s">
        <v>13</v>
      </c>
      <c r="E18" s="50" t="s">
        <v>323</v>
      </c>
      <c r="F18" s="50" t="s">
        <v>448</v>
      </c>
      <c r="G18" s="50" t="s">
        <v>456</v>
      </c>
      <c r="H18" s="50" t="s">
        <v>457</v>
      </c>
      <c r="I18" s="50" t="s">
        <v>45</v>
      </c>
      <c r="J18" s="50" t="s">
        <v>15</v>
      </c>
      <c r="K18" s="51">
        <v>76</v>
      </c>
      <c r="L18" s="50">
        <v>542233</v>
      </c>
      <c r="M18" s="50">
        <v>308302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5667133</v>
      </c>
      <c r="B19" s="48" t="s">
        <v>1975</v>
      </c>
      <c r="C19" s="49" t="s">
        <v>1976</v>
      </c>
      <c r="D19" s="50" t="s">
        <v>13</v>
      </c>
      <c r="E19" s="50" t="s">
        <v>323</v>
      </c>
      <c r="F19" s="50" t="s">
        <v>1977</v>
      </c>
      <c r="G19" s="50" t="s">
        <v>1978</v>
      </c>
      <c r="H19" s="50" t="s">
        <v>1977</v>
      </c>
      <c r="I19" s="50" t="s">
        <v>1979</v>
      </c>
      <c r="J19" s="50" t="s">
        <v>1980</v>
      </c>
      <c r="K19" s="51">
        <v>34</v>
      </c>
      <c r="L19" s="50">
        <v>525162</v>
      </c>
      <c r="M19" s="50">
        <v>300900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5671328</v>
      </c>
      <c r="B20" s="48" t="s">
        <v>1987</v>
      </c>
      <c r="C20" s="49" t="s">
        <v>1988</v>
      </c>
      <c r="D20" s="50" t="s">
        <v>13</v>
      </c>
      <c r="E20" s="50" t="s">
        <v>323</v>
      </c>
      <c r="F20" s="50" t="s">
        <v>1977</v>
      </c>
      <c r="G20" s="50" t="s">
        <v>1978</v>
      </c>
      <c r="H20" s="50" t="s">
        <v>1977</v>
      </c>
      <c r="I20" s="50" t="s">
        <v>1302</v>
      </c>
      <c r="J20" s="50" t="s">
        <v>1303</v>
      </c>
      <c r="K20" s="51">
        <v>19</v>
      </c>
      <c r="L20" s="50">
        <v>523853</v>
      </c>
      <c r="M20" s="50">
        <v>301141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5669750</v>
      </c>
      <c r="B21" s="48" t="s">
        <v>1989</v>
      </c>
      <c r="C21" s="49" t="s">
        <v>1990</v>
      </c>
      <c r="D21" s="50" t="s">
        <v>13</v>
      </c>
      <c r="E21" s="50" t="s">
        <v>323</v>
      </c>
      <c r="F21" s="50" t="s">
        <v>1977</v>
      </c>
      <c r="G21" s="50" t="s">
        <v>1978</v>
      </c>
      <c r="H21" s="50" t="s">
        <v>1977</v>
      </c>
      <c r="I21" s="50" t="s">
        <v>1769</v>
      </c>
      <c r="J21" s="50" t="s">
        <v>1770</v>
      </c>
      <c r="K21" s="51">
        <v>70</v>
      </c>
      <c r="L21" s="50">
        <v>521046</v>
      </c>
      <c r="M21" s="50">
        <v>298665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5671719</v>
      </c>
      <c r="B22" s="48" t="s">
        <v>1994</v>
      </c>
      <c r="C22" s="49" t="s">
        <v>1995</v>
      </c>
      <c r="D22" s="50" t="s">
        <v>13</v>
      </c>
      <c r="E22" s="50" t="s">
        <v>323</v>
      </c>
      <c r="F22" s="50" t="s">
        <v>1977</v>
      </c>
      <c r="G22" s="50" t="s">
        <v>1978</v>
      </c>
      <c r="H22" s="50" t="s">
        <v>1977</v>
      </c>
      <c r="I22" s="50" t="s">
        <v>1996</v>
      </c>
      <c r="J22" s="50" t="s">
        <v>1997</v>
      </c>
      <c r="K22" s="51">
        <v>2</v>
      </c>
      <c r="L22" s="50">
        <v>521415</v>
      </c>
      <c r="M22" s="50">
        <v>303629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</sheetData>
  <sheetProtection algorithmName="SHA-512" hashValue="3Vy9X/NYanwzPa6UZwjKYq15iEygx2H6rvDM6aySTMb+9GltCTksPxRfUc8w6g4HPiy6ifcGV7BBOQHoFz+jsA==" saltValue="a5pxbn7accqfOSPp618vW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51A5A-F8ED-4FC5-AE46-FE06D3DDBF0C}">
  <dimension ref="A1:W18"/>
  <sheetViews>
    <sheetView topLeftCell="K9" workbookViewId="0">
      <selection activeCell="T16" sqref="T16:U18"/>
    </sheetView>
  </sheetViews>
  <sheetFormatPr defaultColWidth="8.7265625" defaultRowHeight="14.5" x14ac:dyDescent="0.35"/>
  <cols>
    <col min="1" max="4" width="8.7265625" style="14"/>
    <col min="5" max="5" width="12.1796875" style="14" customWidth="1"/>
    <col min="6" max="6" width="11.54296875" style="14" customWidth="1"/>
    <col min="7" max="11" width="8.7265625" style="14"/>
    <col min="12" max="12" width="1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103</v>
      </c>
      <c r="B2" s="11">
        <f>M14</f>
        <v>3</v>
      </c>
      <c r="C2" s="11" t="str">
        <f>E17</f>
        <v>MYSZKOWSKI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3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5671244</v>
      </c>
      <c r="B16" s="48" t="s">
        <v>1981</v>
      </c>
      <c r="C16" s="49" t="s">
        <v>1982</v>
      </c>
      <c r="D16" s="50" t="s">
        <v>13</v>
      </c>
      <c r="E16" s="50" t="s">
        <v>323</v>
      </c>
      <c r="F16" s="50" t="s">
        <v>1977</v>
      </c>
      <c r="G16" s="50" t="s">
        <v>1978</v>
      </c>
      <c r="H16" s="50" t="s">
        <v>1977</v>
      </c>
      <c r="I16" s="50" t="s">
        <v>95</v>
      </c>
      <c r="J16" s="50" t="s">
        <v>96</v>
      </c>
      <c r="K16" s="51">
        <v>30</v>
      </c>
      <c r="L16" s="50">
        <v>523474</v>
      </c>
      <c r="M16" s="50">
        <v>301198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5671306</v>
      </c>
      <c r="B17" s="48" t="s">
        <v>1983</v>
      </c>
      <c r="C17" s="49" t="s">
        <v>1984</v>
      </c>
      <c r="D17" s="50" t="s">
        <v>13</v>
      </c>
      <c r="E17" s="50" t="s">
        <v>323</v>
      </c>
      <c r="F17" s="50" t="s">
        <v>1977</v>
      </c>
      <c r="G17" s="50" t="s">
        <v>1978</v>
      </c>
      <c r="H17" s="50" t="s">
        <v>1977</v>
      </c>
      <c r="I17" s="50" t="s">
        <v>1985</v>
      </c>
      <c r="J17" s="50" t="s">
        <v>1986</v>
      </c>
      <c r="K17" s="51">
        <v>18</v>
      </c>
      <c r="L17" s="50">
        <v>523108</v>
      </c>
      <c r="M17" s="50">
        <v>301280</v>
      </c>
      <c r="N17" s="50">
        <v>1</v>
      </c>
      <c r="O17" s="43"/>
      <c r="P17" s="43"/>
      <c r="Q17" s="43"/>
      <c r="R17" s="32">
        <f t="shared" ref="R17:R18" si="1">ROUND(Q17*0.23,2)</f>
        <v>0</v>
      </c>
      <c r="S17" s="44">
        <f t="shared" ref="S17:S18" si="2">ROUND(Q17,2)+R17</f>
        <v>0</v>
      </c>
      <c r="T17" s="43"/>
      <c r="U17" s="43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35">
      <c r="A18" s="48">
        <v>5666863</v>
      </c>
      <c r="B18" s="48" t="s">
        <v>1991</v>
      </c>
      <c r="C18" s="49" t="s">
        <v>1992</v>
      </c>
      <c r="D18" s="50" t="s">
        <v>13</v>
      </c>
      <c r="E18" s="50" t="s">
        <v>323</v>
      </c>
      <c r="F18" s="50" t="s">
        <v>1977</v>
      </c>
      <c r="G18" s="50" t="s">
        <v>1978</v>
      </c>
      <c r="H18" s="50" t="s">
        <v>1977</v>
      </c>
      <c r="I18" s="50" t="s">
        <v>1794</v>
      </c>
      <c r="J18" s="50" t="s">
        <v>1795</v>
      </c>
      <c r="K18" s="51" t="s">
        <v>1993</v>
      </c>
      <c r="L18" s="50">
        <v>524176</v>
      </c>
      <c r="M18" s="50">
        <v>301117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</sheetData>
  <sheetProtection algorithmName="SHA-512" hashValue="l0IXO1E8HipLQwBWA98L8LL48y1nO+FqgeybC17IqJaW6dk1LCNfOXGG3ZrsuY5tl3IS9ZkJ4nTkK4IDuhS8rw==" saltValue="vmXXB8okuDjn+H6PFMOcM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DE018-7309-4F66-A33F-27FB2710AC87}">
  <dimension ref="A1:W18"/>
  <sheetViews>
    <sheetView topLeftCell="K12" workbookViewId="0">
      <selection activeCell="T16" sqref="T16:U18"/>
    </sheetView>
  </sheetViews>
  <sheetFormatPr defaultColWidth="8.7265625" defaultRowHeight="14.5" x14ac:dyDescent="0.35"/>
  <cols>
    <col min="1" max="4" width="8.7265625" style="14"/>
    <col min="5" max="5" width="11.81640625" style="14" customWidth="1"/>
    <col min="6" max="6" width="11.453125" style="14" customWidth="1"/>
    <col min="7" max="11" width="8.7265625" style="14"/>
    <col min="12" max="12" width="15.81640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102</v>
      </c>
      <c r="B2" s="11">
        <f>M14</f>
        <v>3</v>
      </c>
      <c r="C2" s="11" t="str">
        <f>E17</f>
        <v>MYSŁOWICE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3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6068906</v>
      </c>
      <c r="B16" s="48" t="s">
        <v>2959</v>
      </c>
      <c r="C16" s="49" t="s">
        <v>2960</v>
      </c>
      <c r="D16" s="50" t="s">
        <v>13</v>
      </c>
      <c r="E16" s="50" t="s">
        <v>2933</v>
      </c>
      <c r="F16" s="50" t="s">
        <v>2933</v>
      </c>
      <c r="G16" s="50" t="s">
        <v>2934</v>
      </c>
      <c r="H16" s="50" t="s">
        <v>2933</v>
      </c>
      <c r="I16" s="50" t="s">
        <v>2961</v>
      </c>
      <c r="J16" s="50" t="s">
        <v>2962</v>
      </c>
      <c r="K16" s="51">
        <v>101</v>
      </c>
      <c r="L16" s="50">
        <v>509059</v>
      </c>
      <c r="M16" s="50">
        <v>258996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6074029</v>
      </c>
      <c r="B17" s="48" t="s">
        <v>2963</v>
      </c>
      <c r="C17" s="49" t="s">
        <v>2964</v>
      </c>
      <c r="D17" s="50" t="s">
        <v>13</v>
      </c>
      <c r="E17" s="50" t="s">
        <v>2933</v>
      </c>
      <c r="F17" s="50" t="s">
        <v>2933</v>
      </c>
      <c r="G17" s="50" t="s">
        <v>2934</v>
      </c>
      <c r="H17" s="50" t="s">
        <v>2933</v>
      </c>
      <c r="I17" s="50" t="s">
        <v>130</v>
      </c>
      <c r="J17" s="50" t="s">
        <v>131</v>
      </c>
      <c r="K17" s="51">
        <v>19</v>
      </c>
      <c r="L17" s="50">
        <v>507620</v>
      </c>
      <c r="M17" s="50">
        <v>259404</v>
      </c>
      <c r="N17" s="50">
        <v>1</v>
      </c>
      <c r="O17" s="43"/>
      <c r="P17" s="43"/>
      <c r="Q17" s="43"/>
      <c r="R17" s="32">
        <f t="shared" ref="R17:R18" si="1">ROUND(Q17*0.23,2)</f>
        <v>0</v>
      </c>
      <c r="S17" s="44">
        <f t="shared" ref="S17:S18" si="2">ROUND(Q17,2)+R17</f>
        <v>0</v>
      </c>
      <c r="T17" s="43"/>
      <c r="U17" s="43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35">
      <c r="A18" s="48">
        <v>6074177</v>
      </c>
      <c r="B18" s="48" t="s">
        <v>2974</v>
      </c>
      <c r="C18" s="49" t="s">
        <v>2975</v>
      </c>
      <c r="D18" s="50" t="s">
        <v>13</v>
      </c>
      <c r="E18" s="50" t="s">
        <v>2933</v>
      </c>
      <c r="F18" s="50" t="s">
        <v>2933</v>
      </c>
      <c r="G18" s="50" t="s">
        <v>2934</v>
      </c>
      <c r="H18" s="50" t="s">
        <v>2933</v>
      </c>
      <c r="I18" s="50" t="s">
        <v>2274</v>
      </c>
      <c r="J18" s="50" t="s">
        <v>2275</v>
      </c>
      <c r="K18" s="51">
        <v>8</v>
      </c>
      <c r="L18" s="50">
        <v>507337</v>
      </c>
      <c r="M18" s="50">
        <v>257710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</sheetData>
  <sheetProtection algorithmName="SHA-512" hashValue="qWlCGPmhiu+ShnKJpp9TpvbGxTqrhGNlLHRrJ0pKMZiy/BSfddmVvoFF+9LhC9xvPtl7fVRgL1brM+7ja77G5Q==" saltValue="NnL3CT/NeRjnDucq670Uv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51ED9-561A-4B47-9B12-F12FB02EAF31}">
  <dimension ref="A1:W17"/>
  <sheetViews>
    <sheetView topLeftCell="J13" workbookViewId="0">
      <selection activeCell="T17" sqref="T17"/>
    </sheetView>
  </sheetViews>
  <sheetFormatPr defaultColWidth="8.7265625" defaultRowHeight="14.5" x14ac:dyDescent="0.35"/>
  <cols>
    <col min="1" max="4" width="8.7265625" style="14"/>
    <col min="5" max="5" width="12.1796875" style="14" customWidth="1"/>
    <col min="6" max="6" width="10.54296875" style="14" customWidth="1"/>
    <col min="7" max="11" width="8.7265625" style="14"/>
    <col min="12" max="12" width="1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101</v>
      </c>
      <c r="B2" s="11">
        <f>M14</f>
        <v>2</v>
      </c>
      <c r="C2" s="11" t="str">
        <f>E17</f>
        <v>MYSŁOWICE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6069905</v>
      </c>
      <c r="B16" s="48" t="s">
        <v>2991</v>
      </c>
      <c r="C16" s="49" t="s">
        <v>2992</v>
      </c>
      <c r="D16" s="50" t="s">
        <v>13</v>
      </c>
      <c r="E16" s="50" t="s">
        <v>2933</v>
      </c>
      <c r="F16" s="50" t="s">
        <v>2933</v>
      </c>
      <c r="G16" s="50" t="s">
        <v>2934</v>
      </c>
      <c r="H16" s="50" t="s">
        <v>2933</v>
      </c>
      <c r="I16" s="50" t="s">
        <v>2993</v>
      </c>
      <c r="J16" s="50" t="s">
        <v>2994</v>
      </c>
      <c r="K16" s="51">
        <v>144</v>
      </c>
      <c r="L16" s="50">
        <v>508405</v>
      </c>
      <c r="M16" s="50">
        <v>260029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6074512</v>
      </c>
      <c r="B17" s="48" t="s">
        <v>2999</v>
      </c>
      <c r="C17" s="49" t="s">
        <v>3000</v>
      </c>
      <c r="D17" s="50" t="s">
        <v>13</v>
      </c>
      <c r="E17" s="50" t="s">
        <v>2933</v>
      </c>
      <c r="F17" s="50" t="s">
        <v>2933</v>
      </c>
      <c r="G17" s="50" t="s">
        <v>2934</v>
      </c>
      <c r="H17" s="50" t="s">
        <v>2933</v>
      </c>
      <c r="I17" s="50" t="s">
        <v>3001</v>
      </c>
      <c r="J17" s="50" t="s">
        <v>3002</v>
      </c>
      <c r="K17" s="51">
        <v>4</v>
      </c>
      <c r="L17" s="50">
        <v>511413</v>
      </c>
      <c r="M17" s="50">
        <v>261642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g2+4KDcmy4rE+WrvYpFsU5f9aramltRpHMcNKQdZ1MpRTGGxwS1k+qVf6gTAgLOlbRaQwjndUB5GFgiEVUXJdQ==" saltValue="0mevl2EDfhGqw5eK61EQg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5D375-C7E2-45DB-9B96-450FD554C2E7}">
  <dimension ref="A1:W18"/>
  <sheetViews>
    <sheetView workbookViewId="0">
      <selection activeCell="Q15" sqref="Q15"/>
    </sheetView>
  </sheetViews>
  <sheetFormatPr defaultRowHeight="14.5" x14ac:dyDescent="0.35"/>
  <cols>
    <col min="5" max="5" width="10.7265625" customWidth="1"/>
    <col min="6" max="6" width="10.26953125" customWidth="1"/>
    <col min="12" max="12" width="15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172</v>
      </c>
      <c r="B2" s="11">
        <f>M14</f>
        <v>3</v>
      </c>
      <c r="C2" s="11" t="str">
        <f>E17</f>
        <v>ŻYWIECKI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43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3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5861235</v>
      </c>
      <c r="B16" s="4" t="s">
        <v>1594</v>
      </c>
      <c r="C16" s="5" t="s">
        <v>1595</v>
      </c>
      <c r="D16" s="6" t="s">
        <v>13</v>
      </c>
      <c r="E16" s="6" t="s">
        <v>31</v>
      </c>
      <c r="F16" s="6" t="s">
        <v>1592</v>
      </c>
      <c r="G16" s="6" t="s">
        <v>1593</v>
      </c>
      <c r="H16" s="6" t="s">
        <v>1592</v>
      </c>
      <c r="I16" s="6" t="s">
        <v>21</v>
      </c>
      <c r="J16" s="6" t="s">
        <v>22</v>
      </c>
      <c r="K16" s="7">
        <v>10</v>
      </c>
      <c r="L16" s="6">
        <v>515846</v>
      </c>
      <c r="M16" s="6">
        <v>201197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">
        <v>5861632</v>
      </c>
      <c r="B17" s="4" t="s">
        <v>1606</v>
      </c>
      <c r="C17" s="5" t="s">
        <v>1607</v>
      </c>
      <c r="D17" s="6" t="s">
        <v>13</v>
      </c>
      <c r="E17" s="6" t="s">
        <v>31</v>
      </c>
      <c r="F17" s="6" t="s">
        <v>1592</v>
      </c>
      <c r="G17" s="6" t="s">
        <v>1593</v>
      </c>
      <c r="H17" s="6" t="s">
        <v>1592</v>
      </c>
      <c r="I17" s="6" t="s">
        <v>27</v>
      </c>
      <c r="J17" s="6" t="s">
        <v>28</v>
      </c>
      <c r="K17" s="7">
        <v>77</v>
      </c>
      <c r="L17" s="6">
        <v>516481</v>
      </c>
      <c r="M17" s="6">
        <v>200610</v>
      </c>
      <c r="N17" s="6">
        <v>1</v>
      </c>
      <c r="O17" s="43"/>
      <c r="P17" s="43"/>
      <c r="Q17" s="43"/>
      <c r="R17" s="32">
        <f t="shared" ref="R17:R18" si="1">ROUND(Q17*0.23,2)</f>
        <v>0</v>
      </c>
      <c r="S17" s="44">
        <f t="shared" ref="S17:S18" si="2">ROUND(Q17,2)+R17</f>
        <v>0</v>
      </c>
      <c r="T17" s="43"/>
      <c r="U17" s="43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35">
      <c r="A18" s="4">
        <v>5860431</v>
      </c>
      <c r="B18" s="4" t="s">
        <v>1608</v>
      </c>
      <c r="C18" s="5" t="s">
        <v>1609</v>
      </c>
      <c r="D18" s="6" t="s">
        <v>13</v>
      </c>
      <c r="E18" s="6" t="s">
        <v>31</v>
      </c>
      <c r="F18" s="6" t="s">
        <v>1592</v>
      </c>
      <c r="G18" s="6" t="s">
        <v>1593</v>
      </c>
      <c r="H18" s="6" t="s">
        <v>1592</v>
      </c>
      <c r="I18" s="6" t="s">
        <v>95</v>
      </c>
      <c r="J18" s="6" t="s">
        <v>96</v>
      </c>
      <c r="K18" s="7">
        <v>35</v>
      </c>
      <c r="L18" s="6">
        <v>514306</v>
      </c>
      <c r="M18" s="6">
        <v>202315</v>
      </c>
      <c r="N18" s="6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</sheetData>
  <sheetProtection algorithmName="SHA-512" hashValue="OX9iT21nSgtJ5P63PTJA8mqh50glFwxT/QcUwKDfca8iyA+kim1F7Kep/dQRh4Fup+XU5UpRVMBeY0DO8FBXWw==" saltValue="t9Ab+oqDnOFoPaV05b/J2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9033B-DC8D-4F40-A03C-BFBB52A8B58A}">
  <dimension ref="A1:W20"/>
  <sheetViews>
    <sheetView workbookViewId="0">
      <selection activeCell="T16" sqref="T16:U20"/>
    </sheetView>
  </sheetViews>
  <sheetFormatPr defaultColWidth="8.7265625" defaultRowHeight="14.5" x14ac:dyDescent="0.35"/>
  <cols>
    <col min="1" max="4" width="8.7265625" style="14"/>
    <col min="5" max="5" width="9.81640625" style="14" customWidth="1"/>
    <col min="6" max="6" width="10.54296875" style="14" customWidth="1"/>
    <col min="7" max="11" width="8.7265625" style="14"/>
    <col min="12" max="12" width="15.81640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100</v>
      </c>
      <c r="B2" s="11">
        <f>M14</f>
        <v>5</v>
      </c>
      <c r="C2" s="11" t="str">
        <f>E17</f>
        <v>MYSŁOWICE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5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6073165</v>
      </c>
      <c r="B16" s="48" t="s">
        <v>2939</v>
      </c>
      <c r="C16" s="49" t="s">
        <v>2940</v>
      </c>
      <c r="D16" s="50" t="s">
        <v>13</v>
      </c>
      <c r="E16" s="50" t="s">
        <v>2933</v>
      </c>
      <c r="F16" s="50" t="s">
        <v>2933</v>
      </c>
      <c r="G16" s="50" t="s">
        <v>2934</v>
      </c>
      <c r="H16" s="50" t="s">
        <v>2933</v>
      </c>
      <c r="I16" s="50" t="s">
        <v>2941</v>
      </c>
      <c r="J16" s="50" t="s">
        <v>2942</v>
      </c>
      <c r="K16" s="51">
        <v>3</v>
      </c>
      <c r="L16" s="50">
        <v>511574</v>
      </c>
      <c r="M16" s="50">
        <v>257419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6073722</v>
      </c>
      <c r="B17" s="48" t="s">
        <v>2943</v>
      </c>
      <c r="C17" s="49" t="s">
        <v>2944</v>
      </c>
      <c r="D17" s="50" t="s">
        <v>13</v>
      </c>
      <c r="E17" s="50" t="s">
        <v>2933</v>
      </c>
      <c r="F17" s="50" t="s">
        <v>2933</v>
      </c>
      <c r="G17" s="50" t="s">
        <v>2934</v>
      </c>
      <c r="H17" s="50" t="s">
        <v>2933</v>
      </c>
      <c r="I17" s="50" t="s">
        <v>145</v>
      </c>
      <c r="J17" s="50" t="s">
        <v>146</v>
      </c>
      <c r="K17" s="51">
        <v>92</v>
      </c>
      <c r="L17" s="50">
        <v>515560</v>
      </c>
      <c r="M17" s="50">
        <v>256468</v>
      </c>
      <c r="N17" s="50">
        <v>1</v>
      </c>
      <c r="O17" s="43"/>
      <c r="P17" s="43"/>
      <c r="Q17" s="43"/>
      <c r="R17" s="32">
        <f t="shared" ref="R17:R20" si="1">ROUND(Q17*0.23,2)</f>
        <v>0</v>
      </c>
      <c r="S17" s="44">
        <f t="shared" ref="S17:S20" si="2">ROUND(Q17,2)+R17</f>
        <v>0</v>
      </c>
      <c r="T17" s="43"/>
      <c r="U17" s="43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35">
      <c r="A18" s="48">
        <v>6073913</v>
      </c>
      <c r="B18" s="48" t="s">
        <v>2955</v>
      </c>
      <c r="C18" s="49" t="s">
        <v>2956</v>
      </c>
      <c r="D18" s="50" t="s">
        <v>13</v>
      </c>
      <c r="E18" s="50" t="s">
        <v>2933</v>
      </c>
      <c r="F18" s="50" t="s">
        <v>2933</v>
      </c>
      <c r="G18" s="50" t="s">
        <v>2934</v>
      </c>
      <c r="H18" s="50" t="s">
        <v>2933</v>
      </c>
      <c r="I18" s="50" t="s">
        <v>2957</v>
      </c>
      <c r="J18" s="50" t="s">
        <v>2958</v>
      </c>
      <c r="K18" s="51">
        <v>46</v>
      </c>
      <c r="L18" s="50">
        <v>511483</v>
      </c>
      <c r="M18" s="50">
        <v>257731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6074192</v>
      </c>
      <c r="B19" s="48" t="s">
        <v>2976</v>
      </c>
      <c r="C19" s="49" t="s">
        <v>2977</v>
      </c>
      <c r="D19" s="50" t="s">
        <v>13</v>
      </c>
      <c r="E19" s="50" t="s">
        <v>2933</v>
      </c>
      <c r="F19" s="50" t="s">
        <v>2933</v>
      </c>
      <c r="G19" s="50" t="s">
        <v>2934</v>
      </c>
      <c r="H19" s="50" t="s">
        <v>2933</v>
      </c>
      <c r="I19" s="50" t="s">
        <v>371</v>
      </c>
      <c r="J19" s="50" t="s">
        <v>372</v>
      </c>
      <c r="K19" s="51">
        <v>20</v>
      </c>
      <c r="L19" s="50">
        <v>507287</v>
      </c>
      <c r="M19" s="50">
        <v>258212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6074460</v>
      </c>
      <c r="B20" s="48" t="s">
        <v>2995</v>
      </c>
      <c r="C20" s="49" t="s">
        <v>2996</v>
      </c>
      <c r="D20" s="50" t="s">
        <v>13</v>
      </c>
      <c r="E20" s="50" t="s">
        <v>2933</v>
      </c>
      <c r="F20" s="50" t="s">
        <v>2933</v>
      </c>
      <c r="G20" s="50" t="s">
        <v>2934</v>
      </c>
      <c r="H20" s="50" t="s">
        <v>2933</v>
      </c>
      <c r="I20" s="50" t="s">
        <v>2997</v>
      </c>
      <c r="J20" s="50" t="s">
        <v>2998</v>
      </c>
      <c r="K20" s="51">
        <v>116</v>
      </c>
      <c r="L20" s="50">
        <v>511193</v>
      </c>
      <c r="M20" s="50">
        <v>260959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</sheetData>
  <sheetProtection algorithmName="SHA-512" hashValue="RSX/IUukaMH5VGmQYO29kSDrGnWeP4Cgfay35CJsLC/FL6YSVnmF2nPpo2t5GhKJ116wEu7dn9/AQEwD18HaIQ==" saltValue="K/S2wP4bjV8cQGKIoXt8T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B5E19E-2568-4A74-9A12-EC2A65BA25FA}">
  <dimension ref="A1:W17"/>
  <sheetViews>
    <sheetView topLeftCell="J12" workbookViewId="0">
      <selection activeCell="O15" sqref="O15"/>
    </sheetView>
  </sheetViews>
  <sheetFormatPr defaultColWidth="8.7265625" defaultRowHeight="14.5" x14ac:dyDescent="0.35"/>
  <cols>
    <col min="1" max="4" width="8.7265625" style="14"/>
    <col min="5" max="6" width="11.81640625" style="14" customWidth="1"/>
    <col min="7" max="11" width="8.7265625" style="14"/>
    <col min="12" max="12" width="15.269531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99</v>
      </c>
      <c r="B2" s="11">
        <f>M14</f>
        <v>2</v>
      </c>
      <c r="C2" s="11" t="str">
        <f>E17</f>
        <v>MYSŁOWICE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6067543</v>
      </c>
      <c r="B16" s="48" t="s">
        <v>2945</v>
      </c>
      <c r="C16" s="49" t="s">
        <v>2946</v>
      </c>
      <c r="D16" s="50" t="s">
        <v>13</v>
      </c>
      <c r="E16" s="50" t="s">
        <v>2933</v>
      </c>
      <c r="F16" s="50" t="s">
        <v>2933</v>
      </c>
      <c r="G16" s="50" t="s">
        <v>2934</v>
      </c>
      <c r="H16" s="50" t="s">
        <v>2933</v>
      </c>
      <c r="I16" s="50" t="s">
        <v>549</v>
      </c>
      <c r="J16" s="50" t="s">
        <v>550</v>
      </c>
      <c r="K16" s="51">
        <v>4</v>
      </c>
      <c r="L16" s="50">
        <v>509790</v>
      </c>
      <c r="M16" s="50">
        <v>263337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6067783</v>
      </c>
      <c r="B17" s="48" t="s">
        <v>2980</v>
      </c>
      <c r="C17" s="49" t="s">
        <v>2981</v>
      </c>
      <c r="D17" s="50" t="s">
        <v>13</v>
      </c>
      <c r="E17" s="50" t="s">
        <v>2933</v>
      </c>
      <c r="F17" s="50" t="s">
        <v>2933</v>
      </c>
      <c r="G17" s="50" t="s">
        <v>2934</v>
      </c>
      <c r="H17" s="50" t="s">
        <v>2933</v>
      </c>
      <c r="I17" s="50" t="s">
        <v>2982</v>
      </c>
      <c r="J17" s="50" t="s">
        <v>2983</v>
      </c>
      <c r="K17" s="51">
        <v>2</v>
      </c>
      <c r="L17" s="50">
        <v>510252</v>
      </c>
      <c r="M17" s="50">
        <v>262496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b5kKqWGcKvYmeXSCyB1kX1XwVneUpT8peRJ0STP01SCKraJpkQaXLcBtFJvKGRlPSwSUTXI8+L8jT4iDCYKFmg==" saltValue="Pod1WNJHeN1yPhM9TzGkn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43970-8CB6-45C3-91CC-52DBC76EB170}">
  <dimension ref="A1:W18"/>
  <sheetViews>
    <sheetView topLeftCell="A9" workbookViewId="0">
      <selection activeCell="T16" sqref="T16:U18"/>
    </sheetView>
  </sheetViews>
  <sheetFormatPr defaultColWidth="8.7265625" defaultRowHeight="14.5" x14ac:dyDescent="0.35"/>
  <cols>
    <col min="1" max="4" width="8.7265625" style="14"/>
    <col min="5" max="5" width="10.7265625" style="14" customWidth="1"/>
    <col min="6" max="6" width="11.81640625" style="14" customWidth="1"/>
    <col min="7" max="11" width="8.7265625" style="14"/>
    <col min="12" max="12" width="1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98</v>
      </c>
      <c r="B2" s="11">
        <f>M14</f>
        <v>3</v>
      </c>
      <c r="C2" s="11" t="str">
        <f>E17</f>
        <v>MYSŁOWICE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3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6073534</v>
      </c>
      <c r="B16" s="48" t="s">
        <v>2931</v>
      </c>
      <c r="C16" s="49" t="s">
        <v>2932</v>
      </c>
      <c r="D16" s="50" t="s">
        <v>13</v>
      </c>
      <c r="E16" s="50" t="s">
        <v>2933</v>
      </c>
      <c r="F16" s="50" t="s">
        <v>2933</v>
      </c>
      <c r="G16" s="50" t="s">
        <v>2934</v>
      </c>
      <c r="H16" s="50" t="s">
        <v>2933</v>
      </c>
      <c r="I16" s="50" t="s">
        <v>2935</v>
      </c>
      <c r="J16" s="50" t="s">
        <v>2936</v>
      </c>
      <c r="K16" s="51">
        <v>6</v>
      </c>
      <c r="L16" s="50">
        <v>507933</v>
      </c>
      <c r="M16" s="50">
        <v>263481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6073811</v>
      </c>
      <c r="B17" s="48" t="s">
        <v>2951</v>
      </c>
      <c r="C17" s="49" t="s">
        <v>2952</v>
      </c>
      <c r="D17" s="50" t="s">
        <v>13</v>
      </c>
      <c r="E17" s="50" t="s">
        <v>2933</v>
      </c>
      <c r="F17" s="50" t="s">
        <v>2933</v>
      </c>
      <c r="G17" s="50" t="s">
        <v>2934</v>
      </c>
      <c r="H17" s="50" t="s">
        <v>2933</v>
      </c>
      <c r="I17" s="50" t="s">
        <v>2953</v>
      </c>
      <c r="J17" s="50" t="s">
        <v>2954</v>
      </c>
      <c r="K17" s="51">
        <v>14</v>
      </c>
      <c r="L17" s="50">
        <v>511291</v>
      </c>
      <c r="M17" s="50">
        <v>261751</v>
      </c>
      <c r="N17" s="50">
        <v>1</v>
      </c>
      <c r="O17" s="43"/>
      <c r="P17" s="43"/>
      <c r="Q17" s="43"/>
      <c r="R17" s="32">
        <f t="shared" ref="R17:R18" si="1">ROUND(Q17*0.23,2)</f>
        <v>0</v>
      </c>
      <c r="S17" s="44">
        <f t="shared" ref="S17:S18" si="2">ROUND(Q17,2)+R17</f>
        <v>0</v>
      </c>
      <c r="T17" s="43"/>
      <c r="U17" s="43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35">
      <c r="A18" s="48">
        <v>6074168</v>
      </c>
      <c r="B18" s="48" t="s">
        <v>2972</v>
      </c>
      <c r="C18" s="49" t="s">
        <v>2973</v>
      </c>
      <c r="D18" s="50" t="s">
        <v>13</v>
      </c>
      <c r="E18" s="50" t="s">
        <v>2933</v>
      </c>
      <c r="F18" s="50" t="s">
        <v>2933</v>
      </c>
      <c r="G18" s="50" t="s">
        <v>2934</v>
      </c>
      <c r="H18" s="50" t="s">
        <v>2933</v>
      </c>
      <c r="I18" s="50" t="s">
        <v>1350</v>
      </c>
      <c r="J18" s="50" t="s">
        <v>1351</v>
      </c>
      <c r="K18" s="51">
        <v>7</v>
      </c>
      <c r="L18" s="50">
        <v>509851</v>
      </c>
      <c r="M18" s="50">
        <v>264368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</sheetData>
  <sheetProtection algorithmName="SHA-512" hashValue="7owjB2c0wk3CEY/q7iNs7CLznY2/UBysi36OAUQceSjRyCcGwSEyXsx1FjWHIb5gHlsuqF16oZ4lYH3c8f18Ag==" saltValue="GMON6F8HGGK983GDP371D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40ACC-C112-4FBF-B76C-68EE87FD0F06}">
  <dimension ref="A1:W18"/>
  <sheetViews>
    <sheetView workbookViewId="0">
      <selection activeCell="T16" sqref="T16:U18"/>
    </sheetView>
  </sheetViews>
  <sheetFormatPr defaultColWidth="8.7265625" defaultRowHeight="14.5" x14ac:dyDescent="0.35"/>
  <cols>
    <col min="1" max="4" width="8.7265625" style="14"/>
    <col min="5" max="6" width="11.453125" style="14" customWidth="1"/>
    <col min="7" max="11" width="8.7265625" style="14"/>
    <col min="12" max="12" width="1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97</v>
      </c>
      <c r="B2" s="11">
        <f>M14</f>
        <v>3</v>
      </c>
      <c r="C2" s="11" t="str">
        <f>E17</f>
        <v>MYSŁOWICE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3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6073545</v>
      </c>
      <c r="B16" s="48" t="s">
        <v>2937</v>
      </c>
      <c r="C16" s="49" t="s">
        <v>2938</v>
      </c>
      <c r="D16" s="50" t="s">
        <v>13</v>
      </c>
      <c r="E16" s="50" t="s">
        <v>2933</v>
      </c>
      <c r="F16" s="50" t="s">
        <v>2933</v>
      </c>
      <c r="G16" s="50" t="s">
        <v>2934</v>
      </c>
      <c r="H16" s="50" t="s">
        <v>2933</v>
      </c>
      <c r="I16" s="50" t="s">
        <v>971</v>
      </c>
      <c r="J16" s="50" t="s">
        <v>972</v>
      </c>
      <c r="K16" s="51">
        <v>30</v>
      </c>
      <c r="L16" s="50">
        <v>509444</v>
      </c>
      <c r="M16" s="50">
        <v>263657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6074072</v>
      </c>
      <c r="B17" s="48" t="s">
        <v>2970</v>
      </c>
      <c r="C17" s="49" t="s">
        <v>2971</v>
      </c>
      <c r="D17" s="50" t="s">
        <v>13</v>
      </c>
      <c r="E17" s="50" t="s">
        <v>2933</v>
      </c>
      <c r="F17" s="50" t="s">
        <v>2933</v>
      </c>
      <c r="G17" s="50" t="s">
        <v>2934</v>
      </c>
      <c r="H17" s="50" t="s">
        <v>2933</v>
      </c>
      <c r="I17" s="50" t="s">
        <v>2085</v>
      </c>
      <c r="J17" s="50" t="s">
        <v>2086</v>
      </c>
      <c r="K17" s="51">
        <v>44</v>
      </c>
      <c r="L17" s="50">
        <v>508979</v>
      </c>
      <c r="M17" s="50">
        <v>263156</v>
      </c>
      <c r="N17" s="50">
        <v>1</v>
      </c>
      <c r="O17" s="43"/>
      <c r="P17" s="43"/>
      <c r="Q17" s="43"/>
      <c r="R17" s="32">
        <f t="shared" ref="R17:R18" si="1">ROUND(Q17*0.23,2)</f>
        <v>0</v>
      </c>
      <c r="S17" s="44">
        <f t="shared" ref="S17:S18" si="2">ROUND(Q17,2)+R17</f>
        <v>0</v>
      </c>
      <c r="T17" s="43"/>
      <c r="U17" s="43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35">
      <c r="A18" s="48">
        <v>6074238</v>
      </c>
      <c r="B18" s="48" t="s">
        <v>2978</v>
      </c>
      <c r="C18" s="49" t="s">
        <v>2979</v>
      </c>
      <c r="D18" s="50" t="s">
        <v>13</v>
      </c>
      <c r="E18" s="50" t="s">
        <v>2933</v>
      </c>
      <c r="F18" s="50" t="s">
        <v>2933</v>
      </c>
      <c r="G18" s="50" t="s">
        <v>2934</v>
      </c>
      <c r="H18" s="50" t="s">
        <v>2933</v>
      </c>
      <c r="I18" s="50" t="s">
        <v>993</v>
      </c>
      <c r="J18" s="50" t="s">
        <v>994</v>
      </c>
      <c r="K18" s="51">
        <v>19</v>
      </c>
      <c r="L18" s="50">
        <v>510229</v>
      </c>
      <c r="M18" s="50">
        <v>263365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</sheetData>
  <sheetProtection algorithmName="SHA-512" hashValue="bX8atW1o6ldVxiZJUDKLeJRKFStxb5LcYcYmtB9V3sEhhZ9X9Z0wOoDjBZzxXRf8HkfpSJpaovRHMT8gw/PvtA==" saltValue="W8PpWS+W+yIq3iGsTq5jC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2ED61-32CA-44EC-A3A1-8E33F7D8C9A0}">
  <dimension ref="A1:W20"/>
  <sheetViews>
    <sheetView workbookViewId="0">
      <selection activeCell="A4" sqref="A4:E4"/>
    </sheetView>
  </sheetViews>
  <sheetFormatPr defaultColWidth="8.7265625" defaultRowHeight="14.5" x14ac:dyDescent="0.35"/>
  <cols>
    <col min="1" max="4" width="8.7265625" style="14"/>
    <col min="5" max="5" width="9.453125" style="14" customWidth="1"/>
    <col min="6" max="6" width="10.54296875" style="14" customWidth="1"/>
    <col min="7" max="11" width="8.7265625" style="14"/>
    <col min="12" max="12" width="15.81640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96</v>
      </c>
      <c r="B2" s="11">
        <f>M14</f>
        <v>5</v>
      </c>
      <c r="C2" s="11" t="str">
        <f>E17</f>
        <v>MYSŁOWICE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5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6073802</v>
      </c>
      <c r="B16" s="48" t="s">
        <v>2947</v>
      </c>
      <c r="C16" s="49" t="s">
        <v>2948</v>
      </c>
      <c r="D16" s="50" t="s">
        <v>13</v>
      </c>
      <c r="E16" s="50" t="s">
        <v>2933</v>
      </c>
      <c r="F16" s="50" t="s">
        <v>2933</v>
      </c>
      <c r="G16" s="50" t="s">
        <v>2934</v>
      </c>
      <c r="H16" s="50" t="s">
        <v>2933</v>
      </c>
      <c r="I16" s="50" t="s">
        <v>2949</v>
      </c>
      <c r="J16" s="50" t="s">
        <v>2950</v>
      </c>
      <c r="K16" s="51">
        <v>1</v>
      </c>
      <c r="L16" s="50">
        <v>509444</v>
      </c>
      <c r="M16" s="50">
        <v>264878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6067532</v>
      </c>
      <c r="B17" s="48" t="s">
        <v>2965</v>
      </c>
      <c r="C17" s="49" t="s">
        <v>2966</v>
      </c>
      <c r="D17" s="50" t="s">
        <v>13</v>
      </c>
      <c r="E17" s="50" t="s">
        <v>2933</v>
      </c>
      <c r="F17" s="50" t="s">
        <v>2933</v>
      </c>
      <c r="G17" s="50" t="s">
        <v>2934</v>
      </c>
      <c r="H17" s="50" t="s">
        <v>2933</v>
      </c>
      <c r="I17" s="50" t="s">
        <v>524</v>
      </c>
      <c r="J17" s="50" t="s">
        <v>525</v>
      </c>
      <c r="K17" s="51" t="s">
        <v>2967</v>
      </c>
      <c r="L17" s="50">
        <v>509812</v>
      </c>
      <c r="M17" s="50">
        <v>263438</v>
      </c>
      <c r="N17" s="50">
        <v>1</v>
      </c>
      <c r="O17" s="43"/>
      <c r="P17" s="43"/>
      <c r="Q17" s="43"/>
      <c r="R17" s="32">
        <f t="shared" ref="R17:R20" si="1">ROUND(Q17*0.23,2)</f>
        <v>0</v>
      </c>
      <c r="S17" s="44">
        <f t="shared" ref="S17:S20" si="2">ROUND(Q17,2)+R17</f>
        <v>0</v>
      </c>
      <c r="T17" s="43"/>
      <c r="U17" s="43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35">
      <c r="A18" s="48">
        <v>6067533</v>
      </c>
      <c r="B18" s="48" t="s">
        <v>2968</v>
      </c>
      <c r="C18" s="49" t="s">
        <v>2969</v>
      </c>
      <c r="D18" s="50" t="s">
        <v>13</v>
      </c>
      <c r="E18" s="50" t="s">
        <v>2933</v>
      </c>
      <c r="F18" s="50" t="s">
        <v>2933</v>
      </c>
      <c r="G18" s="50" t="s">
        <v>2934</v>
      </c>
      <c r="H18" s="50" t="s">
        <v>2933</v>
      </c>
      <c r="I18" s="50" t="s">
        <v>2085</v>
      </c>
      <c r="J18" s="50" t="s">
        <v>2086</v>
      </c>
      <c r="K18" s="51">
        <v>3</v>
      </c>
      <c r="L18" s="50">
        <v>509714</v>
      </c>
      <c r="M18" s="50">
        <v>263572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6065497</v>
      </c>
      <c r="B19" s="48" t="s">
        <v>2984</v>
      </c>
      <c r="C19" s="49" t="s">
        <v>2985</v>
      </c>
      <c r="D19" s="50" t="s">
        <v>13</v>
      </c>
      <c r="E19" s="50" t="s">
        <v>2933</v>
      </c>
      <c r="F19" s="50" t="s">
        <v>2933</v>
      </c>
      <c r="G19" s="50" t="s">
        <v>2934</v>
      </c>
      <c r="H19" s="50" t="s">
        <v>2933</v>
      </c>
      <c r="I19" s="50" t="s">
        <v>2986</v>
      </c>
      <c r="J19" s="50" t="s">
        <v>2987</v>
      </c>
      <c r="K19" s="51">
        <v>2</v>
      </c>
      <c r="L19" s="50">
        <v>509142</v>
      </c>
      <c r="M19" s="50">
        <v>264297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6065110</v>
      </c>
      <c r="B20" s="48" t="s">
        <v>2988</v>
      </c>
      <c r="C20" s="49" t="s">
        <v>2989</v>
      </c>
      <c r="D20" s="50" t="s">
        <v>13</v>
      </c>
      <c r="E20" s="50" t="s">
        <v>2933</v>
      </c>
      <c r="F20" s="50" t="s">
        <v>2933</v>
      </c>
      <c r="G20" s="50" t="s">
        <v>2934</v>
      </c>
      <c r="H20" s="50" t="s">
        <v>2933</v>
      </c>
      <c r="I20" s="50" t="s">
        <v>2986</v>
      </c>
      <c r="J20" s="50" t="s">
        <v>2987</v>
      </c>
      <c r="K20" s="51" t="s">
        <v>2990</v>
      </c>
      <c r="L20" s="50">
        <v>508229</v>
      </c>
      <c r="M20" s="50">
        <v>263987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</sheetData>
  <sheetProtection algorithmName="SHA-512" hashValue="ZvjEnwNStXKVSEyyFh24gmmaZj3fITubD1BLW5nH4VSwcuYx3Q6AVdCDHCyircsEL0d/uXEhaEgeFZxAaGGRwA==" saltValue="h7nDzQAiYoL9hQ7t8vo1i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A5B10-4CF4-4E57-9372-E3944A9934B6}">
  <dimension ref="A1:W20"/>
  <sheetViews>
    <sheetView workbookViewId="0">
      <selection activeCell="T16" sqref="T16:U20"/>
    </sheetView>
  </sheetViews>
  <sheetFormatPr defaultColWidth="8.7265625" defaultRowHeight="14.5" x14ac:dyDescent="0.35"/>
  <cols>
    <col min="1" max="4" width="8.7265625" style="14"/>
    <col min="5" max="5" width="11.54296875" style="14" customWidth="1"/>
    <col min="6" max="6" width="12" style="14" customWidth="1"/>
    <col min="7" max="11" width="8.7265625" style="14"/>
    <col min="12" max="12" width="15.4531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95</v>
      </c>
      <c r="B2" s="11">
        <f>M14</f>
        <v>5</v>
      </c>
      <c r="C2" s="11" t="str">
        <f>E17</f>
        <v>MIKOŁOWSKI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5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5646909</v>
      </c>
      <c r="B16" s="48" t="s">
        <v>2902</v>
      </c>
      <c r="C16" s="49" t="s">
        <v>2903</v>
      </c>
      <c r="D16" s="50" t="s">
        <v>13</v>
      </c>
      <c r="E16" s="50" t="s">
        <v>975</v>
      </c>
      <c r="F16" s="50" t="s">
        <v>2891</v>
      </c>
      <c r="G16" s="50" t="s">
        <v>2892</v>
      </c>
      <c r="H16" s="50" t="s">
        <v>2891</v>
      </c>
      <c r="I16" s="50" t="s">
        <v>18</v>
      </c>
      <c r="J16" s="50" t="s">
        <v>19</v>
      </c>
      <c r="K16" s="51">
        <v>4</v>
      </c>
      <c r="L16" s="50">
        <v>490832</v>
      </c>
      <c r="M16" s="50">
        <v>254150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5655388</v>
      </c>
      <c r="B17" s="48" t="s">
        <v>2910</v>
      </c>
      <c r="C17" s="49" t="s">
        <v>2911</v>
      </c>
      <c r="D17" s="50" t="s">
        <v>13</v>
      </c>
      <c r="E17" s="50" t="s">
        <v>975</v>
      </c>
      <c r="F17" s="50" t="s">
        <v>2912</v>
      </c>
      <c r="G17" s="50" t="s">
        <v>2913</v>
      </c>
      <c r="H17" s="50" t="s">
        <v>2912</v>
      </c>
      <c r="I17" s="50" t="s">
        <v>2914</v>
      </c>
      <c r="J17" s="50" t="s">
        <v>2915</v>
      </c>
      <c r="K17" s="51">
        <v>1</v>
      </c>
      <c r="L17" s="50">
        <v>492858</v>
      </c>
      <c r="M17" s="50">
        <v>255370</v>
      </c>
      <c r="N17" s="50">
        <v>1</v>
      </c>
      <c r="O17" s="43"/>
      <c r="P17" s="43"/>
      <c r="Q17" s="43"/>
      <c r="R17" s="32">
        <f t="shared" ref="R17:R20" si="1">ROUND(Q17*0.23,2)</f>
        <v>0</v>
      </c>
      <c r="S17" s="44">
        <f t="shared" ref="S17:S20" si="2">ROUND(Q17,2)+R17</f>
        <v>0</v>
      </c>
      <c r="T17" s="43"/>
      <c r="U17" s="43"/>
      <c r="V17" s="32">
        <f t="shared" ref="V17:V20" si="3">ROUND(U17*0.23,2)</f>
        <v>0</v>
      </c>
      <c r="W17" s="44">
        <f t="shared" ref="W17:W20" si="4">ROUND(U17,2)+V17</f>
        <v>0</v>
      </c>
    </row>
    <row r="18" spans="1:23" x14ac:dyDescent="0.35">
      <c r="A18" s="48">
        <v>5655517</v>
      </c>
      <c r="B18" s="48" t="s">
        <v>2918</v>
      </c>
      <c r="C18" s="49" t="s">
        <v>2919</v>
      </c>
      <c r="D18" s="50" t="s">
        <v>13</v>
      </c>
      <c r="E18" s="50" t="s">
        <v>975</v>
      </c>
      <c r="F18" s="50" t="s">
        <v>2912</v>
      </c>
      <c r="G18" s="50" t="s">
        <v>2913</v>
      </c>
      <c r="H18" s="50" t="s">
        <v>2912</v>
      </c>
      <c r="I18" s="50" t="s">
        <v>77</v>
      </c>
      <c r="J18" s="50" t="s">
        <v>78</v>
      </c>
      <c r="K18" s="51">
        <v>24</v>
      </c>
      <c r="L18" s="50">
        <v>493308</v>
      </c>
      <c r="M18" s="50">
        <v>256310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5652483</v>
      </c>
      <c r="B19" s="48" t="s">
        <v>2922</v>
      </c>
      <c r="C19" s="49" t="s">
        <v>2923</v>
      </c>
      <c r="D19" s="50" t="s">
        <v>13</v>
      </c>
      <c r="E19" s="50" t="s">
        <v>975</v>
      </c>
      <c r="F19" s="50" t="s">
        <v>2912</v>
      </c>
      <c r="G19" s="50" t="s">
        <v>2913</v>
      </c>
      <c r="H19" s="50" t="s">
        <v>2912</v>
      </c>
      <c r="I19" s="50" t="s">
        <v>2885</v>
      </c>
      <c r="J19" s="50" t="s">
        <v>2886</v>
      </c>
      <c r="K19" s="51">
        <v>4</v>
      </c>
      <c r="L19" s="50">
        <v>491886</v>
      </c>
      <c r="M19" s="50">
        <v>256480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5655692</v>
      </c>
      <c r="B20" s="48" t="s">
        <v>2924</v>
      </c>
      <c r="C20" s="49" t="s">
        <v>2925</v>
      </c>
      <c r="D20" s="50" t="s">
        <v>13</v>
      </c>
      <c r="E20" s="50" t="s">
        <v>975</v>
      </c>
      <c r="F20" s="50" t="s">
        <v>2912</v>
      </c>
      <c r="G20" s="50" t="s">
        <v>2913</v>
      </c>
      <c r="H20" s="50" t="s">
        <v>2912</v>
      </c>
      <c r="I20" s="50" t="s">
        <v>2885</v>
      </c>
      <c r="J20" s="50" t="s">
        <v>2886</v>
      </c>
      <c r="K20" s="51" t="s">
        <v>2926</v>
      </c>
      <c r="L20" s="50">
        <v>491955</v>
      </c>
      <c r="M20" s="50">
        <v>256483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</sheetData>
  <sheetProtection algorithmName="SHA-512" hashValue="QKOQQiXr5ZSc5GxUnzxy09l5odehCrwSzuqDU7Nnc0y+so542iOK92OyFXrxOdz+EIePufE0uVHtrV15eTMrIQ==" saltValue="rsHNaMqUjdEI2g4Rxof2g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E8941-07B2-4933-B01C-AB06225486F1}">
  <dimension ref="A1:W19"/>
  <sheetViews>
    <sheetView workbookViewId="0">
      <selection activeCell="T16" sqref="T16:U19"/>
    </sheetView>
  </sheetViews>
  <sheetFormatPr defaultColWidth="8.7265625" defaultRowHeight="14.5" x14ac:dyDescent="0.35"/>
  <cols>
    <col min="1" max="4" width="8.7265625" style="14"/>
    <col min="5" max="6" width="12" style="14" customWidth="1"/>
    <col min="7" max="11" width="8.7265625" style="14"/>
    <col min="12" max="12" width="14.542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94</v>
      </c>
      <c r="B2" s="11">
        <f>M14</f>
        <v>4</v>
      </c>
      <c r="C2" s="11" t="str">
        <f>E17</f>
        <v>MIKOŁOWSKI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4"/>
      <c r="B11" s="54"/>
      <c r="C11" s="54"/>
      <c r="D11" s="54"/>
      <c r="H11" s="54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4"/>
      <c r="B12" s="54"/>
      <c r="C12" s="54"/>
      <c r="D12" s="5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4"/>
      <c r="B13" s="54"/>
      <c r="C13" s="54"/>
      <c r="D13" s="54"/>
      <c r="H13" s="39"/>
      <c r="I13" s="40"/>
      <c r="J13" s="40"/>
      <c r="K13" s="40"/>
      <c r="L13" s="40"/>
      <c r="M13" s="55"/>
      <c r="N13" s="55"/>
      <c r="O13" s="55"/>
      <c r="P13" s="55"/>
      <c r="Q13" s="55"/>
      <c r="R13" s="55"/>
      <c r="S13" s="55"/>
      <c r="T13" s="55"/>
      <c r="U13" s="55"/>
      <c r="V13" s="55"/>
    </row>
    <row r="14" spans="1:23" ht="36" customHeight="1" x14ac:dyDescent="0.35">
      <c r="M14" s="14">
        <f>SUM(N16:N1048576)</f>
        <v>4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5658685</v>
      </c>
      <c r="B16" s="48" t="s">
        <v>3033</v>
      </c>
      <c r="C16" s="49" t="s">
        <v>3034</v>
      </c>
      <c r="D16" s="50" t="s">
        <v>13</v>
      </c>
      <c r="E16" s="50" t="s">
        <v>975</v>
      </c>
      <c r="F16" s="50" t="s">
        <v>3025</v>
      </c>
      <c r="G16" s="50" t="s">
        <v>3026</v>
      </c>
      <c r="H16" s="50" t="s">
        <v>3025</v>
      </c>
      <c r="I16" s="50" t="s">
        <v>2085</v>
      </c>
      <c r="J16" s="50" t="s">
        <v>2086</v>
      </c>
      <c r="K16" s="51">
        <v>208</v>
      </c>
      <c r="L16" s="50">
        <v>486378</v>
      </c>
      <c r="M16" s="50">
        <v>250499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5660867</v>
      </c>
      <c r="B17" s="48" t="s">
        <v>3035</v>
      </c>
      <c r="C17" s="49" t="s">
        <v>3036</v>
      </c>
      <c r="D17" s="50" t="s">
        <v>13</v>
      </c>
      <c r="E17" s="50" t="s">
        <v>975</v>
      </c>
      <c r="F17" s="50" t="s">
        <v>3025</v>
      </c>
      <c r="G17" s="50" t="s">
        <v>3026</v>
      </c>
      <c r="H17" s="50" t="s">
        <v>3025</v>
      </c>
      <c r="I17" s="50" t="s">
        <v>3037</v>
      </c>
      <c r="J17" s="50" t="s">
        <v>3038</v>
      </c>
      <c r="K17" s="51">
        <v>2</v>
      </c>
      <c r="L17" s="50">
        <v>483055</v>
      </c>
      <c r="M17" s="50">
        <v>246426</v>
      </c>
      <c r="N17" s="50">
        <v>1</v>
      </c>
      <c r="O17" s="43"/>
      <c r="P17" s="43"/>
      <c r="Q17" s="43"/>
      <c r="R17" s="32">
        <f t="shared" ref="R17:R19" si="1">ROUND(Q17*0.23,2)</f>
        <v>0</v>
      </c>
      <c r="S17" s="44">
        <f t="shared" ref="S17:S19" si="2">ROUND(Q17,2)+R17</f>
        <v>0</v>
      </c>
      <c r="T17" s="43"/>
      <c r="U17" s="43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35">
      <c r="A18" s="48">
        <v>5661077</v>
      </c>
      <c r="B18" s="48" t="s">
        <v>3041</v>
      </c>
      <c r="C18" s="49" t="s">
        <v>3042</v>
      </c>
      <c r="D18" s="50" t="s">
        <v>13</v>
      </c>
      <c r="E18" s="50" t="s">
        <v>975</v>
      </c>
      <c r="F18" s="50" t="s">
        <v>3025</v>
      </c>
      <c r="G18" s="50" t="s">
        <v>3026</v>
      </c>
      <c r="H18" s="50" t="s">
        <v>3025</v>
      </c>
      <c r="I18" s="50" t="s">
        <v>2662</v>
      </c>
      <c r="J18" s="50" t="s">
        <v>2663</v>
      </c>
      <c r="K18" s="51">
        <v>1</v>
      </c>
      <c r="L18" s="50">
        <v>485546</v>
      </c>
      <c r="M18" s="50">
        <v>249461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5658949</v>
      </c>
      <c r="B19" s="48" t="s">
        <v>3043</v>
      </c>
      <c r="C19" s="49" t="s">
        <v>3044</v>
      </c>
      <c r="D19" s="50" t="s">
        <v>13</v>
      </c>
      <c r="E19" s="50" t="s">
        <v>975</v>
      </c>
      <c r="F19" s="50" t="s">
        <v>3025</v>
      </c>
      <c r="G19" s="50" t="s">
        <v>3026</v>
      </c>
      <c r="H19" s="50" t="s">
        <v>3025</v>
      </c>
      <c r="I19" s="50" t="s">
        <v>3045</v>
      </c>
      <c r="J19" s="50" t="s">
        <v>3046</v>
      </c>
      <c r="K19" s="51">
        <v>101</v>
      </c>
      <c r="L19" s="50">
        <v>482761</v>
      </c>
      <c r="M19" s="50">
        <v>248962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</sheetData>
  <sheetProtection algorithmName="SHA-512" hashValue="C9JZ8JCgnsF4Pux5s0p0uhQFCVoLn12J6TxovX9cuuYvf+gAD0ViB5zgfO7t84U5if1zOi3rtYS9SJnXZxpKBA==" saltValue="tF2xFOyJ+53ZDaAWnBu1y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85B29-FCB4-4929-9240-6EF585B161A7}">
  <dimension ref="A1:W17"/>
  <sheetViews>
    <sheetView topLeftCell="M10" workbookViewId="0">
      <selection activeCell="U16" sqref="U16"/>
    </sheetView>
  </sheetViews>
  <sheetFormatPr defaultRowHeight="14.5" x14ac:dyDescent="0.35"/>
  <cols>
    <col min="5" max="6" width="11.81640625" customWidth="1"/>
    <col min="12" max="12" width="14.81640625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93</v>
      </c>
      <c r="B2" s="11">
        <f>M14</f>
        <v>2</v>
      </c>
      <c r="C2" s="11" t="str">
        <f>E17</f>
        <v>MIKOŁOWSKI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2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5660512</v>
      </c>
      <c r="B16" s="4" t="s">
        <v>3023</v>
      </c>
      <c r="C16" s="5" t="s">
        <v>3024</v>
      </c>
      <c r="D16" s="6" t="s">
        <v>13</v>
      </c>
      <c r="E16" s="6" t="s">
        <v>975</v>
      </c>
      <c r="F16" s="6" t="s">
        <v>3025</v>
      </c>
      <c r="G16" s="6" t="s">
        <v>3026</v>
      </c>
      <c r="H16" s="6" t="s">
        <v>3025</v>
      </c>
      <c r="I16" s="6" t="s">
        <v>3027</v>
      </c>
      <c r="J16" s="6" t="s">
        <v>3028</v>
      </c>
      <c r="K16" s="7">
        <v>3</v>
      </c>
      <c r="L16" s="6">
        <v>485629</v>
      </c>
      <c r="M16" s="6">
        <v>251267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">
        <v>5659671</v>
      </c>
      <c r="B17" s="4" t="s">
        <v>3029</v>
      </c>
      <c r="C17" s="5" t="s">
        <v>3030</v>
      </c>
      <c r="D17" s="6" t="s">
        <v>13</v>
      </c>
      <c r="E17" s="6" t="s">
        <v>975</v>
      </c>
      <c r="F17" s="6" t="s">
        <v>3025</v>
      </c>
      <c r="G17" s="6" t="s">
        <v>3026</v>
      </c>
      <c r="H17" s="6" t="s">
        <v>3025</v>
      </c>
      <c r="I17" s="6" t="s">
        <v>2003</v>
      </c>
      <c r="J17" s="6" t="s">
        <v>2004</v>
      </c>
      <c r="K17" s="7">
        <v>64</v>
      </c>
      <c r="L17" s="6">
        <v>486708</v>
      </c>
      <c r="M17" s="6">
        <v>248003</v>
      </c>
      <c r="N17" s="6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viTzQW1uDwFFfAq8Dqwdy8DOYsjaJsbv2D9VxvWkFnxzTWc6+FCwN+8405u5Cq7hfttCbaHvqr6VN8yT+bXNzQ==" saltValue="l0vdJTFZZJ3FYBS2VX/yp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  <pageSetup paperSize="9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2106A-EC10-43CF-8321-7BF73DB6F76D}">
  <dimension ref="A1:W16"/>
  <sheetViews>
    <sheetView topLeftCell="T10" workbookViewId="0">
      <selection activeCell="U16" sqref="U16"/>
    </sheetView>
  </sheetViews>
  <sheetFormatPr defaultColWidth="8.7265625" defaultRowHeight="14.5" x14ac:dyDescent="0.35"/>
  <cols>
    <col min="1" max="4" width="8.7265625" style="14"/>
    <col min="5" max="5" width="11.54296875" style="14" customWidth="1"/>
    <col min="6" max="6" width="10.54296875" style="14" customWidth="1"/>
    <col min="7" max="11" width="8.7265625" style="14"/>
    <col min="12" max="12" width="16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92</v>
      </c>
      <c r="B2" s="11">
        <f>M14</f>
        <v>1</v>
      </c>
      <c r="C2" s="11" t="str">
        <f>E16</f>
        <v>MIKOŁOWSKI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2"/>
      <c r="B11" s="52"/>
      <c r="C11" s="52"/>
      <c r="D11" s="52"/>
      <c r="H11" s="52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2"/>
      <c r="B12" s="52"/>
      <c r="C12" s="52"/>
      <c r="D12" s="52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2"/>
      <c r="B13" s="52"/>
      <c r="C13" s="52"/>
      <c r="D13" s="52"/>
      <c r="H13" s="39"/>
      <c r="I13" s="40"/>
      <c r="J13" s="40"/>
      <c r="K13" s="40"/>
      <c r="L13" s="40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3" ht="36" customHeight="1" x14ac:dyDescent="0.35">
      <c r="M14" s="14">
        <f>SUM(N16:N1048576)</f>
        <v>1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5662514</v>
      </c>
      <c r="B16" s="48" t="s">
        <v>980</v>
      </c>
      <c r="C16" s="49" t="s">
        <v>981</v>
      </c>
      <c r="D16" s="50" t="s">
        <v>13</v>
      </c>
      <c r="E16" s="50" t="s">
        <v>975</v>
      </c>
      <c r="F16" s="50" t="s">
        <v>976</v>
      </c>
      <c r="G16" s="50" t="s">
        <v>977</v>
      </c>
      <c r="H16" s="50" t="s">
        <v>976</v>
      </c>
      <c r="I16" s="50" t="s">
        <v>731</v>
      </c>
      <c r="J16" s="50" t="s">
        <v>732</v>
      </c>
      <c r="K16" s="51" t="s">
        <v>982</v>
      </c>
      <c r="L16" s="50">
        <v>483091</v>
      </c>
      <c r="M16" s="50">
        <v>257189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</sheetData>
  <sheetProtection algorithmName="SHA-512" hashValue="gliMFID8CbeRrJaaEA8p7UutvQmq3WPVliTyGVRkVnA77KXuU/eZ1Ygl6w64ivFq77oYLRnBXcqI5VSkx0Spmg==" saltValue="ZFYguNLYfGrRPksq5Ouj2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FF982-CCEE-4F90-B37D-435FE6F4401A}">
  <dimension ref="A1:W21"/>
  <sheetViews>
    <sheetView topLeftCell="J10" workbookViewId="0">
      <selection activeCell="Q17" sqref="Q17"/>
    </sheetView>
  </sheetViews>
  <sheetFormatPr defaultColWidth="8.7265625" defaultRowHeight="14.5" x14ac:dyDescent="0.35"/>
  <cols>
    <col min="1" max="4" width="8.7265625" style="14"/>
    <col min="5" max="5" width="12.54296875" style="14" customWidth="1"/>
    <col min="6" max="6" width="10.81640625" style="14" customWidth="1"/>
    <col min="7" max="11" width="8.7265625" style="14"/>
    <col min="12" max="12" width="15.542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91</v>
      </c>
      <c r="B2" s="11">
        <f>M14</f>
        <v>6</v>
      </c>
      <c r="C2" s="11" t="str">
        <f>E17</f>
        <v>MIKOŁOWSKI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2"/>
      <c r="B11" s="52"/>
      <c r="C11" s="52"/>
      <c r="D11" s="52"/>
      <c r="H11" s="52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2"/>
      <c r="B12" s="52"/>
      <c r="C12" s="52"/>
      <c r="D12" s="52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2"/>
      <c r="B13" s="52"/>
      <c r="C13" s="52"/>
      <c r="D13" s="52"/>
      <c r="H13" s="39"/>
      <c r="I13" s="40"/>
      <c r="J13" s="40"/>
      <c r="K13" s="40"/>
      <c r="L13" s="40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3" ht="36" customHeight="1" x14ac:dyDescent="0.35">
      <c r="M14" s="14">
        <f>SUM(N16:N1048576)</f>
        <v>6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5646030</v>
      </c>
      <c r="B16" s="48" t="s">
        <v>2889</v>
      </c>
      <c r="C16" s="49" t="s">
        <v>2890</v>
      </c>
      <c r="D16" s="50" t="s">
        <v>13</v>
      </c>
      <c r="E16" s="50" t="s">
        <v>975</v>
      </c>
      <c r="F16" s="50" t="s">
        <v>2891</v>
      </c>
      <c r="G16" s="50" t="s">
        <v>2892</v>
      </c>
      <c r="H16" s="50" t="s">
        <v>2891</v>
      </c>
      <c r="I16" s="50" t="s">
        <v>2592</v>
      </c>
      <c r="J16" s="50" t="s">
        <v>2593</v>
      </c>
      <c r="K16" s="51" t="s">
        <v>2893</v>
      </c>
      <c r="L16" s="50">
        <v>488464</v>
      </c>
      <c r="M16" s="50">
        <v>253952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5647165</v>
      </c>
      <c r="B17" s="48" t="s">
        <v>2894</v>
      </c>
      <c r="C17" s="49" t="s">
        <v>2895</v>
      </c>
      <c r="D17" s="50" t="s">
        <v>13</v>
      </c>
      <c r="E17" s="50" t="s">
        <v>975</v>
      </c>
      <c r="F17" s="50" t="s">
        <v>2891</v>
      </c>
      <c r="G17" s="50" t="s">
        <v>2892</v>
      </c>
      <c r="H17" s="50" t="s">
        <v>2891</v>
      </c>
      <c r="I17" s="50" t="s">
        <v>55</v>
      </c>
      <c r="J17" s="50" t="s">
        <v>56</v>
      </c>
      <c r="K17" s="51">
        <v>12</v>
      </c>
      <c r="L17" s="50">
        <v>488196</v>
      </c>
      <c r="M17" s="50">
        <v>252543</v>
      </c>
      <c r="N17" s="50">
        <v>1</v>
      </c>
      <c r="O17" s="43"/>
      <c r="P17" s="43"/>
      <c r="Q17" s="43"/>
      <c r="R17" s="32">
        <f t="shared" ref="R17:R21" si="1">ROUND(Q17*0.23,2)</f>
        <v>0</v>
      </c>
      <c r="S17" s="44">
        <f t="shared" ref="S17:S21" si="2">ROUND(Q17,2)+R17</f>
        <v>0</v>
      </c>
      <c r="T17" s="43"/>
      <c r="U17" s="43"/>
      <c r="V17" s="32">
        <f t="shared" ref="V17:V21" si="3">ROUND(U17*0.23,2)</f>
        <v>0</v>
      </c>
      <c r="W17" s="44">
        <f t="shared" ref="W17:W21" si="4">ROUND(U17,2)+V17</f>
        <v>0</v>
      </c>
    </row>
    <row r="18" spans="1:23" x14ac:dyDescent="0.35">
      <c r="A18" s="48">
        <v>5646521</v>
      </c>
      <c r="B18" s="48" t="s">
        <v>2896</v>
      </c>
      <c r="C18" s="49" t="s">
        <v>2897</v>
      </c>
      <c r="D18" s="50" t="s">
        <v>13</v>
      </c>
      <c r="E18" s="50" t="s">
        <v>975</v>
      </c>
      <c r="F18" s="50" t="s">
        <v>2891</v>
      </c>
      <c r="G18" s="50" t="s">
        <v>2892</v>
      </c>
      <c r="H18" s="50" t="s">
        <v>2891</v>
      </c>
      <c r="I18" s="50" t="s">
        <v>106</v>
      </c>
      <c r="J18" s="50" t="s">
        <v>107</v>
      </c>
      <c r="K18" s="51">
        <v>4</v>
      </c>
      <c r="L18" s="50">
        <v>488645</v>
      </c>
      <c r="M18" s="50">
        <v>253671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5648261</v>
      </c>
      <c r="B19" s="48" t="s">
        <v>2898</v>
      </c>
      <c r="C19" s="49" t="s">
        <v>2899</v>
      </c>
      <c r="D19" s="50" t="s">
        <v>13</v>
      </c>
      <c r="E19" s="50" t="s">
        <v>975</v>
      </c>
      <c r="F19" s="50" t="s">
        <v>2891</v>
      </c>
      <c r="G19" s="50" t="s">
        <v>2892</v>
      </c>
      <c r="H19" s="50" t="s">
        <v>2891</v>
      </c>
      <c r="I19" s="50" t="s">
        <v>1721</v>
      </c>
      <c r="J19" s="50" t="s">
        <v>1722</v>
      </c>
      <c r="K19" s="51">
        <v>48</v>
      </c>
      <c r="L19" s="50">
        <v>488955</v>
      </c>
      <c r="M19" s="50">
        <v>254015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5647619</v>
      </c>
      <c r="B20" s="48" t="s">
        <v>2900</v>
      </c>
      <c r="C20" s="49" t="s">
        <v>2901</v>
      </c>
      <c r="D20" s="50" t="s">
        <v>13</v>
      </c>
      <c r="E20" s="50" t="s">
        <v>975</v>
      </c>
      <c r="F20" s="50" t="s">
        <v>2891</v>
      </c>
      <c r="G20" s="50" t="s">
        <v>2892</v>
      </c>
      <c r="H20" s="50" t="s">
        <v>2891</v>
      </c>
      <c r="I20" s="50" t="s">
        <v>993</v>
      </c>
      <c r="J20" s="50" t="s">
        <v>994</v>
      </c>
      <c r="K20" s="51">
        <v>6</v>
      </c>
      <c r="L20" s="50">
        <v>490461</v>
      </c>
      <c r="M20" s="50">
        <v>252501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5648339</v>
      </c>
      <c r="B21" s="48" t="s">
        <v>2904</v>
      </c>
      <c r="C21" s="49" t="s">
        <v>2905</v>
      </c>
      <c r="D21" s="50" t="s">
        <v>13</v>
      </c>
      <c r="E21" s="50" t="s">
        <v>975</v>
      </c>
      <c r="F21" s="50" t="s">
        <v>2891</v>
      </c>
      <c r="G21" s="50" t="s">
        <v>2892</v>
      </c>
      <c r="H21" s="50" t="s">
        <v>2891</v>
      </c>
      <c r="I21" s="50" t="s">
        <v>2906</v>
      </c>
      <c r="J21" s="50" t="s">
        <v>2907</v>
      </c>
      <c r="K21" s="51">
        <v>4</v>
      </c>
      <c r="L21" s="50">
        <v>490738</v>
      </c>
      <c r="M21" s="50">
        <v>252176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</sheetData>
  <sheetProtection algorithmName="SHA-512" hashValue="qe/V8cg2nx41nzayuI7uW0mYJgFyxhgRAISp2FJ7fxyQS1zdlZsaCyz9O9ryN2vzlwVsHC+K9+F4VQDNCtgTOw==" saltValue="lqvjsYJ6umGqhXXMqRJD7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7113F-ED8E-4D64-A78B-7828B138A3DE}">
  <dimension ref="A1:W19"/>
  <sheetViews>
    <sheetView workbookViewId="0">
      <selection activeCell="B15" sqref="B15"/>
    </sheetView>
  </sheetViews>
  <sheetFormatPr defaultRowHeight="14.5" x14ac:dyDescent="0.35"/>
  <cols>
    <col min="5" max="5" width="11.54296875" customWidth="1"/>
    <col min="6" max="6" width="12" customWidth="1"/>
    <col min="12" max="12" width="14.81640625" customWidth="1"/>
    <col min="15" max="15" width="15" customWidth="1"/>
    <col min="16" max="16" width="14.453125" customWidth="1"/>
    <col min="17" max="17" width="21.453125" customWidth="1"/>
    <col min="19" max="19" width="19.453125" customWidth="1"/>
    <col min="20" max="20" width="11.81640625" customWidth="1"/>
    <col min="21" max="21" width="22.54296875" customWidth="1"/>
    <col min="23" max="23" width="16.54296875" customWidth="1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  <c r="S1" s="14"/>
      <c r="T1" s="14"/>
      <c r="U1" s="14"/>
      <c r="V1" s="14"/>
      <c r="W1" s="14"/>
    </row>
    <row r="2" spans="1:23" ht="15" thickTop="1" x14ac:dyDescent="0.35">
      <c r="A2" s="11">
        <v>171</v>
      </c>
      <c r="B2" s="11">
        <f>M14</f>
        <v>4</v>
      </c>
      <c r="C2" s="11" t="str">
        <f>E17</f>
        <v>ŻORY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M2" s="14"/>
      <c r="N2" s="14"/>
      <c r="O2" s="14"/>
      <c r="P2" s="14"/>
      <c r="Q2" s="15"/>
      <c r="R2" s="15"/>
      <c r="S2" s="15"/>
      <c r="T2" s="15"/>
      <c r="U2" s="14"/>
      <c r="V2" s="14"/>
      <c r="W2" s="14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M3" s="14"/>
      <c r="N3" s="14"/>
      <c r="O3" s="14"/>
      <c r="P3" s="21" t="s">
        <v>4133</v>
      </c>
      <c r="Q3" s="11" t="s">
        <v>4134</v>
      </c>
      <c r="R3" s="14"/>
      <c r="S3" s="11"/>
      <c r="T3" s="11"/>
      <c r="U3" s="11"/>
      <c r="V3" s="11"/>
      <c r="W3" s="14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M4" s="14"/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  <c r="W4" s="14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M5" s="14"/>
      <c r="N5" s="78"/>
      <c r="O5" s="79"/>
      <c r="P5" s="27">
        <v>2</v>
      </c>
      <c r="Q5" s="60"/>
      <c r="R5" s="61"/>
      <c r="S5" s="61"/>
      <c r="T5" s="61"/>
      <c r="U5" s="61"/>
      <c r="V5" s="62"/>
      <c r="W5" s="14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M6" s="14"/>
      <c r="N6" s="14"/>
      <c r="O6" s="14"/>
      <c r="P6" s="21"/>
      <c r="Q6" s="11"/>
      <c r="R6" s="14"/>
      <c r="S6" s="15"/>
      <c r="T6" s="15"/>
      <c r="U6" s="14"/>
      <c r="V6" s="14"/>
      <c r="W6" s="14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M7" s="14"/>
      <c r="N7" s="14"/>
      <c r="O7" s="14"/>
      <c r="P7" s="21" t="s">
        <v>4133</v>
      </c>
      <c r="Q7" s="11" t="s">
        <v>4134</v>
      </c>
      <c r="R7" s="14"/>
      <c r="S7" s="15"/>
      <c r="T7" s="15"/>
      <c r="U7" s="14"/>
      <c r="V7" s="14"/>
      <c r="W7" s="14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M8" s="14"/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  <c r="W8" s="14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O9" s="14"/>
      <c r="P9" s="14"/>
      <c r="Q9" s="14"/>
      <c r="R9" s="14"/>
      <c r="S9" s="14"/>
      <c r="T9" s="14"/>
      <c r="U9" s="14"/>
      <c r="V9" s="14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  <c r="O10" s="14"/>
      <c r="P10" s="14"/>
      <c r="Q10" s="14"/>
      <c r="R10" s="14"/>
      <c r="S10" s="14"/>
      <c r="T10" s="14"/>
      <c r="U10" s="14"/>
      <c r="V10" s="14"/>
      <c r="W10" s="14"/>
    </row>
    <row r="11" spans="1:23" ht="15" thickTop="1" x14ac:dyDescent="0.35">
      <c r="A11" s="35"/>
      <c r="B11" s="35"/>
      <c r="C11" s="35"/>
      <c r="D11" s="35"/>
      <c r="E11" s="14"/>
      <c r="F11" s="14"/>
      <c r="G11" s="14"/>
      <c r="H11" s="35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  <c r="W11" s="14"/>
    </row>
    <row r="12" spans="1:23" ht="15" thickBot="1" x14ac:dyDescent="0.4">
      <c r="A12" s="35"/>
      <c r="B12" s="35"/>
      <c r="C12" s="35"/>
      <c r="D12" s="35"/>
      <c r="E12" s="14"/>
      <c r="F12" s="14"/>
      <c r="G12" s="14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  <c r="W12" s="14"/>
    </row>
    <row r="13" spans="1:23" ht="7.5" customHeight="1" thickTop="1" x14ac:dyDescent="0.35">
      <c r="A13" s="35"/>
      <c r="B13" s="35"/>
      <c r="C13" s="35"/>
      <c r="D13" s="35"/>
      <c r="E13" s="14"/>
      <c r="F13" s="14"/>
      <c r="G13" s="14"/>
      <c r="H13" s="39"/>
      <c r="I13" s="40"/>
      <c r="J13" s="40"/>
      <c r="K13" s="40"/>
      <c r="L13" s="40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14"/>
    </row>
    <row r="14" spans="1:23" ht="36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>
        <f>SUM(N16:N1048576)</f>
        <v>4</v>
      </c>
      <c r="N14" s="14"/>
      <c r="O14" s="14"/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1" t="s">
        <v>0</v>
      </c>
      <c r="B15" s="1" t="s">
        <v>1</v>
      </c>
      <c r="C15" s="2" t="s">
        <v>2</v>
      </c>
      <c r="D15" s="3" t="s">
        <v>3</v>
      </c>
      <c r="E15" s="3" t="s">
        <v>4</v>
      </c>
      <c r="F15" s="3" t="s">
        <v>5</v>
      </c>
      <c r="G15" s="3" t="s">
        <v>6</v>
      </c>
      <c r="H15" s="3" t="s">
        <v>7</v>
      </c>
      <c r="I15" s="3" t="s">
        <v>8</v>
      </c>
      <c r="J15" s="3" t="s">
        <v>9</v>
      </c>
      <c r="K15" s="3" t="s">
        <v>10</v>
      </c>
      <c r="L15" s="3" t="s">
        <v>11</v>
      </c>
      <c r="M15" s="3" t="s">
        <v>12</v>
      </c>
      <c r="N15" s="3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">
        <v>6171213</v>
      </c>
      <c r="B16" s="4" t="s">
        <v>4074</v>
      </c>
      <c r="C16" s="5" t="s">
        <v>4075</v>
      </c>
      <c r="D16" s="6" t="s">
        <v>13</v>
      </c>
      <c r="E16" s="6" t="s">
        <v>4046</v>
      </c>
      <c r="F16" s="6" t="s">
        <v>4046</v>
      </c>
      <c r="G16" s="6" t="s">
        <v>4047</v>
      </c>
      <c r="H16" s="6" t="s">
        <v>4046</v>
      </c>
      <c r="I16" s="6" t="s">
        <v>327</v>
      </c>
      <c r="J16" s="6" t="s">
        <v>328</v>
      </c>
      <c r="K16" s="7">
        <v>6</v>
      </c>
      <c r="L16" s="6">
        <v>479296</v>
      </c>
      <c r="M16" s="6">
        <v>239296</v>
      </c>
      <c r="N16" s="6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">
        <v>6172028</v>
      </c>
      <c r="B17" s="4" t="s">
        <v>4076</v>
      </c>
      <c r="C17" s="5" t="s">
        <v>4077</v>
      </c>
      <c r="D17" s="6" t="s">
        <v>13</v>
      </c>
      <c r="E17" s="6" t="s">
        <v>4046</v>
      </c>
      <c r="F17" s="6" t="s">
        <v>4046</v>
      </c>
      <c r="G17" s="6" t="s">
        <v>4047</v>
      </c>
      <c r="H17" s="6" t="s">
        <v>4046</v>
      </c>
      <c r="I17" s="6" t="s">
        <v>18</v>
      </c>
      <c r="J17" s="6" t="s">
        <v>19</v>
      </c>
      <c r="K17" s="7">
        <v>8</v>
      </c>
      <c r="L17" s="6">
        <v>477616</v>
      </c>
      <c r="M17" s="6">
        <v>238474</v>
      </c>
      <c r="N17" s="6">
        <v>1</v>
      </c>
      <c r="O17" s="43"/>
      <c r="P17" s="43"/>
      <c r="Q17" s="43"/>
      <c r="R17" s="32">
        <f t="shared" ref="R17:R19" si="1">ROUND(Q17*0.23,2)</f>
        <v>0</v>
      </c>
      <c r="S17" s="44">
        <f t="shared" ref="S17:S19" si="2">ROUND(Q17,2)+R17</f>
        <v>0</v>
      </c>
      <c r="T17" s="43"/>
      <c r="U17" s="43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35">
      <c r="A18" s="4">
        <v>7939083</v>
      </c>
      <c r="B18" s="4" t="s">
        <v>4078</v>
      </c>
      <c r="C18" s="5" t="s">
        <v>4079</v>
      </c>
      <c r="D18" s="6" t="s">
        <v>13</v>
      </c>
      <c r="E18" s="6" t="s">
        <v>4046</v>
      </c>
      <c r="F18" s="6" t="s">
        <v>4046</v>
      </c>
      <c r="G18" s="6" t="s">
        <v>4047</v>
      </c>
      <c r="H18" s="6" t="s">
        <v>4046</v>
      </c>
      <c r="I18" s="6" t="s">
        <v>789</v>
      </c>
      <c r="J18" s="6" t="s">
        <v>790</v>
      </c>
      <c r="K18" s="7">
        <v>201</v>
      </c>
      <c r="L18" s="6">
        <v>473206</v>
      </c>
      <c r="M18" s="6">
        <v>240518</v>
      </c>
      <c r="N18" s="6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">
        <v>6172141</v>
      </c>
      <c r="B19" s="4" t="s">
        <v>4080</v>
      </c>
      <c r="C19" s="5" t="s">
        <v>4081</v>
      </c>
      <c r="D19" s="6" t="s">
        <v>13</v>
      </c>
      <c r="E19" s="6" t="s">
        <v>4046</v>
      </c>
      <c r="F19" s="6" t="s">
        <v>4046</v>
      </c>
      <c r="G19" s="6" t="s">
        <v>4047</v>
      </c>
      <c r="H19" s="6" t="s">
        <v>4046</v>
      </c>
      <c r="I19" s="6" t="s">
        <v>4082</v>
      </c>
      <c r="J19" s="6" t="s">
        <v>4083</v>
      </c>
      <c r="K19" s="7">
        <v>13</v>
      </c>
      <c r="L19" s="6">
        <v>475216</v>
      </c>
      <c r="M19" s="6">
        <v>241029</v>
      </c>
      <c r="N19" s="6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</sheetData>
  <sheetProtection algorithmName="SHA-512" hashValue="ZtXRtN/B9xGj6Wk4TbCF3bTGFrxG6yzWd8zp2rOc2HhuGlsnuKjoM6Wzd6q0PuwOG/Zx0VtnR4RE1IrbhZ4yBQ==" saltValue="trbDRh3TGV1i9WJnCU4Zj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DACA0-A268-47B1-A153-8A5FA1D11C18}">
  <dimension ref="A1:W17"/>
  <sheetViews>
    <sheetView topLeftCell="A12" workbookViewId="0">
      <selection activeCell="T16" sqref="T16:U17"/>
    </sheetView>
  </sheetViews>
  <sheetFormatPr defaultColWidth="8.7265625" defaultRowHeight="14.5" x14ac:dyDescent="0.35"/>
  <cols>
    <col min="1" max="4" width="8.7265625" style="14"/>
    <col min="5" max="5" width="11" style="14" customWidth="1"/>
    <col min="6" max="6" width="11.54296875" style="14" customWidth="1"/>
    <col min="7" max="11" width="8.7265625" style="14"/>
    <col min="12" max="12" width="15.81640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90</v>
      </c>
      <c r="B2" s="11">
        <f>M14</f>
        <v>2</v>
      </c>
      <c r="C2" s="11" t="str">
        <f>E17</f>
        <v>MIKOŁOWSKI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2"/>
      <c r="B11" s="52"/>
      <c r="C11" s="52"/>
      <c r="D11" s="52"/>
      <c r="H11" s="52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2"/>
      <c r="B12" s="52"/>
      <c r="C12" s="52"/>
      <c r="D12" s="52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2"/>
      <c r="B13" s="52"/>
      <c r="C13" s="52"/>
      <c r="D13" s="52"/>
      <c r="H13" s="39"/>
      <c r="I13" s="40"/>
      <c r="J13" s="40"/>
      <c r="K13" s="40"/>
      <c r="L13" s="40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5660813</v>
      </c>
      <c r="B16" s="48" t="s">
        <v>3031</v>
      </c>
      <c r="C16" s="49" t="s">
        <v>3032</v>
      </c>
      <c r="D16" s="50" t="s">
        <v>13</v>
      </c>
      <c r="E16" s="50" t="s">
        <v>975</v>
      </c>
      <c r="F16" s="50" t="s">
        <v>3025</v>
      </c>
      <c r="G16" s="50" t="s">
        <v>3026</v>
      </c>
      <c r="H16" s="50" t="s">
        <v>3025</v>
      </c>
      <c r="I16" s="50" t="s">
        <v>29</v>
      </c>
      <c r="J16" s="50" t="s">
        <v>30</v>
      </c>
      <c r="K16" s="51" t="s">
        <v>233</v>
      </c>
      <c r="L16" s="50">
        <v>483836</v>
      </c>
      <c r="M16" s="50">
        <v>252637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5661044</v>
      </c>
      <c r="B17" s="48" t="s">
        <v>3039</v>
      </c>
      <c r="C17" s="49" t="s">
        <v>3040</v>
      </c>
      <c r="D17" s="50" t="s">
        <v>13</v>
      </c>
      <c r="E17" s="50" t="s">
        <v>975</v>
      </c>
      <c r="F17" s="50" t="s">
        <v>3025</v>
      </c>
      <c r="G17" s="50" t="s">
        <v>3026</v>
      </c>
      <c r="H17" s="50" t="s">
        <v>3025</v>
      </c>
      <c r="I17" s="50" t="s">
        <v>18</v>
      </c>
      <c r="J17" s="50" t="s">
        <v>19</v>
      </c>
      <c r="K17" s="51">
        <v>44</v>
      </c>
      <c r="L17" s="50">
        <v>482121</v>
      </c>
      <c r="M17" s="50">
        <v>251484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f6wjg4i8alR5liz44qUqEAyJS7NoR9j5Kkl4ZRfvMqCHmjpzkc6i7RTPSR8NMrGl1uHtiQtZ2wX9ujZXt8z/Ag==" saltValue="CRaJ1pP/IqRl4J5m/79ii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DA900-353D-406E-B3F3-6FAA51527AB1}">
  <dimension ref="A1:W17"/>
  <sheetViews>
    <sheetView workbookViewId="0">
      <selection activeCell="T18" sqref="T18"/>
    </sheetView>
  </sheetViews>
  <sheetFormatPr defaultColWidth="8.7265625" defaultRowHeight="14.5" x14ac:dyDescent="0.35"/>
  <cols>
    <col min="1" max="4" width="8.7265625" style="14"/>
    <col min="5" max="5" width="11.453125" style="14" customWidth="1"/>
    <col min="6" max="6" width="11.26953125" style="14" customWidth="1"/>
    <col min="7" max="11" width="8.7265625" style="14"/>
    <col min="12" max="12" width="14.81640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89</v>
      </c>
      <c r="B2" s="11">
        <f>M14</f>
        <v>2</v>
      </c>
      <c r="C2" s="11" t="str">
        <f>E17</f>
        <v>MIKOŁOWSKI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2"/>
      <c r="B11" s="52"/>
      <c r="C11" s="52"/>
      <c r="D11" s="52"/>
      <c r="H11" s="52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2"/>
      <c r="B12" s="52"/>
      <c r="C12" s="52"/>
      <c r="D12" s="52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2"/>
      <c r="B13" s="52"/>
      <c r="C13" s="52"/>
      <c r="D13" s="52"/>
      <c r="H13" s="39"/>
      <c r="I13" s="40"/>
      <c r="J13" s="40"/>
      <c r="K13" s="40"/>
      <c r="L13" s="40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5661737</v>
      </c>
      <c r="B16" s="48" t="s">
        <v>973</v>
      </c>
      <c r="C16" s="49" t="s">
        <v>974</v>
      </c>
      <c r="D16" s="50" t="s">
        <v>13</v>
      </c>
      <c r="E16" s="50" t="s">
        <v>975</v>
      </c>
      <c r="F16" s="50" t="s">
        <v>976</v>
      </c>
      <c r="G16" s="50" t="s">
        <v>977</v>
      </c>
      <c r="H16" s="50" t="s">
        <v>976</v>
      </c>
      <c r="I16" s="50" t="s">
        <v>106</v>
      </c>
      <c r="J16" s="50" t="s">
        <v>107</v>
      </c>
      <c r="K16" s="51">
        <v>1</v>
      </c>
      <c r="L16" s="50">
        <v>483615</v>
      </c>
      <c r="M16" s="50">
        <v>256666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5662512</v>
      </c>
      <c r="B17" s="48" t="s">
        <v>978</v>
      </c>
      <c r="C17" s="49" t="s">
        <v>979</v>
      </c>
      <c r="D17" s="50" t="s">
        <v>13</v>
      </c>
      <c r="E17" s="50" t="s">
        <v>975</v>
      </c>
      <c r="F17" s="50" t="s">
        <v>976</v>
      </c>
      <c r="G17" s="50" t="s">
        <v>977</v>
      </c>
      <c r="H17" s="50" t="s">
        <v>976</v>
      </c>
      <c r="I17" s="50" t="s">
        <v>731</v>
      </c>
      <c r="J17" s="50" t="s">
        <v>732</v>
      </c>
      <c r="K17" s="51">
        <v>7</v>
      </c>
      <c r="L17" s="50">
        <v>483063</v>
      </c>
      <c r="M17" s="50">
        <v>257219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hE22kKEMB+EtLAY5EkeciRfibVsnuCwFsoMguEIzSDBrReFkRfBQPshfze8a64XZO18qhlJ4vDWGBo+wF23+xA==" saltValue="lHAXYCmk6XeRkqz2hzNu5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AA6D1-FA32-4B6C-A7E3-B54A82667A37}">
  <dimension ref="A1:W17"/>
  <sheetViews>
    <sheetView topLeftCell="K9" workbookViewId="0">
      <selection activeCell="U19" sqref="U19"/>
    </sheetView>
  </sheetViews>
  <sheetFormatPr defaultColWidth="8.7265625" defaultRowHeight="14.5" x14ac:dyDescent="0.35"/>
  <cols>
    <col min="1" max="4" width="8.7265625" style="14"/>
    <col min="5" max="5" width="11.1796875" style="14" customWidth="1"/>
    <col min="6" max="6" width="11.453125" style="14" customWidth="1"/>
    <col min="7" max="11" width="8.7265625" style="14"/>
    <col min="12" max="12" width="15.81640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88</v>
      </c>
      <c r="B2" s="11">
        <f>M14</f>
        <v>2</v>
      </c>
      <c r="C2" s="11" t="str">
        <f>E17</f>
        <v>MIKOŁOWSKI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2"/>
      <c r="B11" s="52"/>
      <c r="C11" s="52"/>
      <c r="D11" s="52"/>
      <c r="H11" s="52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2"/>
      <c r="B12" s="52"/>
      <c r="C12" s="52"/>
      <c r="D12" s="52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2"/>
      <c r="B13" s="52"/>
      <c r="C13" s="52"/>
      <c r="D13" s="52"/>
      <c r="H13" s="39"/>
      <c r="I13" s="40"/>
      <c r="J13" s="40"/>
      <c r="K13" s="40"/>
      <c r="L13" s="40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5655456</v>
      </c>
      <c r="B16" s="48" t="s">
        <v>2916</v>
      </c>
      <c r="C16" s="49" t="s">
        <v>2917</v>
      </c>
      <c r="D16" s="50" t="s">
        <v>13</v>
      </c>
      <c r="E16" s="50" t="s">
        <v>975</v>
      </c>
      <c r="F16" s="50" t="s">
        <v>2912</v>
      </c>
      <c r="G16" s="50" t="s">
        <v>2913</v>
      </c>
      <c r="H16" s="50" t="s">
        <v>2912</v>
      </c>
      <c r="I16" s="50" t="s">
        <v>1020</v>
      </c>
      <c r="J16" s="50" t="s">
        <v>1021</v>
      </c>
      <c r="K16" s="51">
        <v>299</v>
      </c>
      <c r="L16" s="50">
        <v>486995</v>
      </c>
      <c r="M16" s="50">
        <v>261823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5649098</v>
      </c>
      <c r="B17" s="48" t="s">
        <v>2929</v>
      </c>
      <c r="C17" s="49" t="s">
        <v>2930</v>
      </c>
      <c r="D17" s="50" t="s">
        <v>13</v>
      </c>
      <c r="E17" s="50" t="s">
        <v>975</v>
      </c>
      <c r="F17" s="50" t="s">
        <v>2912</v>
      </c>
      <c r="G17" s="50" t="s">
        <v>2913</v>
      </c>
      <c r="H17" s="50" t="s">
        <v>2912</v>
      </c>
      <c r="I17" s="50" t="s">
        <v>558</v>
      </c>
      <c r="J17" s="50" t="s">
        <v>559</v>
      </c>
      <c r="K17" s="51">
        <v>27</v>
      </c>
      <c r="L17" s="50">
        <v>487242</v>
      </c>
      <c r="M17" s="50">
        <v>260182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wkg9WJSLW+OQYwRcsCgN/6jdsXOyc9evjASE+TkKXhSSQzEqqvsZS4SfrcdZrcXTSy477umN7RgQ1wkxeHlWGQ==" saltValue="OxQ1MLqQ9pn58o8zqXL0Y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16EB3-CA33-4781-A163-EC5C2769AFB2}">
  <dimension ref="A1:W17"/>
  <sheetViews>
    <sheetView workbookViewId="0">
      <selection activeCell="A5" sqref="A5:E5"/>
    </sheetView>
  </sheetViews>
  <sheetFormatPr defaultColWidth="8.7265625" defaultRowHeight="14.5" x14ac:dyDescent="0.35"/>
  <cols>
    <col min="1" max="4" width="8.7265625" style="14"/>
    <col min="5" max="5" width="11.81640625" style="14" customWidth="1"/>
    <col min="6" max="6" width="10.54296875" style="14" customWidth="1"/>
    <col min="7" max="11" width="8.7265625" style="14"/>
    <col min="12" max="12" width="14.81640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87</v>
      </c>
      <c r="B2" s="11">
        <f>M14</f>
        <v>2</v>
      </c>
      <c r="C2" s="11" t="str">
        <f>E17</f>
        <v>MIKOŁOWSKI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2"/>
      <c r="B11" s="52"/>
      <c r="C11" s="52"/>
      <c r="D11" s="52"/>
      <c r="H11" s="52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2"/>
      <c r="B12" s="52"/>
      <c r="C12" s="52"/>
      <c r="D12" s="52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2"/>
      <c r="B13" s="52"/>
      <c r="C13" s="52"/>
      <c r="D13" s="52"/>
      <c r="H13" s="39"/>
      <c r="I13" s="40"/>
      <c r="J13" s="40"/>
      <c r="K13" s="40"/>
      <c r="L13" s="40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5653427</v>
      </c>
      <c r="B16" s="48" t="s">
        <v>2920</v>
      </c>
      <c r="C16" s="49" t="s">
        <v>2921</v>
      </c>
      <c r="D16" s="50" t="s">
        <v>13</v>
      </c>
      <c r="E16" s="50" t="s">
        <v>975</v>
      </c>
      <c r="F16" s="50" t="s">
        <v>2912</v>
      </c>
      <c r="G16" s="50" t="s">
        <v>2913</v>
      </c>
      <c r="H16" s="50" t="s">
        <v>2912</v>
      </c>
      <c r="I16" s="50" t="s">
        <v>124</v>
      </c>
      <c r="J16" s="50" t="s">
        <v>125</v>
      </c>
      <c r="K16" s="51">
        <v>30</v>
      </c>
      <c r="L16" s="50">
        <v>493558</v>
      </c>
      <c r="M16" s="50">
        <v>255390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5652498</v>
      </c>
      <c r="B17" s="48" t="s">
        <v>2927</v>
      </c>
      <c r="C17" s="49" t="s">
        <v>2928</v>
      </c>
      <c r="D17" s="50" t="s">
        <v>13</v>
      </c>
      <c r="E17" s="50" t="s">
        <v>975</v>
      </c>
      <c r="F17" s="50" t="s">
        <v>2912</v>
      </c>
      <c r="G17" s="50" t="s">
        <v>2913</v>
      </c>
      <c r="H17" s="50" t="s">
        <v>2912</v>
      </c>
      <c r="I17" s="50" t="s">
        <v>1126</v>
      </c>
      <c r="J17" s="50" t="s">
        <v>1127</v>
      </c>
      <c r="K17" s="51">
        <v>44</v>
      </c>
      <c r="L17" s="50">
        <v>491928</v>
      </c>
      <c r="M17" s="50">
        <v>256237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pYfDxD2wHbjviqQK3h0Z3sZnZ9Ri6FVdSqTeadLq/zrBkXZA+P0qRMuJMCpuOIY2X2z9X2rcKpPS0KgX9FKiKQ==" saltValue="ZI5/xvd5OZQWpXVAqq7SC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91432-7ECB-4FAE-B538-839EB9A7A0B4}">
  <dimension ref="A1:W37"/>
  <sheetViews>
    <sheetView workbookViewId="0">
      <selection activeCell="T16" sqref="T16:U37"/>
    </sheetView>
  </sheetViews>
  <sheetFormatPr defaultColWidth="8.7265625" defaultRowHeight="14.5" x14ac:dyDescent="0.35"/>
  <cols>
    <col min="1" max="4" width="8.7265625" style="14"/>
    <col min="5" max="5" width="11.54296875" style="14" customWidth="1"/>
    <col min="6" max="6" width="11.81640625" style="14" customWidth="1"/>
    <col min="7" max="11" width="8.7265625" style="14"/>
    <col min="12" max="12" width="15.7265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86</v>
      </c>
      <c r="B2" s="11">
        <f>M14</f>
        <v>22</v>
      </c>
      <c r="C2" s="11" t="str">
        <f>E17</f>
        <v>LUBLINIECKI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2"/>
      <c r="B11" s="52"/>
      <c r="C11" s="52"/>
      <c r="D11" s="52"/>
      <c r="H11" s="52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2"/>
      <c r="B12" s="52"/>
      <c r="C12" s="52"/>
      <c r="D12" s="52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2"/>
      <c r="B13" s="52"/>
      <c r="C13" s="52"/>
      <c r="D13" s="52"/>
      <c r="H13" s="39"/>
      <c r="I13" s="40"/>
      <c r="J13" s="40"/>
      <c r="K13" s="40"/>
      <c r="L13" s="40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3" ht="36" customHeight="1" x14ac:dyDescent="0.35">
      <c r="M14" s="14">
        <f>SUM(N16:N1048576)</f>
        <v>22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5634531</v>
      </c>
      <c r="B16" s="48" t="s">
        <v>224</v>
      </c>
      <c r="C16" s="49" t="s">
        <v>225</v>
      </c>
      <c r="D16" s="50" t="s">
        <v>13</v>
      </c>
      <c r="E16" s="50" t="s">
        <v>203</v>
      </c>
      <c r="F16" s="50" t="s">
        <v>220</v>
      </c>
      <c r="G16" s="50" t="s">
        <v>226</v>
      </c>
      <c r="H16" s="50" t="s">
        <v>227</v>
      </c>
      <c r="I16" s="50" t="s">
        <v>18</v>
      </c>
      <c r="J16" s="50" t="s">
        <v>19</v>
      </c>
      <c r="K16" s="50">
        <v>2</v>
      </c>
      <c r="L16" s="50">
        <v>485694</v>
      </c>
      <c r="M16" s="50">
        <v>317994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8789350</v>
      </c>
      <c r="B17" s="48" t="s">
        <v>259</v>
      </c>
      <c r="C17" s="49" t="s">
        <v>260</v>
      </c>
      <c r="D17" s="50" t="s">
        <v>13</v>
      </c>
      <c r="E17" s="50" t="s">
        <v>203</v>
      </c>
      <c r="F17" s="50" t="s">
        <v>258</v>
      </c>
      <c r="G17" s="50" t="s">
        <v>261</v>
      </c>
      <c r="H17" s="50" t="s">
        <v>262</v>
      </c>
      <c r="I17" s="50" t="s">
        <v>104</v>
      </c>
      <c r="J17" s="50" t="s">
        <v>105</v>
      </c>
      <c r="K17" s="50">
        <v>45</v>
      </c>
      <c r="L17" s="50">
        <v>477616</v>
      </c>
      <c r="M17" s="50">
        <v>315715</v>
      </c>
      <c r="N17" s="50">
        <v>1</v>
      </c>
      <c r="O17" s="43"/>
      <c r="P17" s="43"/>
      <c r="Q17" s="43"/>
      <c r="R17" s="32">
        <f t="shared" ref="R17:R37" si="1">ROUND(Q17*0.23,2)</f>
        <v>0</v>
      </c>
      <c r="S17" s="44">
        <f t="shared" ref="S17:S37" si="2">ROUND(Q17,2)+R17</f>
        <v>0</v>
      </c>
      <c r="T17" s="43"/>
      <c r="U17" s="43"/>
      <c r="V17" s="32">
        <f t="shared" ref="V17:V37" si="3">ROUND(U17*0.23,2)</f>
        <v>0</v>
      </c>
      <c r="W17" s="44">
        <f t="shared" ref="W17:W37" si="4">ROUND(U17,2)+V17</f>
        <v>0</v>
      </c>
    </row>
    <row r="18" spans="1:23" x14ac:dyDescent="0.35">
      <c r="A18" s="48">
        <v>5638671</v>
      </c>
      <c r="B18" s="48" t="s">
        <v>291</v>
      </c>
      <c r="C18" s="49" t="s">
        <v>292</v>
      </c>
      <c r="D18" s="50" t="s">
        <v>13</v>
      </c>
      <c r="E18" s="50" t="s">
        <v>203</v>
      </c>
      <c r="F18" s="50" t="s">
        <v>293</v>
      </c>
      <c r="G18" s="50" t="s">
        <v>294</v>
      </c>
      <c r="H18" s="50" t="s">
        <v>293</v>
      </c>
      <c r="I18" s="50" t="s">
        <v>295</v>
      </c>
      <c r="J18" s="50" t="s">
        <v>296</v>
      </c>
      <c r="K18" s="50">
        <v>75</v>
      </c>
      <c r="L18" s="50">
        <v>487899</v>
      </c>
      <c r="M18" s="50">
        <v>307120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5638753</v>
      </c>
      <c r="B19" s="48" t="s">
        <v>297</v>
      </c>
      <c r="C19" s="49" t="s">
        <v>298</v>
      </c>
      <c r="D19" s="50" t="s">
        <v>13</v>
      </c>
      <c r="E19" s="50" t="s">
        <v>203</v>
      </c>
      <c r="F19" s="50" t="s">
        <v>293</v>
      </c>
      <c r="G19" s="50" t="s">
        <v>294</v>
      </c>
      <c r="H19" s="50" t="s">
        <v>293</v>
      </c>
      <c r="I19" s="50" t="s">
        <v>299</v>
      </c>
      <c r="J19" s="50" t="s">
        <v>300</v>
      </c>
      <c r="K19" s="50">
        <v>2</v>
      </c>
      <c r="L19" s="50">
        <v>489218</v>
      </c>
      <c r="M19" s="50">
        <v>307275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5638111</v>
      </c>
      <c r="B20" s="48" t="s">
        <v>301</v>
      </c>
      <c r="C20" s="49" t="s">
        <v>302</v>
      </c>
      <c r="D20" s="50" t="s">
        <v>13</v>
      </c>
      <c r="E20" s="50" t="s">
        <v>203</v>
      </c>
      <c r="F20" s="50" t="s">
        <v>293</v>
      </c>
      <c r="G20" s="50" t="s">
        <v>294</v>
      </c>
      <c r="H20" s="50" t="s">
        <v>293</v>
      </c>
      <c r="I20" s="50" t="s">
        <v>303</v>
      </c>
      <c r="J20" s="50" t="s">
        <v>304</v>
      </c>
      <c r="K20" s="50">
        <v>7</v>
      </c>
      <c r="L20" s="50">
        <v>488836</v>
      </c>
      <c r="M20" s="50">
        <v>307206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5639173</v>
      </c>
      <c r="B21" s="48" t="s">
        <v>305</v>
      </c>
      <c r="C21" s="49" t="s">
        <v>306</v>
      </c>
      <c r="D21" s="50" t="s">
        <v>13</v>
      </c>
      <c r="E21" s="50" t="s">
        <v>203</v>
      </c>
      <c r="F21" s="50" t="s">
        <v>293</v>
      </c>
      <c r="G21" s="50" t="s">
        <v>307</v>
      </c>
      <c r="H21" s="50" t="s">
        <v>308</v>
      </c>
      <c r="I21" s="50" t="s">
        <v>60</v>
      </c>
      <c r="J21" s="50" t="s">
        <v>61</v>
      </c>
      <c r="K21" s="50">
        <v>29</v>
      </c>
      <c r="L21" s="50">
        <v>483738</v>
      </c>
      <c r="M21" s="50">
        <v>308712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5639458</v>
      </c>
      <c r="B22" s="48" t="s">
        <v>309</v>
      </c>
      <c r="C22" s="49" t="s">
        <v>310</v>
      </c>
      <c r="D22" s="50" t="s">
        <v>13</v>
      </c>
      <c r="E22" s="50" t="s">
        <v>203</v>
      </c>
      <c r="F22" s="50" t="s">
        <v>293</v>
      </c>
      <c r="G22" s="50" t="s">
        <v>311</v>
      </c>
      <c r="H22" s="50" t="s">
        <v>312</v>
      </c>
      <c r="I22" s="50" t="s">
        <v>313</v>
      </c>
      <c r="J22" s="50" t="s">
        <v>314</v>
      </c>
      <c r="K22" s="50">
        <v>72</v>
      </c>
      <c r="L22" s="50">
        <v>482153</v>
      </c>
      <c r="M22" s="50">
        <v>311696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5640203</v>
      </c>
      <c r="B23" s="48" t="s">
        <v>315</v>
      </c>
      <c r="C23" s="49" t="s">
        <v>316</v>
      </c>
      <c r="D23" s="50" t="s">
        <v>13</v>
      </c>
      <c r="E23" s="50" t="s">
        <v>203</v>
      </c>
      <c r="F23" s="50" t="s">
        <v>293</v>
      </c>
      <c r="G23" s="50" t="s">
        <v>317</v>
      </c>
      <c r="H23" s="50" t="s">
        <v>318</v>
      </c>
      <c r="I23" s="50" t="s">
        <v>319</v>
      </c>
      <c r="J23" s="50" t="s">
        <v>320</v>
      </c>
      <c r="K23" s="50">
        <v>9</v>
      </c>
      <c r="L23" s="50">
        <v>493133</v>
      </c>
      <c r="M23" s="50">
        <v>305515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8">
        <v>5641290</v>
      </c>
      <c r="B24" s="48" t="s">
        <v>484</v>
      </c>
      <c r="C24" s="49" t="s">
        <v>485</v>
      </c>
      <c r="D24" s="50" t="s">
        <v>13</v>
      </c>
      <c r="E24" s="50" t="s">
        <v>203</v>
      </c>
      <c r="F24" s="50" t="s">
        <v>483</v>
      </c>
      <c r="G24" s="50" t="s">
        <v>486</v>
      </c>
      <c r="H24" s="50" t="s">
        <v>487</v>
      </c>
      <c r="I24" s="50" t="s">
        <v>18</v>
      </c>
      <c r="J24" s="50" t="s">
        <v>19</v>
      </c>
      <c r="K24" s="51">
        <v>3</v>
      </c>
      <c r="L24" s="50">
        <v>469473</v>
      </c>
      <c r="M24" s="50">
        <v>310956</v>
      </c>
      <c r="N24" s="50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8">
        <v>5641548</v>
      </c>
      <c r="B25" s="48" t="s">
        <v>488</v>
      </c>
      <c r="C25" s="49" t="s">
        <v>489</v>
      </c>
      <c r="D25" s="50" t="s">
        <v>13</v>
      </c>
      <c r="E25" s="50" t="s">
        <v>203</v>
      </c>
      <c r="F25" s="50" t="s">
        <v>483</v>
      </c>
      <c r="G25" s="50" t="s">
        <v>490</v>
      </c>
      <c r="H25" s="50" t="s">
        <v>491</v>
      </c>
      <c r="I25" s="50" t="s">
        <v>492</v>
      </c>
      <c r="J25" s="50" t="s">
        <v>493</v>
      </c>
      <c r="K25" s="51">
        <v>22</v>
      </c>
      <c r="L25" s="50">
        <v>473913</v>
      </c>
      <c r="M25" s="50">
        <v>312874</v>
      </c>
      <c r="N25" s="50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  <row r="26" spans="1:23" x14ac:dyDescent="0.35">
      <c r="A26" s="48">
        <v>5642262</v>
      </c>
      <c r="B26" s="48" t="s">
        <v>494</v>
      </c>
      <c r="C26" s="49" t="s">
        <v>495</v>
      </c>
      <c r="D26" s="50" t="s">
        <v>13</v>
      </c>
      <c r="E26" s="50" t="s">
        <v>203</v>
      </c>
      <c r="F26" s="50" t="s">
        <v>483</v>
      </c>
      <c r="G26" s="50" t="s">
        <v>496</v>
      </c>
      <c r="H26" s="50" t="s">
        <v>483</v>
      </c>
      <c r="I26" s="50" t="s">
        <v>204</v>
      </c>
      <c r="J26" s="50" t="s">
        <v>205</v>
      </c>
      <c r="K26" s="51">
        <v>16</v>
      </c>
      <c r="L26" s="50">
        <v>470213</v>
      </c>
      <c r="M26" s="50">
        <v>314427</v>
      </c>
      <c r="N26" s="50">
        <v>1</v>
      </c>
      <c r="O26" s="43"/>
      <c r="P26" s="43"/>
      <c r="Q26" s="43"/>
      <c r="R26" s="32">
        <f t="shared" si="1"/>
        <v>0</v>
      </c>
      <c r="S26" s="44">
        <f t="shared" si="2"/>
        <v>0</v>
      </c>
      <c r="T26" s="43"/>
      <c r="U26" s="43"/>
      <c r="V26" s="32">
        <f t="shared" si="3"/>
        <v>0</v>
      </c>
      <c r="W26" s="44">
        <f t="shared" si="4"/>
        <v>0</v>
      </c>
    </row>
    <row r="27" spans="1:23" x14ac:dyDescent="0.35">
      <c r="A27" s="48">
        <v>5642267</v>
      </c>
      <c r="B27" s="48" t="s">
        <v>497</v>
      </c>
      <c r="C27" s="49" t="s">
        <v>498</v>
      </c>
      <c r="D27" s="50" t="s">
        <v>13</v>
      </c>
      <c r="E27" s="50" t="s">
        <v>203</v>
      </c>
      <c r="F27" s="50" t="s">
        <v>483</v>
      </c>
      <c r="G27" s="50" t="s">
        <v>496</v>
      </c>
      <c r="H27" s="50" t="s">
        <v>483</v>
      </c>
      <c r="I27" s="50" t="s">
        <v>18</v>
      </c>
      <c r="J27" s="50" t="s">
        <v>19</v>
      </c>
      <c r="K27" s="51">
        <v>1</v>
      </c>
      <c r="L27" s="50">
        <v>470002</v>
      </c>
      <c r="M27" s="50">
        <v>313166</v>
      </c>
      <c r="N27" s="50">
        <v>1</v>
      </c>
      <c r="O27" s="43"/>
      <c r="P27" s="43"/>
      <c r="Q27" s="43"/>
      <c r="R27" s="32">
        <f t="shared" si="1"/>
        <v>0</v>
      </c>
      <c r="S27" s="44">
        <f t="shared" si="2"/>
        <v>0</v>
      </c>
      <c r="T27" s="43"/>
      <c r="U27" s="43"/>
      <c r="V27" s="32">
        <f t="shared" si="3"/>
        <v>0</v>
      </c>
      <c r="W27" s="44">
        <f t="shared" si="4"/>
        <v>0</v>
      </c>
    </row>
    <row r="28" spans="1:23" x14ac:dyDescent="0.35">
      <c r="A28" s="48">
        <v>9098784</v>
      </c>
      <c r="B28" s="48" t="s">
        <v>579</v>
      </c>
      <c r="C28" s="49" t="s">
        <v>580</v>
      </c>
      <c r="D28" s="50" t="s">
        <v>13</v>
      </c>
      <c r="E28" s="50" t="s">
        <v>203</v>
      </c>
      <c r="F28" s="50" t="s">
        <v>578</v>
      </c>
      <c r="G28" s="50" t="s">
        <v>581</v>
      </c>
      <c r="H28" s="50" t="s">
        <v>582</v>
      </c>
      <c r="I28" s="50" t="s">
        <v>159</v>
      </c>
      <c r="J28" s="50" t="s">
        <v>160</v>
      </c>
      <c r="K28" s="51">
        <v>89</v>
      </c>
      <c r="L28" s="50">
        <v>497797</v>
      </c>
      <c r="M28" s="50">
        <v>305653</v>
      </c>
      <c r="N28" s="50">
        <v>1</v>
      </c>
      <c r="O28" s="43"/>
      <c r="P28" s="43"/>
      <c r="Q28" s="43"/>
      <c r="R28" s="32">
        <f t="shared" si="1"/>
        <v>0</v>
      </c>
      <c r="S28" s="44">
        <f t="shared" si="2"/>
        <v>0</v>
      </c>
      <c r="T28" s="43"/>
      <c r="U28" s="43"/>
      <c r="V28" s="32">
        <f t="shared" si="3"/>
        <v>0</v>
      </c>
      <c r="W28" s="44">
        <f t="shared" si="4"/>
        <v>0</v>
      </c>
    </row>
    <row r="29" spans="1:23" x14ac:dyDescent="0.35">
      <c r="A29" s="48">
        <v>5645240</v>
      </c>
      <c r="B29" s="48" t="s">
        <v>583</v>
      </c>
      <c r="C29" s="49" t="s">
        <v>584</v>
      </c>
      <c r="D29" s="50" t="s">
        <v>13</v>
      </c>
      <c r="E29" s="50" t="s">
        <v>203</v>
      </c>
      <c r="F29" s="50" t="s">
        <v>578</v>
      </c>
      <c r="G29" s="50" t="s">
        <v>581</v>
      </c>
      <c r="H29" s="50" t="s">
        <v>582</v>
      </c>
      <c r="I29" s="50" t="s">
        <v>159</v>
      </c>
      <c r="J29" s="50" t="s">
        <v>160</v>
      </c>
      <c r="K29" s="51">
        <v>91</v>
      </c>
      <c r="L29" s="50">
        <v>497806</v>
      </c>
      <c r="M29" s="50">
        <v>305699</v>
      </c>
      <c r="N29" s="50">
        <v>1</v>
      </c>
      <c r="O29" s="43"/>
      <c r="P29" s="43"/>
      <c r="Q29" s="43"/>
      <c r="R29" s="32">
        <f t="shared" si="1"/>
        <v>0</v>
      </c>
      <c r="S29" s="44">
        <f t="shared" si="2"/>
        <v>0</v>
      </c>
      <c r="T29" s="43"/>
      <c r="U29" s="43"/>
      <c r="V29" s="32">
        <f t="shared" si="3"/>
        <v>0</v>
      </c>
      <c r="W29" s="44">
        <f t="shared" si="4"/>
        <v>0</v>
      </c>
    </row>
    <row r="30" spans="1:23" x14ac:dyDescent="0.35">
      <c r="A30" s="48">
        <v>5629948</v>
      </c>
      <c r="B30" s="48" t="s">
        <v>1933</v>
      </c>
      <c r="C30" s="49" t="s">
        <v>1934</v>
      </c>
      <c r="D30" s="50" t="s">
        <v>13</v>
      </c>
      <c r="E30" s="50" t="s">
        <v>203</v>
      </c>
      <c r="F30" s="50" t="s">
        <v>1935</v>
      </c>
      <c r="G30" s="50" t="s">
        <v>1936</v>
      </c>
      <c r="H30" s="50" t="s">
        <v>1935</v>
      </c>
      <c r="I30" s="50" t="s">
        <v>1937</v>
      </c>
      <c r="J30" s="50" t="s">
        <v>1938</v>
      </c>
      <c r="K30" s="51">
        <v>45</v>
      </c>
      <c r="L30" s="50">
        <v>478379</v>
      </c>
      <c r="M30" s="50">
        <v>310878</v>
      </c>
      <c r="N30" s="50">
        <v>1</v>
      </c>
      <c r="O30" s="43"/>
      <c r="P30" s="43"/>
      <c r="Q30" s="43"/>
      <c r="R30" s="32">
        <f t="shared" si="1"/>
        <v>0</v>
      </c>
      <c r="S30" s="44">
        <f t="shared" si="2"/>
        <v>0</v>
      </c>
      <c r="T30" s="43"/>
      <c r="U30" s="43"/>
      <c r="V30" s="32">
        <f t="shared" si="3"/>
        <v>0</v>
      </c>
      <c r="W30" s="44">
        <f t="shared" si="4"/>
        <v>0</v>
      </c>
    </row>
    <row r="31" spans="1:23" x14ac:dyDescent="0.35">
      <c r="A31" s="48">
        <v>5628801</v>
      </c>
      <c r="B31" s="48" t="s">
        <v>1939</v>
      </c>
      <c r="C31" s="49" t="s">
        <v>1940</v>
      </c>
      <c r="D31" s="50" t="s">
        <v>13</v>
      </c>
      <c r="E31" s="50" t="s">
        <v>203</v>
      </c>
      <c r="F31" s="50" t="s">
        <v>1935</v>
      </c>
      <c r="G31" s="50" t="s">
        <v>1936</v>
      </c>
      <c r="H31" s="50" t="s">
        <v>1935</v>
      </c>
      <c r="I31" s="50" t="s">
        <v>21</v>
      </c>
      <c r="J31" s="50" t="s">
        <v>22</v>
      </c>
      <c r="K31" s="51">
        <v>48</v>
      </c>
      <c r="L31" s="50">
        <v>477367</v>
      </c>
      <c r="M31" s="50">
        <v>310819</v>
      </c>
      <c r="N31" s="50">
        <v>1</v>
      </c>
      <c r="O31" s="43"/>
      <c r="P31" s="43"/>
      <c r="Q31" s="43"/>
      <c r="R31" s="32">
        <f t="shared" si="1"/>
        <v>0</v>
      </c>
      <c r="S31" s="44">
        <f t="shared" si="2"/>
        <v>0</v>
      </c>
      <c r="T31" s="43"/>
      <c r="U31" s="43"/>
      <c r="V31" s="32">
        <f t="shared" si="3"/>
        <v>0</v>
      </c>
      <c r="W31" s="44">
        <f t="shared" si="4"/>
        <v>0</v>
      </c>
    </row>
    <row r="32" spans="1:23" x14ac:dyDescent="0.35">
      <c r="A32" s="48">
        <v>5627420</v>
      </c>
      <c r="B32" s="48" t="s">
        <v>1941</v>
      </c>
      <c r="C32" s="49" t="s">
        <v>1942</v>
      </c>
      <c r="D32" s="50" t="s">
        <v>13</v>
      </c>
      <c r="E32" s="50" t="s">
        <v>203</v>
      </c>
      <c r="F32" s="50" t="s">
        <v>1935</v>
      </c>
      <c r="G32" s="50" t="s">
        <v>1936</v>
      </c>
      <c r="H32" s="50" t="s">
        <v>1935</v>
      </c>
      <c r="I32" s="50" t="s">
        <v>1943</v>
      </c>
      <c r="J32" s="50" t="s">
        <v>1944</v>
      </c>
      <c r="K32" s="51">
        <v>10</v>
      </c>
      <c r="L32" s="50">
        <v>479301</v>
      </c>
      <c r="M32" s="50">
        <v>311887</v>
      </c>
      <c r="N32" s="50">
        <v>1</v>
      </c>
      <c r="O32" s="43"/>
      <c r="P32" s="43"/>
      <c r="Q32" s="43"/>
      <c r="R32" s="32">
        <f t="shared" si="1"/>
        <v>0</v>
      </c>
      <c r="S32" s="44">
        <f t="shared" si="2"/>
        <v>0</v>
      </c>
      <c r="T32" s="43"/>
      <c r="U32" s="43"/>
      <c r="V32" s="32">
        <f t="shared" si="3"/>
        <v>0</v>
      </c>
      <c r="W32" s="44">
        <f t="shared" si="4"/>
        <v>0</v>
      </c>
    </row>
    <row r="33" spans="1:23" x14ac:dyDescent="0.35">
      <c r="A33" s="48">
        <v>5627702</v>
      </c>
      <c r="B33" s="48" t="s">
        <v>1945</v>
      </c>
      <c r="C33" s="49" t="s">
        <v>1946</v>
      </c>
      <c r="D33" s="50" t="s">
        <v>13</v>
      </c>
      <c r="E33" s="50" t="s">
        <v>203</v>
      </c>
      <c r="F33" s="50" t="s">
        <v>1935</v>
      </c>
      <c r="G33" s="50" t="s">
        <v>1936</v>
      </c>
      <c r="H33" s="50" t="s">
        <v>1935</v>
      </c>
      <c r="I33" s="50" t="s">
        <v>130</v>
      </c>
      <c r="J33" s="50" t="s">
        <v>131</v>
      </c>
      <c r="K33" s="51">
        <v>18</v>
      </c>
      <c r="L33" s="50">
        <v>477126</v>
      </c>
      <c r="M33" s="50">
        <v>311826</v>
      </c>
      <c r="N33" s="50">
        <v>1</v>
      </c>
      <c r="O33" s="43"/>
      <c r="P33" s="43"/>
      <c r="Q33" s="43"/>
      <c r="R33" s="32">
        <f t="shared" si="1"/>
        <v>0</v>
      </c>
      <c r="S33" s="44">
        <f t="shared" si="2"/>
        <v>0</v>
      </c>
      <c r="T33" s="43"/>
      <c r="U33" s="43"/>
      <c r="V33" s="32">
        <f t="shared" si="3"/>
        <v>0</v>
      </c>
      <c r="W33" s="44">
        <f t="shared" si="4"/>
        <v>0</v>
      </c>
    </row>
    <row r="34" spans="1:23" x14ac:dyDescent="0.35">
      <c r="A34" s="48">
        <v>5628132</v>
      </c>
      <c r="B34" s="48" t="s">
        <v>1947</v>
      </c>
      <c r="C34" s="49" t="s">
        <v>1948</v>
      </c>
      <c r="D34" s="50" t="s">
        <v>13</v>
      </c>
      <c r="E34" s="50" t="s">
        <v>203</v>
      </c>
      <c r="F34" s="50" t="s">
        <v>1935</v>
      </c>
      <c r="G34" s="50" t="s">
        <v>1936</v>
      </c>
      <c r="H34" s="50" t="s">
        <v>1935</v>
      </c>
      <c r="I34" s="50" t="s">
        <v>1949</v>
      </c>
      <c r="J34" s="50" t="s">
        <v>1950</v>
      </c>
      <c r="K34" s="51">
        <v>8</v>
      </c>
      <c r="L34" s="50">
        <v>477129</v>
      </c>
      <c r="M34" s="50">
        <v>311302</v>
      </c>
      <c r="N34" s="50">
        <v>1</v>
      </c>
      <c r="O34" s="43"/>
      <c r="P34" s="43"/>
      <c r="Q34" s="43"/>
      <c r="R34" s="32">
        <f t="shared" si="1"/>
        <v>0</v>
      </c>
      <c r="S34" s="44">
        <f t="shared" si="2"/>
        <v>0</v>
      </c>
      <c r="T34" s="43"/>
      <c r="U34" s="43"/>
      <c r="V34" s="32">
        <f t="shared" si="3"/>
        <v>0</v>
      </c>
      <c r="W34" s="44">
        <f t="shared" si="4"/>
        <v>0</v>
      </c>
    </row>
    <row r="35" spans="1:23" x14ac:dyDescent="0.35">
      <c r="A35" s="48">
        <v>5628964</v>
      </c>
      <c r="B35" s="48" t="s">
        <v>1955</v>
      </c>
      <c r="C35" s="49" t="s">
        <v>1956</v>
      </c>
      <c r="D35" s="50" t="s">
        <v>13</v>
      </c>
      <c r="E35" s="50" t="s">
        <v>203</v>
      </c>
      <c r="F35" s="50" t="s">
        <v>1935</v>
      </c>
      <c r="G35" s="50" t="s">
        <v>1936</v>
      </c>
      <c r="H35" s="50" t="s">
        <v>1935</v>
      </c>
      <c r="I35" s="50" t="s">
        <v>303</v>
      </c>
      <c r="J35" s="50" t="s">
        <v>304</v>
      </c>
      <c r="K35" s="51">
        <v>22</v>
      </c>
      <c r="L35" s="50">
        <v>477518</v>
      </c>
      <c r="M35" s="50">
        <v>310671</v>
      </c>
      <c r="N35" s="50">
        <v>1</v>
      </c>
      <c r="O35" s="43"/>
      <c r="P35" s="43"/>
      <c r="Q35" s="43"/>
      <c r="R35" s="32">
        <f t="shared" si="1"/>
        <v>0</v>
      </c>
      <c r="S35" s="44">
        <f t="shared" si="2"/>
        <v>0</v>
      </c>
      <c r="T35" s="43"/>
      <c r="U35" s="43"/>
      <c r="V35" s="32">
        <f t="shared" si="3"/>
        <v>0</v>
      </c>
      <c r="W35" s="44">
        <f t="shared" si="4"/>
        <v>0</v>
      </c>
    </row>
    <row r="36" spans="1:23" x14ac:dyDescent="0.35">
      <c r="A36" s="48">
        <v>5629638</v>
      </c>
      <c r="B36" s="48" t="s">
        <v>1957</v>
      </c>
      <c r="C36" s="49" t="s">
        <v>1958</v>
      </c>
      <c r="D36" s="50" t="s">
        <v>13</v>
      </c>
      <c r="E36" s="50" t="s">
        <v>203</v>
      </c>
      <c r="F36" s="50" t="s">
        <v>1935</v>
      </c>
      <c r="G36" s="50" t="s">
        <v>1936</v>
      </c>
      <c r="H36" s="50" t="s">
        <v>1935</v>
      </c>
      <c r="I36" s="50" t="s">
        <v>1959</v>
      </c>
      <c r="J36" s="50" t="s">
        <v>1960</v>
      </c>
      <c r="K36" s="51">
        <v>90</v>
      </c>
      <c r="L36" s="50">
        <v>477808</v>
      </c>
      <c r="M36" s="50">
        <v>309770</v>
      </c>
      <c r="N36" s="50">
        <v>1</v>
      </c>
      <c r="O36" s="43"/>
      <c r="P36" s="43"/>
      <c r="Q36" s="43"/>
      <c r="R36" s="32">
        <f t="shared" si="1"/>
        <v>0</v>
      </c>
      <c r="S36" s="44">
        <f t="shared" si="2"/>
        <v>0</v>
      </c>
      <c r="T36" s="43"/>
      <c r="U36" s="43"/>
      <c r="V36" s="32">
        <f t="shared" si="3"/>
        <v>0</v>
      </c>
      <c r="W36" s="44">
        <f t="shared" si="4"/>
        <v>0</v>
      </c>
    </row>
    <row r="37" spans="1:23" x14ac:dyDescent="0.35">
      <c r="A37" s="48">
        <v>5628767</v>
      </c>
      <c r="B37" s="48" t="s">
        <v>1967</v>
      </c>
      <c r="C37" s="49" t="s">
        <v>1968</v>
      </c>
      <c r="D37" s="50" t="s">
        <v>13</v>
      </c>
      <c r="E37" s="50" t="s">
        <v>203</v>
      </c>
      <c r="F37" s="50" t="s">
        <v>1935</v>
      </c>
      <c r="G37" s="50" t="s">
        <v>1936</v>
      </c>
      <c r="H37" s="50" t="s">
        <v>1935</v>
      </c>
      <c r="I37" s="50" t="s">
        <v>1969</v>
      </c>
      <c r="J37" s="50" t="s">
        <v>1970</v>
      </c>
      <c r="K37" s="51">
        <v>8</v>
      </c>
      <c r="L37" s="50">
        <v>477841</v>
      </c>
      <c r="M37" s="50">
        <v>311630</v>
      </c>
      <c r="N37" s="50">
        <v>1</v>
      </c>
      <c r="O37" s="43"/>
      <c r="P37" s="43"/>
      <c r="Q37" s="43"/>
      <c r="R37" s="32">
        <f t="shared" si="1"/>
        <v>0</v>
      </c>
      <c r="S37" s="44">
        <f t="shared" si="2"/>
        <v>0</v>
      </c>
      <c r="T37" s="43"/>
      <c r="U37" s="43"/>
      <c r="V37" s="32">
        <f t="shared" si="3"/>
        <v>0</v>
      </c>
      <c r="W37" s="44">
        <f t="shared" si="4"/>
        <v>0</v>
      </c>
    </row>
  </sheetData>
  <sheetProtection algorithmName="SHA-512" hashValue="kFIk3tu3bUfrIeJ7lXF+e/jgzwOnuscYX0LxPVF3cYiTa3S21vf+PWt1H1bsSPETdsZjHIm7IDPMdSSEtiiqiw==" saltValue="r2SBIIqDD+JAmND8fCz4l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A39680-B538-4DBC-804B-49D13E009C5F}">
  <dimension ref="A1:W17"/>
  <sheetViews>
    <sheetView workbookViewId="0">
      <selection activeCell="T16" sqref="T16:U17"/>
    </sheetView>
  </sheetViews>
  <sheetFormatPr defaultColWidth="8.7265625" defaultRowHeight="14.5" x14ac:dyDescent="0.35"/>
  <cols>
    <col min="1" max="4" width="8.7265625" style="14"/>
    <col min="5" max="5" width="12.1796875" style="14" customWidth="1"/>
    <col min="6" max="6" width="12.26953125" style="14" customWidth="1"/>
    <col min="7" max="11" width="8.7265625" style="14"/>
    <col min="12" max="12" width="16.4531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85</v>
      </c>
      <c r="B2" s="11">
        <f>M14</f>
        <v>2</v>
      </c>
      <c r="C2" s="11" t="str">
        <f>E17</f>
        <v>LUBLINIECKI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32.5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2"/>
      <c r="B11" s="52"/>
      <c r="C11" s="52"/>
      <c r="D11" s="52"/>
      <c r="H11" s="52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2"/>
      <c r="B12" s="52"/>
      <c r="C12" s="52"/>
      <c r="D12" s="52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2"/>
      <c r="B13" s="52"/>
      <c r="C13" s="52"/>
      <c r="D13" s="52"/>
      <c r="H13" s="39"/>
      <c r="I13" s="40"/>
      <c r="J13" s="40"/>
      <c r="K13" s="40"/>
      <c r="L13" s="40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3" ht="36" customHeight="1" x14ac:dyDescent="0.35">
      <c r="M14" s="14">
        <f>SUM(N16:N1048576)</f>
        <v>2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5633727</v>
      </c>
      <c r="B16" s="48" t="s">
        <v>218</v>
      </c>
      <c r="C16" s="49" t="s">
        <v>219</v>
      </c>
      <c r="D16" s="50" t="s">
        <v>13</v>
      </c>
      <c r="E16" s="50" t="s">
        <v>203</v>
      </c>
      <c r="F16" s="50" t="s">
        <v>220</v>
      </c>
      <c r="G16" s="50" t="s">
        <v>221</v>
      </c>
      <c r="H16" s="50" t="s">
        <v>220</v>
      </c>
      <c r="I16" s="50" t="s">
        <v>77</v>
      </c>
      <c r="J16" s="50" t="s">
        <v>78</v>
      </c>
      <c r="K16" s="50">
        <v>6</v>
      </c>
      <c r="L16" s="50">
        <v>491613</v>
      </c>
      <c r="M16" s="50">
        <v>319617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5635365</v>
      </c>
      <c r="B17" s="48" t="s">
        <v>228</v>
      </c>
      <c r="C17" s="49" t="s">
        <v>229</v>
      </c>
      <c r="D17" s="50" t="s">
        <v>13</v>
      </c>
      <c r="E17" s="50" t="s">
        <v>203</v>
      </c>
      <c r="F17" s="50" t="s">
        <v>220</v>
      </c>
      <c r="G17" s="50" t="s">
        <v>230</v>
      </c>
      <c r="H17" s="50" t="s">
        <v>231</v>
      </c>
      <c r="I17" s="50" t="s">
        <v>18</v>
      </c>
      <c r="J17" s="50" t="s">
        <v>19</v>
      </c>
      <c r="K17" s="50">
        <v>4</v>
      </c>
      <c r="L17" s="50">
        <v>492450</v>
      </c>
      <c r="M17" s="50">
        <v>316877</v>
      </c>
      <c r="N17" s="50">
        <v>1</v>
      </c>
      <c r="O17" s="43"/>
      <c r="P17" s="43"/>
      <c r="Q17" s="43"/>
      <c r="R17" s="32">
        <f>ROUND(Q17*0.23,2)</f>
        <v>0</v>
      </c>
      <c r="S17" s="44">
        <f>ROUND(Q17,2)+R17</f>
        <v>0</v>
      </c>
      <c r="T17" s="43"/>
      <c r="U17" s="43"/>
      <c r="V17" s="32">
        <f>ROUND(U17*0.23,2)</f>
        <v>0</v>
      </c>
      <c r="W17" s="44">
        <f>ROUND(U17,2)+V17</f>
        <v>0</v>
      </c>
    </row>
  </sheetData>
  <sheetProtection algorithmName="SHA-512" hashValue="kR1KTcAQJJN/k5RpGJwBLUokjuGFVdFA1xUo5S9p1MtSc19Sg3EmR5pHWgIn2ycV7akjpezrEoVwtV8kz1f2JQ==" saltValue="vuFEkhst7h9gGkOXo+UBp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E55CE-6B01-4A83-933A-93CC04547397}">
  <dimension ref="A1:W16"/>
  <sheetViews>
    <sheetView topLeftCell="M13" workbookViewId="0">
      <selection activeCell="P19" sqref="P19"/>
    </sheetView>
  </sheetViews>
  <sheetFormatPr defaultColWidth="8.7265625" defaultRowHeight="14.5" x14ac:dyDescent="0.35"/>
  <cols>
    <col min="1" max="4" width="8.7265625" style="14"/>
    <col min="5" max="5" width="11.1796875" style="14" customWidth="1"/>
    <col min="6" max="6" width="10.26953125" style="14" customWidth="1"/>
    <col min="7" max="11" width="8.7265625" style="14"/>
    <col min="12" max="12" width="15.542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84</v>
      </c>
      <c r="B2" s="11">
        <f>M14</f>
        <v>1</v>
      </c>
      <c r="C2" s="11" t="str">
        <f>E16</f>
        <v>LUBLINIECKI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64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64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43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2"/>
      <c r="B11" s="52"/>
      <c r="C11" s="52"/>
      <c r="D11" s="52"/>
      <c r="H11" s="52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2"/>
      <c r="B12" s="52"/>
      <c r="C12" s="52"/>
      <c r="D12" s="52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2"/>
      <c r="B13" s="52"/>
      <c r="C13" s="52"/>
      <c r="D13" s="52"/>
      <c r="H13" s="39"/>
      <c r="I13" s="40"/>
      <c r="J13" s="40"/>
      <c r="K13" s="40"/>
      <c r="L13" s="40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3" ht="36" customHeight="1" x14ac:dyDescent="0.35">
      <c r="M14" s="14">
        <f>SUM(N16:N1048576)</f>
        <v>1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5634029</v>
      </c>
      <c r="B16" s="48" t="s">
        <v>222</v>
      </c>
      <c r="C16" s="49" t="s">
        <v>223</v>
      </c>
      <c r="D16" s="50" t="s">
        <v>13</v>
      </c>
      <c r="E16" s="50" t="s">
        <v>203</v>
      </c>
      <c r="F16" s="50" t="s">
        <v>220</v>
      </c>
      <c r="G16" s="50" t="s">
        <v>221</v>
      </c>
      <c r="H16" s="50" t="s">
        <v>220</v>
      </c>
      <c r="I16" s="50" t="s">
        <v>204</v>
      </c>
      <c r="J16" s="50" t="s">
        <v>205</v>
      </c>
      <c r="K16" s="50">
        <v>10</v>
      </c>
      <c r="L16" s="50">
        <v>492164</v>
      </c>
      <c r="M16" s="50">
        <v>320742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</sheetData>
  <sheetProtection algorithmName="SHA-512" hashValue="TuS3dFXyMr7jOgv9KBhitpv+M8o7wkwG8Hdds4gSWkv0TmsuQtoCjIC0Ec4X26RecMiGjgpm5M1MNapnpH4vXA==" saltValue="qjxnKjs0qsoxFq78MzWzL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7CB81-52A4-4F51-B275-8471CFC0ADBF}">
  <dimension ref="A1:W19"/>
  <sheetViews>
    <sheetView topLeftCell="J10" workbookViewId="0">
      <selection activeCell="N15" sqref="N15"/>
    </sheetView>
  </sheetViews>
  <sheetFormatPr defaultColWidth="8.7265625" defaultRowHeight="14.5" x14ac:dyDescent="0.35"/>
  <cols>
    <col min="1" max="4" width="8.7265625" style="14"/>
    <col min="5" max="5" width="11.1796875" style="14" customWidth="1"/>
    <col min="6" max="6" width="10.81640625" style="14" customWidth="1"/>
    <col min="7" max="11" width="8.7265625" style="14"/>
    <col min="12" max="12" width="15.72656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83</v>
      </c>
      <c r="B2" s="11">
        <f>M14</f>
        <v>4</v>
      </c>
      <c r="C2" s="11" t="str">
        <f>E17</f>
        <v>LUBLINIECKI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2"/>
      <c r="B11" s="52"/>
      <c r="C11" s="52"/>
      <c r="D11" s="52"/>
      <c r="H11" s="52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2"/>
      <c r="B12" s="52"/>
      <c r="C12" s="52"/>
      <c r="D12" s="52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2"/>
      <c r="B13" s="52"/>
      <c r="C13" s="52"/>
      <c r="D13" s="52"/>
      <c r="H13" s="39"/>
      <c r="I13" s="40"/>
      <c r="J13" s="40"/>
      <c r="K13" s="40"/>
      <c r="L13" s="40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3" ht="36" customHeight="1" x14ac:dyDescent="0.35">
      <c r="M14" s="14">
        <f>SUM(N16:N1048576)</f>
        <v>4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5628244</v>
      </c>
      <c r="B16" s="48" t="s">
        <v>1951</v>
      </c>
      <c r="C16" s="49" t="s">
        <v>1952</v>
      </c>
      <c r="D16" s="50" t="s">
        <v>13</v>
      </c>
      <c r="E16" s="50" t="s">
        <v>203</v>
      </c>
      <c r="F16" s="50" t="s">
        <v>1935</v>
      </c>
      <c r="G16" s="50" t="s">
        <v>1936</v>
      </c>
      <c r="H16" s="50" t="s">
        <v>1935</v>
      </c>
      <c r="I16" s="50" t="s">
        <v>1953</v>
      </c>
      <c r="J16" s="50" t="s">
        <v>1954</v>
      </c>
      <c r="K16" s="51">
        <v>9</v>
      </c>
      <c r="L16" s="50">
        <v>477697</v>
      </c>
      <c r="M16" s="50">
        <v>311120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5626604</v>
      </c>
      <c r="B17" s="48" t="s">
        <v>1961</v>
      </c>
      <c r="C17" s="49" t="s">
        <v>1962</v>
      </c>
      <c r="D17" s="50" t="s">
        <v>13</v>
      </c>
      <c r="E17" s="50" t="s">
        <v>203</v>
      </c>
      <c r="F17" s="50" t="s">
        <v>1935</v>
      </c>
      <c r="G17" s="50" t="s">
        <v>1936</v>
      </c>
      <c r="H17" s="50" t="s">
        <v>1935</v>
      </c>
      <c r="I17" s="50" t="s">
        <v>1963</v>
      </c>
      <c r="J17" s="50" t="s">
        <v>1964</v>
      </c>
      <c r="K17" s="51">
        <v>3</v>
      </c>
      <c r="L17" s="50">
        <v>477493</v>
      </c>
      <c r="M17" s="50">
        <v>312100</v>
      </c>
      <c r="N17" s="50">
        <v>1</v>
      </c>
      <c r="O17" s="43"/>
      <c r="P17" s="43"/>
      <c r="Q17" s="43"/>
      <c r="R17" s="32">
        <f t="shared" ref="R17:R19" si="1">ROUND(Q17*0.23,2)</f>
        <v>0</v>
      </c>
      <c r="S17" s="44">
        <f t="shared" ref="S17:S19" si="2">ROUND(Q17,2)+R17</f>
        <v>0</v>
      </c>
      <c r="T17" s="43"/>
      <c r="U17" s="43"/>
      <c r="V17" s="32">
        <f t="shared" ref="V17:V19" si="3">ROUND(U17*0.23,2)</f>
        <v>0</v>
      </c>
      <c r="W17" s="44">
        <f t="shared" ref="W17:W19" si="4">ROUND(U17,2)+V17</f>
        <v>0</v>
      </c>
    </row>
    <row r="18" spans="1:23" x14ac:dyDescent="0.35">
      <c r="A18" s="48">
        <v>5626608</v>
      </c>
      <c r="B18" s="48" t="s">
        <v>1965</v>
      </c>
      <c r="C18" s="49" t="s">
        <v>1966</v>
      </c>
      <c r="D18" s="50" t="s">
        <v>13</v>
      </c>
      <c r="E18" s="50" t="s">
        <v>203</v>
      </c>
      <c r="F18" s="50" t="s">
        <v>1935</v>
      </c>
      <c r="G18" s="50" t="s">
        <v>1936</v>
      </c>
      <c r="H18" s="50" t="s">
        <v>1935</v>
      </c>
      <c r="I18" s="50" t="s">
        <v>731</v>
      </c>
      <c r="J18" s="50" t="s">
        <v>732</v>
      </c>
      <c r="K18" s="51">
        <v>32</v>
      </c>
      <c r="L18" s="50">
        <v>477360</v>
      </c>
      <c r="M18" s="50">
        <v>312227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5630306</v>
      </c>
      <c r="B19" s="48" t="s">
        <v>1971</v>
      </c>
      <c r="C19" s="49" t="s">
        <v>1972</v>
      </c>
      <c r="D19" s="50" t="s">
        <v>13</v>
      </c>
      <c r="E19" s="50" t="s">
        <v>203</v>
      </c>
      <c r="F19" s="50" t="s">
        <v>1935</v>
      </c>
      <c r="G19" s="50" t="s">
        <v>1936</v>
      </c>
      <c r="H19" s="50" t="s">
        <v>1935</v>
      </c>
      <c r="I19" s="50" t="s">
        <v>1973</v>
      </c>
      <c r="J19" s="50" t="s">
        <v>1974</v>
      </c>
      <c r="K19" s="51">
        <v>9</v>
      </c>
      <c r="L19" s="50">
        <v>477562</v>
      </c>
      <c r="M19" s="50">
        <v>311407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</sheetData>
  <sheetProtection algorithmName="SHA-512" hashValue="w3uKzXAReFioKB8/odSvnhX5fCqiG/4UxJhyvg9HghpH5EmZBAXF5J+xbqmIIn0Y8Dwo8iysnsqDPkmXxoIJNg==" saltValue="hFFLmItexUtcJ4ME24E7I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C2FA1-804E-4569-90C4-54C2B5AAB5AA}">
  <dimension ref="A1:W30"/>
  <sheetViews>
    <sheetView workbookViewId="0">
      <selection activeCell="T16" sqref="T16:U30"/>
    </sheetView>
  </sheetViews>
  <sheetFormatPr defaultColWidth="8.7265625" defaultRowHeight="14.5" x14ac:dyDescent="0.35"/>
  <cols>
    <col min="1" max="4" width="8.7265625" style="14"/>
    <col min="5" max="5" width="10.453125" style="14" customWidth="1"/>
    <col min="6" max="6" width="10.81640625" style="14" customWidth="1"/>
    <col min="7" max="11" width="8.7265625" style="14"/>
    <col min="12" max="12" width="16.45312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82</v>
      </c>
      <c r="B2" s="11">
        <f>M14</f>
        <v>15</v>
      </c>
      <c r="C2" s="11" t="str">
        <f>E17</f>
        <v>KŁOBUCKI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2"/>
      <c r="B11" s="52"/>
      <c r="C11" s="52"/>
      <c r="D11" s="52"/>
      <c r="H11" s="52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2"/>
      <c r="B12" s="52"/>
      <c r="C12" s="52"/>
      <c r="D12" s="52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2"/>
      <c r="B13" s="52"/>
      <c r="C13" s="52"/>
      <c r="D13" s="52"/>
      <c r="H13" s="39"/>
      <c r="I13" s="40"/>
      <c r="J13" s="40"/>
      <c r="K13" s="40"/>
      <c r="L13" s="40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3" ht="36" customHeight="1" x14ac:dyDescent="0.35">
      <c r="M14" s="14">
        <f>SUM(N16:N1048576)</f>
        <v>15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5599091</v>
      </c>
      <c r="B16" s="48" t="s">
        <v>251</v>
      </c>
      <c r="C16" s="49" t="s">
        <v>252</v>
      </c>
      <c r="D16" s="50" t="s">
        <v>13</v>
      </c>
      <c r="E16" s="50" t="s">
        <v>237</v>
      </c>
      <c r="F16" s="50" t="s">
        <v>238</v>
      </c>
      <c r="G16" s="50" t="s">
        <v>253</v>
      </c>
      <c r="H16" s="50" t="s">
        <v>254</v>
      </c>
      <c r="I16" s="50" t="s">
        <v>255</v>
      </c>
      <c r="J16" s="50" t="s">
        <v>256</v>
      </c>
      <c r="K16" s="50">
        <v>69</v>
      </c>
      <c r="L16" s="50">
        <v>498661</v>
      </c>
      <c r="M16" s="50">
        <v>340084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5607491</v>
      </c>
      <c r="B17" s="48" t="s">
        <v>407</v>
      </c>
      <c r="C17" s="49" t="s">
        <v>408</v>
      </c>
      <c r="D17" s="50" t="s">
        <v>13</v>
      </c>
      <c r="E17" s="50" t="s">
        <v>237</v>
      </c>
      <c r="F17" s="50" t="s">
        <v>409</v>
      </c>
      <c r="G17" s="50" t="s">
        <v>410</v>
      </c>
      <c r="H17" s="50" t="s">
        <v>409</v>
      </c>
      <c r="I17" s="50" t="s">
        <v>18</v>
      </c>
      <c r="J17" s="50" t="s">
        <v>19</v>
      </c>
      <c r="K17" s="51">
        <v>1</v>
      </c>
      <c r="L17" s="50">
        <v>499062</v>
      </c>
      <c r="M17" s="50">
        <v>344568</v>
      </c>
      <c r="N17" s="50">
        <v>1</v>
      </c>
      <c r="O17" s="43"/>
      <c r="P17" s="43"/>
      <c r="Q17" s="43"/>
      <c r="R17" s="32">
        <f t="shared" ref="R17:R30" si="1">ROUND(Q17*0.23,2)</f>
        <v>0</v>
      </c>
      <c r="S17" s="44">
        <f t="shared" ref="S17:S30" si="2">ROUND(Q17,2)+R17</f>
        <v>0</v>
      </c>
      <c r="T17" s="43"/>
      <c r="U17" s="43"/>
      <c r="V17" s="32">
        <f t="shared" ref="V17:V30" si="3">ROUND(U17*0.23,2)</f>
        <v>0</v>
      </c>
      <c r="W17" s="44">
        <f t="shared" ref="W17:W30" si="4">ROUND(U17,2)+V17</f>
        <v>0</v>
      </c>
    </row>
    <row r="18" spans="1:23" x14ac:dyDescent="0.35">
      <c r="A18" s="48">
        <v>5609803</v>
      </c>
      <c r="B18" s="48" t="s">
        <v>458</v>
      </c>
      <c r="C18" s="49" t="s">
        <v>459</v>
      </c>
      <c r="D18" s="50" t="s">
        <v>13</v>
      </c>
      <c r="E18" s="50" t="s">
        <v>237</v>
      </c>
      <c r="F18" s="50" t="s">
        <v>460</v>
      </c>
      <c r="G18" s="50" t="s">
        <v>461</v>
      </c>
      <c r="H18" s="50" t="s">
        <v>462</v>
      </c>
      <c r="I18" s="50" t="s">
        <v>235</v>
      </c>
      <c r="J18" s="50" t="s">
        <v>236</v>
      </c>
      <c r="K18" s="51">
        <v>63</v>
      </c>
      <c r="L18" s="50">
        <v>486317</v>
      </c>
      <c r="M18" s="50">
        <v>345084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  <row r="19" spans="1:23" x14ac:dyDescent="0.35">
      <c r="A19" s="48">
        <v>5611354</v>
      </c>
      <c r="B19" s="48" t="s">
        <v>463</v>
      </c>
      <c r="C19" s="49" t="s">
        <v>464</v>
      </c>
      <c r="D19" s="50" t="s">
        <v>13</v>
      </c>
      <c r="E19" s="50" t="s">
        <v>237</v>
      </c>
      <c r="F19" s="50" t="s">
        <v>460</v>
      </c>
      <c r="G19" s="50" t="s">
        <v>465</v>
      </c>
      <c r="H19" s="50" t="s">
        <v>466</v>
      </c>
      <c r="I19" s="50" t="s">
        <v>467</v>
      </c>
      <c r="J19" s="50" t="s">
        <v>468</v>
      </c>
      <c r="K19" s="51">
        <v>3</v>
      </c>
      <c r="L19" s="50">
        <v>488177</v>
      </c>
      <c r="M19" s="50">
        <v>339295</v>
      </c>
      <c r="N19" s="50">
        <v>1</v>
      </c>
      <c r="O19" s="43"/>
      <c r="P19" s="43"/>
      <c r="Q19" s="43"/>
      <c r="R19" s="32">
        <f t="shared" si="1"/>
        <v>0</v>
      </c>
      <c r="S19" s="44">
        <f t="shared" si="2"/>
        <v>0</v>
      </c>
      <c r="T19" s="43"/>
      <c r="U19" s="43"/>
      <c r="V19" s="32">
        <f t="shared" si="3"/>
        <v>0</v>
      </c>
      <c r="W19" s="44">
        <f t="shared" si="4"/>
        <v>0</v>
      </c>
    </row>
    <row r="20" spans="1:23" x14ac:dyDescent="0.35">
      <c r="A20" s="48">
        <v>5616104</v>
      </c>
      <c r="B20" s="48" t="s">
        <v>533</v>
      </c>
      <c r="C20" s="49" t="s">
        <v>534</v>
      </c>
      <c r="D20" s="50" t="s">
        <v>13</v>
      </c>
      <c r="E20" s="50" t="s">
        <v>237</v>
      </c>
      <c r="F20" s="50" t="s">
        <v>530</v>
      </c>
      <c r="G20" s="50" t="s">
        <v>535</v>
      </c>
      <c r="H20" s="50" t="s">
        <v>536</v>
      </c>
      <c r="I20" s="50" t="s">
        <v>18</v>
      </c>
      <c r="J20" s="50" t="s">
        <v>19</v>
      </c>
      <c r="K20" s="51">
        <v>8</v>
      </c>
      <c r="L20" s="50">
        <v>493566</v>
      </c>
      <c r="M20" s="50">
        <v>350461</v>
      </c>
      <c r="N20" s="50">
        <v>1</v>
      </c>
      <c r="O20" s="43"/>
      <c r="P20" s="43"/>
      <c r="Q20" s="43"/>
      <c r="R20" s="32">
        <f t="shared" si="1"/>
        <v>0</v>
      </c>
      <c r="S20" s="44">
        <f t="shared" si="2"/>
        <v>0</v>
      </c>
      <c r="T20" s="43"/>
      <c r="U20" s="43"/>
      <c r="V20" s="32">
        <f t="shared" si="3"/>
        <v>0</v>
      </c>
      <c r="W20" s="44">
        <f t="shared" si="4"/>
        <v>0</v>
      </c>
    </row>
    <row r="21" spans="1:23" x14ac:dyDescent="0.35">
      <c r="A21" s="48">
        <v>5618702</v>
      </c>
      <c r="B21" s="48" t="s">
        <v>585</v>
      </c>
      <c r="C21" s="49" t="s">
        <v>586</v>
      </c>
      <c r="D21" s="50" t="s">
        <v>13</v>
      </c>
      <c r="E21" s="50" t="s">
        <v>237</v>
      </c>
      <c r="F21" s="50" t="s">
        <v>587</v>
      </c>
      <c r="G21" s="50" t="s">
        <v>588</v>
      </c>
      <c r="H21" s="50" t="s">
        <v>589</v>
      </c>
      <c r="I21" s="50" t="s">
        <v>18</v>
      </c>
      <c r="J21" s="50" t="s">
        <v>19</v>
      </c>
      <c r="K21" s="51">
        <v>1</v>
      </c>
      <c r="L21" s="50">
        <v>491549</v>
      </c>
      <c r="M21" s="50">
        <v>326867</v>
      </c>
      <c r="N21" s="50">
        <v>1</v>
      </c>
      <c r="O21" s="43"/>
      <c r="P21" s="43"/>
      <c r="Q21" s="43"/>
      <c r="R21" s="32">
        <f t="shared" si="1"/>
        <v>0</v>
      </c>
      <c r="S21" s="44">
        <f t="shared" si="2"/>
        <v>0</v>
      </c>
      <c r="T21" s="43"/>
      <c r="U21" s="43"/>
      <c r="V21" s="32">
        <f t="shared" si="3"/>
        <v>0</v>
      </c>
      <c r="W21" s="44">
        <f t="shared" si="4"/>
        <v>0</v>
      </c>
    </row>
    <row r="22" spans="1:23" x14ac:dyDescent="0.35">
      <c r="A22" s="48">
        <v>5620130</v>
      </c>
      <c r="B22" s="48" t="s">
        <v>594</v>
      </c>
      <c r="C22" s="49" t="s">
        <v>595</v>
      </c>
      <c r="D22" s="50" t="s">
        <v>13</v>
      </c>
      <c r="E22" s="50" t="s">
        <v>237</v>
      </c>
      <c r="F22" s="50" t="s">
        <v>587</v>
      </c>
      <c r="G22" s="50" t="s">
        <v>596</v>
      </c>
      <c r="H22" s="50" t="s">
        <v>597</v>
      </c>
      <c r="I22" s="50" t="s">
        <v>598</v>
      </c>
      <c r="J22" s="50" t="s">
        <v>599</v>
      </c>
      <c r="K22" s="51">
        <v>1</v>
      </c>
      <c r="L22" s="50">
        <v>496138</v>
      </c>
      <c r="M22" s="50">
        <v>332899</v>
      </c>
      <c r="N22" s="50">
        <v>1</v>
      </c>
      <c r="O22" s="43"/>
      <c r="P22" s="43"/>
      <c r="Q22" s="43"/>
      <c r="R22" s="32">
        <f t="shared" si="1"/>
        <v>0</v>
      </c>
      <c r="S22" s="44">
        <f t="shared" si="2"/>
        <v>0</v>
      </c>
      <c r="T22" s="43"/>
      <c r="U22" s="43"/>
      <c r="V22" s="32">
        <f t="shared" si="3"/>
        <v>0</v>
      </c>
      <c r="W22" s="44">
        <f t="shared" si="4"/>
        <v>0</v>
      </c>
    </row>
    <row r="23" spans="1:23" x14ac:dyDescent="0.35">
      <c r="A23" s="48">
        <v>5621051</v>
      </c>
      <c r="B23" s="48" t="s">
        <v>600</v>
      </c>
      <c r="C23" s="49" t="s">
        <v>601</v>
      </c>
      <c r="D23" s="50" t="s">
        <v>13</v>
      </c>
      <c r="E23" s="50" t="s">
        <v>237</v>
      </c>
      <c r="F23" s="50" t="s">
        <v>587</v>
      </c>
      <c r="G23" s="50" t="s">
        <v>602</v>
      </c>
      <c r="H23" s="50" t="s">
        <v>603</v>
      </c>
      <c r="I23" s="50" t="s">
        <v>18</v>
      </c>
      <c r="J23" s="50" t="s">
        <v>19</v>
      </c>
      <c r="K23" s="51">
        <v>1</v>
      </c>
      <c r="L23" s="50">
        <v>500192</v>
      </c>
      <c r="M23" s="50">
        <v>330508</v>
      </c>
      <c r="N23" s="50">
        <v>1</v>
      </c>
      <c r="O23" s="43"/>
      <c r="P23" s="43"/>
      <c r="Q23" s="43"/>
      <c r="R23" s="32">
        <f t="shared" si="1"/>
        <v>0</v>
      </c>
      <c r="S23" s="44">
        <f t="shared" si="2"/>
        <v>0</v>
      </c>
      <c r="T23" s="43"/>
      <c r="U23" s="43"/>
      <c r="V23" s="32">
        <f t="shared" si="3"/>
        <v>0</v>
      </c>
      <c r="W23" s="44">
        <f t="shared" si="4"/>
        <v>0</v>
      </c>
    </row>
    <row r="24" spans="1:23" x14ac:dyDescent="0.35">
      <c r="A24" s="48">
        <v>5621997</v>
      </c>
      <c r="B24" s="48" t="s">
        <v>604</v>
      </c>
      <c r="C24" s="49" t="s">
        <v>605</v>
      </c>
      <c r="D24" s="50" t="s">
        <v>13</v>
      </c>
      <c r="E24" s="50" t="s">
        <v>237</v>
      </c>
      <c r="F24" s="50" t="s">
        <v>587</v>
      </c>
      <c r="G24" s="50" t="s">
        <v>606</v>
      </c>
      <c r="H24" s="50" t="s">
        <v>607</v>
      </c>
      <c r="I24" s="50" t="s">
        <v>18</v>
      </c>
      <c r="J24" s="50" t="s">
        <v>19</v>
      </c>
      <c r="K24" s="51">
        <v>1</v>
      </c>
      <c r="L24" s="50">
        <v>485458</v>
      </c>
      <c r="M24" s="50">
        <v>330247</v>
      </c>
      <c r="N24" s="50">
        <v>1</v>
      </c>
      <c r="O24" s="43"/>
      <c r="P24" s="43"/>
      <c r="Q24" s="43"/>
      <c r="R24" s="32">
        <f t="shared" si="1"/>
        <v>0</v>
      </c>
      <c r="S24" s="44">
        <f t="shared" si="2"/>
        <v>0</v>
      </c>
      <c r="T24" s="43"/>
      <c r="U24" s="43"/>
      <c r="V24" s="32">
        <f t="shared" si="3"/>
        <v>0</v>
      </c>
      <c r="W24" s="44">
        <f t="shared" si="4"/>
        <v>0</v>
      </c>
    </row>
    <row r="25" spans="1:23" x14ac:dyDescent="0.35">
      <c r="A25" s="48">
        <v>5625693</v>
      </c>
      <c r="B25" s="48" t="s">
        <v>612</v>
      </c>
      <c r="C25" s="49" t="s">
        <v>613</v>
      </c>
      <c r="D25" s="50" t="s">
        <v>13</v>
      </c>
      <c r="E25" s="50" t="s">
        <v>237</v>
      </c>
      <c r="F25" s="50" t="s">
        <v>587</v>
      </c>
      <c r="G25" s="50" t="s">
        <v>614</v>
      </c>
      <c r="H25" s="50" t="s">
        <v>587</v>
      </c>
      <c r="I25" s="50" t="s">
        <v>18</v>
      </c>
      <c r="J25" s="50" t="s">
        <v>19</v>
      </c>
      <c r="K25" s="51">
        <v>11</v>
      </c>
      <c r="L25" s="50">
        <v>494080</v>
      </c>
      <c r="M25" s="50">
        <v>330722</v>
      </c>
      <c r="N25" s="50">
        <v>1</v>
      </c>
      <c r="O25" s="43"/>
      <c r="P25" s="43"/>
      <c r="Q25" s="43"/>
      <c r="R25" s="32">
        <f t="shared" si="1"/>
        <v>0</v>
      </c>
      <c r="S25" s="44">
        <f t="shared" si="2"/>
        <v>0</v>
      </c>
      <c r="T25" s="43"/>
      <c r="U25" s="43"/>
      <c r="V25" s="32">
        <f t="shared" si="3"/>
        <v>0</v>
      </c>
      <c r="W25" s="44">
        <f t="shared" si="4"/>
        <v>0</v>
      </c>
    </row>
    <row r="26" spans="1:23" x14ac:dyDescent="0.35">
      <c r="A26" s="48">
        <v>5596962</v>
      </c>
      <c r="B26" s="48" t="s">
        <v>1895</v>
      </c>
      <c r="C26" s="49" t="s">
        <v>1896</v>
      </c>
      <c r="D26" s="50" t="s">
        <v>13</v>
      </c>
      <c r="E26" s="50" t="s">
        <v>237</v>
      </c>
      <c r="F26" s="50" t="s">
        <v>238</v>
      </c>
      <c r="G26" s="50" t="s">
        <v>1892</v>
      </c>
      <c r="H26" s="50" t="s">
        <v>238</v>
      </c>
      <c r="I26" s="50" t="s">
        <v>1897</v>
      </c>
      <c r="J26" s="50" t="s">
        <v>1898</v>
      </c>
      <c r="K26" s="51">
        <v>46</v>
      </c>
      <c r="L26" s="50">
        <v>495897</v>
      </c>
      <c r="M26" s="50">
        <v>337132</v>
      </c>
      <c r="N26" s="50">
        <v>1</v>
      </c>
      <c r="O26" s="43"/>
      <c r="P26" s="43"/>
      <c r="Q26" s="43"/>
      <c r="R26" s="32">
        <f t="shared" si="1"/>
        <v>0</v>
      </c>
      <c r="S26" s="44">
        <f t="shared" si="2"/>
        <v>0</v>
      </c>
      <c r="T26" s="43"/>
      <c r="U26" s="43"/>
      <c r="V26" s="32">
        <f t="shared" si="3"/>
        <v>0</v>
      </c>
      <c r="W26" s="44">
        <f t="shared" si="4"/>
        <v>0</v>
      </c>
    </row>
    <row r="27" spans="1:23" x14ac:dyDescent="0.35">
      <c r="A27" s="48">
        <v>5597514</v>
      </c>
      <c r="B27" s="48" t="s">
        <v>1901</v>
      </c>
      <c r="C27" s="49" t="s">
        <v>1902</v>
      </c>
      <c r="D27" s="50" t="s">
        <v>13</v>
      </c>
      <c r="E27" s="50" t="s">
        <v>237</v>
      </c>
      <c r="F27" s="50" t="s">
        <v>238</v>
      </c>
      <c r="G27" s="50" t="s">
        <v>1892</v>
      </c>
      <c r="H27" s="50" t="s">
        <v>238</v>
      </c>
      <c r="I27" s="50" t="s">
        <v>1421</v>
      </c>
      <c r="J27" s="50" t="s">
        <v>1422</v>
      </c>
      <c r="K27" s="51">
        <v>21</v>
      </c>
      <c r="L27" s="50">
        <v>497890</v>
      </c>
      <c r="M27" s="50">
        <v>338139</v>
      </c>
      <c r="N27" s="50">
        <v>1</v>
      </c>
      <c r="O27" s="43"/>
      <c r="P27" s="43"/>
      <c r="Q27" s="43"/>
      <c r="R27" s="32">
        <f t="shared" si="1"/>
        <v>0</v>
      </c>
      <c r="S27" s="44">
        <f t="shared" si="2"/>
        <v>0</v>
      </c>
      <c r="T27" s="43"/>
      <c r="U27" s="43"/>
      <c r="V27" s="32">
        <f t="shared" si="3"/>
        <v>0</v>
      </c>
      <c r="W27" s="44">
        <f t="shared" si="4"/>
        <v>0</v>
      </c>
    </row>
    <row r="28" spans="1:23" x14ac:dyDescent="0.35">
      <c r="A28" s="48">
        <v>5594597</v>
      </c>
      <c r="B28" s="48" t="s">
        <v>1903</v>
      </c>
      <c r="C28" s="49" t="s">
        <v>1904</v>
      </c>
      <c r="D28" s="50" t="s">
        <v>13</v>
      </c>
      <c r="E28" s="50" t="s">
        <v>237</v>
      </c>
      <c r="F28" s="50" t="s">
        <v>238</v>
      </c>
      <c r="G28" s="50" t="s">
        <v>1892</v>
      </c>
      <c r="H28" s="50" t="s">
        <v>238</v>
      </c>
      <c r="I28" s="50" t="s">
        <v>846</v>
      </c>
      <c r="J28" s="50" t="s">
        <v>847</v>
      </c>
      <c r="K28" s="51">
        <v>6</v>
      </c>
      <c r="L28" s="50">
        <v>495404</v>
      </c>
      <c r="M28" s="50">
        <v>338586</v>
      </c>
      <c r="N28" s="50">
        <v>1</v>
      </c>
      <c r="O28" s="43"/>
      <c r="P28" s="43"/>
      <c r="Q28" s="43"/>
      <c r="R28" s="32">
        <f t="shared" si="1"/>
        <v>0</v>
      </c>
      <c r="S28" s="44">
        <f t="shared" si="2"/>
        <v>0</v>
      </c>
      <c r="T28" s="43"/>
      <c r="U28" s="43"/>
      <c r="V28" s="32">
        <f t="shared" si="3"/>
        <v>0</v>
      </c>
      <c r="W28" s="44">
        <f t="shared" si="4"/>
        <v>0</v>
      </c>
    </row>
    <row r="29" spans="1:23" x14ac:dyDescent="0.35">
      <c r="A29" s="48">
        <v>5601070</v>
      </c>
      <c r="B29" s="48" t="s">
        <v>1915</v>
      </c>
      <c r="C29" s="49" t="s">
        <v>1916</v>
      </c>
      <c r="D29" s="50" t="s">
        <v>13</v>
      </c>
      <c r="E29" s="50" t="s">
        <v>237</v>
      </c>
      <c r="F29" s="50" t="s">
        <v>381</v>
      </c>
      <c r="G29" s="50" t="s">
        <v>1917</v>
      </c>
      <c r="H29" s="50" t="s">
        <v>381</v>
      </c>
      <c r="I29" s="50" t="s">
        <v>1918</v>
      </c>
      <c r="J29" s="50" t="s">
        <v>1919</v>
      </c>
      <c r="K29" s="51">
        <v>30</v>
      </c>
      <c r="L29" s="50">
        <v>481217</v>
      </c>
      <c r="M29" s="50">
        <v>341517</v>
      </c>
      <c r="N29" s="50">
        <v>1</v>
      </c>
      <c r="O29" s="43"/>
      <c r="P29" s="43"/>
      <c r="Q29" s="43"/>
      <c r="R29" s="32">
        <f t="shared" si="1"/>
        <v>0</v>
      </c>
      <c r="S29" s="44">
        <f t="shared" si="2"/>
        <v>0</v>
      </c>
      <c r="T29" s="43"/>
      <c r="U29" s="43"/>
      <c r="V29" s="32">
        <f t="shared" si="3"/>
        <v>0</v>
      </c>
      <c r="W29" s="44">
        <f t="shared" si="4"/>
        <v>0</v>
      </c>
    </row>
    <row r="30" spans="1:23" x14ac:dyDescent="0.35">
      <c r="A30" s="48">
        <v>5600057</v>
      </c>
      <c r="B30" s="48" t="s">
        <v>1925</v>
      </c>
      <c r="C30" s="49" t="s">
        <v>1926</v>
      </c>
      <c r="D30" s="50" t="s">
        <v>13</v>
      </c>
      <c r="E30" s="50" t="s">
        <v>237</v>
      </c>
      <c r="F30" s="50" t="s">
        <v>381</v>
      </c>
      <c r="G30" s="50" t="s">
        <v>1917</v>
      </c>
      <c r="H30" s="50" t="s">
        <v>381</v>
      </c>
      <c r="I30" s="50" t="s">
        <v>1927</v>
      </c>
      <c r="J30" s="50" t="s">
        <v>1928</v>
      </c>
      <c r="K30" s="51">
        <v>21</v>
      </c>
      <c r="L30" s="50">
        <v>479377</v>
      </c>
      <c r="M30" s="50">
        <v>344374</v>
      </c>
      <c r="N30" s="50">
        <v>1</v>
      </c>
      <c r="O30" s="43"/>
      <c r="P30" s="43"/>
      <c r="Q30" s="43"/>
      <c r="R30" s="32">
        <f t="shared" si="1"/>
        <v>0</v>
      </c>
      <c r="S30" s="44">
        <f t="shared" si="2"/>
        <v>0</v>
      </c>
      <c r="T30" s="43"/>
      <c r="U30" s="43"/>
      <c r="V30" s="32">
        <f t="shared" si="3"/>
        <v>0</v>
      </c>
      <c r="W30" s="44">
        <f t="shared" si="4"/>
        <v>0</v>
      </c>
    </row>
  </sheetData>
  <sheetProtection algorithmName="SHA-512" hashValue="P7XoFtxtAvwzE6WfJb8iPtJuHI5Q7OKABdKmbNyJ2jI5RoW0e639OeVw5m1Qxi/07HjOUB5WSUkKK7sdU/iTZg==" saltValue="0jiScgdBjjX3DL+qER4Ft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  <pageSetup paperSize="9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8F616-D09E-48C7-826E-46A5C4B47268}">
  <dimension ref="A1:W18"/>
  <sheetViews>
    <sheetView topLeftCell="M10" workbookViewId="0">
      <selection activeCell="U20" sqref="U20"/>
    </sheetView>
  </sheetViews>
  <sheetFormatPr defaultColWidth="8.7265625" defaultRowHeight="14.5" x14ac:dyDescent="0.35"/>
  <cols>
    <col min="1" max="4" width="8.7265625" style="14"/>
    <col min="5" max="6" width="11.54296875" style="14" customWidth="1"/>
    <col min="7" max="11" width="8.7265625" style="14"/>
    <col min="12" max="12" width="15.1796875" style="14" customWidth="1"/>
    <col min="13" max="14" width="8.7265625" style="14"/>
    <col min="15" max="15" width="15" style="14" customWidth="1"/>
    <col min="16" max="16" width="14.453125" style="14" customWidth="1"/>
    <col min="17" max="17" width="21.453125" style="14" customWidth="1"/>
    <col min="18" max="18" width="8.7265625" style="14"/>
    <col min="19" max="19" width="19.453125" style="14" customWidth="1"/>
    <col min="20" max="20" width="11.81640625" style="14" customWidth="1"/>
    <col min="21" max="21" width="22.54296875" style="14" customWidth="1"/>
    <col min="22" max="22" width="8.7265625" style="14"/>
    <col min="23" max="23" width="16.54296875" style="14" customWidth="1"/>
    <col min="24" max="16384" width="8.7265625" style="14"/>
  </cols>
  <sheetData>
    <row r="1" spans="1:23" ht="15" thickBot="1" x14ac:dyDescent="0.4">
      <c r="A1" s="11" t="s">
        <v>4116</v>
      </c>
      <c r="B1" s="11" t="s">
        <v>4118</v>
      </c>
      <c r="C1" s="11" t="s">
        <v>4120</v>
      </c>
      <c r="D1" s="11"/>
      <c r="E1" s="11"/>
      <c r="F1" s="11"/>
      <c r="G1" s="11"/>
      <c r="H1" s="11"/>
      <c r="I1" s="12"/>
      <c r="J1" s="12"/>
      <c r="K1" s="13"/>
      <c r="L1" s="11"/>
      <c r="M1" s="11"/>
      <c r="N1" s="11"/>
      <c r="O1" s="11"/>
      <c r="P1" s="11"/>
      <c r="Q1" s="11"/>
      <c r="R1" s="11"/>
    </row>
    <row r="2" spans="1:23" ht="15" thickTop="1" x14ac:dyDescent="0.35">
      <c r="A2" s="11">
        <v>81</v>
      </c>
      <c r="B2" s="11">
        <f>M14</f>
        <v>3</v>
      </c>
      <c r="C2" s="11" t="str">
        <f>E17</f>
        <v>KŁOBUCKI</v>
      </c>
      <c r="D2" s="11"/>
      <c r="E2" s="11"/>
      <c r="F2" s="11"/>
      <c r="G2" s="84" t="s">
        <v>4127</v>
      </c>
      <c r="H2" s="85"/>
      <c r="I2" s="86"/>
      <c r="J2" s="87" t="s">
        <v>4128</v>
      </c>
      <c r="K2" s="88"/>
      <c r="L2" s="89"/>
      <c r="Q2" s="15"/>
      <c r="R2" s="15"/>
      <c r="S2" s="15"/>
      <c r="T2" s="15"/>
    </row>
    <row r="3" spans="1:23" x14ac:dyDescent="0.35">
      <c r="A3" s="11"/>
      <c r="B3" s="11"/>
      <c r="C3" s="11"/>
      <c r="D3" s="11"/>
      <c r="E3" s="11"/>
      <c r="F3" s="16" t="s">
        <v>4129</v>
      </c>
      <c r="G3" s="17" t="s">
        <v>4130</v>
      </c>
      <c r="H3" s="11" t="s">
        <v>4131</v>
      </c>
      <c r="I3" s="18" t="s">
        <v>4132</v>
      </c>
      <c r="J3" s="19" t="str">
        <f>G3</f>
        <v>Netto</v>
      </c>
      <c r="K3" s="11" t="str">
        <f>H3</f>
        <v>VAT</v>
      </c>
      <c r="L3" s="20" t="str">
        <f>I3</f>
        <v>Brutto</v>
      </c>
      <c r="P3" s="21" t="s">
        <v>4133</v>
      </c>
      <c r="Q3" s="11" t="s">
        <v>4134</v>
      </c>
      <c r="S3" s="11"/>
      <c r="T3" s="11"/>
      <c r="U3" s="11"/>
      <c r="V3" s="11"/>
    </row>
    <row r="4" spans="1:23" ht="31.5" x14ac:dyDescent="0.35">
      <c r="A4" s="90" t="s">
        <v>4135</v>
      </c>
      <c r="B4" s="90"/>
      <c r="C4" s="90"/>
      <c r="D4" s="90"/>
      <c r="E4" s="90"/>
      <c r="F4" s="22" t="s">
        <v>4136</v>
      </c>
      <c r="G4" s="23">
        <f>ROUND(J4/M14/60,2)</f>
        <v>0</v>
      </c>
      <c r="H4" s="24">
        <f>ROUND(K4/M14/60,2)</f>
        <v>0</v>
      </c>
      <c r="I4" s="25">
        <f>G4+H4</f>
        <v>0</v>
      </c>
      <c r="J4" s="19">
        <f>ROUND(SUM(Q16:Q356),2)*60</f>
        <v>0</v>
      </c>
      <c r="K4" s="12">
        <f>SUM(R16:R356)*60</f>
        <v>0</v>
      </c>
      <c r="L4" s="26">
        <f>SUM(S16:S356)*60</f>
        <v>0</v>
      </c>
      <c r="N4" s="78" t="s">
        <v>4137</v>
      </c>
      <c r="O4" s="79"/>
      <c r="P4" s="27">
        <v>1</v>
      </c>
      <c r="Q4" s="60"/>
      <c r="R4" s="61"/>
      <c r="S4" s="61"/>
      <c r="T4" s="61"/>
      <c r="U4" s="61"/>
      <c r="V4" s="62"/>
    </row>
    <row r="5" spans="1:23" ht="31.5" x14ac:dyDescent="0.35">
      <c r="A5" s="90" t="s">
        <v>4138</v>
      </c>
      <c r="B5" s="90"/>
      <c r="C5" s="90"/>
      <c r="D5" s="90"/>
      <c r="E5" s="90"/>
      <c r="F5" s="22" t="s">
        <v>4139</v>
      </c>
      <c r="G5" s="23">
        <f>ROUND(J5/M14/60,2)</f>
        <v>0</v>
      </c>
      <c r="H5" s="24">
        <f>ROUND(K5/M14/60,2)</f>
        <v>0</v>
      </c>
      <c r="I5" s="25">
        <f>G5+H5</f>
        <v>0</v>
      </c>
      <c r="J5" s="19">
        <f>ROUND(SUM(U16:U356),2)*60</f>
        <v>0</v>
      </c>
      <c r="K5" s="12">
        <f>SUM(V16:V356)*60</f>
        <v>0</v>
      </c>
      <c r="L5" s="26">
        <f>SUM(W16:W356)*60</f>
        <v>0</v>
      </c>
      <c r="N5" s="78"/>
      <c r="O5" s="79"/>
      <c r="P5" s="27">
        <v>2</v>
      </c>
      <c r="Q5" s="60"/>
      <c r="R5" s="61"/>
      <c r="S5" s="61"/>
      <c r="T5" s="61"/>
      <c r="U5" s="61"/>
      <c r="V5" s="62"/>
    </row>
    <row r="6" spans="1:23" ht="53.5" x14ac:dyDescent="0.35">
      <c r="A6" s="80" t="s">
        <v>4140</v>
      </c>
      <c r="B6" s="80"/>
      <c r="C6" s="80"/>
      <c r="D6" s="80"/>
      <c r="E6" s="80"/>
      <c r="F6" s="13" t="s">
        <v>4141</v>
      </c>
      <c r="G6" s="28"/>
      <c r="H6" s="24">
        <f t="shared" ref="H6:H10" si="0">G6*0.23</f>
        <v>0</v>
      </c>
      <c r="I6" s="29">
        <f>ROUND(G6+H6,2)</f>
        <v>0</v>
      </c>
      <c r="J6" s="81" t="s">
        <v>4142</v>
      </c>
      <c r="K6" s="82"/>
      <c r="L6" s="83"/>
      <c r="P6" s="21"/>
      <c r="Q6" s="11"/>
      <c r="S6" s="15"/>
      <c r="T6" s="15"/>
    </row>
    <row r="7" spans="1:23" ht="53.5" x14ac:dyDescent="0.35">
      <c r="A7" s="80" t="s">
        <v>4143</v>
      </c>
      <c r="B7" s="80"/>
      <c r="C7" s="80"/>
      <c r="D7" s="80"/>
      <c r="E7" s="80"/>
      <c r="F7" s="13" t="s">
        <v>4144</v>
      </c>
      <c r="G7" s="28"/>
      <c r="H7" s="24">
        <f t="shared" si="0"/>
        <v>0</v>
      </c>
      <c r="I7" s="29">
        <f>ROUND(G7+H7,2)</f>
        <v>0</v>
      </c>
      <c r="J7" s="81" t="s">
        <v>4142</v>
      </c>
      <c r="K7" s="82"/>
      <c r="L7" s="83"/>
      <c r="P7" s="21" t="s">
        <v>4133</v>
      </c>
      <c r="Q7" s="11" t="s">
        <v>4134</v>
      </c>
      <c r="S7" s="15"/>
      <c r="T7" s="15"/>
    </row>
    <row r="8" spans="1:23" ht="43" x14ac:dyDescent="0.35">
      <c r="A8" s="80" t="s">
        <v>4145</v>
      </c>
      <c r="B8" s="80"/>
      <c r="C8" s="80"/>
      <c r="D8" s="80"/>
      <c r="E8" s="80"/>
      <c r="F8" s="13" t="s">
        <v>4146</v>
      </c>
      <c r="G8" s="28"/>
      <c r="H8" s="24">
        <f t="shared" si="0"/>
        <v>0</v>
      </c>
      <c r="I8" s="29">
        <f>ROUND(G8+H8,2)</f>
        <v>0</v>
      </c>
      <c r="J8" s="19">
        <f>ROUND(G8*M14,2)</f>
        <v>0</v>
      </c>
      <c r="K8" s="12">
        <f>ROUND(J8*0.23,2)</f>
        <v>0</v>
      </c>
      <c r="L8" s="30">
        <f>ROUND(J8+K8,2)</f>
        <v>0</v>
      </c>
      <c r="N8" s="78" t="s">
        <v>4147</v>
      </c>
      <c r="O8" s="79"/>
      <c r="P8" s="27">
        <v>1</v>
      </c>
      <c r="Q8" s="60"/>
      <c r="R8" s="61"/>
      <c r="S8" s="61"/>
      <c r="T8" s="61"/>
      <c r="U8" s="61"/>
      <c r="V8" s="62"/>
    </row>
    <row r="9" spans="1:23" ht="32.5" x14ac:dyDescent="0.35">
      <c r="A9" s="63" t="s">
        <v>4148</v>
      </c>
      <c r="B9" s="63"/>
      <c r="C9" s="63"/>
      <c r="D9" s="63"/>
      <c r="E9" s="63"/>
      <c r="F9" s="13" t="s">
        <v>4149</v>
      </c>
      <c r="G9" s="28"/>
      <c r="H9" s="24">
        <f t="shared" si="0"/>
        <v>0</v>
      </c>
      <c r="I9" s="29">
        <f>ROUND(G9+H9,2)</f>
        <v>0</v>
      </c>
      <c r="J9" s="64" t="s">
        <v>4142</v>
      </c>
      <c r="K9" s="65"/>
      <c r="L9" s="66"/>
      <c r="M9" s="11"/>
      <c r="N9" s="31"/>
      <c r="W9" s="32"/>
    </row>
    <row r="10" spans="1:23" ht="43.5" thickBot="1" x14ac:dyDescent="0.4">
      <c r="A10" s="63" t="s">
        <v>4150</v>
      </c>
      <c r="B10" s="63"/>
      <c r="C10" s="63"/>
      <c r="D10" s="63"/>
      <c r="E10" s="63"/>
      <c r="F10" s="13" t="s">
        <v>4151</v>
      </c>
      <c r="G10" s="33"/>
      <c r="H10" s="34">
        <f t="shared" si="0"/>
        <v>0</v>
      </c>
      <c r="I10" s="29">
        <f>ROUND(G10+H10,2)</f>
        <v>0</v>
      </c>
      <c r="J10" s="67" t="s">
        <v>4142</v>
      </c>
      <c r="K10" s="68"/>
      <c r="L10" s="69"/>
      <c r="M10" s="11"/>
      <c r="N10" s="11"/>
    </row>
    <row r="11" spans="1:23" ht="15" thickTop="1" x14ac:dyDescent="0.35">
      <c r="A11" s="52"/>
      <c r="B11" s="52"/>
      <c r="C11" s="52"/>
      <c r="D11" s="52"/>
      <c r="H11" s="52"/>
      <c r="I11" s="70"/>
      <c r="J11" s="71"/>
      <c r="K11" s="71"/>
      <c r="L11" s="72"/>
      <c r="M11" s="36" t="s">
        <v>4152</v>
      </c>
      <c r="N11" s="37"/>
      <c r="O11" s="11"/>
      <c r="P11" s="11"/>
      <c r="Q11" s="11"/>
      <c r="R11" s="11"/>
      <c r="S11" s="11"/>
      <c r="T11" s="11"/>
      <c r="U11" s="11"/>
      <c r="V11" s="38"/>
    </row>
    <row r="12" spans="1:23" ht="15" thickBot="1" x14ac:dyDescent="0.4">
      <c r="A12" s="52"/>
      <c r="B12" s="52"/>
      <c r="C12" s="52"/>
      <c r="D12" s="52"/>
      <c r="H12" s="39" t="s">
        <v>4153</v>
      </c>
      <c r="I12" s="73"/>
      <c r="J12" s="74"/>
      <c r="K12" s="74"/>
      <c r="L12" s="75"/>
      <c r="M12" s="76" t="s">
        <v>4154</v>
      </c>
      <c r="N12" s="77"/>
      <c r="O12" s="77"/>
      <c r="P12" s="77"/>
      <c r="Q12" s="77"/>
      <c r="R12" s="77"/>
      <c r="S12" s="77"/>
      <c r="T12" s="77"/>
      <c r="U12" s="77"/>
      <c r="V12" s="77"/>
    </row>
    <row r="13" spans="1:23" ht="7.5" customHeight="1" thickTop="1" x14ac:dyDescent="0.35">
      <c r="A13" s="52"/>
      <c r="B13" s="52"/>
      <c r="C13" s="52"/>
      <c r="D13" s="52"/>
      <c r="H13" s="39"/>
      <c r="I13" s="40"/>
      <c r="J13" s="40"/>
      <c r="K13" s="40"/>
      <c r="L13" s="40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3" ht="36" customHeight="1" x14ac:dyDescent="0.35">
      <c r="M14" s="14">
        <f>SUM(N16:N1048576)</f>
        <v>3</v>
      </c>
      <c r="P14" s="58" t="s">
        <v>4155</v>
      </c>
      <c r="Q14" s="59"/>
      <c r="R14" s="59"/>
      <c r="S14" s="59"/>
      <c r="T14" s="58" t="s">
        <v>4156</v>
      </c>
      <c r="U14" s="59"/>
      <c r="V14" s="59"/>
      <c r="W14" s="59"/>
    </row>
    <row r="15" spans="1:23" ht="73.5" x14ac:dyDescent="0.35">
      <c r="A15" s="45" t="s">
        <v>0</v>
      </c>
      <c r="B15" s="45" t="s">
        <v>1</v>
      </c>
      <c r="C15" s="46" t="s">
        <v>2</v>
      </c>
      <c r="D15" s="47" t="s">
        <v>3</v>
      </c>
      <c r="E15" s="47" t="s">
        <v>4</v>
      </c>
      <c r="F15" s="47" t="s">
        <v>5</v>
      </c>
      <c r="G15" s="47" t="s">
        <v>6</v>
      </c>
      <c r="H15" s="47" t="s">
        <v>7</v>
      </c>
      <c r="I15" s="47" t="s">
        <v>8</v>
      </c>
      <c r="J15" s="47" t="s">
        <v>9</v>
      </c>
      <c r="K15" s="47" t="s">
        <v>10</v>
      </c>
      <c r="L15" s="47" t="s">
        <v>11</v>
      </c>
      <c r="M15" s="47" t="s">
        <v>12</v>
      </c>
      <c r="N15" s="47" t="s">
        <v>4114</v>
      </c>
      <c r="O15" s="42" t="s">
        <v>4157</v>
      </c>
      <c r="P15" s="42" t="s">
        <v>4158</v>
      </c>
      <c r="Q15" s="42" t="s">
        <v>4159</v>
      </c>
      <c r="R15" s="42" t="s">
        <v>4160</v>
      </c>
      <c r="S15" s="42" t="s">
        <v>4161</v>
      </c>
      <c r="T15" s="42" t="s">
        <v>4162</v>
      </c>
      <c r="U15" s="42" t="s">
        <v>4159</v>
      </c>
      <c r="V15" s="42" t="s">
        <v>4160</v>
      </c>
      <c r="W15" s="42" t="s">
        <v>4161</v>
      </c>
    </row>
    <row r="16" spans="1:23" x14ac:dyDescent="0.35">
      <c r="A16" s="48">
        <v>5598445</v>
      </c>
      <c r="B16" s="48" t="s">
        <v>239</v>
      </c>
      <c r="C16" s="49" t="s">
        <v>240</v>
      </c>
      <c r="D16" s="50" t="s">
        <v>13</v>
      </c>
      <c r="E16" s="50" t="s">
        <v>237</v>
      </c>
      <c r="F16" s="50" t="s">
        <v>238</v>
      </c>
      <c r="G16" s="50" t="s">
        <v>241</v>
      </c>
      <c r="H16" s="50" t="s">
        <v>242</v>
      </c>
      <c r="I16" s="50" t="s">
        <v>243</v>
      </c>
      <c r="J16" s="50" t="s">
        <v>244</v>
      </c>
      <c r="K16" s="50">
        <v>138</v>
      </c>
      <c r="L16" s="50">
        <v>501012</v>
      </c>
      <c r="M16" s="50">
        <v>331425</v>
      </c>
      <c r="N16" s="50">
        <v>1</v>
      </c>
      <c r="O16" s="43"/>
      <c r="P16" s="43"/>
      <c r="Q16" s="43"/>
      <c r="R16" s="32">
        <f>ROUND(Q16*0.23,2)</f>
        <v>0</v>
      </c>
      <c r="S16" s="44">
        <f>ROUND(Q16,2)+R16</f>
        <v>0</v>
      </c>
      <c r="T16" s="43"/>
      <c r="U16" s="43"/>
      <c r="V16" s="32">
        <f>ROUND(U16*0.23,2)</f>
        <v>0</v>
      </c>
      <c r="W16" s="44">
        <f>ROUND(U16,2)+V16</f>
        <v>0</v>
      </c>
    </row>
    <row r="17" spans="1:23" x14ac:dyDescent="0.35">
      <c r="A17" s="48">
        <v>5598686</v>
      </c>
      <c r="B17" s="48" t="s">
        <v>245</v>
      </c>
      <c r="C17" s="49" t="s">
        <v>246</v>
      </c>
      <c r="D17" s="50" t="s">
        <v>13</v>
      </c>
      <c r="E17" s="50" t="s">
        <v>237</v>
      </c>
      <c r="F17" s="50" t="s">
        <v>238</v>
      </c>
      <c r="G17" s="50" t="s">
        <v>247</v>
      </c>
      <c r="H17" s="50" t="s">
        <v>248</v>
      </c>
      <c r="I17" s="50" t="s">
        <v>249</v>
      </c>
      <c r="J17" s="50" t="s">
        <v>250</v>
      </c>
      <c r="K17" s="50">
        <v>2</v>
      </c>
      <c r="L17" s="50">
        <v>499115</v>
      </c>
      <c r="M17" s="50">
        <v>335047</v>
      </c>
      <c r="N17" s="50">
        <v>1</v>
      </c>
      <c r="O17" s="43"/>
      <c r="P17" s="43"/>
      <c r="Q17" s="43"/>
      <c r="R17" s="32">
        <f t="shared" ref="R17:R18" si="1">ROUND(Q17*0.23,2)</f>
        <v>0</v>
      </c>
      <c r="S17" s="44">
        <f t="shared" ref="S17:S18" si="2">ROUND(Q17,2)+R17</f>
        <v>0</v>
      </c>
      <c r="T17" s="43"/>
      <c r="U17" s="43"/>
      <c r="V17" s="32">
        <f t="shared" ref="V17:V18" si="3">ROUND(U17*0.23,2)</f>
        <v>0</v>
      </c>
      <c r="W17" s="44">
        <f t="shared" ref="W17:W18" si="4">ROUND(U17,2)+V17</f>
        <v>0</v>
      </c>
    </row>
    <row r="18" spans="1:23" x14ac:dyDescent="0.35">
      <c r="A18" s="48">
        <v>5619061</v>
      </c>
      <c r="B18" s="48" t="s">
        <v>590</v>
      </c>
      <c r="C18" s="49" t="s">
        <v>591</v>
      </c>
      <c r="D18" s="50" t="s">
        <v>13</v>
      </c>
      <c r="E18" s="50" t="s">
        <v>237</v>
      </c>
      <c r="F18" s="50" t="s">
        <v>587</v>
      </c>
      <c r="G18" s="50" t="s">
        <v>592</v>
      </c>
      <c r="H18" s="50" t="s">
        <v>593</v>
      </c>
      <c r="I18" s="50" t="s">
        <v>145</v>
      </c>
      <c r="J18" s="50" t="s">
        <v>146</v>
      </c>
      <c r="K18" s="51">
        <v>75</v>
      </c>
      <c r="L18" s="50">
        <v>491505</v>
      </c>
      <c r="M18" s="50">
        <v>328419</v>
      </c>
      <c r="N18" s="50">
        <v>1</v>
      </c>
      <c r="O18" s="43"/>
      <c r="P18" s="43"/>
      <c r="Q18" s="43"/>
      <c r="R18" s="32">
        <f t="shared" si="1"/>
        <v>0</v>
      </c>
      <c r="S18" s="44">
        <f t="shared" si="2"/>
        <v>0</v>
      </c>
      <c r="T18" s="43"/>
      <c r="U18" s="43"/>
      <c r="V18" s="32">
        <f t="shared" si="3"/>
        <v>0</v>
      </c>
      <c r="W18" s="44">
        <f t="shared" si="4"/>
        <v>0</v>
      </c>
    </row>
  </sheetData>
  <sheetProtection algorithmName="SHA-512" hashValue="Ur5hoVc5lxGC/ItnK2w/iqkKd0OVFoI9Q46FiczugkEVwtrxqLumKlW7WVBslrHsnO1DaU+vdBVMjDABJtK70w==" saltValue="swpMcm4ETzQqTv36M5ErX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179</vt:i4>
      </vt:variant>
    </vt:vector>
  </HeadingPairs>
  <TitlesOfParts>
    <vt:vector size="179" baseType="lpstr">
      <vt:lpstr>Części_Raport</vt:lpstr>
      <vt:lpstr>Części_wykaz_NPOPC</vt:lpstr>
      <vt:lpstr>177</vt:lpstr>
      <vt:lpstr>176</vt:lpstr>
      <vt:lpstr>175</vt:lpstr>
      <vt:lpstr>174</vt:lpstr>
      <vt:lpstr>173</vt:lpstr>
      <vt:lpstr>172</vt:lpstr>
      <vt:lpstr>171</vt:lpstr>
      <vt:lpstr>170</vt:lpstr>
      <vt:lpstr>169</vt:lpstr>
      <vt:lpstr>168</vt:lpstr>
      <vt:lpstr>167</vt:lpstr>
      <vt:lpstr>166</vt:lpstr>
      <vt:lpstr>165</vt:lpstr>
      <vt:lpstr>164</vt:lpstr>
      <vt:lpstr>163</vt:lpstr>
      <vt:lpstr>162</vt:lpstr>
      <vt:lpstr>161</vt:lpstr>
      <vt:lpstr>160</vt:lpstr>
      <vt:lpstr>159</vt:lpstr>
      <vt:lpstr>158</vt:lpstr>
      <vt:lpstr>157</vt:lpstr>
      <vt:lpstr>156</vt:lpstr>
      <vt:lpstr>155</vt:lpstr>
      <vt:lpstr>154</vt:lpstr>
      <vt:lpstr>153</vt:lpstr>
      <vt:lpstr>152</vt:lpstr>
      <vt:lpstr>151</vt:lpstr>
      <vt:lpstr>150</vt:lpstr>
      <vt:lpstr>149</vt:lpstr>
      <vt:lpstr>148</vt:lpstr>
      <vt:lpstr>147</vt:lpstr>
      <vt:lpstr>146</vt:lpstr>
      <vt:lpstr>145</vt:lpstr>
      <vt:lpstr>144</vt:lpstr>
      <vt:lpstr>143</vt:lpstr>
      <vt:lpstr>142</vt:lpstr>
      <vt:lpstr>141</vt:lpstr>
      <vt:lpstr>140</vt:lpstr>
      <vt:lpstr>139</vt:lpstr>
      <vt:lpstr>138</vt:lpstr>
      <vt:lpstr>137</vt:lpstr>
      <vt:lpstr>136</vt:lpstr>
      <vt:lpstr>135</vt:lpstr>
      <vt:lpstr>134</vt:lpstr>
      <vt:lpstr>133</vt:lpstr>
      <vt:lpstr>132</vt:lpstr>
      <vt:lpstr>131</vt:lpstr>
      <vt:lpstr>130</vt:lpstr>
      <vt:lpstr>129</vt:lpstr>
      <vt:lpstr>128</vt:lpstr>
      <vt:lpstr>127</vt:lpstr>
      <vt:lpstr>126</vt:lpstr>
      <vt:lpstr>125</vt:lpstr>
      <vt:lpstr>124</vt:lpstr>
      <vt:lpstr>123</vt:lpstr>
      <vt:lpstr>122</vt:lpstr>
      <vt:lpstr>121</vt:lpstr>
      <vt:lpstr>120</vt:lpstr>
      <vt:lpstr>119</vt:lpstr>
      <vt:lpstr>118</vt:lpstr>
      <vt:lpstr>117</vt:lpstr>
      <vt:lpstr>116</vt:lpstr>
      <vt:lpstr>115</vt:lpstr>
      <vt:lpstr>114</vt:lpstr>
      <vt:lpstr>113</vt:lpstr>
      <vt:lpstr>112</vt:lpstr>
      <vt:lpstr>111</vt:lpstr>
      <vt:lpstr>110</vt:lpstr>
      <vt:lpstr>109</vt:lpstr>
      <vt:lpstr>108</vt:lpstr>
      <vt:lpstr>107</vt:lpstr>
      <vt:lpstr>106</vt:lpstr>
      <vt:lpstr>105</vt:lpstr>
      <vt:lpstr>104</vt:lpstr>
      <vt:lpstr>103</vt:lpstr>
      <vt:lpstr>102</vt:lpstr>
      <vt:lpstr>101</vt:lpstr>
      <vt:lpstr>100</vt:lpstr>
      <vt:lpstr>99</vt:lpstr>
      <vt:lpstr>98</vt:lpstr>
      <vt:lpstr>97</vt:lpstr>
      <vt:lpstr>96</vt:lpstr>
      <vt:lpstr>95</vt:lpstr>
      <vt:lpstr>94</vt:lpstr>
      <vt:lpstr>93</vt:lpstr>
      <vt:lpstr>92</vt:lpstr>
      <vt:lpstr>91</vt:lpstr>
      <vt:lpstr>90</vt:lpstr>
      <vt:lpstr>89</vt:lpstr>
      <vt:lpstr>88</vt:lpstr>
      <vt:lpstr>87</vt:lpstr>
      <vt:lpstr>86</vt:lpstr>
      <vt:lpstr>85</vt:lpstr>
      <vt:lpstr>84</vt:lpstr>
      <vt:lpstr>83</vt:lpstr>
      <vt:lpstr>82</vt:lpstr>
      <vt:lpstr>81</vt:lpstr>
      <vt:lpstr>80</vt:lpstr>
      <vt:lpstr>79</vt:lpstr>
      <vt:lpstr>78</vt:lpstr>
      <vt:lpstr>77</vt:lpstr>
      <vt:lpstr>76</vt:lpstr>
      <vt:lpstr>75</vt:lpstr>
      <vt:lpstr>74</vt:lpstr>
      <vt:lpstr>73</vt:lpstr>
      <vt:lpstr>72</vt:lpstr>
      <vt:lpstr>71</vt:lpstr>
      <vt:lpstr>70</vt:lpstr>
      <vt:lpstr>69</vt:lpstr>
      <vt:lpstr>68</vt:lpstr>
      <vt:lpstr>67</vt:lpstr>
      <vt:lpstr>66</vt:lpstr>
      <vt:lpstr>65</vt:lpstr>
      <vt:lpstr>64</vt:lpstr>
      <vt:lpstr>63</vt:lpstr>
      <vt:lpstr>62</vt:lpstr>
      <vt:lpstr>61</vt:lpstr>
      <vt:lpstr>60</vt:lpstr>
      <vt:lpstr>59</vt:lpstr>
      <vt:lpstr>58</vt:lpstr>
      <vt:lpstr>57</vt:lpstr>
      <vt:lpstr>56</vt:lpstr>
      <vt:lpstr>55</vt:lpstr>
      <vt:lpstr>54</vt:lpstr>
      <vt:lpstr>53</vt:lpstr>
      <vt:lpstr>52</vt:lpstr>
      <vt:lpstr>51</vt:lpstr>
      <vt:lpstr>50</vt:lpstr>
      <vt:lpstr>49</vt:lpstr>
      <vt:lpstr>48</vt:lpstr>
      <vt:lpstr>47</vt:lpstr>
      <vt:lpstr>46</vt:lpstr>
      <vt:lpstr>45</vt:lpstr>
      <vt:lpstr>44</vt:lpstr>
      <vt:lpstr>43</vt:lpstr>
      <vt:lpstr>42</vt:lpstr>
      <vt:lpstr>41</vt:lpstr>
      <vt:lpstr>40</vt:lpstr>
      <vt:lpstr>39</vt:lpstr>
      <vt:lpstr>38</vt:lpstr>
      <vt:lpstr>37</vt:lpstr>
      <vt:lpstr>36</vt:lpstr>
      <vt:lpstr>35</vt:lpstr>
      <vt:lpstr>34</vt:lpstr>
      <vt:lpstr>33</vt:lpstr>
      <vt:lpstr>32</vt:lpstr>
      <vt:lpstr>31</vt:lpstr>
      <vt:lpstr>30</vt:lpstr>
      <vt:lpstr>29</vt:lpstr>
      <vt:lpstr>28</vt:lpstr>
      <vt:lpstr>27</vt:lpstr>
      <vt:lpstr>26</vt:lpstr>
      <vt:lpstr>25</vt:lpstr>
      <vt:lpstr>24</vt:lpstr>
      <vt:lpstr>23</vt:lpstr>
      <vt:lpstr>22</vt:lpstr>
      <vt:lpstr>21</vt:lpstr>
      <vt:lpstr>20</vt:lpstr>
      <vt:lpstr>19</vt:lpstr>
      <vt:lpstr>18</vt:lpstr>
      <vt:lpstr>17</vt:lpstr>
      <vt:lpstr>16</vt:lpstr>
      <vt:lpstr>15</vt:lpstr>
      <vt:lpstr>14</vt:lpstr>
      <vt:lpstr>13</vt:lpstr>
      <vt:lpstr>12</vt:lpstr>
      <vt:lpstr>11</vt:lpstr>
      <vt:lpstr>10</vt:lpstr>
      <vt:lpstr>9</vt:lpstr>
      <vt:lpstr>8</vt:lpstr>
      <vt:lpstr>7</vt:lpstr>
      <vt:lpstr>6</vt:lpstr>
      <vt:lpstr>5</vt:lpstr>
      <vt:lpstr>4</vt:lpstr>
      <vt:lpstr>3</vt:lpstr>
      <vt:lpstr>2</vt:lpstr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Kubiak Adrian</cp:lastModifiedBy>
  <cp:lastPrinted>2019-01-11T10:20:37Z</cp:lastPrinted>
  <dcterms:created xsi:type="dcterms:W3CDTF">2018-12-24T09:31:08Z</dcterms:created>
  <dcterms:modified xsi:type="dcterms:W3CDTF">2019-01-17T20:21:25Z</dcterms:modified>
</cp:coreProperties>
</file>