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min\OSE\Operatorzy\3 przetarg łącza\części_17012018\POPC\"/>
    </mc:Choice>
  </mc:AlternateContent>
  <xr:revisionPtr revIDLastSave="0" documentId="8_{AF0550ED-310A-4202-B01C-2FFAA50D1968}" xr6:coauthVersionLast="40" xr6:coauthVersionMax="40" xr10:uidLastSave="{00000000-0000-0000-0000-000000000000}"/>
  <bookViews>
    <workbookView xWindow="0" yWindow="0" windowWidth="19200" windowHeight="6910" activeTab="7" xr2:uid="{5E37A957-D000-44BF-807E-CEE04FCB8BFE}"/>
  </bookViews>
  <sheets>
    <sheet name="Części_wykaz_POPC" sheetId="3" r:id="rId1"/>
    <sheet name="7P" sheetId="10" r:id="rId2"/>
    <sheet name="6P" sheetId="9" r:id="rId3"/>
    <sheet name="5P" sheetId="8" r:id="rId4"/>
    <sheet name="4P" sheetId="7" r:id="rId5"/>
    <sheet name="3P" sheetId="6" r:id="rId6"/>
    <sheet name="2P" sheetId="5" r:id="rId7"/>
    <sheet name="1P" sheetId="4" r:id="rId8"/>
  </sheets>
  <definedNames>
    <definedName name="_xlnm._FilterDatabase" localSheetId="0" hidden="1">Części_wykaz_POPC!$A$2:$F$99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4" l="1"/>
  <c r="S48" i="4"/>
  <c r="L4" i="4" s="1"/>
  <c r="V48" i="4"/>
  <c r="W48" i="4"/>
  <c r="R49" i="4"/>
  <c r="S49" i="4"/>
  <c r="V49" i="4"/>
  <c r="W49" i="4"/>
  <c r="L5" i="4" s="1"/>
  <c r="R50" i="4"/>
  <c r="S50" i="4"/>
  <c r="V50" i="4"/>
  <c r="W50" i="4"/>
  <c r="R51" i="4"/>
  <c r="S51" i="4"/>
  <c r="V51" i="4"/>
  <c r="W51" i="4"/>
  <c r="R52" i="4"/>
  <c r="S52" i="4"/>
  <c r="V52" i="4"/>
  <c r="W52" i="4"/>
  <c r="R53" i="4"/>
  <c r="S53" i="4"/>
  <c r="V53" i="4"/>
  <c r="W53" i="4"/>
  <c r="R54" i="4"/>
  <c r="S54" i="4"/>
  <c r="V54" i="4"/>
  <c r="W54" i="4"/>
  <c r="R55" i="4"/>
  <c r="S55" i="4"/>
  <c r="V55" i="4"/>
  <c r="W55" i="4"/>
  <c r="R56" i="4"/>
  <c r="S56" i="4"/>
  <c r="V56" i="4"/>
  <c r="W56" i="4"/>
  <c r="R57" i="4"/>
  <c r="S57" i="4"/>
  <c r="V57" i="4"/>
  <c r="W57" i="4"/>
  <c r="R58" i="4"/>
  <c r="S58" i="4"/>
  <c r="V58" i="4"/>
  <c r="W58" i="4"/>
  <c r="R59" i="4"/>
  <c r="S59" i="4"/>
  <c r="V59" i="4"/>
  <c r="W59" i="4"/>
  <c r="R60" i="4"/>
  <c r="S60" i="4"/>
  <c r="V60" i="4"/>
  <c r="W60" i="4"/>
  <c r="R61" i="4"/>
  <c r="S61" i="4"/>
  <c r="V61" i="4"/>
  <c r="W61" i="4"/>
  <c r="R62" i="4"/>
  <c r="S62" i="4"/>
  <c r="V62" i="4"/>
  <c r="W62" i="4"/>
  <c r="R63" i="4"/>
  <c r="S63" i="4"/>
  <c r="V63" i="4"/>
  <c r="W63" i="4"/>
  <c r="R64" i="4"/>
  <c r="S64" i="4"/>
  <c r="V64" i="4"/>
  <c r="W64" i="4"/>
  <c r="R65" i="4"/>
  <c r="S65" i="4"/>
  <c r="V65" i="4"/>
  <c r="W65" i="4"/>
  <c r="R66" i="4"/>
  <c r="S66" i="4"/>
  <c r="V66" i="4"/>
  <c r="W66" i="4"/>
  <c r="R67" i="4"/>
  <c r="S67" i="4"/>
  <c r="V67" i="4"/>
  <c r="W67" i="4"/>
  <c r="R68" i="4"/>
  <c r="S68" i="4"/>
  <c r="V68" i="4"/>
  <c r="W68" i="4"/>
  <c r="R69" i="4"/>
  <c r="S69" i="4"/>
  <c r="V69" i="4"/>
  <c r="W69" i="4"/>
  <c r="R70" i="4"/>
  <c r="S70" i="4"/>
  <c r="V70" i="4"/>
  <c r="W70" i="4"/>
  <c r="R71" i="4"/>
  <c r="S71" i="4"/>
  <c r="V71" i="4"/>
  <c r="W71" i="4"/>
  <c r="R72" i="4"/>
  <c r="S72" i="4"/>
  <c r="V72" i="4"/>
  <c r="W72" i="4"/>
  <c r="R73" i="4"/>
  <c r="S73" i="4"/>
  <c r="V73" i="4"/>
  <c r="W73" i="4"/>
  <c r="R74" i="4"/>
  <c r="S74" i="4"/>
  <c r="V74" i="4"/>
  <c r="W74" i="4"/>
  <c r="R75" i="4"/>
  <c r="S75" i="4"/>
  <c r="V75" i="4"/>
  <c r="W75" i="4"/>
  <c r="R76" i="4"/>
  <c r="S76" i="4"/>
  <c r="V76" i="4"/>
  <c r="W76" i="4"/>
  <c r="R77" i="4"/>
  <c r="S77" i="4"/>
  <c r="V77" i="4"/>
  <c r="W77" i="4"/>
  <c r="R78" i="4"/>
  <c r="S78" i="4"/>
  <c r="V78" i="4"/>
  <c r="W78" i="4"/>
  <c r="R79" i="4"/>
  <c r="S79" i="4"/>
  <c r="V79" i="4"/>
  <c r="W79" i="4"/>
  <c r="R48" i="5"/>
  <c r="S48" i="5"/>
  <c r="L4" i="5" s="1"/>
  <c r="V48" i="5"/>
  <c r="W48" i="5" s="1"/>
  <c r="R49" i="5"/>
  <c r="K4" i="5" s="1"/>
  <c r="H4" i="5" s="1"/>
  <c r="S49" i="5"/>
  <c r="V49" i="5"/>
  <c r="W49" i="5"/>
  <c r="R50" i="5"/>
  <c r="S50" i="5"/>
  <c r="V50" i="5"/>
  <c r="W50" i="5" s="1"/>
  <c r="R51" i="5"/>
  <c r="S51" i="5"/>
  <c r="V51" i="5"/>
  <c r="W51" i="5"/>
  <c r="R48" i="6"/>
  <c r="S48" i="6" s="1"/>
  <c r="L4" i="6" s="1"/>
  <c r="V48" i="6"/>
  <c r="W48" i="6" s="1"/>
  <c r="R49" i="6"/>
  <c r="S49" i="6" s="1"/>
  <c r="V49" i="6"/>
  <c r="W49" i="6" s="1"/>
  <c r="R50" i="6"/>
  <c r="S50" i="6" s="1"/>
  <c r="V50" i="6"/>
  <c r="W50" i="6" s="1"/>
  <c r="R51" i="6"/>
  <c r="S51" i="6" s="1"/>
  <c r="V51" i="6"/>
  <c r="W51" i="6" s="1"/>
  <c r="R52" i="6"/>
  <c r="S52" i="6" s="1"/>
  <c r="V52" i="6"/>
  <c r="W52" i="6" s="1"/>
  <c r="R53" i="6"/>
  <c r="S53" i="6" s="1"/>
  <c r="V53" i="6"/>
  <c r="W53" i="6" s="1"/>
  <c r="R54" i="6"/>
  <c r="S54" i="6" s="1"/>
  <c r="V54" i="6"/>
  <c r="W54" i="6" s="1"/>
  <c r="R55" i="6"/>
  <c r="S55" i="6" s="1"/>
  <c r="V55" i="6"/>
  <c r="W55" i="6" s="1"/>
  <c r="R56" i="6"/>
  <c r="S56" i="6" s="1"/>
  <c r="V56" i="6"/>
  <c r="W56" i="6" s="1"/>
  <c r="R57" i="6"/>
  <c r="S57" i="6" s="1"/>
  <c r="V57" i="6"/>
  <c r="W57" i="6" s="1"/>
  <c r="R58" i="6"/>
  <c r="S58" i="6" s="1"/>
  <c r="V58" i="6"/>
  <c r="W58" i="6" s="1"/>
  <c r="R59" i="6"/>
  <c r="S59" i="6" s="1"/>
  <c r="V59" i="6"/>
  <c r="W59" i="6" s="1"/>
  <c r="R60" i="6"/>
  <c r="S60" i="6" s="1"/>
  <c r="V60" i="6"/>
  <c r="W60" i="6" s="1"/>
  <c r="R61" i="6"/>
  <c r="S61" i="6" s="1"/>
  <c r="V61" i="6"/>
  <c r="W61" i="6" s="1"/>
  <c r="R62" i="6"/>
  <c r="S62" i="6" s="1"/>
  <c r="V62" i="6"/>
  <c r="W62" i="6" s="1"/>
  <c r="R63" i="6"/>
  <c r="S63" i="6" s="1"/>
  <c r="V63" i="6"/>
  <c r="W63" i="6" s="1"/>
  <c r="L4" i="10"/>
  <c r="L5" i="10"/>
  <c r="J5" i="9"/>
  <c r="J5" i="8"/>
  <c r="J5" i="7"/>
  <c r="J5" i="6"/>
  <c r="G5" i="6" s="1"/>
  <c r="J5" i="5"/>
  <c r="G5" i="5" s="1"/>
  <c r="J5" i="4"/>
  <c r="G5" i="4" s="1"/>
  <c r="J5" i="10"/>
  <c r="G5" i="10" s="1"/>
  <c r="K5" i="4"/>
  <c r="H5" i="4" s="1"/>
  <c r="K5" i="10"/>
  <c r="H5" i="10" s="1"/>
  <c r="K4" i="4"/>
  <c r="K4" i="10"/>
  <c r="H4" i="10" s="1"/>
  <c r="J4" i="9"/>
  <c r="G4" i="9" s="1"/>
  <c r="J4" i="8"/>
  <c r="G4" i="8" s="1"/>
  <c r="J4" i="7"/>
  <c r="J4" i="6"/>
  <c r="J4" i="5"/>
  <c r="G4" i="5" s="1"/>
  <c r="J4" i="4"/>
  <c r="J4" i="10"/>
  <c r="G4" i="10" s="1"/>
  <c r="J8" i="7"/>
  <c r="K8" i="7" s="1"/>
  <c r="J8" i="6"/>
  <c r="J8" i="5"/>
  <c r="J8" i="4"/>
  <c r="J8" i="10"/>
  <c r="H4" i="4"/>
  <c r="G4" i="6"/>
  <c r="G4" i="4"/>
  <c r="R17" i="9"/>
  <c r="S17" i="9" s="1"/>
  <c r="V17" i="9"/>
  <c r="W17" i="9" s="1"/>
  <c r="R18" i="9"/>
  <c r="S18" i="9"/>
  <c r="V18" i="9"/>
  <c r="W18" i="9" s="1"/>
  <c r="R19" i="9"/>
  <c r="S19" i="9" s="1"/>
  <c r="V19" i="9"/>
  <c r="W19" i="9" s="1"/>
  <c r="R20" i="9"/>
  <c r="S20" i="9" s="1"/>
  <c r="V20" i="9"/>
  <c r="W20" i="9" s="1"/>
  <c r="R21" i="9"/>
  <c r="S21" i="9" s="1"/>
  <c r="V21" i="9"/>
  <c r="W21" i="9" s="1"/>
  <c r="R22" i="9"/>
  <c r="S22" i="9"/>
  <c r="V22" i="9"/>
  <c r="W22" i="9" s="1"/>
  <c r="R23" i="9"/>
  <c r="S23" i="9" s="1"/>
  <c r="V23" i="9"/>
  <c r="W23" i="9" s="1"/>
  <c r="R24" i="9"/>
  <c r="S24" i="9" s="1"/>
  <c r="V24" i="9"/>
  <c r="W24" i="9" s="1"/>
  <c r="R25" i="9"/>
  <c r="S25" i="9" s="1"/>
  <c r="V25" i="9"/>
  <c r="W25" i="9" s="1"/>
  <c r="R26" i="9"/>
  <c r="S26" i="9" s="1"/>
  <c r="V26" i="9"/>
  <c r="W26" i="9" s="1"/>
  <c r="R27" i="9"/>
  <c r="S27" i="9" s="1"/>
  <c r="V27" i="9"/>
  <c r="W27" i="9" s="1"/>
  <c r="R28" i="9"/>
  <c r="S28" i="9"/>
  <c r="V28" i="9"/>
  <c r="W28" i="9" s="1"/>
  <c r="R29" i="9"/>
  <c r="S29" i="9" s="1"/>
  <c r="V29" i="9"/>
  <c r="W29" i="9" s="1"/>
  <c r="R30" i="9"/>
  <c r="S30" i="9" s="1"/>
  <c r="V30" i="9"/>
  <c r="W30" i="9" s="1"/>
  <c r="R17" i="8"/>
  <c r="S17" i="8"/>
  <c r="V17" i="8"/>
  <c r="W17" i="8" s="1"/>
  <c r="R18" i="8"/>
  <c r="S18" i="8" s="1"/>
  <c r="V18" i="8"/>
  <c r="W18" i="8" s="1"/>
  <c r="R19" i="8"/>
  <c r="S19" i="8" s="1"/>
  <c r="V19" i="8"/>
  <c r="W19" i="8" s="1"/>
  <c r="R20" i="8"/>
  <c r="S20" i="8" s="1"/>
  <c r="V20" i="8"/>
  <c r="W20" i="8" s="1"/>
  <c r="R21" i="8"/>
  <c r="S21" i="8" s="1"/>
  <c r="V21" i="8"/>
  <c r="W21" i="8" s="1"/>
  <c r="R22" i="8"/>
  <c r="S22" i="8" s="1"/>
  <c r="V22" i="8"/>
  <c r="W22" i="8" s="1"/>
  <c r="R23" i="8"/>
  <c r="S23" i="8"/>
  <c r="V23" i="8"/>
  <c r="W23" i="8" s="1"/>
  <c r="R24" i="8"/>
  <c r="S24" i="8" s="1"/>
  <c r="V24" i="8"/>
  <c r="W24" i="8" s="1"/>
  <c r="R25" i="8"/>
  <c r="S25" i="8"/>
  <c r="V25" i="8"/>
  <c r="W25" i="8" s="1"/>
  <c r="R26" i="8"/>
  <c r="S26" i="8" s="1"/>
  <c r="V26" i="8"/>
  <c r="W26" i="8" s="1"/>
  <c r="R27" i="8"/>
  <c r="S27" i="8"/>
  <c r="V27" i="8"/>
  <c r="W27" i="8" s="1"/>
  <c r="R28" i="8"/>
  <c r="S28" i="8" s="1"/>
  <c r="V28" i="8"/>
  <c r="W28" i="8" s="1"/>
  <c r="R29" i="8"/>
  <c r="S29" i="8"/>
  <c r="V29" i="8"/>
  <c r="W29" i="8" s="1"/>
  <c r="R30" i="8"/>
  <c r="S30" i="8" s="1"/>
  <c r="V30" i="8"/>
  <c r="W30" i="8" s="1"/>
  <c r="R31" i="8"/>
  <c r="S31" i="8" s="1"/>
  <c r="V31" i="8"/>
  <c r="W31" i="8" s="1"/>
  <c r="R32" i="8"/>
  <c r="S32" i="8" s="1"/>
  <c r="V32" i="8"/>
  <c r="W32" i="8" s="1"/>
  <c r="R33" i="8"/>
  <c r="S33" i="8"/>
  <c r="V33" i="8"/>
  <c r="W33" i="8" s="1"/>
  <c r="R34" i="8"/>
  <c r="S34" i="8" s="1"/>
  <c r="V34" i="8"/>
  <c r="W34" i="8" s="1"/>
  <c r="R35" i="8"/>
  <c r="S35" i="8" s="1"/>
  <c r="V35" i="8"/>
  <c r="W35" i="8" s="1"/>
  <c r="R36" i="8"/>
  <c r="S36" i="8" s="1"/>
  <c r="V36" i="8"/>
  <c r="W36" i="8" s="1"/>
  <c r="R37" i="8"/>
  <c r="S37" i="8" s="1"/>
  <c r="V37" i="8"/>
  <c r="W37" i="8" s="1"/>
  <c r="R38" i="8"/>
  <c r="S38" i="8" s="1"/>
  <c r="V38" i="8"/>
  <c r="W38" i="8" s="1"/>
  <c r="R39" i="8"/>
  <c r="S39" i="8"/>
  <c r="V39" i="8"/>
  <c r="W39" i="8" s="1"/>
  <c r="R17" i="7"/>
  <c r="S17" i="7" s="1"/>
  <c r="V17" i="7"/>
  <c r="W17" i="7" s="1"/>
  <c r="R18" i="7"/>
  <c r="S18" i="7"/>
  <c r="V18" i="7"/>
  <c r="W18" i="7" s="1"/>
  <c r="R19" i="7"/>
  <c r="S19" i="7" s="1"/>
  <c r="V19" i="7"/>
  <c r="W19" i="7" s="1"/>
  <c r="R17" i="6"/>
  <c r="S17" i="6"/>
  <c r="V17" i="6"/>
  <c r="W17" i="6" s="1"/>
  <c r="R18" i="6"/>
  <c r="S18" i="6" s="1"/>
  <c r="V18" i="6"/>
  <c r="W18" i="6" s="1"/>
  <c r="R19" i="6"/>
  <c r="S19" i="6"/>
  <c r="V19" i="6"/>
  <c r="W19" i="6" s="1"/>
  <c r="R20" i="6"/>
  <c r="S20" i="6" s="1"/>
  <c r="V20" i="6"/>
  <c r="W20" i="6" s="1"/>
  <c r="R21" i="6"/>
  <c r="S21" i="6"/>
  <c r="V21" i="6"/>
  <c r="W21" i="6" s="1"/>
  <c r="R22" i="6"/>
  <c r="S22" i="6" s="1"/>
  <c r="V22" i="6"/>
  <c r="W22" i="6" s="1"/>
  <c r="R23" i="6"/>
  <c r="S23" i="6"/>
  <c r="V23" i="6"/>
  <c r="W23" i="6" s="1"/>
  <c r="R24" i="6"/>
  <c r="S24" i="6" s="1"/>
  <c r="V24" i="6"/>
  <c r="W24" i="6" s="1"/>
  <c r="R25" i="6"/>
  <c r="S25" i="6"/>
  <c r="V25" i="6"/>
  <c r="W25" i="6" s="1"/>
  <c r="R26" i="6"/>
  <c r="S26" i="6" s="1"/>
  <c r="V26" i="6"/>
  <c r="W26" i="6" s="1"/>
  <c r="R27" i="6"/>
  <c r="S27" i="6"/>
  <c r="V27" i="6"/>
  <c r="W27" i="6" s="1"/>
  <c r="R28" i="6"/>
  <c r="S28" i="6" s="1"/>
  <c r="V28" i="6"/>
  <c r="W28" i="6" s="1"/>
  <c r="R29" i="6"/>
  <c r="S29" i="6"/>
  <c r="V29" i="6"/>
  <c r="W29" i="6" s="1"/>
  <c r="R30" i="6"/>
  <c r="S30" i="6" s="1"/>
  <c r="V30" i="6"/>
  <c r="W30" i="6" s="1"/>
  <c r="R31" i="6"/>
  <c r="S31" i="6"/>
  <c r="V31" i="6"/>
  <c r="W31" i="6" s="1"/>
  <c r="R32" i="6"/>
  <c r="S32" i="6" s="1"/>
  <c r="V32" i="6"/>
  <c r="W32" i="6" s="1"/>
  <c r="R33" i="6"/>
  <c r="S33" i="6"/>
  <c r="V33" i="6"/>
  <c r="W33" i="6" s="1"/>
  <c r="R34" i="6"/>
  <c r="S34" i="6" s="1"/>
  <c r="V34" i="6"/>
  <c r="W34" i="6" s="1"/>
  <c r="R35" i="6"/>
  <c r="S35" i="6"/>
  <c r="V35" i="6"/>
  <c r="W35" i="6" s="1"/>
  <c r="R36" i="6"/>
  <c r="S36" i="6" s="1"/>
  <c r="V36" i="6"/>
  <c r="W36" i="6" s="1"/>
  <c r="R37" i="6"/>
  <c r="S37" i="6"/>
  <c r="V37" i="6"/>
  <c r="W37" i="6" s="1"/>
  <c r="R38" i="6"/>
  <c r="S38" i="6" s="1"/>
  <c r="V38" i="6"/>
  <c r="W38" i="6" s="1"/>
  <c r="R39" i="6"/>
  <c r="S39" i="6"/>
  <c r="V39" i="6"/>
  <c r="W39" i="6" s="1"/>
  <c r="R40" i="6"/>
  <c r="S40" i="6" s="1"/>
  <c r="V40" i="6"/>
  <c r="W40" i="6" s="1"/>
  <c r="R41" i="6"/>
  <c r="S41" i="6"/>
  <c r="V41" i="6"/>
  <c r="W41" i="6" s="1"/>
  <c r="R42" i="6"/>
  <c r="S42" i="6" s="1"/>
  <c r="V42" i="6"/>
  <c r="W42" i="6" s="1"/>
  <c r="R43" i="6"/>
  <c r="S43" i="6"/>
  <c r="V43" i="6"/>
  <c r="W43" i="6" s="1"/>
  <c r="R44" i="6"/>
  <c r="S44" i="6" s="1"/>
  <c r="V44" i="6"/>
  <c r="W44" i="6" s="1"/>
  <c r="R45" i="6"/>
  <c r="S45" i="6"/>
  <c r="V45" i="6"/>
  <c r="W45" i="6" s="1"/>
  <c r="R46" i="6"/>
  <c r="S46" i="6" s="1"/>
  <c r="V46" i="6"/>
  <c r="W46" i="6" s="1"/>
  <c r="R47" i="6"/>
  <c r="S47" i="6"/>
  <c r="V47" i="6"/>
  <c r="W47" i="6" s="1"/>
  <c r="R17" i="5"/>
  <c r="S17" i="5" s="1"/>
  <c r="V17" i="5"/>
  <c r="W17" i="5" s="1"/>
  <c r="R18" i="5"/>
  <c r="S18" i="5"/>
  <c r="V18" i="5"/>
  <c r="W18" i="5" s="1"/>
  <c r="R19" i="5"/>
  <c r="S19" i="5" s="1"/>
  <c r="V19" i="5"/>
  <c r="W19" i="5" s="1"/>
  <c r="R20" i="5"/>
  <c r="S20" i="5"/>
  <c r="V20" i="5"/>
  <c r="W20" i="5" s="1"/>
  <c r="R21" i="5"/>
  <c r="S21" i="5" s="1"/>
  <c r="V21" i="5"/>
  <c r="W21" i="5" s="1"/>
  <c r="R22" i="5"/>
  <c r="S22" i="5"/>
  <c r="V22" i="5"/>
  <c r="W22" i="5" s="1"/>
  <c r="R23" i="5"/>
  <c r="S23" i="5" s="1"/>
  <c r="V23" i="5"/>
  <c r="W23" i="5" s="1"/>
  <c r="R24" i="5"/>
  <c r="S24" i="5"/>
  <c r="V24" i="5"/>
  <c r="W24" i="5" s="1"/>
  <c r="R25" i="5"/>
  <c r="S25" i="5" s="1"/>
  <c r="V25" i="5"/>
  <c r="W25" i="5" s="1"/>
  <c r="R26" i="5"/>
  <c r="S26" i="5"/>
  <c r="V26" i="5"/>
  <c r="W26" i="5" s="1"/>
  <c r="R27" i="5"/>
  <c r="S27" i="5" s="1"/>
  <c r="V27" i="5"/>
  <c r="W27" i="5" s="1"/>
  <c r="R28" i="5"/>
  <c r="S28" i="5"/>
  <c r="V28" i="5"/>
  <c r="W28" i="5" s="1"/>
  <c r="R29" i="5"/>
  <c r="S29" i="5" s="1"/>
  <c r="V29" i="5"/>
  <c r="W29" i="5" s="1"/>
  <c r="R30" i="5"/>
  <c r="S30" i="5"/>
  <c r="V30" i="5"/>
  <c r="W30" i="5" s="1"/>
  <c r="R31" i="5"/>
  <c r="S31" i="5" s="1"/>
  <c r="V31" i="5"/>
  <c r="W31" i="5" s="1"/>
  <c r="R32" i="5"/>
  <c r="S32" i="5"/>
  <c r="V32" i="5"/>
  <c r="W32" i="5" s="1"/>
  <c r="R33" i="5"/>
  <c r="S33" i="5" s="1"/>
  <c r="V33" i="5"/>
  <c r="W33" i="5" s="1"/>
  <c r="R34" i="5"/>
  <c r="S34" i="5"/>
  <c r="V34" i="5"/>
  <c r="W34" i="5" s="1"/>
  <c r="R35" i="5"/>
  <c r="S35" i="5" s="1"/>
  <c r="V35" i="5"/>
  <c r="W35" i="5" s="1"/>
  <c r="R36" i="5"/>
  <c r="S36" i="5"/>
  <c r="V36" i="5"/>
  <c r="W36" i="5" s="1"/>
  <c r="R37" i="5"/>
  <c r="S37" i="5" s="1"/>
  <c r="V37" i="5"/>
  <c r="W37" i="5" s="1"/>
  <c r="R38" i="5"/>
  <c r="S38" i="5"/>
  <c r="V38" i="5"/>
  <c r="W38" i="5" s="1"/>
  <c r="R39" i="5"/>
  <c r="S39" i="5" s="1"/>
  <c r="V39" i="5"/>
  <c r="W39" i="5" s="1"/>
  <c r="R40" i="5"/>
  <c r="S40" i="5"/>
  <c r="V40" i="5"/>
  <c r="W40" i="5" s="1"/>
  <c r="R41" i="5"/>
  <c r="S41" i="5" s="1"/>
  <c r="V41" i="5"/>
  <c r="W41" i="5" s="1"/>
  <c r="R42" i="5"/>
  <c r="S42" i="5"/>
  <c r="V42" i="5"/>
  <c r="W42" i="5" s="1"/>
  <c r="R43" i="5"/>
  <c r="S43" i="5" s="1"/>
  <c r="V43" i="5"/>
  <c r="W43" i="5" s="1"/>
  <c r="R44" i="5"/>
  <c r="S44" i="5"/>
  <c r="V44" i="5"/>
  <c r="W44" i="5" s="1"/>
  <c r="R45" i="5"/>
  <c r="S45" i="5" s="1"/>
  <c r="V45" i="5"/>
  <c r="W45" i="5" s="1"/>
  <c r="R46" i="5"/>
  <c r="S46" i="5"/>
  <c r="V46" i="5"/>
  <c r="W46" i="5" s="1"/>
  <c r="R47" i="5"/>
  <c r="S47" i="5" s="1"/>
  <c r="V47" i="5"/>
  <c r="W47" i="5" s="1"/>
  <c r="R17" i="4"/>
  <c r="S17" i="4"/>
  <c r="V17" i="4"/>
  <c r="W17" i="4" s="1"/>
  <c r="R18" i="4"/>
  <c r="S18" i="4" s="1"/>
  <c r="V18" i="4"/>
  <c r="W18" i="4" s="1"/>
  <c r="R19" i="4"/>
  <c r="S19" i="4"/>
  <c r="V19" i="4"/>
  <c r="W19" i="4" s="1"/>
  <c r="R20" i="4"/>
  <c r="S20" i="4" s="1"/>
  <c r="V20" i="4"/>
  <c r="W20" i="4" s="1"/>
  <c r="R21" i="4"/>
  <c r="S21" i="4"/>
  <c r="V21" i="4"/>
  <c r="W21" i="4" s="1"/>
  <c r="R22" i="4"/>
  <c r="S22" i="4" s="1"/>
  <c r="V22" i="4"/>
  <c r="W22" i="4" s="1"/>
  <c r="R23" i="4"/>
  <c r="S23" i="4"/>
  <c r="V23" i="4"/>
  <c r="W23" i="4" s="1"/>
  <c r="R24" i="4"/>
  <c r="S24" i="4" s="1"/>
  <c r="V24" i="4"/>
  <c r="W24" i="4" s="1"/>
  <c r="R25" i="4"/>
  <c r="S25" i="4"/>
  <c r="V25" i="4"/>
  <c r="W25" i="4" s="1"/>
  <c r="R26" i="4"/>
  <c r="S26" i="4" s="1"/>
  <c r="V26" i="4"/>
  <c r="W26" i="4" s="1"/>
  <c r="R27" i="4"/>
  <c r="S27" i="4"/>
  <c r="V27" i="4"/>
  <c r="W27" i="4" s="1"/>
  <c r="R28" i="4"/>
  <c r="S28" i="4" s="1"/>
  <c r="V28" i="4"/>
  <c r="W28" i="4" s="1"/>
  <c r="R29" i="4"/>
  <c r="S29" i="4" s="1"/>
  <c r="V29" i="4"/>
  <c r="W29" i="4" s="1"/>
  <c r="R30" i="4"/>
  <c r="S30" i="4" s="1"/>
  <c r="V30" i="4"/>
  <c r="W30" i="4" s="1"/>
  <c r="R31" i="4"/>
  <c r="S31" i="4"/>
  <c r="V31" i="4"/>
  <c r="W31" i="4" s="1"/>
  <c r="R32" i="4"/>
  <c r="S32" i="4" s="1"/>
  <c r="V32" i="4"/>
  <c r="W32" i="4"/>
  <c r="R33" i="4"/>
  <c r="S33" i="4"/>
  <c r="V33" i="4"/>
  <c r="W33" i="4" s="1"/>
  <c r="R34" i="4"/>
  <c r="S34" i="4" s="1"/>
  <c r="V34" i="4"/>
  <c r="W34" i="4"/>
  <c r="R35" i="4"/>
  <c r="S35" i="4"/>
  <c r="V35" i="4"/>
  <c r="W35" i="4" s="1"/>
  <c r="R36" i="4"/>
  <c r="S36" i="4" s="1"/>
  <c r="V36" i="4"/>
  <c r="W36" i="4"/>
  <c r="R37" i="4"/>
  <c r="S37" i="4"/>
  <c r="V37" i="4"/>
  <c r="W37" i="4" s="1"/>
  <c r="R38" i="4"/>
  <c r="S38" i="4" s="1"/>
  <c r="V38" i="4"/>
  <c r="W38" i="4"/>
  <c r="R39" i="4"/>
  <c r="S39" i="4"/>
  <c r="V39" i="4"/>
  <c r="W39" i="4" s="1"/>
  <c r="R40" i="4"/>
  <c r="S40" i="4" s="1"/>
  <c r="V40" i="4"/>
  <c r="W40" i="4"/>
  <c r="R41" i="4"/>
  <c r="S41" i="4"/>
  <c r="V41" i="4"/>
  <c r="W41" i="4" s="1"/>
  <c r="R42" i="4"/>
  <c r="S42" i="4" s="1"/>
  <c r="V42" i="4"/>
  <c r="W42" i="4"/>
  <c r="R43" i="4"/>
  <c r="S43" i="4"/>
  <c r="V43" i="4"/>
  <c r="W43" i="4" s="1"/>
  <c r="R44" i="4"/>
  <c r="S44" i="4" s="1"/>
  <c r="V44" i="4"/>
  <c r="W44" i="4"/>
  <c r="R45" i="4"/>
  <c r="S45" i="4"/>
  <c r="V45" i="4"/>
  <c r="W45" i="4" s="1"/>
  <c r="R46" i="4"/>
  <c r="S46" i="4" s="1"/>
  <c r="V46" i="4"/>
  <c r="W46" i="4"/>
  <c r="R47" i="4"/>
  <c r="S47" i="4"/>
  <c r="V47" i="4"/>
  <c r="W47" i="4" s="1"/>
  <c r="R17" i="10"/>
  <c r="S17" i="10" s="1"/>
  <c r="V17" i="10"/>
  <c r="W17" i="10"/>
  <c r="R18" i="10"/>
  <c r="S18" i="10"/>
  <c r="V18" i="10"/>
  <c r="W18" i="10" s="1"/>
  <c r="R19" i="10"/>
  <c r="S19" i="10" s="1"/>
  <c r="V19" i="10"/>
  <c r="W19" i="10"/>
  <c r="R20" i="10"/>
  <c r="S20" i="10"/>
  <c r="V20" i="10"/>
  <c r="W20" i="10" s="1"/>
  <c r="R21" i="10"/>
  <c r="S21" i="10" s="1"/>
  <c r="V21" i="10"/>
  <c r="W21" i="10"/>
  <c r="R22" i="10"/>
  <c r="S22" i="10"/>
  <c r="V22" i="10"/>
  <c r="W22" i="10" s="1"/>
  <c r="R23" i="10"/>
  <c r="S23" i="10" s="1"/>
  <c r="V23" i="10"/>
  <c r="W23" i="10"/>
  <c r="R24" i="10"/>
  <c r="S24" i="10"/>
  <c r="V24" i="10"/>
  <c r="W24" i="10" s="1"/>
  <c r="R25" i="10"/>
  <c r="S25" i="10" s="1"/>
  <c r="V25" i="10"/>
  <c r="W25" i="10"/>
  <c r="R26" i="10"/>
  <c r="S26" i="10"/>
  <c r="V26" i="10"/>
  <c r="W26" i="10" s="1"/>
  <c r="R27" i="10"/>
  <c r="S27" i="10" s="1"/>
  <c r="V27" i="10"/>
  <c r="W27" i="10"/>
  <c r="R28" i="10"/>
  <c r="S28" i="10"/>
  <c r="V28" i="10"/>
  <c r="W28" i="10" s="1"/>
  <c r="R29" i="10"/>
  <c r="S29" i="10" s="1"/>
  <c r="V29" i="10"/>
  <c r="W29" i="10"/>
  <c r="R30" i="10"/>
  <c r="S30" i="10"/>
  <c r="V30" i="10"/>
  <c r="W30" i="10" s="1"/>
  <c r="R31" i="10"/>
  <c r="S31" i="10" s="1"/>
  <c r="V31" i="10"/>
  <c r="W31" i="10"/>
  <c r="R32" i="10"/>
  <c r="S32" i="10"/>
  <c r="V32" i="10"/>
  <c r="W32" i="10" s="1"/>
  <c r="R33" i="10"/>
  <c r="S33" i="10" s="1"/>
  <c r="V33" i="10"/>
  <c r="W33" i="10"/>
  <c r="R34" i="10"/>
  <c r="S34" i="10"/>
  <c r="V34" i="10"/>
  <c r="W34" i="10" s="1"/>
  <c r="R35" i="10"/>
  <c r="S35" i="10" s="1"/>
  <c r="V35" i="10"/>
  <c r="W35" i="10"/>
  <c r="R36" i="10"/>
  <c r="S36" i="10"/>
  <c r="V36" i="10"/>
  <c r="W36" i="10" s="1"/>
  <c r="R37" i="10"/>
  <c r="S37" i="10" s="1"/>
  <c r="V37" i="10"/>
  <c r="W37" i="10"/>
  <c r="R38" i="10"/>
  <c r="S38" i="10"/>
  <c r="V38" i="10"/>
  <c r="W38" i="10" s="1"/>
  <c r="R39" i="10"/>
  <c r="S39" i="10" s="1"/>
  <c r="V39" i="10"/>
  <c r="W39" i="10"/>
  <c r="R40" i="10"/>
  <c r="S40" i="10"/>
  <c r="V40" i="10"/>
  <c r="W40" i="10" s="1"/>
  <c r="R41" i="10"/>
  <c r="S41" i="10" s="1"/>
  <c r="V41" i="10"/>
  <c r="W41" i="10"/>
  <c r="R42" i="10"/>
  <c r="S42" i="10"/>
  <c r="V42" i="10"/>
  <c r="W42" i="10" s="1"/>
  <c r="R43" i="10"/>
  <c r="S43" i="10" s="1"/>
  <c r="V43" i="10"/>
  <c r="W43" i="10"/>
  <c r="R44" i="10"/>
  <c r="S44" i="10"/>
  <c r="V44" i="10"/>
  <c r="W44" i="10" s="1"/>
  <c r="R45" i="10"/>
  <c r="S45" i="10" s="1"/>
  <c r="V45" i="10"/>
  <c r="W45" i="10"/>
  <c r="R46" i="10"/>
  <c r="S46" i="10"/>
  <c r="V46" i="10"/>
  <c r="W46" i="10" s="1"/>
  <c r="R47" i="10"/>
  <c r="S47" i="10" s="1"/>
  <c r="V47" i="10"/>
  <c r="W47" i="10"/>
  <c r="V16" i="9"/>
  <c r="K5" i="9" s="1"/>
  <c r="H5" i="9" s="1"/>
  <c r="R16" i="9"/>
  <c r="S16" i="9" s="1"/>
  <c r="V16" i="8"/>
  <c r="W16" i="8" s="1"/>
  <c r="L5" i="8" s="1"/>
  <c r="R16" i="8"/>
  <c r="K4" i="8" s="1"/>
  <c r="H4" i="8" s="1"/>
  <c r="W16" i="7"/>
  <c r="L5" i="7" s="1"/>
  <c r="V16" i="7"/>
  <c r="R16" i="7"/>
  <c r="S16" i="7" s="1"/>
  <c r="L4" i="7" s="1"/>
  <c r="V16" i="6"/>
  <c r="W16" i="6" s="1"/>
  <c r="R16" i="6"/>
  <c r="W16" i="5"/>
  <c r="V16" i="5"/>
  <c r="S16" i="5"/>
  <c r="R16" i="5"/>
  <c r="V16" i="4"/>
  <c r="W16" i="4" s="1"/>
  <c r="R16" i="4"/>
  <c r="S16" i="4" s="1"/>
  <c r="W16" i="10"/>
  <c r="V16" i="10"/>
  <c r="S16" i="10"/>
  <c r="R16" i="10"/>
  <c r="M14" i="9"/>
  <c r="J8" i="9" s="1"/>
  <c r="M14" i="8"/>
  <c r="J8" i="8" s="1"/>
  <c r="M14" i="7"/>
  <c r="M14" i="6"/>
  <c r="M14" i="5"/>
  <c r="M14" i="4"/>
  <c r="M14" i="10"/>
  <c r="H10" i="9"/>
  <c r="I10" i="9" s="1"/>
  <c r="H9" i="9"/>
  <c r="I9" i="9" s="1"/>
  <c r="I8" i="9"/>
  <c r="H8" i="9"/>
  <c r="H7" i="9"/>
  <c r="I7" i="9" s="1"/>
  <c r="H6" i="9"/>
  <c r="I6" i="9" s="1"/>
  <c r="L3" i="9"/>
  <c r="K3" i="9"/>
  <c r="J3" i="9"/>
  <c r="C2" i="9"/>
  <c r="H10" i="8"/>
  <c r="I10" i="8" s="1"/>
  <c r="H9" i="8"/>
  <c r="I9" i="8" s="1"/>
  <c r="I8" i="8"/>
  <c r="H8" i="8"/>
  <c r="H7" i="8"/>
  <c r="I7" i="8" s="1"/>
  <c r="H6" i="8"/>
  <c r="I6" i="8" s="1"/>
  <c r="L3" i="8"/>
  <c r="K3" i="8"/>
  <c r="J3" i="8"/>
  <c r="C2" i="8"/>
  <c r="H10" i="7"/>
  <c r="I10" i="7" s="1"/>
  <c r="H9" i="7"/>
  <c r="I9" i="7" s="1"/>
  <c r="H8" i="7"/>
  <c r="I8" i="7" s="1"/>
  <c r="H7" i="7"/>
  <c r="I7" i="7" s="1"/>
  <c r="I6" i="7"/>
  <c r="H6" i="7"/>
  <c r="L3" i="7"/>
  <c r="K3" i="7"/>
  <c r="J3" i="7"/>
  <c r="C2" i="7"/>
  <c r="B2" i="7"/>
  <c r="H10" i="6"/>
  <c r="I10" i="6" s="1"/>
  <c r="H9" i="6"/>
  <c r="I9" i="6" s="1"/>
  <c r="I8" i="6"/>
  <c r="H8" i="6"/>
  <c r="H7" i="6"/>
  <c r="I7" i="6" s="1"/>
  <c r="I6" i="6"/>
  <c r="H6" i="6"/>
  <c r="L3" i="6"/>
  <c r="K3" i="6"/>
  <c r="J3" i="6"/>
  <c r="C2" i="6"/>
  <c r="H10" i="5"/>
  <c r="I10" i="5" s="1"/>
  <c r="H9" i="5"/>
  <c r="I9" i="5" s="1"/>
  <c r="I8" i="5"/>
  <c r="H8" i="5"/>
  <c r="I7" i="5"/>
  <c r="H7" i="5"/>
  <c r="H6" i="5"/>
  <c r="I6" i="5" s="1"/>
  <c r="L3" i="5"/>
  <c r="K3" i="5"/>
  <c r="J3" i="5"/>
  <c r="C2" i="5"/>
  <c r="H10" i="4"/>
  <c r="I10" i="4" s="1"/>
  <c r="H9" i="4"/>
  <c r="I9" i="4" s="1"/>
  <c r="I8" i="4"/>
  <c r="H8" i="4"/>
  <c r="I7" i="4"/>
  <c r="H7" i="4"/>
  <c r="I6" i="4"/>
  <c r="H6" i="4"/>
  <c r="L3" i="4"/>
  <c r="K3" i="4"/>
  <c r="J3" i="4"/>
  <c r="C2" i="4"/>
  <c r="H10" i="10"/>
  <c r="I10" i="10" s="1"/>
  <c r="H9" i="10"/>
  <c r="I9" i="10" s="1"/>
  <c r="H8" i="10"/>
  <c r="I8" i="10" s="1"/>
  <c r="I7" i="10"/>
  <c r="H7" i="10"/>
  <c r="I6" i="10"/>
  <c r="H6" i="10"/>
  <c r="L3" i="10"/>
  <c r="K3" i="10"/>
  <c r="J3" i="10"/>
  <c r="C2" i="10"/>
  <c r="L5" i="5" l="1"/>
  <c r="K5" i="5"/>
  <c r="H5" i="5" s="1"/>
  <c r="I5" i="5" s="1"/>
  <c r="L5" i="6"/>
  <c r="K5" i="6"/>
  <c r="H5" i="6" s="1"/>
  <c r="I5" i="6" s="1"/>
  <c r="K4" i="6"/>
  <c r="H4" i="6" s="1"/>
  <c r="I4" i="6" s="1"/>
  <c r="K5" i="7"/>
  <c r="H5" i="7" s="1"/>
  <c r="K4" i="7"/>
  <c r="H4" i="7" s="1"/>
  <c r="G4" i="7"/>
  <c r="G5" i="7"/>
  <c r="G5" i="8"/>
  <c r="K5" i="8"/>
  <c r="H5" i="8" s="1"/>
  <c r="I5" i="8" s="1"/>
  <c r="L4" i="9"/>
  <c r="W16" i="9"/>
  <c r="L5" i="9" s="1"/>
  <c r="G5" i="9"/>
  <c r="K4" i="9"/>
  <c r="H4" i="9" s="1"/>
  <c r="I4" i="9" s="1"/>
  <c r="I5" i="9"/>
  <c r="I5" i="7"/>
  <c r="S16" i="6"/>
  <c r="S16" i="8"/>
  <c r="L4" i="8" s="1"/>
  <c r="I4" i="4"/>
  <c r="I4" i="10"/>
  <c r="K8" i="5"/>
  <c r="L8" i="5" s="1"/>
  <c r="B2" i="5"/>
  <c r="B2" i="4"/>
  <c r="B2" i="8"/>
  <c r="K8" i="6"/>
  <c r="L8" i="6" s="1"/>
  <c r="B2" i="10"/>
  <c r="B2" i="9"/>
  <c r="I4" i="5"/>
  <c r="B2" i="6"/>
  <c r="I5" i="10"/>
  <c r="L8" i="7"/>
  <c r="I4" i="7"/>
  <c r="I4" i="8"/>
  <c r="I5" i="4"/>
  <c r="K8" i="4"/>
  <c r="L8" i="4" s="1"/>
  <c r="K8" i="8"/>
  <c r="L8" i="8" s="1"/>
  <c r="D1" i="3"/>
  <c r="K8" i="9" l="1"/>
  <c r="L8" i="9" s="1"/>
  <c r="K8" i="10"/>
  <c r="L8" i="10" s="1"/>
</calcChain>
</file>

<file path=xl/sharedStrings.xml><?xml version="1.0" encoding="utf-8"?>
<sst xmlns="http://schemas.openxmlformats.org/spreadsheetml/2006/main" count="2491" uniqueCount="1068">
  <si>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</si>
  <si>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</si>
  <si>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</si>
  <si>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</si>
  <si>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</si>
  <si>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</si>
  <si>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</si>
  <si>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</si>
  <si>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</si>
  <si>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</si>
  <si>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</si>
  <si>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</si>
  <si>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</si>
  <si>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3815500</t>
  </si>
  <si>
    <t>75091</t>
  </si>
  <si>
    <t>ŚLĄSKIE</t>
  </si>
  <si>
    <t>CIESZYŃSKI</t>
  </si>
  <si>
    <t>BRENNA</t>
  </si>
  <si>
    <t>0046172</t>
  </si>
  <si>
    <t>02387</t>
  </si>
  <si>
    <t>UL. BUKOWA</t>
  </si>
  <si>
    <t/>
  </si>
  <si>
    <t>6869480</t>
  </si>
  <si>
    <t>75094</t>
  </si>
  <si>
    <t>05929</t>
  </si>
  <si>
    <t>UL. GÓRECKA</t>
  </si>
  <si>
    <t>6233929</t>
  </si>
  <si>
    <t>75090</t>
  </si>
  <si>
    <t>10920</t>
  </si>
  <si>
    <t>UL. LEŚNICA</t>
  </si>
  <si>
    <t>6747441</t>
  </si>
  <si>
    <t>115381,115382</t>
  </si>
  <si>
    <t>0047042</t>
  </si>
  <si>
    <t>GÓRKI WIELKIE</t>
  </si>
  <si>
    <t>21970</t>
  </si>
  <si>
    <t>UL. SZKOLNA</t>
  </si>
  <si>
    <t>5277619</t>
  </si>
  <si>
    <t>17832,17834</t>
  </si>
  <si>
    <t>BIELSKI</t>
  </si>
  <si>
    <t>BUCZKOWICE</t>
  </si>
  <si>
    <t>0048395</t>
  </si>
  <si>
    <t>06260</t>
  </si>
  <si>
    <t>UL. GRUNWALDZKA</t>
  </si>
  <si>
    <t>3879010</t>
  </si>
  <si>
    <t>109413,110466,111038</t>
  </si>
  <si>
    <t>2279502</t>
  </si>
  <si>
    <t>105731,106487</t>
  </si>
  <si>
    <t>0048521</t>
  </si>
  <si>
    <t>GODZISZKA</t>
  </si>
  <si>
    <t>01103</t>
  </si>
  <si>
    <t>UL. BESKIDZKA</t>
  </si>
  <si>
    <t>1351033</t>
  </si>
  <si>
    <t>79115,89865</t>
  </si>
  <si>
    <t>0048573</t>
  </si>
  <si>
    <t>KALNA</t>
  </si>
  <si>
    <t>24012</t>
  </si>
  <si>
    <t>UL. WIDOKOWA</t>
  </si>
  <si>
    <t>2224121</t>
  </si>
  <si>
    <t>107536,109857</t>
  </si>
  <si>
    <t>0048633</t>
  </si>
  <si>
    <t>RYBARZOWICE</t>
  </si>
  <si>
    <t>4453251</t>
  </si>
  <si>
    <t>52086,53102</t>
  </si>
  <si>
    <t>CHYBIE</t>
  </si>
  <si>
    <t>0050765</t>
  </si>
  <si>
    <t>01279</t>
  </si>
  <si>
    <t>UL. BIELSKA</t>
  </si>
  <si>
    <t>5536397</t>
  </si>
  <si>
    <t>53247</t>
  </si>
  <si>
    <t>7383873</t>
  </si>
  <si>
    <t>52088,53777</t>
  </si>
  <si>
    <t>0050860</t>
  </si>
  <si>
    <t>MNICH</t>
  </si>
  <si>
    <t>09276</t>
  </si>
  <si>
    <t>UL. KOPERNIKA</t>
  </si>
  <si>
    <t>4580014</t>
  </si>
  <si>
    <t>71778</t>
  </si>
  <si>
    <t>0050950</t>
  </si>
  <si>
    <t>ZABORZE</t>
  </si>
  <si>
    <t>12672</t>
  </si>
  <si>
    <t>UL. MIARKI</t>
  </si>
  <si>
    <t>4453692</t>
  </si>
  <si>
    <t>12351</t>
  </si>
  <si>
    <t>ŻYWIECKI</t>
  </si>
  <si>
    <t>CZERNICHÓW</t>
  </si>
  <si>
    <t>0051010</t>
  </si>
  <si>
    <t>23184</t>
  </si>
  <si>
    <t>UL. TURYSTYCZNA</t>
  </si>
  <si>
    <t>8462438</t>
  </si>
  <si>
    <t>10773,10774</t>
  </si>
  <si>
    <t>DĘBOWIEC</t>
  </si>
  <si>
    <t>0051530</t>
  </si>
  <si>
    <t>6510140</t>
  </si>
  <si>
    <t>118549</t>
  </si>
  <si>
    <t>0051606</t>
  </si>
  <si>
    <t>ISKRZYCZYN</t>
  </si>
  <si>
    <t>99999</t>
  </si>
  <si>
    <t>UL. MIRÓW</t>
  </si>
  <si>
    <t>1352871</t>
  </si>
  <si>
    <t>118548</t>
  </si>
  <si>
    <t>0051693</t>
  </si>
  <si>
    <t>OGRODZONA</t>
  </si>
  <si>
    <t>UL. WIEDEŃSKA</t>
  </si>
  <si>
    <t>4214033</t>
  </si>
  <si>
    <t>118551</t>
  </si>
  <si>
    <t>0051701</t>
  </si>
  <si>
    <t>SIMORADZ</t>
  </si>
  <si>
    <t>09925</t>
  </si>
  <si>
    <t>UL. KRĘTA</t>
  </si>
  <si>
    <t>GILOWICE</t>
  </si>
  <si>
    <t>7065136</t>
  </si>
  <si>
    <t>84377,84493</t>
  </si>
  <si>
    <t>0051931</t>
  </si>
  <si>
    <t>RYCHWAŁD</t>
  </si>
  <si>
    <t>5217192</t>
  </si>
  <si>
    <t>72791</t>
  </si>
  <si>
    <t>GOLESZÓW</t>
  </si>
  <si>
    <t>0052103</t>
  </si>
  <si>
    <t>BAŻANOWICE</t>
  </si>
  <si>
    <t>18154155</t>
  </si>
  <si>
    <t>72792</t>
  </si>
  <si>
    <t>0052132</t>
  </si>
  <si>
    <t>CISOWNICA</t>
  </si>
  <si>
    <t>03098</t>
  </si>
  <si>
    <t>UL. CISOWA</t>
  </si>
  <si>
    <t>8403361</t>
  </si>
  <si>
    <t>72790</t>
  </si>
  <si>
    <t>0052244</t>
  </si>
  <si>
    <t>DZIĘGIELÓW</t>
  </si>
  <si>
    <t>03061</t>
  </si>
  <si>
    <t>UL. CIESZYŃSKA</t>
  </si>
  <si>
    <t>11926</t>
  </si>
  <si>
    <t>UL. 1 MAJA</t>
  </si>
  <si>
    <t>4007246</t>
  </si>
  <si>
    <t>74045</t>
  </si>
  <si>
    <t>0052422</t>
  </si>
  <si>
    <t>KISIELÓW</t>
  </si>
  <si>
    <t>24048</t>
  </si>
  <si>
    <t>UL. WIEJSKA</t>
  </si>
  <si>
    <t>8786270</t>
  </si>
  <si>
    <t>61369</t>
  </si>
  <si>
    <t>HAŻLACH</t>
  </si>
  <si>
    <t>0052586</t>
  </si>
  <si>
    <t>09546</t>
  </si>
  <si>
    <t>UL. KOŚCIELNA</t>
  </si>
  <si>
    <t>1352276</t>
  </si>
  <si>
    <t>61374</t>
  </si>
  <si>
    <t>0052770</t>
  </si>
  <si>
    <t>POGWIZDÓW</t>
  </si>
  <si>
    <t>08206</t>
  </si>
  <si>
    <t>UL. KATOWICKA</t>
  </si>
  <si>
    <t>3561480</t>
  </si>
  <si>
    <t>61379</t>
  </si>
  <si>
    <t>0052801</t>
  </si>
  <si>
    <t>RUDNIK</t>
  </si>
  <si>
    <t>8275841</t>
  </si>
  <si>
    <t>47013</t>
  </si>
  <si>
    <t>ISTEBNA</t>
  </si>
  <si>
    <t>0052899</t>
  </si>
  <si>
    <t>4895684</t>
  </si>
  <si>
    <t>47372,53637</t>
  </si>
  <si>
    <t>5599988</t>
  </si>
  <si>
    <t>125421,125426,125428</t>
  </si>
  <si>
    <t>2321787</t>
  </si>
  <si>
    <t>61563</t>
  </si>
  <si>
    <t>7957028</t>
  </si>
  <si>
    <t>57250</t>
  </si>
  <si>
    <t>0053545</t>
  </si>
  <si>
    <t>JAWORZYNKA</t>
  </si>
  <si>
    <t>1353548</t>
  </si>
  <si>
    <t>60795</t>
  </si>
  <si>
    <t>2100044</t>
  </si>
  <si>
    <t>57682</t>
  </si>
  <si>
    <t>0054007</t>
  </si>
  <si>
    <t>KONIAKÓW</t>
  </si>
  <si>
    <t>7652826</t>
  </si>
  <si>
    <t>57809</t>
  </si>
  <si>
    <t>6492533</t>
  </si>
  <si>
    <t>60755</t>
  </si>
  <si>
    <t>JASIENICA</t>
  </si>
  <si>
    <t>0054496</t>
  </si>
  <si>
    <t>GRODZIEC</t>
  </si>
  <si>
    <t>6428554</t>
  </si>
  <si>
    <t>60764</t>
  </si>
  <si>
    <t>0054600</t>
  </si>
  <si>
    <t>IŁOWNICA</t>
  </si>
  <si>
    <t>4962322</t>
  </si>
  <si>
    <t>60757,82726</t>
  </si>
  <si>
    <t>0054674</t>
  </si>
  <si>
    <t>8403690</t>
  </si>
  <si>
    <t>60767,82728</t>
  </si>
  <si>
    <t>0054898</t>
  </si>
  <si>
    <t>MAZAŃCOWICE</t>
  </si>
  <si>
    <t>7830256</t>
  </si>
  <si>
    <t>60770</t>
  </si>
  <si>
    <t>0055030</t>
  </si>
  <si>
    <t>MIĘDZYRZECZE GÓRNE</t>
  </si>
  <si>
    <t>8976317</t>
  </si>
  <si>
    <t>60760,82727</t>
  </si>
  <si>
    <t>0055142</t>
  </si>
  <si>
    <t>RUDZICA</t>
  </si>
  <si>
    <t>2121726</t>
  </si>
  <si>
    <t>89560</t>
  </si>
  <si>
    <t>0055248</t>
  </si>
  <si>
    <t>ŚWIĘTOSZÓWKA</t>
  </si>
  <si>
    <t>7320557</t>
  </si>
  <si>
    <t>60762</t>
  </si>
  <si>
    <t>0055260</t>
  </si>
  <si>
    <t>WIESZCZĘTA</t>
  </si>
  <si>
    <t>8464086</t>
  </si>
  <si>
    <t>111401,111423</t>
  </si>
  <si>
    <t>JAWORZE</t>
  </si>
  <si>
    <t>0055290</t>
  </si>
  <si>
    <t>15590</t>
  </si>
  <si>
    <t>UL. PAŁACOWA</t>
  </si>
  <si>
    <t>1968091</t>
  </si>
  <si>
    <t>4684</t>
  </si>
  <si>
    <t>1341876</t>
  </si>
  <si>
    <t>4685</t>
  </si>
  <si>
    <t>23623</t>
  </si>
  <si>
    <t>UL. WAPIENICKA</t>
  </si>
  <si>
    <t>2360435</t>
  </si>
  <si>
    <t>123345,123346</t>
  </si>
  <si>
    <t>JELEŚNIA</t>
  </si>
  <si>
    <t>0055372</t>
  </si>
  <si>
    <t>19253</t>
  </si>
  <si>
    <t>UL. RYNEK</t>
  </si>
  <si>
    <t>6933126</t>
  </si>
  <si>
    <t>123349,123350</t>
  </si>
  <si>
    <t>26640</t>
  </si>
  <si>
    <t>UL. ŻYWIECKA</t>
  </si>
  <si>
    <t>4962031</t>
  </si>
  <si>
    <t>122243,122245</t>
  </si>
  <si>
    <t>0055521</t>
  </si>
  <si>
    <t>KORBIELÓW</t>
  </si>
  <si>
    <t>8593491</t>
  </si>
  <si>
    <t>123323,123326</t>
  </si>
  <si>
    <t>0055580</t>
  </si>
  <si>
    <t>KRZYŻOWA</t>
  </si>
  <si>
    <t>4594514</t>
  </si>
  <si>
    <t>56373</t>
  </si>
  <si>
    <t>0055691</t>
  </si>
  <si>
    <t>MUTNE</t>
  </si>
  <si>
    <t>8274027</t>
  </si>
  <si>
    <t>122201,122202</t>
  </si>
  <si>
    <t>0055774</t>
  </si>
  <si>
    <t>PEWEL WIELKA</t>
  </si>
  <si>
    <t>2127421</t>
  </si>
  <si>
    <t>56502</t>
  </si>
  <si>
    <t>3881214</t>
  </si>
  <si>
    <t>122219,122220</t>
  </si>
  <si>
    <t>0056006</t>
  </si>
  <si>
    <t>SOPOTNIA MAŁA</t>
  </si>
  <si>
    <t>2133310</t>
  </si>
  <si>
    <t>123347,123348</t>
  </si>
  <si>
    <t>0056153</t>
  </si>
  <si>
    <t>SOPOTNIA WIELKA</t>
  </si>
  <si>
    <t>4323183</t>
  </si>
  <si>
    <t>119998</t>
  </si>
  <si>
    <t>KOSZARAWA</t>
  </si>
  <si>
    <t>0057610</t>
  </si>
  <si>
    <t>8082133</t>
  </si>
  <si>
    <t>121870,4287,6163</t>
  </si>
  <si>
    <t>1428828</t>
  </si>
  <si>
    <t>19143</t>
  </si>
  <si>
    <t>8338665</t>
  </si>
  <si>
    <t>122216,122218</t>
  </si>
  <si>
    <t>0057922</t>
  </si>
  <si>
    <t>PRZYBORÓW</t>
  </si>
  <si>
    <t>43222</t>
  </si>
  <si>
    <t>UL. JANA KAZIMIERZA</t>
  </si>
  <si>
    <t>18154099</t>
  </si>
  <si>
    <t>56982,77908</t>
  </si>
  <si>
    <t>KOZY</t>
  </si>
  <si>
    <t>0058028</t>
  </si>
  <si>
    <t>47163</t>
  </si>
  <si>
    <t>PL. PLAC KS. KAROLA KOCHAJA</t>
  </si>
  <si>
    <t>8926819</t>
  </si>
  <si>
    <t>56983</t>
  </si>
  <si>
    <t>17648</t>
  </si>
  <si>
    <t>UL. PRZECZNIA</t>
  </si>
  <si>
    <t>6683813</t>
  </si>
  <si>
    <t>123643</t>
  </si>
  <si>
    <t>20431</t>
  </si>
  <si>
    <t>UL. CMENTARNA</t>
  </si>
  <si>
    <t>5663550</t>
  </si>
  <si>
    <t>56979</t>
  </si>
  <si>
    <t>7015845</t>
  </si>
  <si>
    <t>75417</t>
  </si>
  <si>
    <t>LIPOWA</t>
  </si>
  <si>
    <t>0058790</t>
  </si>
  <si>
    <t>LEŚNA</t>
  </si>
  <si>
    <t>2048255</t>
  </si>
  <si>
    <t>75415</t>
  </si>
  <si>
    <t>0058821</t>
  </si>
  <si>
    <t>6123886</t>
  </si>
  <si>
    <t>75412</t>
  </si>
  <si>
    <t>0058979</t>
  </si>
  <si>
    <t>SIENNA</t>
  </si>
  <si>
    <t>UL. ŚWIĘTEJ JADWIGI ŚLĄSKIEJ</t>
  </si>
  <si>
    <t>3765518</t>
  </si>
  <si>
    <t>5338</t>
  </si>
  <si>
    <t>0058985</t>
  </si>
  <si>
    <t>SŁOTWINA</t>
  </si>
  <si>
    <t>7510436</t>
  </si>
  <si>
    <t>75411,75413</t>
  </si>
  <si>
    <t>0059097</t>
  </si>
  <si>
    <t>TWARDORZECZKA</t>
  </si>
  <si>
    <t>8081887</t>
  </si>
  <si>
    <t>111144</t>
  </si>
  <si>
    <t>ŁĘKAWICA</t>
  </si>
  <si>
    <t>0059128</t>
  </si>
  <si>
    <t>KOCIERZ MOSZCZANICKI</t>
  </si>
  <si>
    <t>4643103</t>
  </si>
  <si>
    <t>21350</t>
  </si>
  <si>
    <t>0059312</t>
  </si>
  <si>
    <t>20683</t>
  </si>
  <si>
    <t>UL. SPORTOWA</t>
  </si>
  <si>
    <t>5A</t>
  </si>
  <si>
    <t>7192352</t>
  </si>
  <si>
    <t>21349</t>
  </si>
  <si>
    <t>5B</t>
  </si>
  <si>
    <t>6556033</t>
  </si>
  <si>
    <t>111155</t>
  </si>
  <si>
    <t>18154388</t>
  </si>
  <si>
    <t>107152,107154</t>
  </si>
  <si>
    <t>ŁODYGOWICE</t>
  </si>
  <si>
    <t>0059826</t>
  </si>
  <si>
    <t>PIETRZYKOWICE</t>
  </si>
  <si>
    <t>09572</t>
  </si>
  <si>
    <t>UL. KOŚCIUSZKI</t>
  </si>
  <si>
    <t>0059559</t>
  </si>
  <si>
    <t>5596783</t>
  </si>
  <si>
    <t>107198,107216,107220</t>
  </si>
  <si>
    <t>16252</t>
  </si>
  <si>
    <t>UL. PIŁSUDSKIEGO</t>
  </si>
  <si>
    <t>8782321</t>
  </si>
  <si>
    <t>107159</t>
  </si>
  <si>
    <t>0059921</t>
  </si>
  <si>
    <t>ZARZECZE</t>
  </si>
  <si>
    <t>21065</t>
  </si>
  <si>
    <t>UL. STASZICA</t>
  </si>
  <si>
    <t>1436359</t>
  </si>
  <si>
    <t>81322</t>
  </si>
  <si>
    <t>MILÓWKA</t>
  </si>
  <si>
    <t>0062053</t>
  </si>
  <si>
    <t>KAMESZNICA</t>
  </si>
  <si>
    <t>15710</t>
  </si>
  <si>
    <t>UL. PARKOWA</t>
  </si>
  <si>
    <t>6683619</t>
  </si>
  <si>
    <t>87237</t>
  </si>
  <si>
    <t>3212834</t>
  </si>
  <si>
    <t>87238</t>
  </si>
  <si>
    <t>0062283</t>
  </si>
  <si>
    <t>LALIKI</t>
  </si>
  <si>
    <t>2048467</t>
  </si>
  <si>
    <t>106656,106662</t>
  </si>
  <si>
    <t>0062478</t>
  </si>
  <si>
    <t>04434</t>
  </si>
  <si>
    <t>UL. DWORCOWA</t>
  </si>
  <si>
    <t>1436678</t>
  </si>
  <si>
    <t>80281</t>
  </si>
  <si>
    <t>8593515</t>
  </si>
  <si>
    <t>81323</t>
  </si>
  <si>
    <t>1434919</t>
  </si>
  <si>
    <t>80506</t>
  </si>
  <si>
    <t>0062567</t>
  </si>
  <si>
    <t>NIELEDWIA</t>
  </si>
  <si>
    <t>05989</t>
  </si>
  <si>
    <t>UL. GÓRSKA</t>
  </si>
  <si>
    <t>7271196</t>
  </si>
  <si>
    <t>80505</t>
  </si>
  <si>
    <t>0062662</t>
  </si>
  <si>
    <t>SZARE</t>
  </si>
  <si>
    <t>PORĄBKA</t>
  </si>
  <si>
    <t>7766469</t>
  </si>
  <si>
    <t>92867,92868</t>
  </si>
  <si>
    <t>0064661</t>
  </si>
  <si>
    <t>KOBIERNICE</t>
  </si>
  <si>
    <t>09796</t>
  </si>
  <si>
    <t>UL. KRAKOWSKA</t>
  </si>
  <si>
    <t>8720368</t>
  </si>
  <si>
    <t>106516</t>
  </si>
  <si>
    <t>RADZIECHOWY-WIEPRZ</t>
  </si>
  <si>
    <t>0065620</t>
  </si>
  <si>
    <t>BRZUŚNIK</t>
  </si>
  <si>
    <t>3749825</t>
  </si>
  <si>
    <t>108801</t>
  </si>
  <si>
    <t>0065643</t>
  </si>
  <si>
    <t>BYSTRA</t>
  </si>
  <si>
    <t>4962126</t>
  </si>
  <si>
    <t>106568,106587</t>
  </si>
  <si>
    <t>0065689</t>
  </si>
  <si>
    <t>JUSZCZYNA</t>
  </si>
  <si>
    <t>1436096</t>
  </si>
  <si>
    <t>108796,108797</t>
  </si>
  <si>
    <t>0065726</t>
  </si>
  <si>
    <t>RADZIECHOWY</t>
  </si>
  <si>
    <t>8545431</t>
  </si>
  <si>
    <t>108798</t>
  </si>
  <si>
    <t>0065850</t>
  </si>
  <si>
    <t>PRZYBĘDZA</t>
  </si>
  <si>
    <t>11937</t>
  </si>
  <si>
    <t>UL. 3 MAJA</t>
  </si>
  <si>
    <t>2284647</t>
  </si>
  <si>
    <t>106512,106514</t>
  </si>
  <si>
    <t>0065873</t>
  </si>
  <si>
    <t>WIEPRZ</t>
  </si>
  <si>
    <t>4449267</t>
  </si>
  <si>
    <t>16419,27315</t>
  </si>
  <si>
    <t>RAJCZA</t>
  </si>
  <si>
    <t>0066051</t>
  </si>
  <si>
    <t>19252</t>
  </si>
  <si>
    <t>RYNEK RYNEK</t>
  </si>
  <si>
    <t>6874264</t>
  </si>
  <si>
    <t>16445</t>
  </si>
  <si>
    <t>0066312</t>
  </si>
  <si>
    <t>RYCERKA DOLNA</t>
  </si>
  <si>
    <t>134B</t>
  </si>
  <si>
    <t>1432745</t>
  </si>
  <si>
    <t>30052,30062</t>
  </si>
  <si>
    <t>0066430</t>
  </si>
  <si>
    <t>RYCERKA GÓRNA</t>
  </si>
  <si>
    <t>2050659</t>
  </si>
  <si>
    <t>29969</t>
  </si>
  <si>
    <t>0066714</t>
  </si>
  <si>
    <t>SÓL</t>
  </si>
  <si>
    <t>4070590</t>
  </si>
  <si>
    <t>55920,55923</t>
  </si>
  <si>
    <t>0066766</t>
  </si>
  <si>
    <t>SÓL-KICZORA</t>
  </si>
  <si>
    <t>7825957</t>
  </si>
  <si>
    <t>29986,52552</t>
  </si>
  <si>
    <t>0067010</t>
  </si>
  <si>
    <t>ZWARDOŃ</t>
  </si>
  <si>
    <t>2B</t>
  </si>
  <si>
    <t>SKOCZÓW</t>
  </si>
  <si>
    <t>8212505</t>
  </si>
  <si>
    <t>40586,84981</t>
  </si>
  <si>
    <t>0067300</t>
  </si>
  <si>
    <t>MIĘDZYŚWIEĆ</t>
  </si>
  <si>
    <t>12065</t>
  </si>
  <si>
    <t>UL. MALINOWA</t>
  </si>
  <si>
    <t>2279116</t>
  </si>
  <si>
    <t>50128</t>
  </si>
  <si>
    <t>STRUMIEŃ</t>
  </si>
  <si>
    <t>0068021</t>
  </si>
  <si>
    <t>BĄKÓW</t>
  </si>
  <si>
    <t>05635</t>
  </si>
  <si>
    <t>UL. GŁÓWNA</t>
  </si>
  <si>
    <t>5917264</t>
  </si>
  <si>
    <t>50125,50126</t>
  </si>
  <si>
    <t>0068073</t>
  </si>
  <si>
    <t>DROGOMYŚL</t>
  </si>
  <si>
    <t>8849547</t>
  </si>
  <si>
    <t>50130,50132</t>
  </si>
  <si>
    <t>0068179</t>
  </si>
  <si>
    <t>PRUCHNA</t>
  </si>
  <si>
    <t>2348478</t>
  </si>
  <si>
    <t>50135</t>
  </si>
  <si>
    <t>0068251</t>
  </si>
  <si>
    <t>ZABŁOCIE</t>
  </si>
  <si>
    <t>8147591</t>
  </si>
  <si>
    <t>127821</t>
  </si>
  <si>
    <t>ŚLEMIEŃ</t>
  </si>
  <si>
    <t>0071610</t>
  </si>
  <si>
    <t>LAS</t>
  </si>
  <si>
    <t>25458</t>
  </si>
  <si>
    <t>UL. ZAKOPIAŃSKA</t>
  </si>
  <si>
    <t>7511285</t>
  </si>
  <si>
    <t>86400,86401</t>
  </si>
  <si>
    <t>0071840</t>
  </si>
  <si>
    <t>7828758</t>
  </si>
  <si>
    <t>17087,9977</t>
  </si>
  <si>
    <t>ŚWINNA</t>
  </si>
  <si>
    <t>0072063</t>
  </si>
  <si>
    <t>PEWEL MAŁA</t>
  </si>
  <si>
    <t>07123</t>
  </si>
  <si>
    <t>UL. JANA PAWŁA II</t>
  </si>
  <si>
    <t>5536337</t>
  </si>
  <si>
    <t>11935,9979</t>
  </si>
  <si>
    <t>0072117</t>
  </si>
  <si>
    <t>PEWEL ŚLEMIEŃSKA</t>
  </si>
  <si>
    <t>6237447</t>
  </si>
  <si>
    <t>7267</t>
  </si>
  <si>
    <t>0072229</t>
  </si>
  <si>
    <t>PRZYŁĘKÓW</t>
  </si>
  <si>
    <t>24885</t>
  </si>
  <si>
    <t>UL. WSPÓLNA</t>
  </si>
  <si>
    <t>6428468</t>
  </si>
  <si>
    <t>7266</t>
  </si>
  <si>
    <t>0072287</t>
  </si>
  <si>
    <t>RYCHWAŁDEK</t>
  </si>
  <si>
    <t>4707629</t>
  </si>
  <si>
    <t>10621,9978</t>
  </si>
  <si>
    <t>0072376</t>
  </si>
  <si>
    <t>8020192</t>
  </si>
  <si>
    <t>11918,9976</t>
  </si>
  <si>
    <t>0072525</t>
  </si>
  <si>
    <t>TRZEBINIA</t>
  </si>
  <si>
    <t>1432641</t>
  </si>
  <si>
    <t>72443</t>
  </si>
  <si>
    <t>UJSOŁY</t>
  </si>
  <si>
    <t>0073163</t>
  </si>
  <si>
    <t>GLINKA</t>
  </si>
  <si>
    <t>18154199</t>
  </si>
  <si>
    <t>72563</t>
  </si>
  <si>
    <t>0073499</t>
  </si>
  <si>
    <t>47066</t>
  </si>
  <si>
    <t>UL. KSIĘDZA PRAŁATA PIOTROWSKIEGO</t>
  </si>
  <si>
    <t>8973580</t>
  </si>
  <si>
    <t>86048,86051</t>
  </si>
  <si>
    <t>WĘGIERSKA GÓRKA</t>
  </si>
  <si>
    <t>0075127</t>
  </si>
  <si>
    <t>CIĘCINA</t>
  </si>
  <si>
    <t>40375</t>
  </si>
  <si>
    <t>UL. ŚWIĘTEJ KATARZYNY</t>
  </si>
  <si>
    <t>2453198</t>
  </si>
  <si>
    <t>28158</t>
  </si>
  <si>
    <t>5853927</t>
  </si>
  <si>
    <t>79961,80017</t>
  </si>
  <si>
    <t>0075216</t>
  </si>
  <si>
    <t>CISIEC</t>
  </si>
  <si>
    <t>2271674</t>
  </si>
  <si>
    <t>10441,10442,10443</t>
  </si>
  <si>
    <t>0075268</t>
  </si>
  <si>
    <t>4259969</t>
  </si>
  <si>
    <t>28256,86052</t>
  </si>
  <si>
    <t>26081</t>
  </si>
  <si>
    <t>UL. ZIELONA</t>
  </si>
  <si>
    <t>3561716</t>
  </si>
  <si>
    <t>79755,86049</t>
  </si>
  <si>
    <t>0075274</t>
  </si>
  <si>
    <t>ŻABNICA</t>
  </si>
  <si>
    <t>1346438</t>
  </si>
  <si>
    <t>24564,24572</t>
  </si>
  <si>
    <t>WILAMOWICE</t>
  </si>
  <si>
    <t>0076144</t>
  </si>
  <si>
    <t>DANKOWICE</t>
  </si>
  <si>
    <t>7888629</t>
  </si>
  <si>
    <t>41909</t>
  </si>
  <si>
    <t>0076351</t>
  </si>
  <si>
    <t>STARA WIEŚ</t>
  </si>
  <si>
    <t>04034</t>
  </si>
  <si>
    <t>UL. DOLNA</t>
  </si>
  <si>
    <t>2112401</t>
  </si>
  <si>
    <t>78996</t>
  </si>
  <si>
    <t>WILKOWICE</t>
  </si>
  <si>
    <t>0076606</t>
  </si>
  <si>
    <t>MESZNA</t>
  </si>
  <si>
    <t>2180729</t>
  </si>
  <si>
    <t>56514</t>
  </si>
  <si>
    <t>0076612</t>
  </si>
  <si>
    <t>7318880</t>
  </si>
  <si>
    <t>91715,91723</t>
  </si>
  <si>
    <t>LUBLINIECKI</t>
  </si>
  <si>
    <t>CIASNA</t>
  </si>
  <si>
    <t>0130524</t>
  </si>
  <si>
    <t>11333</t>
  </si>
  <si>
    <t>UL. LUBLINIECKA</t>
  </si>
  <si>
    <t>7508260</t>
  </si>
  <si>
    <t>109197</t>
  </si>
  <si>
    <t>0130582</t>
  </si>
  <si>
    <t>GLINICA</t>
  </si>
  <si>
    <t>00464</t>
  </si>
  <si>
    <t>UL. ASFALTOWA</t>
  </si>
  <si>
    <t>4072333</t>
  </si>
  <si>
    <t>91795</t>
  </si>
  <si>
    <t>0130671</t>
  </si>
  <si>
    <t>SIERAKÓW ŚLĄSKI</t>
  </si>
  <si>
    <t>7320540</t>
  </si>
  <si>
    <t>84609</t>
  </si>
  <si>
    <t>0130754</t>
  </si>
  <si>
    <t>ZBOROWSKIE</t>
  </si>
  <si>
    <t>5726597</t>
  </si>
  <si>
    <t>23127,23128</t>
  </si>
  <si>
    <t>BORONÓW</t>
  </si>
  <si>
    <t>0132196</t>
  </si>
  <si>
    <t>17394</t>
  </si>
  <si>
    <t>UL. POZNAŃSKA</t>
  </si>
  <si>
    <t>12A</t>
  </si>
  <si>
    <t>03458</t>
  </si>
  <si>
    <t>UL. CZĘSTOCHOWSKA</t>
  </si>
  <si>
    <t>19834</t>
  </si>
  <si>
    <t>UL. HENRYKA SIENKIEWICZA</t>
  </si>
  <si>
    <t>2276830</t>
  </si>
  <si>
    <t>57692,72657</t>
  </si>
  <si>
    <t>KOCHANOWICE</t>
  </si>
  <si>
    <t>0134657</t>
  </si>
  <si>
    <t>5086510</t>
  </si>
  <si>
    <t>57690,72654</t>
  </si>
  <si>
    <t>0134717</t>
  </si>
  <si>
    <t>LUBECKO</t>
  </si>
  <si>
    <t>11153</t>
  </si>
  <si>
    <t>UL. LIPSKA</t>
  </si>
  <si>
    <t>10898</t>
  </si>
  <si>
    <t>UL. LEŚNA</t>
  </si>
  <si>
    <t>00868</t>
  </si>
  <si>
    <t>UL. BATALIONÓW CHŁOPSKICH</t>
  </si>
  <si>
    <t>15733</t>
  </si>
  <si>
    <t>UL. PARTYZANTÓW</t>
  </si>
  <si>
    <t>8080863</t>
  </si>
  <si>
    <t>23060</t>
  </si>
  <si>
    <t>PAWONKÓW</t>
  </si>
  <si>
    <t>0142020</t>
  </si>
  <si>
    <t>GWOŹDZIANY</t>
  </si>
  <si>
    <t>5599531</t>
  </si>
  <si>
    <t>23059</t>
  </si>
  <si>
    <t>0142177</t>
  </si>
  <si>
    <t>ŁAGIEWNIKI MAŁE</t>
  </si>
  <si>
    <t>24687</t>
  </si>
  <si>
    <t>UL. WOLNOŚCI</t>
  </si>
  <si>
    <t>5536161</t>
  </si>
  <si>
    <t>72680</t>
  </si>
  <si>
    <t>WOŹNIKI</t>
  </si>
  <si>
    <t>0146873</t>
  </si>
  <si>
    <t>KAMIENICA</t>
  </si>
  <si>
    <t>1390914</t>
  </si>
  <si>
    <t>61521,61543</t>
  </si>
  <si>
    <t>0146927</t>
  </si>
  <si>
    <t>KAMIEŃSKIE MŁYNY</t>
  </si>
  <si>
    <t>2226880</t>
  </si>
  <si>
    <t>63469</t>
  </si>
  <si>
    <t>0146956</t>
  </si>
  <si>
    <t>LUBSZA</t>
  </si>
  <si>
    <t>7320254</t>
  </si>
  <si>
    <t>122305,122306</t>
  </si>
  <si>
    <t>BESTWINA</t>
  </si>
  <si>
    <t>0212110</t>
  </si>
  <si>
    <t>8212345</t>
  </si>
  <si>
    <t>122315,122316</t>
  </si>
  <si>
    <t>0212268</t>
  </si>
  <si>
    <t>BESTWINKA</t>
  </si>
  <si>
    <t>04441</t>
  </si>
  <si>
    <t>UL. DWORKOWA</t>
  </si>
  <si>
    <t>2318947</t>
  </si>
  <si>
    <t>122307</t>
  </si>
  <si>
    <t>0212274</t>
  </si>
  <si>
    <t>JANOWICE</t>
  </si>
  <si>
    <t>09329</t>
  </si>
  <si>
    <t>UL. JANUSZA KORCZAKA</t>
  </si>
  <si>
    <t>6046041</t>
  </si>
  <si>
    <t>122328</t>
  </si>
  <si>
    <t>0212328</t>
  </si>
  <si>
    <t>KANIÓW</t>
  </si>
  <si>
    <t>7953255</t>
  </si>
  <si>
    <t>5719</t>
  </si>
  <si>
    <t>CZECHOWICE-DZIEDZICE</t>
  </si>
  <si>
    <t>0213670</t>
  </si>
  <si>
    <t>BRONÓW</t>
  </si>
  <si>
    <t>08979</t>
  </si>
  <si>
    <t>UL. KOLOROWA</t>
  </si>
  <si>
    <t>6045146</t>
  </si>
  <si>
    <t>104388,105094</t>
  </si>
  <si>
    <t>0213724</t>
  </si>
  <si>
    <t>LIGOTA</t>
  </si>
  <si>
    <t>7190340</t>
  </si>
  <si>
    <t>7295</t>
  </si>
  <si>
    <t>12936</t>
  </si>
  <si>
    <t>UL. MILIARDOWICKA</t>
  </si>
  <si>
    <t>GLIWICKI</t>
  </si>
  <si>
    <t>18263</t>
  </si>
  <si>
    <t>UL. RACIBORSKA</t>
  </si>
  <si>
    <t>TARNOGÓRSKI</t>
  </si>
  <si>
    <t>KRUPSKI MŁYN</t>
  </si>
  <si>
    <t>0215338</t>
  </si>
  <si>
    <t>8462304</t>
  </si>
  <si>
    <t>24102,24103,24104</t>
  </si>
  <si>
    <t>09826</t>
  </si>
  <si>
    <t>UL. KRASICKIEGO</t>
  </si>
  <si>
    <t>25547</t>
  </si>
  <si>
    <t>UL. ZAMKOWA</t>
  </si>
  <si>
    <t>17354</t>
  </si>
  <si>
    <t>UL. POWSTAŃCÓW</t>
  </si>
  <si>
    <t>7780300</t>
  </si>
  <si>
    <t>121918,126549</t>
  </si>
  <si>
    <t>PILCHOWICE</t>
  </si>
  <si>
    <t>0219046</t>
  </si>
  <si>
    <t>37812</t>
  </si>
  <si>
    <t>8657920</t>
  </si>
  <si>
    <t>121904</t>
  </si>
  <si>
    <t>0219052</t>
  </si>
  <si>
    <t>STANICA</t>
  </si>
  <si>
    <t>05583</t>
  </si>
  <si>
    <t>UL. GLIWICKA</t>
  </si>
  <si>
    <t>2A</t>
  </si>
  <si>
    <t>2143110</t>
  </si>
  <si>
    <t>81275</t>
  </si>
  <si>
    <t>RUDZINIEC</t>
  </si>
  <si>
    <t>0221020</t>
  </si>
  <si>
    <t>BOJSZÓW</t>
  </si>
  <si>
    <t>7191405</t>
  </si>
  <si>
    <t>81269</t>
  </si>
  <si>
    <t>0221050</t>
  </si>
  <si>
    <t>BYCINA</t>
  </si>
  <si>
    <t>3623413</t>
  </si>
  <si>
    <t>81270</t>
  </si>
  <si>
    <t>0221095</t>
  </si>
  <si>
    <t>KLESZCZÓW</t>
  </si>
  <si>
    <t>5663440</t>
  </si>
  <si>
    <t>81271</t>
  </si>
  <si>
    <t>0221209</t>
  </si>
  <si>
    <t>PONISZOWICE</t>
  </si>
  <si>
    <t>2344536</t>
  </si>
  <si>
    <t>81272</t>
  </si>
  <si>
    <t>0221215</t>
  </si>
  <si>
    <t>RUDNO</t>
  </si>
  <si>
    <t>7189226</t>
  </si>
  <si>
    <t>59894</t>
  </si>
  <si>
    <t>SOŚNICOWICE</t>
  </si>
  <si>
    <t>0221830</t>
  </si>
  <si>
    <t>BARGŁÓWKA</t>
  </si>
  <si>
    <t>7574133</t>
  </si>
  <si>
    <t>59893</t>
  </si>
  <si>
    <t>0221847</t>
  </si>
  <si>
    <t>KOZŁÓW</t>
  </si>
  <si>
    <t>12283</t>
  </si>
  <si>
    <t>UL. MARCINA</t>
  </si>
  <si>
    <t>8976726</t>
  </si>
  <si>
    <t>59891</t>
  </si>
  <si>
    <t>0221936</t>
  </si>
  <si>
    <t>05527</t>
  </si>
  <si>
    <t>UL. GIMNAZJALNA</t>
  </si>
  <si>
    <t>2123768</t>
  </si>
  <si>
    <t>59892</t>
  </si>
  <si>
    <t>4706506</t>
  </si>
  <si>
    <t>18596,18597</t>
  </si>
  <si>
    <t>ŚWIERKLANIEC</t>
  </si>
  <si>
    <t>0222195</t>
  </si>
  <si>
    <t>NAKŁO ŚLĄSKIE</t>
  </si>
  <si>
    <t>1418481</t>
  </si>
  <si>
    <t>85059,85060</t>
  </si>
  <si>
    <t>13278</t>
  </si>
  <si>
    <t>UL. MORCINKA</t>
  </si>
  <si>
    <t>3687816</t>
  </si>
  <si>
    <t>18707</t>
  </si>
  <si>
    <t>0222210</t>
  </si>
  <si>
    <t>NOWE CHECHŁO</t>
  </si>
  <si>
    <t>10690</t>
  </si>
  <si>
    <t>UL. LASOWICKA</t>
  </si>
  <si>
    <t>4008331</t>
  </si>
  <si>
    <t>18703</t>
  </si>
  <si>
    <t>0222226</t>
  </si>
  <si>
    <t>ORZECH</t>
  </si>
  <si>
    <t>02224</t>
  </si>
  <si>
    <t>UL. BRZECHWY</t>
  </si>
  <si>
    <t>3496820</t>
  </si>
  <si>
    <t>18704</t>
  </si>
  <si>
    <t>0222232</t>
  </si>
  <si>
    <t>13132</t>
  </si>
  <si>
    <t>UL. MŁYŃSKA</t>
  </si>
  <si>
    <t>3306802</t>
  </si>
  <si>
    <t>12375</t>
  </si>
  <si>
    <t>26359</t>
  </si>
  <si>
    <t>UL. ŹRÓDLANA</t>
  </si>
  <si>
    <t>6871180</t>
  </si>
  <si>
    <t>44618</t>
  </si>
  <si>
    <t>OŻAROWICE</t>
  </si>
  <si>
    <t>0222373</t>
  </si>
  <si>
    <t>8975214</t>
  </si>
  <si>
    <t>55714</t>
  </si>
  <si>
    <t>0222380</t>
  </si>
  <si>
    <t>PYRZOWICE</t>
  </si>
  <si>
    <t>18154147</t>
  </si>
  <si>
    <t>53327</t>
  </si>
  <si>
    <t>0222396</t>
  </si>
  <si>
    <t>TĄPKOWICE</t>
  </si>
  <si>
    <t>1418315</t>
  </si>
  <si>
    <t>53748</t>
  </si>
  <si>
    <t>0222404</t>
  </si>
  <si>
    <t>ZENDEK</t>
  </si>
  <si>
    <t>2306952</t>
  </si>
  <si>
    <t>28171</t>
  </si>
  <si>
    <t>TOSZEK</t>
  </si>
  <si>
    <t>0222500</t>
  </si>
  <si>
    <t>KOTULIN</t>
  </si>
  <si>
    <t>6551061</t>
  </si>
  <si>
    <t>28172</t>
  </si>
  <si>
    <t>0222574</t>
  </si>
  <si>
    <t>PACZYNA</t>
  </si>
  <si>
    <t>2120493</t>
  </si>
  <si>
    <t>28173</t>
  </si>
  <si>
    <t>0222663</t>
  </si>
  <si>
    <t>PNIÓW</t>
  </si>
  <si>
    <t>4/1</t>
  </si>
  <si>
    <t>7255216</t>
  </si>
  <si>
    <t>23267</t>
  </si>
  <si>
    <t>TWORÓG</t>
  </si>
  <si>
    <t>0223243</t>
  </si>
  <si>
    <t>BORUSZOWICE</t>
  </si>
  <si>
    <t>2364484</t>
  </si>
  <si>
    <t>22269</t>
  </si>
  <si>
    <t>0223390</t>
  </si>
  <si>
    <t>8021579</t>
  </si>
  <si>
    <t>42374</t>
  </si>
  <si>
    <t>WIELOWIEŚ</t>
  </si>
  <si>
    <t>0223540</t>
  </si>
  <si>
    <t>ŚWIBIE</t>
  </si>
  <si>
    <t>7192263</t>
  </si>
  <si>
    <t>42370</t>
  </si>
  <si>
    <t>0223585</t>
  </si>
  <si>
    <t>4579513</t>
  </si>
  <si>
    <t>42371</t>
  </si>
  <si>
    <t>ZBROSŁAWICE</t>
  </si>
  <si>
    <t>6123779</t>
  </si>
  <si>
    <t>118715,23630,23651</t>
  </si>
  <si>
    <t>0225058</t>
  </si>
  <si>
    <t>KAMIENIEC</t>
  </si>
  <si>
    <t>18154262</t>
  </si>
  <si>
    <t>130378,130379</t>
  </si>
  <si>
    <t>0225319</t>
  </si>
  <si>
    <t>ZIEMIĘCICE</t>
  </si>
  <si>
    <t>12906</t>
  </si>
  <si>
    <t>UL. MIKULCZYCKA</t>
  </si>
  <si>
    <t>1356847</t>
  </si>
  <si>
    <t>28744</t>
  </si>
  <si>
    <t>ZEBRZYDOWICE</t>
  </si>
  <si>
    <t>0225354</t>
  </si>
  <si>
    <t>KOŃCZYCE MAŁE</t>
  </si>
  <si>
    <t>07029</t>
  </si>
  <si>
    <t>UL. JAGIELLOŃSKA</t>
  </si>
  <si>
    <t>10769</t>
  </si>
  <si>
    <t>UL. LEGIONÓW</t>
  </si>
  <si>
    <t>19907</t>
  </si>
  <si>
    <t>UL. GEN. WŁADYSŁAWA SIKORSKIEGO</t>
  </si>
  <si>
    <t>20291</t>
  </si>
  <si>
    <t>UL. JULIUSZA SŁOWACKIEGO</t>
  </si>
  <si>
    <t>25084</t>
  </si>
  <si>
    <t>UL. STANISŁAWA WYSPIAŃSKIEGO</t>
  </si>
  <si>
    <t>24628</t>
  </si>
  <si>
    <t>UL. WOJSKA POLSKIEGO</t>
  </si>
  <si>
    <t>2444311</t>
  </si>
  <si>
    <t>123755</t>
  </si>
  <si>
    <t>0925258</t>
  </si>
  <si>
    <t>6173442</t>
  </si>
  <si>
    <t>21121</t>
  </si>
  <si>
    <t>4008233</t>
  </si>
  <si>
    <t>21120</t>
  </si>
  <si>
    <t>1334761</t>
  </si>
  <si>
    <t>68680,69899</t>
  </si>
  <si>
    <t>SZCZYRK</t>
  </si>
  <si>
    <t>0925850</t>
  </si>
  <si>
    <t>13563</t>
  </si>
  <si>
    <t>UL. MYŚLIWSKA</t>
  </si>
  <si>
    <t>6427653</t>
  </si>
  <si>
    <t>68677,68678</t>
  </si>
  <si>
    <t>1344507</t>
  </si>
  <si>
    <t>66244,66265</t>
  </si>
  <si>
    <t>USTROŃ</t>
  </si>
  <si>
    <t>0926677</t>
  </si>
  <si>
    <t>03639</t>
  </si>
  <si>
    <t>UL. IGNACEGO DASZYŃSKIEGO</t>
  </si>
  <si>
    <t>2363948</t>
  </si>
  <si>
    <t>66255</t>
  </si>
  <si>
    <t>09914</t>
  </si>
  <si>
    <t>UL. JÓZEFA KRETA</t>
  </si>
  <si>
    <t>8529894</t>
  </si>
  <si>
    <t>41973,41975,41977</t>
  </si>
  <si>
    <t>5982321</t>
  </si>
  <si>
    <t>66347</t>
  </si>
  <si>
    <t>5280645</t>
  </si>
  <si>
    <t>66263</t>
  </si>
  <si>
    <t>2493968</t>
  </si>
  <si>
    <t>66247</t>
  </si>
  <si>
    <t>16978</t>
  </si>
  <si>
    <t>UL. POLAŃSKA</t>
  </si>
  <si>
    <t>7128688</t>
  </si>
  <si>
    <t>66289,9464</t>
  </si>
  <si>
    <t>21101</t>
  </si>
  <si>
    <t>UL. STAWOWA</t>
  </si>
  <si>
    <t>4451441</t>
  </si>
  <si>
    <t>66251</t>
  </si>
  <si>
    <t>4705972</t>
  </si>
  <si>
    <t>60180</t>
  </si>
  <si>
    <t>WISŁA</t>
  </si>
  <si>
    <t>0927091</t>
  </si>
  <si>
    <t>01139</t>
  </si>
  <si>
    <t>UL. BIAŁA WISEŁKA</t>
  </si>
  <si>
    <t>7383860</t>
  </si>
  <si>
    <t>60182</t>
  </si>
  <si>
    <t>12063</t>
  </si>
  <si>
    <t>UL. MALINKA</t>
  </si>
  <si>
    <t>ŻYWIEC</t>
  </si>
  <si>
    <t>0927642</t>
  </si>
  <si>
    <t>6811087</t>
  </si>
  <si>
    <t>11651</t>
  </si>
  <si>
    <t>47944</t>
  </si>
  <si>
    <t>UL. JANA III SOBIESKIEGO</t>
  </si>
  <si>
    <t>3579926</t>
  </si>
  <si>
    <t>72697</t>
  </si>
  <si>
    <t>0932494</t>
  </si>
  <si>
    <t>05084</t>
  </si>
  <si>
    <t>UL. FLORIANEK</t>
  </si>
  <si>
    <t>18A</t>
  </si>
  <si>
    <t>8736067</t>
  </si>
  <si>
    <t>72688</t>
  </si>
  <si>
    <t>2096164</t>
  </si>
  <si>
    <t>57074</t>
  </si>
  <si>
    <t>BYTOM</t>
  </si>
  <si>
    <t>0938670</t>
  </si>
  <si>
    <t>18154234</t>
  </si>
  <si>
    <t>27892</t>
  </si>
  <si>
    <t>39074</t>
  </si>
  <si>
    <t>UL. GENERAŁA GROTA-ROWECKIEGO</t>
  </si>
  <si>
    <t>5408501</t>
  </si>
  <si>
    <t>26815</t>
  </si>
  <si>
    <t>18154149</t>
  </si>
  <si>
    <t>25867</t>
  </si>
  <si>
    <t>00192</t>
  </si>
  <si>
    <t>UL. ALEJA LEGIONÓW</t>
  </si>
  <si>
    <t>18154350</t>
  </si>
  <si>
    <t>46322</t>
  </si>
  <si>
    <t>PL. GENERAŁA WŁADYSŁAWA SIKORSKIEGO</t>
  </si>
  <si>
    <t>22230</t>
  </si>
  <si>
    <t>UL. SZYMAŁY</t>
  </si>
  <si>
    <t>6937647</t>
  </si>
  <si>
    <t>10289,7843</t>
  </si>
  <si>
    <t>RADZIONKÓW</t>
  </si>
  <si>
    <t>0938806</t>
  </si>
  <si>
    <t>07122</t>
  </si>
  <si>
    <t>PL. JANA PAWŁA II</t>
  </si>
  <si>
    <t>2494050</t>
  </si>
  <si>
    <t>9408</t>
  </si>
  <si>
    <t>08676</t>
  </si>
  <si>
    <t>UL. KS. DR. JÓZEFA KNOSAŁY</t>
  </si>
  <si>
    <t>2459574</t>
  </si>
  <si>
    <t>5361</t>
  </si>
  <si>
    <t>10157</t>
  </si>
  <si>
    <t>UL. KRZYWA</t>
  </si>
  <si>
    <t>2308074</t>
  </si>
  <si>
    <t>10924,10925</t>
  </si>
  <si>
    <t>8A</t>
  </si>
  <si>
    <t>4453206</t>
  </si>
  <si>
    <t>9409</t>
  </si>
  <si>
    <t>06523</t>
  </si>
  <si>
    <t>UL. HARCERSKA</t>
  </si>
  <si>
    <t>GLIWICE</t>
  </si>
  <si>
    <t>0940000</t>
  </si>
  <si>
    <t>5912403</t>
  </si>
  <si>
    <t>7442</t>
  </si>
  <si>
    <t>KNURÓW</t>
  </si>
  <si>
    <t>0940849</t>
  </si>
  <si>
    <t>5472070</t>
  </si>
  <si>
    <t>20261</t>
  </si>
  <si>
    <t>12691</t>
  </si>
  <si>
    <t>UL. FELIKSA MICHALSKIEGO</t>
  </si>
  <si>
    <t>8038533</t>
  </si>
  <si>
    <t>29915,29916,29917,29918</t>
  </si>
  <si>
    <t>PYSKOWICE</t>
  </si>
  <si>
    <t>0942417</t>
  </si>
  <si>
    <t>17106</t>
  </si>
  <si>
    <t>PL. JÓZEFA PONIATOWSKIEGO</t>
  </si>
  <si>
    <t>7123734</t>
  </si>
  <si>
    <t>62124,68387</t>
  </si>
  <si>
    <t>2397825</t>
  </si>
  <si>
    <t>49279</t>
  </si>
  <si>
    <t>TARNOWSKIE GÓRY</t>
  </si>
  <si>
    <t>0943813</t>
  </si>
  <si>
    <t>7446638</t>
  </si>
  <si>
    <t>24200,24210</t>
  </si>
  <si>
    <t>6295194</t>
  </si>
  <si>
    <t>54134</t>
  </si>
  <si>
    <t>1403483</t>
  </si>
  <si>
    <t>75584</t>
  </si>
  <si>
    <t>11943</t>
  </si>
  <si>
    <t>UL. 9-GO MAJA</t>
  </si>
  <si>
    <t>2435220</t>
  </si>
  <si>
    <t>79186</t>
  </si>
  <si>
    <t>17368</t>
  </si>
  <si>
    <t>UL. POWSTAŃCÓW WARSZAWSKICH</t>
  </si>
  <si>
    <t>4771206</t>
  </si>
  <si>
    <t>24058,24084</t>
  </si>
  <si>
    <t>3364858</t>
  </si>
  <si>
    <t>80372</t>
  </si>
  <si>
    <t>6937718</t>
  </si>
  <si>
    <t>16324,75061</t>
  </si>
  <si>
    <t>7573782</t>
  </si>
  <si>
    <t>31294</t>
  </si>
  <si>
    <t>3747404</t>
  </si>
  <si>
    <t>31295</t>
  </si>
  <si>
    <t>25316</t>
  </si>
  <si>
    <t>UL. ZACISZNA</t>
  </si>
  <si>
    <t>2425174</t>
  </si>
  <si>
    <t>105182</t>
  </si>
  <si>
    <t>MIASTECZKO ŚLĄSKIE</t>
  </si>
  <si>
    <t>0943902</t>
  </si>
  <si>
    <t>4072500</t>
  </si>
  <si>
    <t>105184</t>
  </si>
  <si>
    <t>4005754</t>
  </si>
  <si>
    <t>105817</t>
  </si>
  <si>
    <t>5721921</t>
  </si>
  <si>
    <t>75160</t>
  </si>
  <si>
    <t>0944126</t>
  </si>
  <si>
    <t>6872265</t>
  </si>
  <si>
    <t>28174</t>
  </si>
  <si>
    <t>24310</t>
  </si>
  <si>
    <t>UL. WILKOWICKA</t>
  </si>
  <si>
    <t>7764120</t>
  </si>
  <si>
    <t>47686,47688</t>
  </si>
  <si>
    <t>0990304</t>
  </si>
  <si>
    <t>KACZYCE</t>
  </si>
  <si>
    <t>2211289</t>
  </si>
  <si>
    <t>122920,122921</t>
  </si>
  <si>
    <t>0999707</t>
  </si>
  <si>
    <t>OCHABY MAŁE</t>
  </si>
  <si>
    <t>38843</t>
  </si>
  <si>
    <t>UL. LUDWIKA KRZEMPKA</t>
  </si>
  <si>
    <t>4263602</t>
  </si>
  <si>
    <t>56516</t>
  </si>
  <si>
    <t>1000338</t>
  </si>
  <si>
    <t>08543</t>
  </si>
  <si>
    <t>UL. KLIMCZOKA</t>
  </si>
  <si>
    <t>6873371</t>
  </si>
  <si>
    <t>56515</t>
  </si>
  <si>
    <t>21880</t>
  </si>
  <si>
    <t>UL. SZCZYRKOWSKA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</si>
  <si>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</si>
  <si>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</si>
  <si>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</si>
  <si>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</si>
  <si>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</si>
  <si>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</si>
  <si>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</si>
  <si>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1P</t>
  </si>
  <si>
    <t>POPC</t>
  </si>
  <si>
    <t>2P</t>
  </si>
  <si>
    <t>3P</t>
  </si>
  <si>
    <t>4P</t>
  </si>
  <si>
    <t>5P</t>
  </si>
  <si>
    <t>6P</t>
  </si>
  <si>
    <t>7P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</si>
  <si>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</si>
  <si>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</si>
  <si>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</si>
  <si>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</si>
  <si>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</si>
  <si>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</si>
  <si>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</si>
  <si>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</si>
  <si>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</si>
  <si>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</si>
  <si>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</si>
  <si>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</si>
  <si>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</si>
  <si>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</si>
  <si>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</si>
  <si>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</si>
  <si>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</si>
  <si>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</si>
  <si>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</si>
  <si>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1300,81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</si>
  <si>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</si>
  <si>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</si>
  <si>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</si>
  <si>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</si>
  <si>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</si>
  <si>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</si>
  <si>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</si>
  <si>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</si>
  <si>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Identyfikatory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</si>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</sst>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Fill="1" applyBorder="1" applyProtection="1"/>
    <xf numFmtId="164" fontId="2" fillId="0" borderId="0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0" fillId="0" borderId="0" xfId="0" applyProtection="1"/>
    <xf numFmtId="0" fontId="3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Protection="1"/>
    <xf numFmtId="0" fontId="2" fillId="0" borderId="8" xfId="0" applyFont="1" applyFill="1" applyBorder="1" applyProtection="1"/>
    <xf numFmtId="0" fontId="2" fillId="0" borderId="7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2" fontId="2" fillId="0" borderId="9" xfId="0" applyNumberFormat="1" applyFont="1" applyFill="1" applyBorder="1" applyProtection="1"/>
    <xf numFmtId="2" fontId="2" fillId="0" borderId="0" xfId="0" applyNumberFormat="1" applyFont="1" applyFill="1" applyBorder="1" applyProtection="1"/>
    <xf numFmtId="2" fontId="2" fillId="0" borderId="8" xfId="0" applyNumberFormat="1" applyFont="1" applyFill="1" applyBorder="1" applyProtection="1"/>
    <xf numFmtId="0" fontId="2" fillId="5" borderId="1" xfId="0" applyFont="1" applyFill="1" applyBorder="1" applyAlignment="1" applyProtection="1">
      <alignment horizontal="center"/>
      <protection locked="0"/>
    </xf>
    <xf numFmtId="2" fontId="2" fillId="5" borderId="9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 wrapText="1"/>
    </xf>
    <xf numFmtId="2" fontId="2" fillId="5" borderId="19" xfId="0" applyNumberFormat="1" applyFont="1" applyFill="1" applyBorder="1" applyProtection="1">
      <protection locked="0"/>
    </xf>
    <xf numFmtId="2" fontId="2" fillId="0" borderId="20" xfId="0" applyNumberFormat="1" applyFont="1" applyFill="1" applyBorder="1" applyProtection="1"/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right" wrapText="1"/>
    </xf>
    <xf numFmtId="0" fontId="3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2" fontId="0" fillId="0" borderId="0" xfId="0" applyNumberFormat="1" applyFill="1" applyProtection="1"/>
    <xf numFmtId="164" fontId="2" fillId="0" borderId="16" xfId="0" applyNumberFormat="1" applyFont="1" applyFill="1" applyBorder="1" applyAlignment="1" applyProtection="1">
      <alignment wrapText="1"/>
    </xf>
    <xf numFmtId="0" fontId="2" fillId="0" borderId="17" xfId="0" applyFont="1" applyFill="1" applyBorder="1" applyProtection="1"/>
    <xf numFmtId="164" fontId="3" fillId="4" borderId="17" xfId="0" applyNumberFormat="1" applyFont="1" applyFill="1" applyBorder="1" applyAlignment="1" applyProtection="1">
      <alignment wrapText="1"/>
    </xf>
    <xf numFmtId="2" fontId="3" fillId="4" borderId="17" xfId="0" applyNumberFormat="1" applyFont="1" applyFill="1" applyBorder="1" applyProtection="1"/>
    <xf numFmtId="164" fontId="2" fillId="0" borderId="17" xfId="0" applyNumberFormat="1" applyFont="1" applyFill="1" applyBorder="1" applyAlignment="1" applyProtection="1">
      <alignment wrapText="1"/>
    </xf>
    <xf numFmtId="0" fontId="3" fillId="0" borderId="0" xfId="0" applyFont="1" applyFill="1" applyBorder="1" applyProtection="1"/>
    <xf numFmtId="164" fontId="2" fillId="0" borderId="0" xfId="0" applyNumberFormat="1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164" fontId="3" fillId="0" borderId="13" xfId="0" applyNumberFormat="1" applyFont="1" applyFill="1" applyBorder="1" applyAlignment="1" applyProtection="1">
      <alignment horizontal="center"/>
    </xf>
    <xf numFmtId="164" fontId="3" fillId="0" borderId="14" xfId="0" applyNumberFormat="1" applyFont="1" applyFill="1" applyBorder="1" applyAlignment="1" applyProtection="1">
      <alignment horizontal="center"/>
    </xf>
    <xf numFmtId="164" fontId="3" fillId="0" borderId="15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164" fontId="2" fillId="0" borderId="16" xfId="0" applyNumberFormat="1" applyFont="1" applyFill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164" fontId="2" fillId="0" borderId="17" xfId="0" applyNumberFormat="1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wrapText="1"/>
    </xf>
    <xf numFmtId="164" fontId="2" fillId="0" borderId="16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64" fontId="2" fillId="0" borderId="17" xfId="0" applyNumberFormat="1" applyFont="1" applyFill="1" applyBorder="1" applyAlignment="1" applyProtection="1">
      <alignment horizontal="center"/>
    </xf>
    <xf numFmtId="164" fontId="2" fillId="0" borderId="21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0" fontId="2" fillId="0" borderId="10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alignment horizontal="center" wrapText="1"/>
    </xf>
    <xf numFmtId="0" fontId="2" fillId="0" borderId="12" xfId="0" applyFont="1" applyFill="1" applyBorder="1" applyAlignment="1" applyProtection="1">
      <alignment horizontal="center" wrapText="1"/>
    </xf>
    <xf numFmtId="0" fontId="2" fillId="0" borderId="19" xfId="0" applyFont="1" applyFill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2" fillId="0" borderId="24" xfId="0" applyFont="1" applyFill="1" applyBorder="1" applyAlignment="1" applyProtection="1">
      <alignment horizontal="center" wrapText="1"/>
    </xf>
    <xf numFmtId="164" fontId="3" fillId="0" borderId="9" xfId="0" applyNumberFormat="1" applyFont="1" applyFill="1" applyBorder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8FC37-2799-4724-9D45-BB0B51245CE7}">
  <dimension ref="A1:F9"/>
  <sheetViews>
    <sheetView workbookViewId="0">
      <selection activeCell="I10" sqref="I10"/>
    </sheetView>
  </sheetViews>
  <sheetFormatPr defaultRowHeight="14.5" x14ac:dyDescent="0.35"/>
  <cols>
    <col min="2" max="2" width="12.81640625" bestFit="1" customWidth="1"/>
    <col min="3" max="3" width="7" customWidth="1"/>
    <col min="4" max="4" width="15.26953125" bestFit="1" customWidth="1"/>
    <col min="5" max="5" width="22.54296875" bestFit="1" customWidth="1"/>
    <col min="6" max="6" width="23.453125" bestFit="1" customWidth="1"/>
  </cols>
  <sheetData>
    <row r="1" spans="1:6" x14ac:dyDescent="0.35">
      <c r="D1">
        <f>SUBTOTAL(9,D3:D99)</f>
        <v>223</v>
      </c>
    </row>
    <row r="2" spans="1:6" x14ac:dyDescent="0.35">
      <c r="A2" t="s">
        <v>1017</v>
      </c>
      <c r="B2" t="s">
        <v>1018</v>
      </c>
      <c r="C2" t="s">
        <v>1019</v>
      </c>
      <c r="D2" t="s">
        <v>1020</v>
      </c>
      <c r="E2" t="s">
        <v>1021</v>
      </c>
      <c r="F2" t="s">
        <v>1022</v>
      </c>
    </row>
    <row r="3" spans="1:6" x14ac:dyDescent="0.35">
      <c r="A3">
        <v>1</v>
      </c>
      <c r="B3" t="s">
        <v>1023</v>
      </c>
      <c r="C3" t="s">
        <v>1024</v>
      </c>
      <c r="D3">
        <v>64</v>
      </c>
      <c r="E3" t="s">
        <v>15</v>
      </c>
      <c r="F3" t="s">
        <v>83</v>
      </c>
    </row>
    <row r="4" spans="1:6" x14ac:dyDescent="0.35">
      <c r="A4">
        <v>2</v>
      </c>
      <c r="B4" t="s">
        <v>1025</v>
      </c>
      <c r="C4" t="s">
        <v>1024</v>
      </c>
      <c r="D4">
        <v>36</v>
      </c>
      <c r="E4" t="s">
        <v>15</v>
      </c>
      <c r="F4" t="s">
        <v>38</v>
      </c>
    </row>
    <row r="5" spans="1:6" x14ac:dyDescent="0.35">
      <c r="A5">
        <v>3</v>
      </c>
      <c r="B5" t="s">
        <v>1026</v>
      </c>
      <c r="C5" t="s">
        <v>1024</v>
      </c>
      <c r="D5">
        <v>48</v>
      </c>
      <c r="E5" t="s">
        <v>15</v>
      </c>
      <c r="F5" t="s">
        <v>16</v>
      </c>
    </row>
    <row r="6" spans="1:6" x14ac:dyDescent="0.35">
      <c r="A6">
        <v>4</v>
      </c>
      <c r="B6" t="s">
        <v>1027</v>
      </c>
      <c r="C6" t="s">
        <v>1024</v>
      </c>
      <c r="D6">
        <v>4</v>
      </c>
      <c r="E6" t="s">
        <v>15</v>
      </c>
      <c r="F6" t="s">
        <v>898</v>
      </c>
    </row>
    <row r="7" spans="1:6" x14ac:dyDescent="0.35">
      <c r="A7">
        <v>5</v>
      </c>
      <c r="B7" t="s">
        <v>1028</v>
      </c>
      <c r="C7" t="s">
        <v>1024</v>
      </c>
      <c r="D7">
        <v>24</v>
      </c>
      <c r="E7" t="s">
        <v>15</v>
      </c>
      <c r="F7" t="s">
        <v>660</v>
      </c>
    </row>
    <row r="8" spans="1:6" x14ac:dyDescent="0.35">
      <c r="A8">
        <v>6</v>
      </c>
      <c r="B8" t="s">
        <v>1029</v>
      </c>
      <c r="C8" t="s">
        <v>1024</v>
      </c>
      <c r="D8">
        <v>15</v>
      </c>
      <c r="E8" t="s">
        <v>15</v>
      </c>
      <c r="F8" t="s">
        <v>555</v>
      </c>
    </row>
    <row r="9" spans="1:6" x14ac:dyDescent="0.35">
      <c r="A9">
        <v>7</v>
      </c>
      <c r="B9" t="s">
        <v>1030</v>
      </c>
      <c r="C9" t="s">
        <v>1024</v>
      </c>
      <c r="D9">
        <v>32</v>
      </c>
      <c r="E9" t="s">
        <v>15</v>
      </c>
      <c r="F9" t="s">
        <v>663</v>
      </c>
    </row>
  </sheetData>
  <autoFilter ref="A2:F99" xr:uid="{053618DD-CDC4-43A8-AA68-23507D1B494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1239D-277A-43F6-9A6D-CAF06D751D01}">
  <dimension ref="A1:W47"/>
  <sheetViews>
    <sheetView topLeftCell="K1" workbookViewId="0">
      <selection activeCell="O20" sqref="O20"/>
    </sheetView>
  </sheetViews>
  <sheetFormatPr defaultColWidth="8.7265625" defaultRowHeight="14.5" x14ac:dyDescent="0.35"/>
  <cols>
    <col min="1" max="4" width="8.7265625" style="4"/>
    <col min="5" max="5" width="10.54296875" style="4" customWidth="1"/>
    <col min="6" max="6" width="11.453125" style="4" customWidth="1"/>
    <col min="7" max="11" width="8.7265625" style="4"/>
    <col min="12" max="12" width="15.54296875" style="4" customWidth="1"/>
    <col min="13" max="14" width="8.7265625" style="4"/>
    <col min="15" max="15" width="18.81640625" style="4" customWidth="1"/>
    <col min="16" max="16" width="10.81640625" style="4" customWidth="1"/>
    <col min="17" max="17" width="17.81640625" style="4" customWidth="1"/>
    <col min="18" max="18" width="8.7265625" style="4"/>
    <col min="19" max="19" width="14.453125" style="4" customWidth="1"/>
    <col min="20" max="20" width="12.7265625" style="4" customWidth="1"/>
    <col min="21" max="21" width="15.453125" style="4" customWidth="1"/>
    <col min="22" max="22" width="8.7265625" style="4"/>
    <col min="23" max="23" width="13.453125" style="4" customWidth="1"/>
    <col min="24" max="16384" width="8.7265625" style="4"/>
  </cols>
  <sheetData>
    <row r="1" spans="1:23" ht="15" thickBot="1" x14ac:dyDescent="0.4">
      <c r="A1" s="1" t="s">
        <v>1018</v>
      </c>
      <c r="B1" s="1" t="s">
        <v>1020</v>
      </c>
      <c r="C1" s="1" t="s">
        <v>1022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 t="s">
        <v>1030</v>
      </c>
      <c r="B2" s="1">
        <f>M14</f>
        <v>32</v>
      </c>
      <c r="C2" s="1" t="str">
        <f>E16</f>
        <v>TARNOGÓRSKI</v>
      </c>
      <c r="D2" s="1"/>
      <c r="E2" s="1"/>
      <c r="F2" s="1"/>
      <c r="G2" s="42" t="s">
        <v>1031</v>
      </c>
      <c r="H2" s="43"/>
      <c r="I2" s="44"/>
      <c r="J2" s="45" t="s">
        <v>1032</v>
      </c>
      <c r="K2" s="46"/>
      <c r="L2" s="4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1033</v>
      </c>
      <c r="G3" s="7" t="s">
        <v>1034</v>
      </c>
      <c r="H3" s="1" t="s">
        <v>1035</v>
      </c>
      <c r="I3" s="8" t="s">
        <v>1036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1037</v>
      </c>
      <c r="Q3" s="1" t="s">
        <v>1038</v>
      </c>
      <c r="S3" s="1"/>
      <c r="T3" s="1"/>
      <c r="U3" s="1"/>
      <c r="V3" s="1"/>
    </row>
    <row r="4" spans="1:23" ht="31.5" x14ac:dyDescent="0.35">
      <c r="A4" s="48" t="s">
        <v>1039</v>
      </c>
      <c r="B4" s="48"/>
      <c r="C4" s="48"/>
      <c r="D4" s="48"/>
      <c r="E4" s="48"/>
      <c r="F4" s="10" t="s">
        <v>1040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7">
        <f>ROUND(SUM(Q16:Q102)*60,2)</f>
        <v>0</v>
      </c>
      <c r="K4" s="2">
        <f>SUM(R16:R102)*60</f>
        <v>0</v>
      </c>
      <c r="L4" s="29">
        <f>SUM(S16:S102)*60</f>
        <v>0</v>
      </c>
      <c r="N4" s="49" t="s">
        <v>1041</v>
      </c>
      <c r="O4" s="50"/>
      <c r="P4" s="14">
        <v>1</v>
      </c>
      <c r="Q4" s="51"/>
      <c r="R4" s="52"/>
      <c r="S4" s="52"/>
      <c r="T4" s="52"/>
      <c r="U4" s="52"/>
      <c r="V4" s="53"/>
    </row>
    <row r="5" spans="1:23" ht="31.5" x14ac:dyDescent="0.35">
      <c r="A5" s="48" t="s">
        <v>1042</v>
      </c>
      <c r="B5" s="48"/>
      <c r="C5" s="48"/>
      <c r="D5" s="48"/>
      <c r="E5" s="48"/>
      <c r="F5" s="10" t="s">
        <v>1043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7">
        <f>ROUND(SUM(U16:U102)*60,2)</f>
        <v>0</v>
      </c>
      <c r="K5" s="2">
        <f>SUM(V16:V102)*60</f>
        <v>0</v>
      </c>
      <c r="L5" s="29">
        <f>SUM(W16:W102)*60</f>
        <v>0</v>
      </c>
      <c r="N5" s="49"/>
      <c r="O5" s="50"/>
      <c r="P5" s="14">
        <v>2</v>
      </c>
      <c r="Q5" s="51"/>
      <c r="R5" s="52"/>
      <c r="S5" s="52"/>
      <c r="T5" s="52"/>
      <c r="U5" s="52"/>
      <c r="V5" s="53"/>
    </row>
    <row r="6" spans="1:23" ht="53.5" x14ac:dyDescent="0.35">
      <c r="A6" s="54" t="s">
        <v>1044</v>
      </c>
      <c r="B6" s="54"/>
      <c r="C6" s="54"/>
      <c r="D6" s="54"/>
      <c r="E6" s="54"/>
      <c r="F6" s="3" t="s">
        <v>1045</v>
      </c>
      <c r="G6" s="15"/>
      <c r="H6" s="12">
        <f t="shared" ref="H6:H10" si="0">G6*0.23</f>
        <v>0</v>
      </c>
      <c r="I6" s="30">
        <f>ROUND(G6+H6,2)</f>
        <v>0</v>
      </c>
      <c r="J6" s="55" t="s">
        <v>1046</v>
      </c>
      <c r="K6" s="56"/>
      <c r="L6" s="57"/>
      <c r="P6" s="9"/>
      <c r="Q6" s="1"/>
      <c r="S6" s="5"/>
      <c r="T6" s="5"/>
    </row>
    <row r="7" spans="1:23" ht="53.5" x14ac:dyDescent="0.35">
      <c r="A7" s="54" t="s">
        <v>1047</v>
      </c>
      <c r="B7" s="54"/>
      <c r="C7" s="54"/>
      <c r="D7" s="54"/>
      <c r="E7" s="54"/>
      <c r="F7" s="3" t="s">
        <v>1048</v>
      </c>
      <c r="G7" s="15"/>
      <c r="H7" s="12">
        <f t="shared" si="0"/>
        <v>0</v>
      </c>
      <c r="I7" s="30">
        <f>ROUND(G7+H7,2)</f>
        <v>0</v>
      </c>
      <c r="J7" s="55" t="s">
        <v>1046</v>
      </c>
      <c r="K7" s="56"/>
      <c r="L7" s="57"/>
      <c r="P7" s="9" t="s">
        <v>1037</v>
      </c>
      <c r="Q7" s="1" t="s">
        <v>1038</v>
      </c>
      <c r="S7" s="5"/>
      <c r="T7" s="5"/>
    </row>
    <row r="8" spans="1:23" ht="43" x14ac:dyDescent="0.35">
      <c r="A8" s="54" t="s">
        <v>1049</v>
      </c>
      <c r="B8" s="54"/>
      <c r="C8" s="54"/>
      <c r="D8" s="54"/>
      <c r="E8" s="54"/>
      <c r="F8" s="3" t="s">
        <v>1050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49" t="s">
        <v>1051</v>
      </c>
      <c r="O8" s="50"/>
      <c r="P8" s="14">
        <v>1</v>
      </c>
      <c r="Q8" s="51"/>
      <c r="R8" s="52"/>
      <c r="S8" s="52"/>
      <c r="T8" s="52"/>
      <c r="U8" s="52"/>
      <c r="V8" s="53"/>
    </row>
    <row r="9" spans="1:23" ht="32.5" x14ac:dyDescent="0.35">
      <c r="A9" s="60" t="s">
        <v>1052</v>
      </c>
      <c r="B9" s="60"/>
      <c r="C9" s="60"/>
      <c r="D9" s="60"/>
      <c r="E9" s="60"/>
      <c r="F9" s="3" t="s">
        <v>1053</v>
      </c>
      <c r="G9" s="15"/>
      <c r="H9" s="12">
        <f t="shared" si="0"/>
        <v>0</v>
      </c>
      <c r="I9" s="30">
        <f>ROUND(G9+H9,2)</f>
        <v>0</v>
      </c>
      <c r="J9" s="61" t="s">
        <v>1046</v>
      </c>
      <c r="K9" s="62"/>
      <c r="L9" s="63"/>
      <c r="M9" s="1"/>
      <c r="N9" s="16"/>
    </row>
    <row r="10" spans="1:23" ht="43.5" thickBot="1" x14ac:dyDescent="0.4">
      <c r="A10" s="60" t="s">
        <v>1054</v>
      </c>
      <c r="B10" s="60"/>
      <c r="C10" s="60"/>
      <c r="D10" s="60"/>
      <c r="E10" s="60"/>
      <c r="F10" s="3" t="s">
        <v>1055</v>
      </c>
      <c r="G10" s="17"/>
      <c r="H10" s="18">
        <f t="shared" si="0"/>
        <v>0</v>
      </c>
      <c r="I10" s="30">
        <f>ROUND(G10+H10,2)</f>
        <v>0</v>
      </c>
      <c r="J10" s="64" t="s">
        <v>1046</v>
      </c>
      <c r="K10" s="65"/>
      <c r="L10" s="66"/>
      <c r="M10" s="1"/>
      <c r="N10" s="1"/>
    </row>
    <row r="11" spans="1:23" ht="15" thickTop="1" x14ac:dyDescent="0.35">
      <c r="A11" s="19"/>
      <c r="B11" s="19"/>
      <c r="C11" s="19"/>
      <c r="D11" s="19"/>
      <c r="H11" s="19"/>
      <c r="I11" s="67"/>
      <c r="J11" s="68"/>
      <c r="K11" s="68"/>
      <c r="L11" s="69"/>
      <c r="M11" s="32" t="s">
        <v>1056</v>
      </c>
      <c r="N11" s="33"/>
      <c r="O11" s="1"/>
      <c r="P11" s="1"/>
      <c r="Q11" s="1"/>
      <c r="R11" s="1"/>
      <c r="S11" s="1"/>
      <c r="T11" s="1"/>
      <c r="U11" s="1"/>
    </row>
    <row r="12" spans="1:23" ht="15" thickBot="1" x14ac:dyDescent="0.4">
      <c r="A12" s="19"/>
      <c r="B12" s="19"/>
      <c r="C12" s="19"/>
      <c r="D12" s="19"/>
      <c r="H12" s="20" t="s">
        <v>1057</v>
      </c>
      <c r="I12" s="70"/>
      <c r="J12" s="71"/>
      <c r="K12" s="71"/>
      <c r="L12" s="72"/>
      <c r="M12" s="73" t="s">
        <v>1058</v>
      </c>
      <c r="N12" s="74"/>
      <c r="O12" s="74"/>
      <c r="P12" s="74"/>
      <c r="Q12" s="74"/>
      <c r="R12" s="74"/>
      <c r="S12" s="74"/>
      <c r="T12" s="74"/>
      <c r="U12" s="74"/>
      <c r="V12" s="74"/>
    </row>
    <row r="13" spans="1:23" ht="15" thickTop="1" x14ac:dyDescent="0.35"/>
    <row r="14" spans="1:23" ht="43.5" customHeight="1" x14ac:dyDescent="0.35">
      <c r="A14" s="21" t="s">
        <v>1059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SUM(N16:N788)</f>
        <v>32</v>
      </c>
      <c r="N14" s="23"/>
      <c r="P14" s="58" t="s">
        <v>1060</v>
      </c>
      <c r="Q14" s="59"/>
      <c r="R14" s="59"/>
      <c r="S14" s="59"/>
      <c r="T14" s="58" t="s">
        <v>1061</v>
      </c>
      <c r="U14" s="59"/>
      <c r="V14" s="59"/>
      <c r="W14" s="59"/>
    </row>
    <row r="15" spans="1:23" ht="73.5" x14ac:dyDescent="0.35">
      <c r="A15" s="34" t="s">
        <v>0</v>
      </c>
      <c r="B15" s="34" t="s">
        <v>1</v>
      </c>
      <c r="C15" s="35" t="s">
        <v>2</v>
      </c>
      <c r="D15" s="36" t="s">
        <v>3</v>
      </c>
      <c r="E15" s="36" t="s">
        <v>4</v>
      </c>
      <c r="F15" s="36" t="s">
        <v>5</v>
      </c>
      <c r="G15" s="36" t="s">
        <v>6</v>
      </c>
      <c r="H15" s="36" t="s">
        <v>7</v>
      </c>
      <c r="I15" s="36" t="s">
        <v>8</v>
      </c>
      <c r="J15" s="36" t="s">
        <v>9</v>
      </c>
      <c r="K15" s="36" t="s">
        <v>10</v>
      </c>
      <c r="L15" s="36" t="s">
        <v>11</v>
      </c>
      <c r="M15" s="36" t="s">
        <v>12</v>
      </c>
      <c r="N15" s="36" t="s">
        <v>1016</v>
      </c>
      <c r="O15" s="24" t="s">
        <v>1062</v>
      </c>
      <c r="P15" s="24" t="s">
        <v>1063</v>
      </c>
      <c r="Q15" s="24" t="s">
        <v>1064</v>
      </c>
      <c r="R15" s="24" t="s">
        <v>1065</v>
      </c>
      <c r="S15" s="24" t="s">
        <v>1066</v>
      </c>
      <c r="T15" s="24" t="s">
        <v>1067</v>
      </c>
      <c r="U15" s="24" t="s">
        <v>1064</v>
      </c>
      <c r="V15" s="24" t="s">
        <v>1065</v>
      </c>
      <c r="W15" s="24" t="s">
        <v>1066</v>
      </c>
    </row>
    <row r="16" spans="1:23" x14ac:dyDescent="0.35">
      <c r="A16" s="37">
        <v>5766928</v>
      </c>
      <c r="B16" s="37" t="s">
        <v>666</v>
      </c>
      <c r="C16" s="38" t="s">
        <v>667</v>
      </c>
      <c r="D16" s="39" t="s">
        <v>15</v>
      </c>
      <c r="E16" s="39" t="s">
        <v>663</v>
      </c>
      <c r="F16" s="39" t="s">
        <v>664</v>
      </c>
      <c r="G16" s="39" t="s">
        <v>665</v>
      </c>
      <c r="H16" s="39" t="s">
        <v>664</v>
      </c>
      <c r="I16" s="39" t="s">
        <v>668</v>
      </c>
      <c r="J16" s="39" t="s">
        <v>669</v>
      </c>
      <c r="K16" s="40">
        <v>4</v>
      </c>
      <c r="L16" s="39">
        <v>473388</v>
      </c>
      <c r="M16" s="39">
        <v>301144</v>
      </c>
      <c r="N16" s="39">
        <v>1</v>
      </c>
      <c r="O16" s="41"/>
      <c r="P16" s="41"/>
      <c r="Q16" s="41"/>
      <c r="R16" s="25">
        <f>ROUND(Q16*0.23,2)</f>
        <v>0</v>
      </c>
      <c r="S16" s="26">
        <f>ROUND(SUM(Q16:R16),2)</f>
        <v>0</v>
      </c>
      <c r="T16" s="41"/>
      <c r="U16" s="41"/>
      <c r="V16" s="25">
        <f>ROUND(U16*0.23,2)</f>
        <v>0</v>
      </c>
      <c r="W16" s="26">
        <f>ROUND(SUM(U16:V16),2)</f>
        <v>0</v>
      </c>
    </row>
    <row r="17" spans="1:23" x14ac:dyDescent="0.35">
      <c r="A17" s="37">
        <v>5770156</v>
      </c>
      <c r="B17" s="37" t="s">
        <v>725</v>
      </c>
      <c r="C17" s="38" t="s">
        <v>726</v>
      </c>
      <c r="D17" s="39" t="s">
        <v>15</v>
      </c>
      <c r="E17" s="39" t="s">
        <v>663</v>
      </c>
      <c r="F17" s="39" t="s">
        <v>727</v>
      </c>
      <c r="G17" s="39" t="s">
        <v>728</v>
      </c>
      <c r="H17" s="39" t="s">
        <v>729</v>
      </c>
      <c r="I17" s="39" t="s">
        <v>358</v>
      </c>
      <c r="J17" s="39" t="s">
        <v>359</v>
      </c>
      <c r="K17" s="40">
        <v>2</v>
      </c>
      <c r="L17" s="39">
        <v>493448</v>
      </c>
      <c r="M17" s="39">
        <v>285436</v>
      </c>
      <c r="N17" s="39">
        <v>1</v>
      </c>
      <c r="O17" s="41"/>
      <c r="P17" s="41"/>
      <c r="Q17" s="41"/>
      <c r="R17" s="25">
        <f t="shared" ref="R17:R47" si="1">ROUND(Q17*0.23,2)</f>
        <v>0</v>
      </c>
      <c r="S17" s="26">
        <f t="shared" ref="S17:S47" si="2">ROUND(SUM(Q17:R17),2)</f>
        <v>0</v>
      </c>
      <c r="T17" s="41"/>
      <c r="U17" s="41"/>
      <c r="V17" s="25">
        <f t="shared" ref="V17:V47" si="3">ROUND(U17*0.23,2)</f>
        <v>0</v>
      </c>
      <c r="W17" s="26">
        <f t="shared" ref="W17:W47" si="4">ROUND(SUM(U17:V17),2)</f>
        <v>0</v>
      </c>
    </row>
    <row r="18" spans="1:23" x14ac:dyDescent="0.35">
      <c r="A18" s="37">
        <v>5769574</v>
      </c>
      <c r="B18" s="37" t="s">
        <v>730</v>
      </c>
      <c r="C18" s="38" t="s">
        <v>731</v>
      </c>
      <c r="D18" s="39" t="s">
        <v>15</v>
      </c>
      <c r="E18" s="39" t="s">
        <v>663</v>
      </c>
      <c r="F18" s="39" t="s">
        <v>727</v>
      </c>
      <c r="G18" s="39" t="s">
        <v>728</v>
      </c>
      <c r="H18" s="39" t="s">
        <v>729</v>
      </c>
      <c r="I18" s="39" t="s">
        <v>732</v>
      </c>
      <c r="J18" s="39" t="s">
        <v>733</v>
      </c>
      <c r="K18" s="40">
        <v>9</v>
      </c>
      <c r="L18" s="39">
        <v>492897</v>
      </c>
      <c r="M18" s="39">
        <v>285378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35">
      <c r="A19" s="37">
        <v>5770840</v>
      </c>
      <c r="B19" s="37" t="s">
        <v>734</v>
      </c>
      <c r="C19" s="38" t="s">
        <v>735</v>
      </c>
      <c r="D19" s="39" t="s">
        <v>15</v>
      </c>
      <c r="E19" s="39" t="s">
        <v>663</v>
      </c>
      <c r="F19" s="39" t="s">
        <v>727</v>
      </c>
      <c r="G19" s="39" t="s">
        <v>736</v>
      </c>
      <c r="H19" s="39" t="s">
        <v>737</v>
      </c>
      <c r="I19" s="39" t="s">
        <v>738</v>
      </c>
      <c r="J19" s="39" t="s">
        <v>739</v>
      </c>
      <c r="K19" s="40">
        <v>103</v>
      </c>
      <c r="L19" s="39">
        <v>494434</v>
      </c>
      <c r="M19" s="39">
        <v>287133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35">
      <c r="A20" s="37">
        <v>5771457</v>
      </c>
      <c r="B20" s="37" t="s">
        <v>740</v>
      </c>
      <c r="C20" s="38" t="s">
        <v>741</v>
      </c>
      <c r="D20" s="39" t="s">
        <v>15</v>
      </c>
      <c r="E20" s="39" t="s">
        <v>663</v>
      </c>
      <c r="F20" s="39" t="s">
        <v>727</v>
      </c>
      <c r="G20" s="39" t="s">
        <v>742</v>
      </c>
      <c r="H20" s="39" t="s">
        <v>743</v>
      </c>
      <c r="I20" s="39" t="s">
        <v>744</v>
      </c>
      <c r="J20" s="39" t="s">
        <v>745</v>
      </c>
      <c r="K20" s="40">
        <v>8</v>
      </c>
      <c r="L20" s="39">
        <v>494595</v>
      </c>
      <c r="M20" s="39">
        <v>283881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35">
      <c r="A21" s="37">
        <v>5772659</v>
      </c>
      <c r="B21" s="37" t="s">
        <v>746</v>
      </c>
      <c r="C21" s="38" t="s">
        <v>747</v>
      </c>
      <c r="D21" s="39" t="s">
        <v>15</v>
      </c>
      <c r="E21" s="39" t="s">
        <v>663</v>
      </c>
      <c r="F21" s="39" t="s">
        <v>727</v>
      </c>
      <c r="G21" s="39" t="s">
        <v>748</v>
      </c>
      <c r="H21" s="39" t="s">
        <v>727</v>
      </c>
      <c r="I21" s="39" t="s">
        <v>749</v>
      </c>
      <c r="J21" s="39" t="s">
        <v>750</v>
      </c>
      <c r="K21" s="40">
        <v>7</v>
      </c>
      <c r="L21" s="39">
        <v>495479</v>
      </c>
      <c r="M21" s="39">
        <v>285777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35">
      <c r="A22" s="37">
        <v>5772786</v>
      </c>
      <c r="B22" s="37" t="s">
        <v>751</v>
      </c>
      <c r="C22" s="38" t="s">
        <v>752</v>
      </c>
      <c r="D22" s="39" t="s">
        <v>15</v>
      </c>
      <c r="E22" s="39" t="s">
        <v>663</v>
      </c>
      <c r="F22" s="39" t="s">
        <v>727</v>
      </c>
      <c r="G22" s="39" t="s">
        <v>748</v>
      </c>
      <c r="H22" s="39" t="s">
        <v>727</v>
      </c>
      <c r="I22" s="39" t="s">
        <v>753</v>
      </c>
      <c r="J22" s="39" t="s">
        <v>754</v>
      </c>
      <c r="K22" s="40">
        <v>3</v>
      </c>
      <c r="L22" s="39">
        <v>495334</v>
      </c>
      <c r="M22" s="39">
        <v>285976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35">
      <c r="A23" s="37">
        <v>5768043</v>
      </c>
      <c r="B23" s="37" t="s">
        <v>755</v>
      </c>
      <c r="C23" s="38" t="s">
        <v>756</v>
      </c>
      <c r="D23" s="39" t="s">
        <v>15</v>
      </c>
      <c r="E23" s="39" t="s">
        <v>663</v>
      </c>
      <c r="F23" s="39" t="s">
        <v>757</v>
      </c>
      <c r="G23" s="39" t="s">
        <v>758</v>
      </c>
      <c r="H23" s="39" t="s">
        <v>757</v>
      </c>
      <c r="I23" s="39" t="s">
        <v>34</v>
      </c>
      <c r="J23" s="39" t="s">
        <v>35</v>
      </c>
      <c r="K23" s="40">
        <v>10</v>
      </c>
      <c r="L23" s="39">
        <v>502735</v>
      </c>
      <c r="M23" s="39">
        <v>288859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35">
      <c r="A24" s="37">
        <v>5768431</v>
      </c>
      <c r="B24" s="37" t="s">
        <v>759</v>
      </c>
      <c r="C24" s="38" t="s">
        <v>760</v>
      </c>
      <c r="D24" s="39" t="s">
        <v>15</v>
      </c>
      <c r="E24" s="39" t="s">
        <v>663</v>
      </c>
      <c r="F24" s="39" t="s">
        <v>757</v>
      </c>
      <c r="G24" s="39" t="s">
        <v>761</v>
      </c>
      <c r="H24" s="39" t="s">
        <v>762</v>
      </c>
      <c r="I24" s="39" t="s">
        <v>610</v>
      </c>
      <c r="J24" s="39" t="s">
        <v>611</v>
      </c>
      <c r="K24" s="40">
        <v>46</v>
      </c>
      <c r="L24" s="39">
        <v>505066</v>
      </c>
      <c r="M24" s="39">
        <v>288282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35">
      <c r="A25" s="37">
        <v>7747645</v>
      </c>
      <c r="B25" s="37" t="s">
        <v>763</v>
      </c>
      <c r="C25" s="38" t="s">
        <v>764</v>
      </c>
      <c r="D25" s="39" t="s">
        <v>15</v>
      </c>
      <c r="E25" s="39" t="s">
        <v>663</v>
      </c>
      <c r="F25" s="39" t="s">
        <v>757</v>
      </c>
      <c r="G25" s="39" t="s">
        <v>765</v>
      </c>
      <c r="H25" s="39" t="s">
        <v>766</v>
      </c>
      <c r="I25" s="39" t="s">
        <v>73</v>
      </c>
      <c r="J25" s="39" t="s">
        <v>74</v>
      </c>
      <c r="K25" s="40">
        <v>2</v>
      </c>
      <c r="L25" s="39">
        <v>501021</v>
      </c>
      <c r="M25" s="39">
        <v>286690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35">
      <c r="A26" s="37">
        <v>5769011</v>
      </c>
      <c r="B26" s="37" t="s">
        <v>767</v>
      </c>
      <c r="C26" s="38" t="s">
        <v>768</v>
      </c>
      <c r="D26" s="39" t="s">
        <v>15</v>
      </c>
      <c r="E26" s="39" t="s">
        <v>663</v>
      </c>
      <c r="F26" s="39" t="s">
        <v>757</v>
      </c>
      <c r="G26" s="39" t="s">
        <v>769</v>
      </c>
      <c r="H26" s="39" t="s">
        <v>770</v>
      </c>
      <c r="I26" s="39" t="s">
        <v>448</v>
      </c>
      <c r="J26" s="39" t="s">
        <v>449</v>
      </c>
      <c r="K26" s="40">
        <v>126</v>
      </c>
      <c r="L26" s="39">
        <v>506280</v>
      </c>
      <c r="M26" s="39">
        <v>292139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35">
      <c r="A27" s="37">
        <v>5773078</v>
      </c>
      <c r="B27" s="37" t="s">
        <v>785</v>
      </c>
      <c r="C27" s="38" t="s">
        <v>786</v>
      </c>
      <c r="D27" s="39" t="s">
        <v>15</v>
      </c>
      <c r="E27" s="39" t="s">
        <v>663</v>
      </c>
      <c r="F27" s="39" t="s">
        <v>787</v>
      </c>
      <c r="G27" s="39" t="s">
        <v>788</v>
      </c>
      <c r="H27" s="39" t="s">
        <v>789</v>
      </c>
      <c r="I27" s="39" t="s">
        <v>34</v>
      </c>
      <c r="J27" s="39" t="s">
        <v>35</v>
      </c>
      <c r="K27" s="40">
        <v>2</v>
      </c>
      <c r="L27" s="39">
        <v>483917</v>
      </c>
      <c r="M27" s="39">
        <v>293801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35">
      <c r="A28" s="37">
        <v>5775008</v>
      </c>
      <c r="B28" s="37" t="s">
        <v>790</v>
      </c>
      <c r="C28" s="38" t="s">
        <v>791</v>
      </c>
      <c r="D28" s="39" t="s">
        <v>15</v>
      </c>
      <c r="E28" s="39" t="s">
        <v>663</v>
      </c>
      <c r="F28" s="39" t="s">
        <v>787</v>
      </c>
      <c r="G28" s="39" t="s">
        <v>792</v>
      </c>
      <c r="H28" s="39" t="s">
        <v>787</v>
      </c>
      <c r="I28" s="39" t="s">
        <v>34</v>
      </c>
      <c r="J28" s="39" t="s">
        <v>35</v>
      </c>
      <c r="K28" s="40">
        <v>15</v>
      </c>
      <c r="L28" s="39">
        <v>480789</v>
      </c>
      <c r="M28" s="39">
        <v>296253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35">
      <c r="A29" s="37">
        <v>9412584</v>
      </c>
      <c r="B29" s="37" t="s">
        <v>804</v>
      </c>
      <c r="C29" s="38" t="s">
        <v>805</v>
      </c>
      <c r="D29" s="39" t="s">
        <v>15</v>
      </c>
      <c r="E29" s="39" t="s">
        <v>663</v>
      </c>
      <c r="F29" s="39" t="s">
        <v>803</v>
      </c>
      <c r="G29" s="39" t="s">
        <v>806</v>
      </c>
      <c r="H29" s="39" t="s">
        <v>807</v>
      </c>
      <c r="I29" s="39" t="s">
        <v>683</v>
      </c>
      <c r="J29" s="39" t="s">
        <v>684</v>
      </c>
      <c r="K29" s="40">
        <v>3</v>
      </c>
      <c r="L29" s="39">
        <v>479567</v>
      </c>
      <c r="M29" s="39">
        <v>281801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35">
      <c r="A30" s="37">
        <v>8347186</v>
      </c>
      <c r="B30" s="37" t="s">
        <v>808</v>
      </c>
      <c r="C30" s="38" t="s">
        <v>809</v>
      </c>
      <c r="D30" s="39" t="s">
        <v>15</v>
      </c>
      <c r="E30" s="39" t="s">
        <v>663</v>
      </c>
      <c r="F30" s="39" t="s">
        <v>803</v>
      </c>
      <c r="G30" s="39" t="s">
        <v>810</v>
      </c>
      <c r="H30" s="39" t="s">
        <v>811</v>
      </c>
      <c r="I30" s="39" t="s">
        <v>812</v>
      </c>
      <c r="J30" s="39" t="s">
        <v>813</v>
      </c>
      <c r="K30" s="40">
        <v>120</v>
      </c>
      <c r="L30" s="39">
        <v>479761</v>
      </c>
      <c r="M30" s="39">
        <v>277789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35">
      <c r="A31" s="37">
        <v>5756580</v>
      </c>
      <c r="B31" s="37" t="s">
        <v>915</v>
      </c>
      <c r="C31" s="38" t="s">
        <v>916</v>
      </c>
      <c r="D31" s="39" t="s">
        <v>15</v>
      </c>
      <c r="E31" s="39" t="s">
        <v>663</v>
      </c>
      <c r="F31" s="39" t="s">
        <v>917</v>
      </c>
      <c r="G31" s="39" t="s">
        <v>918</v>
      </c>
      <c r="H31" s="39" t="s">
        <v>917</v>
      </c>
      <c r="I31" s="39" t="s">
        <v>919</v>
      </c>
      <c r="J31" s="39" t="s">
        <v>920</v>
      </c>
      <c r="K31" s="40">
        <v>8</v>
      </c>
      <c r="L31" s="39">
        <v>493058</v>
      </c>
      <c r="M31" s="39">
        <v>281695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35">
      <c r="A32" s="37">
        <v>5756600</v>
      </c>
      <c r="B32" s="37" t="s">
        <v>921</v>
      </c>
      <c r="C32" s="38" t="s">
        <v>922</v>
      </c>
      <c r="D32" s="39" t="s">
        <v>15</v>
      </c>
      <c r="E32" s="39" t="s">
        <v>663</v>
      </c>
      <c r="F32" s="39" t="s">
        <v>917</v>
      </c>
      <c r="G32" s="39" t="s">
        <v>918</v>
      </c>
      <c r="H32" s="39" t="s">
        <v>917</v>
      </c>
      <c r="I32" s="39" t="s">
        <v>923</v>
      </c>
      <c r="J32" s="39" t="s">
        <v>924</v>
      </c>
      <c r="K32" s="40">
        <v>16</v>
      </c>
      <c r="L32" s="39">
        <v>493164</v>
      </c>
      <c r="M32" s="39">
        <v>281864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35">
      <c r="A33" s="37">
        <v>5756608</v>
      </c>
      <c r="B33" s="37" t="s">
        <v>925</v>
      </c>
      <c r="C33" s="38" t="s">
        <v>926</v>
      </c>
      <c r="D33" s="39" t="s">
        <v>15</v>
      </c>
      <c r="E33" s="39" t="s">
        <v>663</v>
      </c>
      <c r="F33" s="39" t="s">
        <v>917</v>
      </c>
      <c r="G33" s="39" t="s">
        <v>918</v>
      </c>
      <c r="H33" s="39" t="s">
        <v>917</v>
      </c>
      <c r="I33" s="39" t="s">
        <v>927</v>
      </c>
      <c r="J33" s="39" t="s">
        <v>928</v>
      </c>
      <c r="K33" s="40">
        <v>18</v>
      </c>
      <c r="L33" s="39">
        <v>492911</v>
      </c>
      <c r="M33" s="39">
        <v>281690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35">
      <c r="A34" s="37">
        <v>9633054</v>
      </c>
      <c r="B34" s="37" t="s">
        <v>929</v>
      </c>
      <c r="C34" s="38" t="s">
        <v>930</v>
      </c>
      <c r="D34" s="39" t="s">
        <v>15</v>
      </c>
      <c r="E34" s="39" t="s">
        <v>663</v>
      </c>
      <c r="F34" s="39" t="s">
        <v>917</v>
      </c>
      <c r="G34" s="39" t="s">
        <v>918</v>
      </c>
      <c r="H34" s="39" t="s">
        <v>917</v>
      </c>
      <c r="I34" s="39" t="s">
        <v>823</v>
      </c>
      <c r="J34" s="39" t="s">
        <v>824</v>
      </c>
      <c r="K34" s="40" t="s">
        <v>931</v>
      </c>
      <c r="L34" s="39">
        <v>492711</v>
      </c>
      <c r="M34" s="39">
        <v>279896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35">
      <c r="A35" s="37">
        <v>5756732</v>
      </c>
      <c r="B35" s="37" t="s">
        <v>932</v>
      </c>
      <c r="C35" s="38" t="s">
        <v>933</v>
      </c>
      <c r="D35" s="39" t="s">
        <v>15</v>
      </c>
      <c r="E35" s="39" t="s">
        <v>663</v>
      </c>
      <c r="F35" s="39" t="s">
        <v>917</v>
      </c>
      <c r="G35" s="39" t="s">
        <v>918</v>
      </c>
      <c r="H35" s="39" t="s">
        <v>917</v>
      </c>
      <c r="I35" s="39" t="s">
        <v>913</v>
      </c>
      <c r="J35" s="39" t="s">
        <v>914</v>
      </c>
      <c r="K35" s="40">
        <v>36</v>
      </c>
      <c r="L35" s="39">
        <v>492745</v>
      </c>
      <c r="M35" s="39">
        <v>281125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35">
      <c r="A36" s="37">
        <v>5766386</v>
      </c>
      <c r="B36" s="37" t="s">
        <v>958</v>
      </c>
      <c r="C36" s="38" t="s">
        <v>959</v>
      </c>
      <c r="D36" s="39" t="s">
        <v>15</v>
      </c>
      <c r="E36" s="39" t="s">
        <v>663</v>
      </c>
      <c r="F36" s="39" t="s">
        <v>956</v>
      </c>
      <c r="G36" s="39" t="s">
        <v>957</v>
      </c>
      <c r="H36" s="39" t="s">
        <v>956</v>
      </c>
      <c r="I36" s="39" t="s">
        <v>821</v>
      </c>
      <c r="J36" s="39" t="s">
        <v>822</v>
      </c>
      <c r="K36" s="40">
        <v>35</v>
      </c>
      <c r="L36" s="39">
        <v>489922</v>
      </c>
      <c r="M36" s="39">
        <v>285980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35">
      <c r="A37" s="37">
        <v>5758767</v>
      </c>
      <c r="B37" s="37" t="s">
        <v>960</v>
      </c>
      <c r="C37" s="38" t="s">
        <v>961</v>
      </c>
      <c r="D37" s="39" t="s">
        <v>15</v>
      </c>
      <c r="E37" s="39" t="s">
        <v>663</v>
      </c>
      <c r="F37" s="39" t="s">
        <v>956</v>
      </c>
      <c r="G37" s="39" t="s">
        <v>957</v>
      </c>
      <c r="H37" s="39" t="s">
        <v>956</v>
      </c>
      <c r="I37" s="39" t="s">
        <v>595</v>
      </c>
      <c r="J37" s="39" t="s">
        <v>596</v>
      </c>
      <c r="K37" s="40">
        <v>23</v>
      </c>
      <c r="L37" s="39">
        <v>491786</v>
      </c>
      <c r="M37" s="39">
        <v>287065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  <row r="38" spans="1:23" x14ac:dyDescent="0.35">
      <c r="A38" s="37">
        <v>5762555</v>
      </c>
      <c r="B38" s="37" t="s">
        <v>962</v>
      </c>
      <c r="C38" s="38" t="s">
        <v>963</v>
      </c>
      <c r="D38" s="39" t="s">
        <v>15</v>
      </c>
      <c r="E38" s="39" t="s">
        <v>663</v>
      </c>
      <c r="F38" s="39" t="s">
        <v>956</v>
      </c>
      <c r="G38" s="39" t="s">
        <v>957</v>
      </c>
      <c r="H38" s="39" t="s">
        <v>956</v>
      </c>
      <c r="I38" s="39" t="s">
        <v>964</v>
      </c>
      <c r="J38" s="39" t="s">
        <v>965</v>
      </c>
      <c r="K38" s="40">
        <v>1</v>
      </c>
      <c r="L38" s="39">
        <v>490230</v>
      </c>
      <c r="M38" s="39">
        <v>286703</v>
      </c>
      <c r="N38" s="39">
        <v>1</v>
      </c>
      <c r="O38" s="41"/>
      <c r="P38" s="41"/>
      <c r="Q38" s="41"/>
      <c r="R38" s="25">
        <f t="shared" si="1"/>
        <v>0</v>
      </c>
      <c r="S38" s="26">
        <f t="shared" si="2"/>
        <v>0</v>
      </c>
      <c r="T38" s="41"/>
      <c r="U38" s="41"/>
      <c r="V38" s="25">
        <f t="shared" si="3"/>
        <v>0</v>
      </c>
      <c r="W38" s="26">
        <f t="shared" si="4"/>
        <v>0</v>
      </c>
    </row>
    <row r="39" spans="1:23" x14ac:dyDescent="0.35">
      <c r="A39" s="37">
        <v>5766544</v>
      </c>
      <c r="B39" s="37" t="s">
        <v>966</v>
      </c>
      <c r="C39" s="38" t="s">
        <v>967</v>
      </c>
      <c r="D39" s="39" t="s">
        <v>15</v>
      </c>
      <c r="E39" s="39" t="s">
        <v>663</v>
      </c>
      <c r="F39" s="39" t="s">
        <v>956</v>
      </c>
      <c r="G39" s="39" t="s">
        <v>957</v>
      </c>
      <c r="H39" s="39" t="s">
        <v>956</v>
      </c>
      <c r="I39" s="39" t="s">
        <v>968</v>
      </c>
      <c r="J39" s="39" t="s">
        <v>969</v>
      </c>
      <c r="K39" s="40">
        <v>42</v>
      </c>
      <c r="L39" s="39">
        <v>485282</v>
      </c>
      <c r="M39" s="39">
        <v>289179</v>
      </c>
      <c r="N39" s="39">
        <v>1</v>
      </c>
      <c r="O39" s="41"/>
      <c r="P39" s="41"/>
      <c r="Q39" s="41"/>
      <c r="R39" s="25">
        <f t="shared" si="1"/>
        <v>0</v>
      </c>
      <c r="S39" s="26">
        <f t="shared" si="2"/>
        <v>0</v>
      </c>
      <c r="T39" s="41"/>
      <c r="U39" s="41"/>
      <c r="V39" s="25">
        <f t="shared" si="3"/>
        <v>0</v>
      </c>
      <c r="W39" s="26">
        <f t="shared" si="4"/>
        <v>0</v>
      </c>
    </row>
    <row r="40" spans="1:23" x14ac:dyDescent="0.35">
      <c r="A40" s="37">
        <v>5766626</v>
      </c>
      <c r="B40" s="37" t="s">
        <v>970</v>
      </c>
      <c r="C40" s="38" t="s">
        <v>971</v>
      </c>
      <c r="D40" s="39" t="s">
        <v>15</v>
      </c>
      <c r="E40" s="39" t="s">
        <v>663</v>
      </c>
      <c r="F40" s="39" t="s">
        <v>956</v>
      </c>
      <c r="G40" s="39" t="s">
        <v>957</v>
      </c>
      <c r="H40" s="39" t="s">
        <v>956</v>
      </c>
      <c r="I40" s="39" t="s">
        <v>583</v>
      </c>
      <c r="J40" s="39" t="s">
        <v>584</v>
      </c>
      <c r="K40" s="40">
        <v>6</v>
      </c>
      <c r="L40" s="39">
        <v>490109</v>
      </c>
      <c r="M40" s="39">
        <v>286696</v>
      </c>
      <c r="N40" s="39">
        <v>1</v>
      </c>
      <c r="O40" s="41"/>
      <c r="P40" s="41"/>
      <c r="Q40" s="41"/>
      <c r="R40" s="25">
        <f t="shared" si="1"/>
        <v>0</v>
      </c>
      <c r="S40" s="26">
        <f t="shared" si="2"/>
        <v>0</v>
      </c>
      <c r="T40" s="41"/>
      <c r="U40" s="41"/>
      <c r="V40" s="25">
        <f t="shared" si="3"/>
        <v>0</v>
      </c>
      <c r="W40" s="26">
        <f t="shared" si="4"/>
        <v>0</v>
      </c>
    </row>
    <row r="41" spans="1:23" x14ac:dyDescent="0.35">
      <c r="A41" s="37">
        <v>5758256</v>
      </c>
      <c r="B41" s="37" t="s">
        <v>972</v>
      </c>
      <c r="C41" s="38" t="s">
        <v>973</v>
      </c>
      <c r="D41" s="39" t="s">
        <v>15</v>
      </c>
      <c r="E41" s="39" t="s">
        <v>663</v>
      </c>
      <c r="F41" s="39" t="s">
        <v>956</v>
      </c>
      <c r="G41" s="39" t="s">
        <v>957</v>
      </c>
      <c r="H41" s="39" t="s">
        <v>956</v>
      </c>
      <c r="I41" s="39" t="s">
        <v>825</v>
      </c>
      <c r="J41" s="39" t="s">
        <v>826</v>
      </c>
      <c r="K41" s="40">
        <v>34</v>
      </c>
      <c r="L41" s="39">
        <v>490007</v>
      </c>
      <c r="M41" s="39">
        <v>288207</v>
      </c>
      <c r="N41" s="39">
        <v>1</v>
      </c>
      <c r="O41" s="41"/>
      <c r="P41" s="41"/>
      <c r="Q41" s="41"/>
      <c r="R41" s="25">
        <f t="shared" si="1"/>
        <v>0</v>
      </c>
      <c r="S41" s="26">
        <f t="shared" si="2"/>
        <v>0</v>
      </c>
      <c r="T41" s="41"/>
      <c r="U41" s="41"/>
      <c r="V41" s="25">
        <f t="shared" si="3"/>
        <v>0</v>
      </c>
      <c r="W41" s="26">
        <f t="shared" si="4"/>
        <v>0</v>
      </c>
    </row>
    <row r="42" spans="1:23" x14ac:dyDescent="0.35">
      <c r="A42" s="37">
        <v>5766643</v>
      </c>
      <c r="B42" s="37" t="s">
        <v>974</v>
      </c>
      <c r="C42" s="38" t="s">
        <v>975</v>
      </c>
      <c r="D42" s="39" t="s">
        <v>15</v>
      </c>
      <c r="E42" s="39" t="s">
        <v>663</v>
      </c>
      <c r="F42" s="39" t="s">
        <v>956</v>
      </c>
      <c r="G42" s="39" t="s">
        <v>957</v>
      </c>
      <c r="H42" s="39" t="s">
        <v>956</v>
      </c>
      <c r="I42" s="39" t="s">
        <v>283</v>
      </c>
      <c r="J42" s="39" t="s">
        <v>887</v>
      </c>
      <c r="K42" s="40">
        <v>1</v>
      </c>
      <c r="L42" s="39">
        <v>490083</v>
      </c>
      <c r="M42" s="39">
        <v>286493</v>
      </c>
      <c r="N42" s="39">
        <v>1</v>
      </c>
      <c r="O42" s="41"/>
      <c r="P42" s="41"/>
      <c r="Q42" s="41"/>
      <c r="R42" s="25">
        <f t="shared" si="1"/>
        <v>0</v>
      </c>
      <c r="S42" s="26">
        <f t="shared" si="2"/>
        <v>0</v>
      </c>
      <c r="T42" s="41"/>
      <c r="U42" s="41"/>
      <c r="V42" s="25">
        <f t="shared" si="3"/>
        <v>0</v>
      </c>
      <c r="W42" s="26">
        <f t="shared" si="4"/>
        <v>0</v>
      </c>
    </row>
    <row r="43" spans="1:23" x14ac:dyDescent="0.35">
      <c r="A43" s="37">
        <v>5762791</v>
      </c>
      <c r="B43" s="37" t="s">
        <v>976</v>
      </c>
      <c r="C43" s="38" t="s">
        <v>977</v>
      </c>
      <c r="D43" s="39" t="s">
        <v>15</v>
      </c>
      <c r="E43" s="39" t="s">
        <v>663</v>
      </c>
      <c r="F43" s="39" t="s">
        <v>956</v>
      </c>
      <c r="G43" s="39" t="s">
        <v>957</v>
      </c>
      <c r="H43" s="39" t="s">
        <v>956</v>
      </c>
      <c r="I43" s="39" t="s">
        <v>827</v>
      </c>
      <c r="J43" s="39" t="s">
        <v>828</v>
      </c>
      <c r="K43" s="40">
        <v>3</v>
      </c>
      <c r="L43" s="39">
        <v>489306</v>
      </c>
      <c r="M43" s="39">
        <v>286287</v>
      </c>
      <c r="N43" s="39">
        <v>1</v>
      </c>
      <c r="O43" s="41"/>
      <c r="P43" s="41"/>
      <c r="Q43" s="41"/>
      <c r="R43" s="25">
        <f t="shared" si="1"/>
        <v>0</v>
      </c>
      <c r="S43" s="26">
        <f t="shared" si="2"/>
        <v>0</v>
      </c>
      <c r="T43" s="41"/>
      <c r="U43" s="41"/>
      <c r="V43" s="25">
        <f t="shared" si="3"/>
        <v>0</v>
      </c>
      <c r="W43" s="26">
        <f t="shared" si="4"/>
        <v>0</v>
      </c>
    </row>
    <row r="44" spans="1:23" x14ac:dyDescent="0.35">
      <c r="A44" s="37">
        <v>5764319</v>
      </c>
      <c r="B44" s="37" t="s">
        <v>978</v>
      </c>
      <c r="C44" s="38" t="s">
        <v>979</v>
      </c>
      <c r="D44" s="39" t="s">
        <v>15</v>
      </c>
      <c r="E44" s="39" t="s">
        <v>663</v>
      </c>
      <c r="F44" s="39" t="s">
        <v>956</v>
      </c>
      <c r="G44" s="39" t="s">
        <v>957</v>
      </c>
      <c r="H44" s="39" t="s">
        <v>956</v>
      </c>
      <c r="I44" s="39" t="s">
        <v>980</v>
      </c>
      <c r="J44" s="39" t="s">
        <v>981</v>
      </c>
      <c r="K44" s="40">
        <v>17</v>
      </c>
      <c r="L44" s="39">
        <v>490849</v>
      </c>
      <c r="M44" s="39">
        <v>285041</v>
      </c>
      <c r="N44" s="39">
        <v>1</v>
      </c>
      <c r="O44" s="41"/>
      <c r="P44" s="41"/>
      <c r="Q44" s="41"/>
      <c r="R44" s="25">
        <f t="shared" si="1"/>
        <v>0</v>
      </c>
      <c r="S44" s="26">
        <f t="shared" si="2"/>
        <v>0</v>
      </c>
      <c r="T44" s="41"/>
      <c r="U44" s="41"/>
      <c r="V44" s="25">
        <f t="shared" si="3"/>
        <v>0</v>
      </c>
      <c r="W44" s="26">
        <f t="shared" si="4"/>
        <v>0</v>
      </c>
    </row>
    <row r="45" spans="1:23" x14ac:dyDescent="0.35">
      <c r="A45" s="37">
        <v>5753770</v>
      </c>
      <c r="B45" s="37" t="s">
        <v>982</v>
      </c>
      <c r="C45" s="38" t="s">
        <v>983</v>
      </c>
      <c r="D45" s="39" t="s">
        <v>15</v>
      </c>
      <c r="E45" s="39" t="s">
        <v>663</v>
      </c>
      <c r="F45" s="39" t="s">
        <v>984</v>
      </c>
      <c r="G45" s="39" t="s">
        <v>985</v>
      </c>
      <c r="H45" s="39" t="s">
        <v>984</v>
      </c>
      <c r="I45" s="39" t="s">
        <v>358</v>
      </c>
      <c r="J45" s="39" t="s">
        <v>359</v>
      </c>
      <c r="K45" s="40">
        <v>5</v>
      </c>
      <c r="L45" s="39">
        <v>494402</v>
      </c>
      <c r="M45" s="39">
        <v>291739</v>
      </c>
      <c r="N45" s="39">
        <v>1</v>
      </c>
      <c r="O45" s="41"/>
      <c r="P45" s="41"/>
      <c r="Q45" s="41"/>
      <c r="R45" s="25">
        <f t="shared" si="1"/>
        <v>0</v>
      </c>
      <c r="S45" s="26">
        <f t="shared" si="2"/>
        <v>0</v>
      </c>
      <c r="T45" s="41"/>
      <c r="U45" s="41"/>
      <c r="V45" s="25">
        <f t="shared" si="3"/>
        <v>0</v>
      </c>
      <c r="W45" s="26">
        <f t="shared" si="4"/>
        <v>0</v>
      </c>
    </row>
    <row r="46" spans="1:23" x14ac:dyDescent="0.35">
      <c r="A46" s="37">
        <v>5753771</v>
      </c>
      <c r="B46" s="37" t="s">
        <v>986</v>
      </c>
      <c r="C46" s="38" t="s">
        <v>987</v>
      </c>
      <c r="D46" s="39" t="s">
        <v>15</v>
      </c>
      <c r="E46" s="39" t="s">
        <v>663</v>
      </c>
      <c r="F46" s="39" t="s">
        <v>984</v>
      </c>
      <c r="G46" s="39" t="s">
        <v>985</v>
      </c>
      <c r="H46" s="39" t="s">
        <v>984</v>
      </c>
      <c r="I46" s="39" t="s">
        <v>358</v>
      </c>
      <c r="J46" s="39" t="s">
        <v>359</v>
      </c>
      <c r="K46" s="40">
        <v>8</v>
      </c>
      <c r="L46" s="39">
        <v>494370</v>
      </c>
      <c r="M46" s="39">
        <v>291706</v>
      </c>
      <c r="N46" s="39">
        <v>1</v>
      </c>
      <c r="O46" s="41"/>
      <c r="P46" s="41"/>
      <c r="Q46" s="41"/>
      <c r="R46" s="25">
        <f t="shared" si="1"/>
        <v>0</v>
      </c>
      <c r="S46" s="26">
        <f t="shared" si="2"/>
        <v>0</v>
      </c>
      <c r="T46" s="41"/>
      <c r="U46" s="41"/>
      <c r="V46" s="25">
        <f t="shared" si="3"/>
        <v>0</v>
      </c>
      <c r="W46" s="26">
        <f t="shared" si="4"/>
        <v>0</v>
      </c>
    </row>
    <row r="47" spans="1:23" x14ac:dyDescent="0.35">
      <c r="A47" s="37">
        <v>5753610</v>
      </c>
      <c r="B47" s="37" t="s">
        <v>988</v>
      </c>
      <c r="C47" s="38" t="s">
        <v>989</v>
      </c>
      <c r="D47" s="39" t="s">
        <v>15</v>
      </c>
      <c r="E47" s="39" t="s">
        <v>663</v>
      </c>
      <c r="F47" s="39" t="s">
        <v>984</v>
      </c>
      <c r="G47" s="39" t="s">
        <v>985</v>
      </c>
      <c r="H47" s="39" t="s">
        <v>984</v>
      </c>
      <c r="I47" s="39" t="s">
        <v>934</v>
      </c>
      <c r="J47" s="39" t="s">
        <v>935</v>
      </c>
      <c r="K47" s="40">
        <v>5</v>
      </c>
      <c r="L47" s="39">
        <v>496388</v>
      </c>
      <c r="M47" s="39">
        <v>291159</v>
      </c>
      <c r="N47" s="39">
        <v>1</v>
      </c>
      <c r="O47" s="41"/>
      <c r="P47" s="41"/>
      <c r="Q47" s="41"/>
      <c r="R47" s="25">
        <f t="shared" si="1"/>
        <v>0</v>
      </c>
      <c r="S47" s="26">
        <f t="shared" si="2"/>
        <v>0</v>
      </c>
      <c r="T47" s="41"/>
      <c r="U47" s="41"/>
      <c r="V47" s="25">
        <f t="shared" si="3"/>
        <v>0</v>
      </c>
      <c r="W47" s="26">
        <f t="shared" si="4"/>
        <v>0</v>
      </c>
    </row>
  </sheetData>
  <sheetProtection algorithmName="SHA-512" hashValue="1u8OKoPkAvfNh5kYt8c8hUEIP/4bOM1nY5UE26Ues7/V94vHPaWk6zyOEmWCapBMLdG2o/I+eUlyIRZ3lu7Z9g==" saltValue="REMl6CRvomMqJ6uwunbD8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7F7ED-F72A-418F-83DC-AE2A2106CDD2}">
  <dimension ref="A1:W30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4"/>
    <col min="5" max="5" width="12.453125" style="4" customWidth="1"/>
    <col min="6" max="6" width="12.26953125" style="4" customWidth="1"/>
    <col min="7" max="11" width="8.7265625" style="4"/>
    <col min="12" max="12" width="14.81640625" style="4" customWidth="1"/>
    <col min="13" max="14" width="8.7265625" style="4"/>
    <col min="15" max="15" width="18.81640625" style="4" customWidth="1"/>
    <col min="16" max="16" width="10.81640625" style="4" customWidth="1"/>
    <col min="17" max="17" width="17.81640625" style="4" customWidth="1"/>
    <col min="18" max="18" width="8.7265625" style="4"/>
    <col min="19" max="19" width="14.453125" style="4" customWidth="1"/>
    <col min="20" max="20" width="12.7265625" style="4" customWidth="1"/>
    <col min="21" max="21" width="15.453125" style="4" customWidth="1"/>
    <col min="22" max="22" width="8.7265625" style="4"/>
    <col min="23" max="23" width="13.453125" style="4" customWidth="1"/>
    <col min="24" max="16384" width="8.7265625" style="4"/>
  </cols>
  <sheetData>
    <row r="1" spans="1:23" ht="15" thickBot="1" x14ac:dyDescent="0.4">
      <c r="A1" s="1" t="s">
        <v>1018</v>
      </c>
      <c r="B1" s="1" t="s">
        <v>1020</v>
      </c>
      <c r="C1" s="1" t="s">
        <v>1022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 t="s">
        <v>1029</v>
      </c>
      <c r="B2" s="1">
        <f>M14</f>
        <v>15</v>
      </c>
      <c r="C2" s="1" t="str">
        <f>E16</f>
        <v>LUBLINIECKI</v>
      </c>
      <c r="D2" s="1"/>
      <c r="E2" s="1"/>
      <c r="F2" s="1"/>
      <c r="G2" s="42" t="s">
        <v>1031</v>
      </c>
      <c r="H2" s="43"/>
      <c r="I2" s="44"/>
      <c r="J2" s="45" t="s">
        <v>1032</v>
      </c>
      <c r="K2" s="46"/>
      <c r="L2" s="4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1033</v>
      </c>
      <c r="G3" s="7" t="s">
        <v>1034</v>
      </c>
      <c r="H3" s="1" t="s">
        <v>1035</v>
      </c>
      <c r="I3" s="8" t="s">
        <v>1036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1037</v>
      </c>
      <c r="Q3" s="1" t="s">
        <v>1038</v>
      </c>
      <c r="S3" s="1"/>
      <c r="T3" s="1"/>
      <c r="U3" s="1"/>
      <c r="V3" s="1"/>
    </row>
    <row r="4" spans="1:23" ht="31.5" x14ac:dyDescent="0.35">
      <c r="A4" s="48" t="s">
        <v>1039</v>
      </c>
      <c r="B4" s="48"/>
      <c r="C4" s="48"/>
      <c r="D4" s="48"/>
      <c r="E4" s="48"/>
      <c r="F4" s="10" t="s">
        <v>1040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7">
        <f>ROUND(SUM(Q16:Q75)*60,2)</f>
        <v>0</v>
      </c>
      <c r="K4" s="2">
        <f>SUM(R16:R75)*60</f>
        <v>0</v>
      </c>
      <c r="L4" s="29">
        <f>SUM(S16:S75)*60</f>
        <v>0</v>
      </c>
      <c r="N4" s="49" t="s">
        <v>1041</v>
      </c>
      <c r="O4" s="50"/>
      <c r="P4" s="14">
        <v>1</v>
      </c>
      <c r="Q4" s="51"/>
      <c r="R4" s="52"/>
      <c r="S4" s="52"/>
      <c r="T4" s="52"/>
      <c r="U4" s="52"/>
      <c r="V4" s="53"/>
    </row>
    <row r="5" spans="1:23" ht="31.5" x14ac:dyDescent="0.35">
      <c r="A5" s="48" t="s">
        <v>1042</v>
      </c>
      <c r="B5" s="48"/>
      <c r="C5" s="48"/>
      <c r="D5" s="48"/>
      <c r="E5" s="48"/>
      <c r="F5" s="10" t="s">
        <v>1043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7">
        <f>ROUND(SUM(U16:U75)*60,2)</f>
        <v>0</v>
      </c>
      <c r="K5" s="2">
        <f>SUM(V16:V75)*60</f>
        <v>0</v>
      </c>
      <c r="L5" s="29">
        <f>SUM(W16:W75)*60</f>
        <v>0</v>
      </c>
      <c r="N5" s="49"/>
      <c r="O5" s="50"/>
      <c r="P5" s="14">
        <v>2</v>
      </c>
      <c r="Q5" s="51"/>
      <c r="R5" s="52"/>
      <c r="S5" s="52"/>
      <c r="T5" s="52"/>
      <c r="U5" s="52"/>
      <c r="V5" s="53"/>
    </row>
    <row r="6" spans="1:23" ht="53.5" x14ac:dyDescent="0.35">
      <c r="A6" s="54" t="s">
        <v>1044</v>
      </c>
      <c r="B6" s="54"/>
      <c r="C6" s="54"/>
      <c r="D6" s="54"/>
      <c r="E6" s="54"/>
      <c r="F6" s="3" t="s">
        <v>1045</v>
      </c>
      <c r="G6" s="15"/>
      <c r="H6" s="12">
        <f t="shared" ref="H6:H10" si="0">G6*0.23</f>
        <v>0</v>
      </c>
      <c r="I6" s="30">
        <f>ROUND(G6+H6,2)</f>
        <v>0</v>
      </c>
      <c r="J6" s="55" t="s">
        <v>1046</v>
      </c>
      <c r="K6" s="56"/>
      <c r="L6" s="57"/>
      <c r="P6" s="9"/>
      <c r="Q6" s="1"/>
      <c r="S6" s="5"/>
      <c r="T6" s="5"/>
    </row>
    <row r="7" spans="1:23" ht="53.5" x14ac:dyDescent="0.35">
      <c r="A7" s="54" t="s">
        <v>1047</v>
      </c>
      <c r="B7" s="54"/>
      <c r="C7" s="54"/>
      <c r="D7" s="54"/>
      <c r="E7" s="54"/>
      <c r="F7" s="3" t="s">
        <v>1048</v>
      </c>
      <c r="G7" s="15"/>
      <c r="H7" s="12">
        <f t="shared" si="0"/>
        <v>0</v>
      </c>
      <c r="I7" s="30">
        <f>ROUND(G7+H7,2)</f>
        <v>0</v>
      </c>
      <c r="J7" s="55" t="s">
        <v>1046</v>
      </c>
      <c r="K7" s="56"/>
      <c r="L7" s="57"/>
      <c r="P7" s="9" t="s">
        <v>1037</v>
      </c>
      <c r="Q7" s="1" t="s">
        <v>1038</v>
      </c>
      <c r="S7" s="5"/>
      <c r="T7" s="5"/>
    </row>
    <row r="8" spans="1:23" ht="43" x14ac:dyDescent="0.35">
      <c r="A8" s="54" t="s">
        <v>1049</v>
      </c>
      <c r="B8" s="54"/>
      <c r="C8" s="54"/>
      <c r="D8" s="54"/>
      <c r="E8" s="54"/>
      <c r="F8" s="3" t="s">
        <v>1050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49" t="s">
        <v>1051</v>
      </c>
      <c r="O8" s="50"/>
      <c r="P8" s="14">
        <v>1</v>
      </c>
      <c r="Q8" s="51"/>
      <c r="R8" s="52"/>
      <c r="S8" s="52"/>
      <c r="T8" s="52"/>
      <c r="U8" s="52"/>
      <c r="V8" s="53"/>
    </row>
    <row r="9" spans="1:23" ht="32.5" x14ac:dyDescent="0.35">
      <c r="A9" s="60" t="s">
        <v>1052</v>
      </c>
      <c r="B9" s="60"/>
      <c r="C9" s="60"/>
      <c r="D9" s="60"/>
      <c r="E9" s="60"/>
      <c r="F9" s="3" t="s">
        <v>1053</v>
      </c>
      <c r="G9" s="15"/>
      <c r="H9" s="12">
        <f t="shared" si="0"/>
        <v>0</v>
      </c>
      <c r="I9" s="30">
        <f>ROUND(G9+H9,2)</f>
        <v>0</v>
      </c>
      <c r="J9" s="61" t="s">
        <v>1046</v>
      </c>
      <c r="K9" s="62"/>
      <c r="L9" s="63"/>
      <c r="M9" s="1"/>
      <c r="N9" s="16"/>
    </row>
    <row r="10" spans="1:23" ht="43.5" thickBot="1" x14ac:dyDescent="0.4">
      <c r="A10" s="60" t="s">
        <v>1054</v>
      </c>
      <c r="B10" s="60"/>
      <c r="C10" s="60"/>
      <c r="D10" s="60"/>
      <c r="E10" s="60"/>
      <c r="F10" s="3" t="s">
        <v>1055</v>
      </c>
      <c r="G10" s="17"/>
      <c r="H10" s="18">
        <f t="shared" si="0"/>
        <v>0</v>
      </c>
      <c r="I10" s="30">
        <f>ROUND(G10+H10,2)</f>
        <v>0</v>
      </c>
      <c r="J10" s="64" t="s">
        <v>1046</v>
      </c>
      <c r="K10" s="65"/>
      <c r="L10" s="66"/>
      <c r="M10" s="1"/>
      <c r="N10" s="1"/>
    </row>
    <row r="11" spans="1:23" ht="15" thickTop="1" x14ac:dyDescent="0.35">
      <c r="A11" s="19"/>
      <c r="B11" s="19"/>
      <c r="C11" s="19"/>
      <c r="D11" s="19"/>
      <c r="H11" s="19"/>
      <c r="I11" s="67"/>
      <c r="J11" s="68"/>
      <c r="K11" s="68"/>
      <c r="L11" s="69"/>
      <c r="M11" s="32" t="s">
        <v>1056</v>
      </c>
      <c r="N11" s="33"/>
      <c r="O11" s="1"/>
      <c r="P11" s="1"/>
      <c r="Q11" s="1"/>
      <c r="R11" s="1"/>
      <c r="S11" s="1"/>
      <c r="T11" s="1"/>
      <c r="U11" s="1"/>
    </row>
    <row r="12" spans="1:23" ht="15" thickBot="1" x14ac:dyDescent="0.4">
      <c r="A12" s="19"/>
      <c r="B12" s="19"/>
      <c r="C12" s="19"/>
      <c r="D12" s="19"/>
      <c r="H12" s="20" t="s">
        <v>1057</v>
      </c>
      <c r="I12" s="70"/>
      <c r="J12" s="71"/>
      <c r="K12" s="71"/>
      <c r="L12" s="72"/>
      <c r="M12" s="73" t="s">
        <v>1058</v>
      </c>
      <c r="N12" s="74"/>
      <c r="O12" s="74"/>
      <c r="P12" s="74"/>
      <c r="Q12" s="74"/>
      <c r="R12" s="74"/>
      <c r="S12" s="74"/>
      <c r="T12" s="74"/>
      <c r="U12" s="74"/>
      <c r="V12" s="74"/>
    </row>
    <row r="13" spans="1:23" ht="15" thickTop="1" x14ac:dyDescent="0.35"/>
    <row r="14" spans="1:23" ht="43.5" customHeight="1" x14ac:dyDescent="0.35">
      <c r="A14" s="21" t="s">
        <v>1059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SUM(N16:N761)</f>
        <v>15</v>
      </c>
      <c r="N14" s="23"/>
      <c r="P14" s="58" t="s">
        <v>1060</v>
      </c>
      <c r="Q14" s="59"/>
      <c r="R14" s="59"/>
      <c r="S14" s="59"/>
      <c r="T14" s="58" t="s">
        <v>1061</v>
      </c>
      <c r="U14" s="59"/>
      <c r="V14" s="59"/>
      <c r="W14" s="59"/>
    </row>
    <row r="15" spans="1:23" ht="73.5" x14ac:dyDescent="0.35">
      <c r="A15" s="34" t="s">
        <v>0</v>
      </c>
      <c r="B15" s="34" t="s">
        <v>1</v>
      </c>
      <c r="C15" s="35" t="s">
        <v>2</v>
      </c>
      <c r="D15" s="36" t="s">
        <v>3</v>
      </c>
      <c r="E15" s="36" t="s">
        <v>4</v>
      </c>
      <c r="F15" s="36" t="s">
        <v>5</v>
      </c>
      <c r="G15" s="36" t="s">
        <v>6</v>
      </c>
      <c r="H15" s="36" t="s">
        <v>7</v>
      </c>
      <c r="I15" s="36" t="s">
        <v>8</v>
      </c>
      <c r="J15" s="36" t="s">
        <v>9</v>
      </c>
      <c r="K15" s="36" t="s">
        <v>10</v>
      </c>
      <c r="L15" s="36" t="s">
        <v>11</v>
      </c>
      <c r="M15" s="36" t="s">
        <v>12</v>
      </c>
      <c r="N15" s="36" t="s">
        <v>1016</v>
      </c>
      <c r="O15" s="24" t="s">
        <v>1062</v>
      </c>
      <c r="P15" s="24" t="s">
        <v>1063</v>
      </c>
      <c r="Q15" s="24" t="s">
        <v>1064</v>
      </c>
      <c r="R15" s="24" t="s">
        <v>1065</v>
      </c>
      <c r="S15" s="24" t="s">
        <v>1066</v>
      </c>
      <c r="T15" s="24" t="s">
        <v>1067</v>
      </c>
      <c r="U15" s="24" t="s">
        <v>1064</v>
      </c>
      <c r="V15" s="24" t="s">
        <v>1065</v>
      </c>
      <c r="W15" s="24" t="s">
        <v>1066</v>
      </c>
    </row>
    <row r="16" spans="1:23" x14ac:dyDescent="0.35">
      <c r="A16" s="37">
        <v>5631442</v>
      </c>
      <c r="B16" s="37" t="s">
        <v>553</v>
      </c>
      <c r="C16" s="38" t="s">
        <v>554</v>
      </c>
      <c r="D16" s="39" t="s">
        <v>15</v>
      </c>
      <c r="E16" s="39" t="s">
        <v>555</v>
      </c>
      <c r="F16" s="39" t="s">
        <v>556</v>
      </c>
      <c r="G16" s="39" t="s">
        <v>557</v>
      </c>
      <c r="H16" s="39" t="s">
        <v>556</v>
      </c>
      <c r="I16" s="39" t="s">
        <v>558</v>
      </c>
      <c r="J16" s="39" t="s">
        <v>559</v>
      </c>
      <c r="K16" s="39">
        <v>21</v>
      </c>
      <c r="L16" s="39">
        <v>472396</v>
      </c>
      <c r="M16" s="39">
        <v>320795</v>
      </c>
      <c r="N16" s="39">
        <v>1</v>
      </c>
      <c r="O16" s="41"/>
      <c r="P16" s="41"/>
      <c r="Q16" s="41"/>
      <c r="R16" s="25">
        <f>ROUND(Q16*0.23,2)</f>
        <v>0</v>
      </c>
      <c r="S16" s="26">
        <f>ROUND(SUM(Q16:R16),2)</f>
        <v>0</v>
      </c>
      <c r="T16" s="41"/>
      <c r="U16" s="41"/>
      <c r="V16" s="25">
        <f>ROUND(U16*0.23,2)</f>
        <v>0</v>
      </c>
      <c r="W16" s="26">
        <f>ROUND(SUM(U16:V16),2)</f>
        <v>0</v>
      </c>
    </row>
    <row r="17" spans="1:23" x14ac:dyDescent="0.35">
      <c r="A17" s="37">
        <v>5631909</v>
      </c>
      <c r="B17" s="37" t="s">
        <v>560</v>
      </c>
      <c r="C17" s="38" t="s">
        <v>561</v>
      </c>
      <c r="D17" s="39" t="s">
        <v>15</v>
      </c>
      <c r="E17" s="39" t="s">
        <v>555</v>
      </c>
      <c r="F17" s="39" t="s">
        <v>556</v>
      </c>
      <c r="G17" s="39" t="s">
        <v>562</v>
      </c>
      <c r="H17" s="39" t="s">
        <v>563</v>
      </c>
      <c r="I17" s="39" t="s">
        <v>564</v>
      </c>
      <c r="J17" s="39" t="s">
        <v>565</v>
      </c>
      <c r="K17" s="39">
        <v>6</v>
      </c>
      <c r="L17" s="39">
        <v>474737</v>
      </c>
      <c r="M17" s="39">
        <v>316524</v>
      </c>
      <c r="N17" s="39">
        <v>1</v>
      </c>
      <c r="O17" s="41"/>
      <c r="P17" s="41"/>
      <c r="Q17" s="41"/>
      <c r="R17" s="25">
        <f t="shared" ref="R17:R30" si="1">ROUND(Q17*0.23,2)</f>
        <v>0</v>
      </c>
      <c r="S17" s="26">
        <f t="shared" ref="S17:S30" si="2">ROUND(SUM(Q17:R17),2)</f>
        <v>0</v>
      </c>
      <c r="T17" s="41"/>
      <c r="U17" s="41"/>
      <c r="V17" s="25">
        <f t="shared" ref="V17:V30" si="3">ROUND(U17*0.23,2)</f>
        <v>0</v>
      </c>
      <c r="W17" s="26">
        <f t="shared" ref="W17:W30" si="4">ROUND(SUM(U17:V17),2)</f>
        <v>0</v>
      </c>
    </row>
    <row r="18" spans="1:23" x14ac:dyDescent="0.35">
      <c r="A18" s="37">
        <v>5632818</v>
      </c>
      <c r="B18" s="37" t="s">
        <v>566</v>
      </c>
      <c r="C18" s="38" t="s">
        <v>567</v>
      </c>
      <c r="D18" s="39" t="s">
        <v>15</v>
      </c>
      <c r="E18" s="39" t="s">
        <v>555</v>
      </c>
      <c r="F18" s="39" t="s">
        <v>556</v>
      </c>
      <c r="G18" s="39" t="s">
        <v>568</v>
      </c>
      <c r="H18" s="39" t="s">
        <v>569</v>
      </c>
      <c r="I18" s="39" t="s">
        <v>34</v>
      </c>
      <c r="J18" s="39" t="s">
        <v>35</v>
      </c>
      <c r="K18" s="39">
        <v>4</v>
      </c>
      <c r="L18" s="39">
        <v>470564</v>
      </c>
      <c r="M18" s="39">
        <v>325872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35">
      <c r="A19" s="37">
        <v>5633021</v>
      </c>
      <c r="B19" s="37" t="s">
        <v>570</v>
      </c>
      <c r="C19" s="38" t="s">
        <v>571</v>
      </c>
      <c r="D19" s="39" t="s">
        <v>15</v>
      </c>
      <c r="E19" s="39" t="s">
        <v>555</v>
      </c>
      <c r="F19" s="39" t="s">
        <v>556</v>
      </c>
      <c r="G19" s="39" t="s">
        <v>572</v>
      </c>
      <c r="H19" s="39" t="s">
        <v>573</v>
      </c>
      <c r="I19" s="39" t="s">
        <v>448</v>
      </c>
      <c r="J19" s="39" t="s">
        <v>449</v>
      </c>
      <c r="K19" s="39">
        <v>33</v>
      </c>
      <c r="L19" s="39">
        <v>476972</v>
      </c>
      <c r="M19" s="39">
        <v>323688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35">
      <c r="A20" s="37">
        <v>5631106</v>
      </c>
      <c r="B20" s="37" t="s">
        <v>574</v>
      </c>
      <c r="C20" s="38" t="s">
        <v>575</v>
      </c>
      <c r="D20" s="39" t="s">
        <v>15</v>
      </c>
      <c r="E20" s="39" t="s">
        <v>555</v>
      </c>
      <c r="F20" s="39" t="s">
        <v>576</v>
      </c>
      <c r="G20" s="39" t="s">
        <v>577</v>
      </c>
      <c r="H20" s="39" t="s">
        <v>576</v>
      </c>
      <c r="I20" s="39" t="s">
        <v>578</v>
      </c>
      <c r="J20" s="39" t="s">
        <v>579</v>
      </c>
      <c r="K20" s="39">
        <v>2</v>
      </c>
      <c r="L20" s="39">
        <v>493471</v>
      </c>
      <c r="M20" s="39">
        <v>312107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35">
      <c r="A21" s="37">
        <v>5636315</v>
      </c>
      <c r="B21" s="37" t="s">
        <v>585</v>
      </c>
      <c r="C21" s="38" t="s">
        <v>586</v>
      </c>
      <c r="D21" s="39" t="s">
        <v>15</v>
      </c>
      <c r="E21" s="39" t="s">
        <v>555</v>
      </c>
      <c r="F21" s="39" t="s">
        <v>587</v>
      </c>
      <c r="G21" s="39" t="s">
        <v>588</v>
      </c>
      <c r="H21" s="39" t="s">
        <v>587</v>
      </c>
      <c r="I21" s="39" t="s">
        <v>34</v>
      </c>
      <c r="J21" s="39" t="s">
        <v>35</v>
      </c>
      <c r="K21" s="39">
        <v>1</v>
      </c>
      <c r="L21" s="39">
        <v>482503</v>
      </c>
      <c r="M21" s="39">
        <v>315756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35">
      <c r="A22" s="37">
        <v>5636986</v>
      </c>
      <c r="B22" s="37" t="s">
        <v>589</v>
      </c>
      <c r="C22" s="38" t="s">
        <v>590</v>
      </c>
      <c r="D22" s="39" t="s">
        <v>15</v>
      </c>
      <c r="E22" s="39" t="s">
        <v>555</v>
      </c>
      <c r="F22" s="39" t="s">
        <v>587</v>
      </c>
      <c r="G22" s="39" t="s">
        <v>591</v>
      </c>
      <c r="H22" s="39" t="s">
        <v>592</v>
      </c>
      <c r="I22" s="39" t="s">
        <v>593</v>
      </c>
      <c r="J22" s="39" t="s">
        <v>594</v>
      </c>
      <c r="K22" s="39">
        <v>21</v>
      </c>
      <c r="L22" s="39">
        <v>475341</v>
      </c>
      <c r="M22" s="39">
        <v>314316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35">
      <c r="A23" s="37">
        <v>5640888</v>
      </c>
      <c r="B23" s="37" t="s">
        <v>601</v>
      </c>
      <c r="C23" s="38" t="s">
        <v>602</v>
      </c>
      <c r="D23" s="39" t="s">
        <v>15</v>
      </c>
      <c r="E23" s="39" t="s">
        <v>555</v>
      </c>
      <c r="F23" s="39" t="s">
        <v>603</v>
      </c>
      <c r="G23" s="39" t="s">
        <v>604</v>
      </c>
      <c r="H23" s="39" t="s">
        <v>605</v>
      </c>
      <c r="I23" s="39" t="s">
        <v>558</v>
      </c>
      <c r="J23" s="39" t="s">
        <v>559</v>
      </c>
      <c r="K23" s="40">
        <v>5</v>
      </c>
      <c r="L23" s="39">
        <v>466858</v>
      </c>
      <c r="M23" s="39">
        <v>317296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35">
      <c r="A24" s="37">
        <v>5641772</v>
      </c>
      <c r="B24" s="37" t="s">
        <v>606</v>
      </c>
      <c r="C24" s="38" t="s">
        <v>607</v>
      </c>
      <c r="D24" s="39" t="s">
        <v>15</v>
      </c>
      <c r="E24" s="39" t="s">
        <v>555</v>
      </c>
      <c r="F24" s="39" t="s">
        <v>603</v>
      </c>
      <c r="G24" s="39" t="s">
        <v>608</v>
      </c>
      <c r="H24" s="39" t="s">
        <v>609</v>
      </c>
      <c r="I24" s="39" t="s">
        <v>558</v>
      </c>
      <c r="J24" s="39" t="s">
        <v>559</v>
      </c>
      <c r="K24" s="40">
        <v>30</v>
      </c>
      <c r="L24" s="39">
        <v>465952</v>
      </c>
      <c r="M24" s="39">
        <v>313099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35">
      <c r="A25" s="37">
        <v>5644271</v>
      </c>
      <c r="B25" s="37" t="s">
        <v>612</v>
      </c>
      <c r="C25" s="38" t="s">
        <v>613</v>
      </c>
      <c r="D25" s="39" t="s">
        <v>15</v>
      </c>
      <c r="E25" s="39" t="s">
        <v>555</v>
      </c>
      <c r="F25" s="39" t="s">
        <v>614</v>
      </c>
      <c r="G25" s="39" t="s">
        <v>615</v>
      </c>
      <c r="H25" s="39" t="s">
        <v>616</v>
      </c>
      <c r="I25" s="39" t="s">
        <v>581</v>
      </c>
      <c r="J25" s="39" t="s">
        <v>582</v>
      </c>
      <c r="K25" s="40">
        <v>42</v>
      </c>
      <c r="L25" s="39">
        <v>499569</v>
      </c>
      <c r="M25" s="39">
        <v>308183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35">
      <c r="A26" s="37">
        <v>5644437</v>
      </c>
      <c r="B26" s="37" t="s">
        <v>617</v>
      </c>
      <c r="C26" s="38" t="s">
        <v>618</v>
      </c>
      <c r="D26" s="39" t="s">
        <v>15</v>
      </c>
      <c r="E26" s="39" t="s">
        <v>555</v>
      </c>
      <c r="F26" s="39" t="s">
        <v>614</v>
      </c>
      <c r="G26" s="39" t="s">
        <v>619</v>
      </c>
      <c r="H26" s="39" t="s">
        <v>620</v>
      </c>
      <c r="I26" s="39" t="s">
        <v>34</v>
      </c>
      <c r="J26" s="39" t="s">
        <v>35</v>
      </c>
      <c r="K26" s="40">
        <v>10</v>
      </c>
      <c r="L26" s="39">
        <v>502415</v>
      </c>
      <c r="M26" s="39">
        <v>308489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35">
      <c r="A27" s="37">
        <v>8636707</v>
      </c>
      <c r="B27" s="37" t="s">
        <v>621</v>
      </c>
      <c r="C27" s="38" t="s">
        <v>622</v>
      </c>
      <c r="D27" s="39" t="s">
        <v>15</v>
      </c>
      <c r="E27" s="39" t="s">
        <v>555</v>
      </c>
      <c r="F27" s="39" t="s">
        <v>614</v>
      </c>
      <c r="G27" s="39" t="s">
        <v>623</v>
      </c>
      <c r="H27" s="39" t="s">
        <v>624</v>
      </c>
      <c r="I27" s="39" t="s">
        <v>34</v>
      </c>
      <c r="J27" s="39" t="s">
        <v>35</v>
      </c>
      <c r="K27" s="40">
        <v>1</v>
      </c>
      <c r="L27" s="39">
        <v>499738</v>
      </c>
      <c r="M27" s="39">
        <v>305055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35">
      <c r="A28" s="37">
        <v>8835552</v>
      </c>
      <c r="B28" s="37" t="s">
        <v>888</v>
      </c>
      <c r="C28" s="38" t="s">
        <v>889</v>
      </c>
      <c r="D28" s="39" t="s">
        <v>15</v>
      </c>
      <c r="E28" s="39" t="s">
        <v>555</v>
      </c>
      <c r="F28" s="39" t="s">
        <v>614</v>
      </c>
      <c r="G28" s="39" t="s">
        <v>890</v>
      </c>
      <c r="H28" s="39" t="s">
        <v>614</v>
      </c>
      <c r="I28" s="39" t="s">
        <v>891</v>
      </c>
      <c r="J28" s="39" t="s">
        <v>892</v>
      </c>
      <c r="K28" s="40" t="s">
        <v>893</v>
      </c>
      <c r="L28" s="39">
        <v>503930</v>
      </c>
      <c r="M28" s="39">
        <v>302647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35">
      <c r="A29" s="37">
        <v>8196068</v>
      </c>
      <c r="B29" s="37" t="s">
        <v>894</v>
      </c>
      <c r="C29" s="38" t="s">
        <v>895</v>
      </c>
      <c r="D29" s="39" t="s">
        <v>15</v>
      </c>
      <c r="E29" s="39" t="s">
        <v>555</v>
      </c>
      <c r="F29" s="39" t="s">
        <v>614</v>
      </c>
      <c r="G29" s="39" t="s">
        <v>890</v>
      </c>
      <c r="H29" s="39" t="s">
        <v>614</v>
      </c>
      <c r="I29" s="39" t="s">
        <v>672</v>
      </c>
      <c r="J29" s="39" t="s">
        <v>673</v>
      </c>
      <c r="K29" s="40">
        <v>7</v>
      </c>
      <c r="L29" s="39">
        <v>504186</v>
      </c>
      <c r="M29" s="39">
        <v>302581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35">
      <c r="A30" s="37">
        <v>5643796</v>
      </c>
      <c r="B30" s="37" t="s">
        <v>896</v>
      </c>
      <c r="C30" s="38" t="s">
        <v>897</v>
      </c>
      <c r="D30" s="39" t="s">
        <v>15</v>
      </c>
      <c r="E30" s="39" t="s">
        <v>555</v>
      </c>
      <c r="F30" s="39" t="s">
        <v>614</v>
      </c>
      <c r="G30" s="39" t="s">
        <v>890</v>
      </c>
      <c r="H30" s="39" t="s">
        <v>614</v>
      </c>
      <c r="I30" s="39" t="s">
        <v>34</v>
      </c>
      <c r="J30" s="39" t="s">
        <v>35</v>
      </c>
      <c r="K30" s="40">
        <v>5</v>
      </c>
      <c r="L30" s="39">
        <v>502972</v>
      </c>
      <c r="M30" s="39">
        <v>304894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</sheetData>
  <sheetProtection algorithmName="SHA-512" hashValue="bFfYvYBHbfSOgLLYIPQgOg22j/3Je8vz85jQpeya3rOe+orERZCNUzTmkSzzddrrC3rKDxyWoAe0asLK+/wlbQ==" saltValue="lR9fIgLnSG7otRVlln57Wg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412F5-AB2D-4493-91F9-8B4BEE6C7E17}">
  <dimension ref="A1:W39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4"/>
    <col min="5" max="5" width="12.54296875" style="4" customWidth="1"/>
    <col min="6" max="6" width="11.453125" style="4" customWidth="1"/>
    <col min="7" max="11" width="8.7265625" style="4"/>
    <col min="12" max="12" width="14.54296875" style="4" customWidth="1"/>
    <col min="13" max="14" width="8.7265625" style="4"/>
    <col min="15" max="15" width="18.81640625" style="4" customWidth="1"/>
    <col min="16" max="16" width="10.81640625" style="4" customWidth="1"/>
    <col min="17" max="17" width="17.81640625" style="4" customWidth="1"/>
    <col min="18" max="18" width="8.7265625" style="4"/>
    <col min="19" max="19" width="14.453125" style="4" customWidth="1"/>
    <col min="20" max="20" width="12.7265625" style="4" customWidth="1"/>
    <col min="21" max="21" width="15.453125" style="4" customWidth="1"/>
    <col min="22" max="22" width="8.7265625" style="4"/>
    <col min="23" max="23" width="13.453125" style="4" customWidth="1"/>
    <col min="24" max="16384" width="8.7265625" style="4"/>
  </cols>
  <sheetData>
    <row r="1" spans="1:23" ht="15" thickBot="1" x14ac:dyDescent="0.4">
      <c r="A1" s="1" t="s">
        <v>1018</v>
      </c>
      <c r="B1" s="1" t="s">
        <v>1020</v>
      </c>
      <c r="C1" s="1" t="s">
        <v>1022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 t="s">
        <v>1028</v>
      </c>
      <c r="B2" s="1">
        <f>M14</f>
        <v>24</v>
      </c>
      <c r="C2" s="1" t="str">
        <f>E16</f>
        <v>GLIWICKI</v>
      </c>
      <c r="D2" s="1"/>
      <c r="E2" s="1"/>
      <c r="F2" s="1"/>
      <c r="G2" s="42" t="s">
        <v>1031</v>
      </c>
      <c r="H2" s="43"/>
      <c r="I2" s="44"/>
      <c r="J2" s="45" t="s">
        <v>1032</v>
      </c>
      <c r="K2" s="46"/>
      <c r="L2" s="4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1033</v>
      </c>
      <c r="G3" s="7" t="s">
        <v>1034</v>
      </c>
      <c r="H3" s="1" t="s">
        <v>1035</v>
      </c>
      <c r="I3" s="8" t="s">
        <v>1036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1037</v>
      </c>
      <c r="Q3" s="1" t="s">
        <v>1038</v>
      </c>
      <c r="S3" s="1"/>
      <c r="T3" s="1"/>
      <c r="U3" s="1"/>
      <c r="V3" s="1"/>
    </row>
    <row r="4" spans="1:23" ht="31.5" x14ac:dyDescent="0.35">
      <c r="A4" s="48" t="s">
        <v>1039</v>
      </c>
      <c r="B4" s="48"/>
      <c r="C4" s="48"/>
      <c r="D4" s="48"/>
      <c r="E4" s="48"/>
      <c r="F4" s="10" t="s">
        <v>1040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7">
        <f>ROUND(SUM(Q16:Q94)*60,2)</f>
        <v>0</v>
      </c>
      <c r="K4" s="2">
        <f>SUM(R16:R94)*60</f>
        <v>0</v>
      </c>
      <c r="L4" s="29">
        <f>SUM(S16:S94)*60</f>
        <v>0</v>
      </c>
      <c r="N4" s="49" t="s">
        <v>1041</v>
      </c>
      <c r="O4" s="50"/>
      <c r="P4" s="14">
        <v>1</v>
      </c>
      <c r="Q4" s="51"/>
      <c r="R4" s="52"/>
      <c r="S4" s="52"/>
      <c r="T4" s="52"/>
      <c r="U4" s="52"/>
      <c r="V4" s="53"/>
    </row>
    <row r="5" spans="1:23" ht="31.5" x14ac:dyDescent="0.35">
      <c r="A5" s="48" t="s">
        <v>1042</v>
      </c>
      <c r="B5" s="48"/>
      <c r="C5" s="48"/>
      <c r="D5" s="48"/>
      <c r="E5" s="48"/>
      <c r="F5" s="10" t="s">
        <v>1043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7">
        <f>ROUND(SUM(U16:U94)*60,2)</f>
        <v>0</v>
      </c>
      <c r="K5" s="2">
        <f>SUM(V16:V94)*60</f>
        <v>0</v>
      </c>
      <c r="L5" s="29">
        <f>SUM(W16:W94)*60</f>
        <v>0</v>
      </c>
      <c r="N5" s="49"/>
      <c r="O5" s="50"/>
      <c r="P5" s="14">
        <v>2</v>
      </c>
      <c r="Q5" s="51"/>
      <c r="R5" s="52"/>
      <c r="S5" s="52"/>
      <c r="T5" s="52"/>
      <c r="U5" s="52"/>
      <c r="V5" s="53"/>
    </row>
    <row r="6" spans="1:23" ht="53.5" x14ac:dyDescent="0.35">
      <c r="A6" s="54" t="s">
        <v>1044</v>
      </c>
      <c r="B6" s="54"/>
      <c r="C6" s="54"/>
      <c r="D6" s="54"/>
      <c r="E6" s="54"/>
      <c r="F6" s="3" t="s">
        <v>1045</v>
      </c>
      <c r="G6" s="15"/>
      <c r="H6" s="12">
        <f t="shared" ref="H6:H10" si="0">G6*0.23</f>
        <v>0</v>
      </c>
      <c r="I6" s="30">
        <f>ROUND(G6+H6,2)</f>
        <v>0</v>
      </c>
      <c r="J6" s="55" t="s">
        <v>1046</v>
      </c>
      <c r="K6" s="56"/>
      <c r="L6" s="57"/>
      <c r="P6" s="9"/>
      <c r="Q6" s="1"/>
      <c r="S6" s="5"/>
      <c r="T6" s="5"/>
    </row>
    <row r="7" spans="1:23" ht="53.5" x14ac:dyDescent="0.35">
      <c r="A7" s="54" t="s">
        <v>1047</v>
      </c>
      <c r="B7" s="54"/>
      <c r="C7" s="54"/>
      <c r="D7" s="54"/>
      <c r="E7" s="54"/>
      <c r="F7" s="3" t="s">
        <v>1048</v>
      </c>
      <c r="G7" s="15"/>
      <c r="H7" s="12">
        <f t="shared" si="0"/>
        <v>0</v>
      </c>
      <c r="I7" s="30">
        <f>ROUND(G7+H7,2)</f>
        <v>0</v>
      </c>
      <c r="J7" s="55" t="s">
        <v>1046</v>
      </c>
      <c r="K7" s="56"/>
      <c r="L7" s="57"/>
      <c r="P7" s="9" t="s">
        <v>1037</v>
      </c>
      <c r="Q7" s="1" t="s">
        <v>1038</v>
      </c>
      <c r="S7" s="5"/>
      <c r="T7" s="5"/>
    </row>
    <row r="8" spans="1:23" ht="43" x14ac:dyDescent="0.35">
      <c r="A8" s="54" t="s">
        <v>1049</v>
      </c>
      <c r="B8" s="54"/>
      <c r="C8" s="54"/>
      <c r="D8" s="54"/>
      <c r="E8" s="54"/>
      <c r="F8" s="3" t="s">
        <v>1050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49" t="s">
        <v>1051</v>
      </c>
      <c r="O8" s="50"/>
      <c r="P8" s="14">
        <v>1</v>
      </c>
      <c r="Q8" s="51"/>
      <c r="R8" s="52"/>
      <c r="S8" s="52"/>
      <c r="T8" s="52"/>
      <c r="U8" s="52"/>
      <c r="V8" s="53"/>
    </row>
    <row r="9" spans="1:23" ht="32.5" x14ac:dyDescent="0.35">
      <c r="A9" s="60" t="s">
        <v>1052</v>
      </c>
      <c r="B9" s="60"/>
      <c r="C9" s="60"/>
      <c r="D9" s="60"/>
      <c r="E9" s="60"/>
      <c r="F9" s="3" t="s">
        <v>1053</v>
      </c>
      <c r="G9" s="15"/>
      <c r="H9" s="12">
        <f t="shared" si="0"/>
        <v>0</v>
      </c>
      <c r="I9" s="30">
        <f>ROUND(G9+H9,2)</f>
        <v>0</v>
      </c>
      <c r="J9" s="61" t="s">
        <v>1046</v>
      </c>
      <c r="K9" s="62"/>
      <c r="L9" s="63"/>
      <c r="M9" s="1"/>
      <c r="N9" s="16"/>
    </row>
    <row r="10" spans="1:23" ht="43.5" thickBot="1" x14ac:dyDescent="0.4">
      <c r="A10" s="60" t="s">
        <v>1054</v>
      </c>
      <c r="B10" s="60"/>
      <c r="C10" s="60"/>
      <c r="D10" s="60"/>
      <c r="E10" s="60"/>
      <c r="F10" s="3" t="s">
        <v>1055</v>
      </c>
      <c r="G10" s="17"/>
      <c r="H10" s="18">
        <f t="shared" si="0"/>
        <v>0</v>
      </c>
      <c r="I10" s="30">
        <f>ROUND(G10+H10,2)</f>
        <v>0</v>
      </c>
      <c r="J10" s="64" t="s">
        <v>1046</v>
      </c>
      <c r="K10" s="65"/>
      <c r="L10" s="66"/>
      <c r="M10" s="1"/>
      <c r="N10" s="1"/>
    </row>
    <row r="11" spans="1:23" ht="15" thickTop="1" x14ac:dyDescent="0.35">
      <c r="A11" s="19"/>
      <c r="B11" s="19"/>
      <c r="C11" s="19"/>
      <c r="D11" s="19"/>
      <c r="H11" s="19"/>
      <c r="I11" s="67"/>
      <c r="J11" s="68"/>
      <c r="K11" s="68"/>
      <c r="L11" s="69"/>
      <c r="M11" s="32" t="s">
        <v>1056</v>
      </c>
      <c r="N11" s="33"/>
      <c r="O11" s="1"/>
      <c r="P11" s="1"/>
      <c r="Q11" s="1"/>
      <c r="R11" s="1"/>
      <c r="S11" s="1"/>
      <c r="T11" s="1"/>
      <c r="U11" s="1"/>
    </row>
    <row r="12" spans="1:23" ht="15" thickBot="1" x14ac:dyDescent="0.4">
      <c r="A12" s="19"/>
      <c r="B12" s="19"/>
      <c r="C12" s="19"/>
      <c r="D12" s="19"/>
      <c r="H12" s="20" t="s">
        <v>1057</v>
      </c>
      <c r="I12" s="70"/>
      <c r="J12" s="71"/>
      <c r="K12" s="71"/>
      <c r="L12" s="72"/>
      <c r="M12" s="73" t="s">
        <v>1058</v>
      </c>
      <c r="N12" s="74"/>
      <c r="O12" s="74"/>
      <c r="P12" s="74"/>
      <c r="Q12" s="74"/>
      <c r="R12" s="74"/>
      <c r="S12" s="74"/>
      <c r="T12" s="74"/>
      <c r="U12" s="74"/>
      <c r="V12" s="74"/>
    </row>
    <row r="13" spans="1:23" ht="15" thickTop="1" x14ac:dyDescent="0.35"/>
    <row r="14" spans="1:23" ht="43.5" customHeight="1" x14ac:dyDescent="0.35">
      <c r="A14" s="21" t="s">
        <v>1059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SUM(N16:N780)</f>
        <v>24</v>
      </c>
      <c r="N14" s="23"/>
      <c r="P14" s="58" t="s">
        <v>1060</v>
      </c>
      <c r="Q14" s="59"/>
      <c r="R14" s="59"/>
      <c r="S14" s="59"/>
      <c r="T14" s="58" t="s">
        <v>1061</v>
      </c>
      <c r="U14" s="59"/>
      <c r="V14" s="59"/>
      <c r="W14" s="59"/>
    </row>
    <row r="15" spans="1:23" ht="73.5" x14ac:dyDescent="0.35">
      <c r="A15" s="34" t="s">
        <v>0</v>
      </c>
      <c r="B15" s="34" t="s">
        <v>1</v>
      </c>
      <c r="C15" s="35" t="s">
        <v>2</v>
      </c>
      <c r="D15" s="36" t="s">
        <v>3</v>
      </c>
      <c r="E15" s="36" t="s">
        <v>4</v>
      </c>
      <c r="F15" s="36" t="s">
        <v>5</v>
      </c>
      <c r="G15" s="36" t="s">
        <v>6</v>
      </c>
      <c r="H15" s="36" t="s">
        <v>7</v>
      </c>
      <c r="I15" s="36" t="s">
        <v>8</v>
      </c>
      <c r="J15" s="36" t="s">
        <v>9</v>
      </c>
      <c r="K15" s="36" t="s">
        <v>10</v>
      </c>
      <c r="L15" s="36" t="s">
        <v>11</v>
      </c>
      <c r="M15" s="36" t="s">
        <v>12</v>
      </c>
      <c r="N15" s="36" t="s">
        <v>1016</v>
      </c>
      <c r="O15" s="24" t="s">
        <v>1062</v>
      </c>
      <c r="P15" s="24" t="s">
        <v>1063</v>
      </c>
      <c r="Q15" s="24" t="s">
        <v>1064</v>
      </c>
      <c r="R15" s="24" t="s">
        <v>1065</v>
      </c>
      <c r="S15" s="24" t="s">
        <v>1066</v>
      </c>
      <c r="T15" s="24" t="s">
        <v>1067</v>
      </c>
      <c r="U15" s="24" t="s">
        <v>1064</v>
      </c>
      <c r="V15" s="24" t="s">
        <v>1065</v>
      </c>
      <c r="W15" s="24" t="s">
        <v>1066</v>
      </c>
    </row>
    <row r="16" spans="1:23" x14ac:dyDescent="0.35">
      <c r="A16" s="37">
        <v>5582722</v>
      </c>
      <c r="B16" s="37" t="s">
        <v>674</v>
      </c>
      <c r="C16" s="38" t="s">
        <v>675</v>
      </c>
      <c r="D16" s="39" t="s">
        <v>15</v>
      </c>
      <c r="E16" s="39" t="s">
        <v>660</v>
      </c>
      <c r="F16" s="39" t="s">
        <v>676</v>
      </c>
      <c r="G16" s="39" t="s">
        <v>677</v>
      </c>
      <c r="H16" s="39" t="s">
        <v>676</v>
      </c>
      <c r="I16" s="39" t="s">
        <v>678</v>
      </c>
      <c r="J16" s="39" t="s">
        <v>35</v>
      </c>
      <c r="K16" s="40">
        <v>1</v>
      </c>
      <c r="L16" s="39">
        <v>468196</v>
      </c>
      <c r="M16" s="39">
        <v>261178</v>
      </c>
      <c r="N16" s="39">
        <v>1</v>
      </c>
      <c r="O16" s="41"/>
      <c r="P16" s="41"/>
      <c r="Q16" s="41"/>
      <c r="R16" s="25">
        <f>ROUND(Q16*0.23,2)</f>
        <v>0</v>
      </c>
      <c r="S16" s="26">
        <f>ROUND(SUM(Q16:R16),2)</f>
        <v>0</v>
      </c>
      <c r="T16" s="41"/>
      <c r="U16" s="41"/>
      <c r="V16" s="25">
        <f>ROUND(U16*0.23,2)</f>
        <v>0</v>
      </c>
      <c r="W16" s="26">
        <f>ROUND(SUM(U16:V16),2)</f>
        <v>0</v>
      </c>
    </row>
    <row r="17" spans="1:23" x14ac:dyDescent="0.35">
      <c r="A17" s="37">
        <v>5583811</v>
      </c>
      <c r="B17" s="37" t="s">
        <v>679</v>
      </c>
      <c r="C17" s="38" t="s">
        <v>680</v>
      </c>
      <c r="D17" s="39" t="s">
        <v>15</v>
      </c>
      <c r="E17" s="39" t="s">
        <v>660</v>
      </c>
      <c r="F17" s="39" t="s">
        <v>676</v>
      </c>
      <c r="G17" s="39" t="s">
        <v>681</v>
      </c>
      <c r="H17" s="39" t="s">
        <v>682</v>
      </c>
      <c r="I17" s="39" t="s">
        <v>683</v>
      </c>
      <c r="J17" s="39" t="s">
        <v>684</v>
      </c>
      <c r="K17" s="40">
        <v>18</v>
      </c>
      <c r="L17" s="39">
        <v>465412</v>
      </c>
      <c r="M17" s="39">
        <v>259903</v>
      </c>
      <c r="N17" s="39">
        <v>1</v>
      </c>
      <c r="O17" s="41"/>
      <c r="P17" s="41"/>
      <c r="Q17" s="41"/>
      <c r="R17" s="25">
        <f t="shared" ref="R17:R39" si="1">ROUND(Q17*0.23,2)</f>
        <v>0</v>
      </c>
      <c r="S17" s="26">
        <f t="shared" ref="S17:S39" si="2">ROUND(SUM(Q17:R17),2)</f>
        <v>0</v>
      </c>
      <c r="T17" s="41"/>
      <c r="U17" s="41"/>
      <c r="V17" s="25">
        <f t="shared" ref="V17:V39" si="3">ROUND(U17*0.23,2)</f>
        <v>0</v>
      </c>
      <c r="W17" s="26">
        <f t="shared" ref="W17:W39" si="4">ROUND(SUM(U17:V17),2)</f>
        <v>0</v>
      </c>
    </row>
    <row r="18" spans="1:23" x14ac:dyDescent="0.35">
      <c r="A18" s="37">
        <v>5585466</v>
      </c>
      <c r="B18" s="37" t="s">
        <v>686</v>
      </c>
      <c r="C18" s="38" t="s">
        <v>687</v>
      </c>
      <c r="D18" s="39" t="s">
        <v>15</v>
      </c>
      <c r="E18" s="39" t="s">
        <v>660</v>
      </c>
      <c r="F18" s="39" t="s">
        <v>688</v>
      </c>
      <c r="G18" s="39" t="s">
        <v>689</v>
      </c>
      <c r="H18" s="39" t="s">
        <v>690</v>
      </c>
      <c r="I18" s="39" t="s">
        <v>34</v>
      </c>
      <c r="J18" s="39" t="s">
        <v>35</v>
      </c>
      <c r="K18" s="40">
        <v>23</v>
      </c>
      <c r="L18" s="39">
        <v>463484</v>
      </c>
      <c r="M18" s="39">
        <v>273999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35">
      <c r="A19" s="37">
        <v>5585701</v>
      </c>
      <c r="B19" s="37" t="s">
        <v>691</v>
      </c>
      <c r="C19" s="38" t="s">
        <v>692</v>
      </c>
      <c r="D19" s="39" t="s">
        <v>15</v>
      </c>
      <c r="E19" s="39" t="s">
        <v>660</v>
      </c>
      <c r="F19" s="39" t="s">
        <v>688</v>
      </c>
      <c r="G19" s="39" t="s">
        <v>693</v>
      </c>
      <c r="H19" s="39" t="s">
        <v>694</v>
      </c>
      <c r="I19" s="39" t="s">
        <v>34</v>
      </c>
      <c r="J19" s="39" t="s">
        <v>35</v>
      </c>
      <c r="K19" s="40">
        <v>13</v>
      </c>
      <c r="L19" s="39">
        <v>466601</v>
      </c>
      <c r="M19" s="39">
        <v>280506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35">
      <c r="A20" s="37">
        <v>5585979</v>
      </c>
      <c r="B20" s="37" t="s">
        <v>695</v>
      </c>
      <c r="C20" s="38" t="s">
        <v>696</v>
      </c>
      <c r="D20" s="39" t="s">
        <v>15</v>
      </c>
      <c r="E20" s="39" t="s">
        <v>660</v>
      </c>
      <c r="F20" s="39" t="s">
        <v>688</v>
      </c>
      <c r="G20" s="39" t="s">
        <v>697</v>
      </c>
      <c r="H20" s="39" t="s">
        <v>698</v>
      </c>
      <c r="I20" s="39" t="s">
        <v>34</v>
      </c>
      <c r="J20" s="39" t="s">
        <v>35</v>
      </c>
      <c r="K20" s="40">
        <v>23</v>
      </c>
      <c r="L20" s="39">
        <v>466393</v>
      </c>
      <c r="M20" s="39">
        <v>275320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35">
      <c r="A21" s="37">
        <v>5587024</v>
      </c>
      <c r="B21" s="37" t="s">
        <v>699</v>
      </c>
      <c r="C21" s="38" t="s">
        <v>700</v>
      </c>
      <c r="D21" s="39" t="s">
        <v>15</v>
      </c>
      <c r="E21" s="39" t="s">
        <v>660</v>
      </c>
      <c r="F21" s="39" t="s">
        <v>688</v>
      </c>
      <c r="G21" s="39" t="s">
        <v>701</v>
      </c>
      <c r="H21" s="39" t="s">
        <v>702</v>
      </c>
      <c r="I21" s="39" t="s">
        <v>683</v>
      </c>
      <c r="J21" s="39" t="s">
        <v>684</v>
      </c>
      <c r="K21" s="40">
        <v>32</v>
      </c>
      <c r="L21" s="39">
        <v>461539</v>
      </c>
      <c r="M21" s="39">
        <v>282595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35">
      <c r="A22" s="37">
        <v>5587354</v>
      </c>
      <c r="B22" s="37" t="s">
        <v>703</v>
      </c>
      <c r="C22" s="38" t="s">
        <v>704</v>
      </c>
      <c r="D22" s="39" t="s">
        <v>15</v>
      </c>
      <c r="E22" s="39" t="s">
        <v>660</v>
      </c>
      <c r="F22" s="39" t="s">
        <v>688</v>
      </c>
      <c r="G22" s="39" t="s">
        <v>705</v>
      </c>
      <c r="H22" s="39" t="s">
        <v>706</v>
      </c>
      <c r="I22" s="39" t="s">
        <v>34</v>
      </c>
      <c r="J22" s="39" t="s">
        <v>35</v>
      </c>
      <c r="K22" s="40">
        <v>9</v>
      </c>
      <c r="L22" s="39">
        <v>461447</v>
      </c>
      <c r="M22" s="39">
        <v>275776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35">
      <c r="A23" s="37">
        <v>5588906</v>
      </c>
      <c r="B23" s="37" t="s">
        <v>707</v>
      </c>
      <c r="C23" s="38" t="s">
        <v>708</v>
      </c>
      <c r="D23" s="39" t="s">
        <v>15</v>
      </c>
      <c r="E23" s="39" t="s">
        <v>660</v>
      </c>
      <c r="F23" s="39" t="s">
        <v>709</v>
      </c>
      <c r="G23" s="39" t="s">
        <v>710</v>
      </c>
      <c r="H23" s="39" t="s">
        <v>711</v>
      </c>
      <c r="I23" s="39" t="s">
        <v>661</v>
      </c>
      <c r="J23" s="39" t="s">
        <v>662</v>
      </c>
      <c r="K23" s="40">
        <v>57</v>
      </c>
      <c r="L23" s="39">
        <v>462286</v>
      </c>
      <c r="M23" s="39">
        <v>262245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35">
      <c r="A24" s="37">
        <v>5589370</v>
      </c>
      <c r="B24" s="37" t="s">
        <v>712</v>
      </c>
      <c r="C24" s="38" t="s">
        <v>713</v>
      </c>
      <c r="D24" s="39" t="s">
        <v>15</v>
      </c>
      <c r="E24" s="39" t="s">
        <v>660</v>
      </c>
      <c r="F24" s="39" t="s">
        <v>709</v>
      </c>
      <c r="G24" s="39" t="s">
        <v>714</v>
      </c>
      <c r="H24" s="39" t="s">
        <v>715</v>
      </c>
      <c r="I24" s="39" t="s">
        <v>716</v>
      </c>
      <c r="J24" s="39" t="s">
        <v>717</v>
      </c>
      <c r="K24" s="40">
        <v>33</v>
      </c>
      <c r="L24" s="39">
        <v>468894</v>
      </c>
      <c r="M24" s="39">
        <v>271587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35">
      <c r="A25" s="37">
        <v>5588806</v>
      </c>
      <c r="B25" s="37" t="s">
        <v>718</v>
      </c>
      <c r="C25" s="38" t="s">
        <v>719</v>
      </c>
      <c r="D25" s="39" t="s">
        <v>15</v>
      </c>
      <c r="E25" s="39" t="s">
        <v>660</v>
      </c>
      <c r="F25" s="39" t="s">
        <v>709</v>
      </c>
      <c r="G25" s="39" t="s">
        <v>720</v>
      </c>
      <c r="H25" s="39" t="s">
        <v>709</v>
      </c>
      <c r="I25" s="39" t="s">
        <v>721</v>
      </c>
      <c r="J25" s="39" t="s">
        <v>722</v>
      </c>
      <c r="K25" s="40">
        <v>6</v>
      </c>
      <c r="L25" s="39">
        <v>466718</v>
      </c>
      <c r="M25" s="39">
        <v>266987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35">
      <c r="A26" s="37">
        <v>5588809</v>
      </c>
      <c r="B26" s="37" t="s">
        <v>723</v>
      </c>
      <c r="C26" s="38" t="s">
        <v>724</v>
      </c>
      <c r="D26" s="39" t="s">
        <v>15</v>
      </c>
      <c r="E26" s="39" t="s">
        <v>660</v>
      </c>
      <c r="F26" s="39" t="s">
        <v>709</v>
      </c>
      <c r="G26" s="39" t="s">
        <v>720</v>
      </c>
      <c r="H26" s="39" t="s">
        <v>709</v>
      </c>
      <c r="I26" s="39" t="s">
        <v>683</v>
      </c>
      <c r="J26" s="39" t="s">
        <v>684</v>
      </c>
      <c r="K26" s="40">
        <v>21</v>
      </c>
      <c r="L26" s="39">
        <v>466797</v>
      </c>
      <c r="M26" s="39">
        <v>267226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35">
      <c r="A27" s="37">
        <v>5592035</v>
      </c>
      <c r="B27" s="37" t="s">
        <v>771</v>
      </c>
      <c r="C27" s="38" t="s">
        <v>772</v>
      </c>
      <c r="D27" s="39" t="s">
        <v>15</v>
      </c>
      <c r="E27" s="39" t="s">
        <v>660</v>
      </c>
      <c r="F27" s="39" t="s">
        <v>773</v>
      </c>
      <c r="G27" s="39" t="s">
        <v>774</v>
      </c>
      <c r="H27" s="39" t="s">
        <v>775</v>
      </c>
      <c r="I27" s="39" t="s">
        <v>683</v>
      </c>
      <c r="J27" s="39" t="s">
        <v>684</v>
      </c>
      <c r="K27" s="40">
        <v>13</v>
      </c>
      <c r="L27" s="39">
        <v>458531</v>
      </c>
      <c r="M27" s="39">
        <v>288672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35">
      <c r="A28" s="37">
        <v>5592319</v>
      </c>
      <c r="B28" s="37" t="s">
        <v>776</v>
      </c>
      <c r="C28" s="38" t="s">
        <v>777</v>
      </c>
      <c r="D28" s="39" t="s">
        <v>15</v>
      </c>
      <c r="E28" s="39" t="s">
        <v>660</v>
      </c>
      <c r="F28" s="39" t="s">
        <v>773</v>
      </c>
      <c r="G28" s="39" t="s">
        <v>778</v>
      </c>
      <c r="H28" s="39" t="s">
        <v>779</v>
      </c>
      <c r="I28" s="39" t="s">
        <v>137</v>
      </c>
      <c r="J28" s="39" t="s">
        <v>138</v>
      </c>
      <c r="K28" s="40">
        <v>80</v>
      </c>
      <c r="L28" s="39">
        <v>468473</v>
      </c>
      <c r="M28" s="39">
        <v>282190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35">
      <c r="A29" s="37">
        <v>5592594</v>
      </c>
      <c r="B29" s="37" t="s">
        <v>780</v>
      </c>
      <c r="C29" s="38" t="s">
        <v>781</v>
      </c>
      <c r="D29" s="39" t="s">
        <v>15</v>
      </c>
      <c r="E29" s="39" t="s">
        <v>660</v>
      </c>
      <c r="F29" s="39" t="s">
        <v>773</v>
      </c>
      <c r="G29" s="39" t="s">
        <v>782</v>
      </c>
      <c r="H29" s="39" t="s">
        <v>783</v>
      </c>
      <c r="I29" s="39" t="s">
        <v>34</v>
      </c>
      <c r="J29" s="39" t="s">
        <v>35</v>
      </c>
      <c r="K29" s="40" t="s">
        <v>784</v>
      </c>
      <c r="L29" s="39">
        <v>471943</v>
      </c>
      <c r="M29" s="39">
        <v>284235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35">
      <c r="A30" s="37">
        <v>5593774</v>
      </c>
      <c r="B30" s="37" t="s">
        <v>793</v>
      </c>
      <c r="C30" s="38" t="s">
        <v>794</v>
      </c>
      <c r="D30" s="39" t="s">
        <v>15</v>
      </c>
      <c r="E30" s="39" t="s">
        <v>660</v>
      </c>
      <c r="F30" s="39" t="s">
        <v>795</v>
      </c>
      <c r="G30" s="39" t="s">
        <v>796</v>
      </c>
      <c r="H30" s="39" t="s">
        <v>797</v>
      </c>
      <c r="I30" s="39" t="s">
        <v>34</v>
      </c>
      <c r="J30" s="39" t="s">
        <v>35</v>
      </c>
      <c r="K30" s="40">
        <v>2</v>
      </c>
      <c r="L30" s="39">
        <v>467374</v>
      </c>
      <c r="M30" s="39">
        <v>293880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35">
      <c r="A31" s="37">
        <v>5594239</v>
      </c>
      <c r="B31" s="37" t="s">
        <v>798</v>
      </c>
      <c r="C31" s="38" t="s">
        <v>799</v>
      </c>
      <c r="D31" s="39" t="s">
        <v>15</v>
      </c>
      <c r="E31" s="39" t="s">
        <v>660</v>
      </c>
      <c r="F31" s="39" t="s">
        <v>795</v>
      </c>
      <c r="G31" s="39" t="s">
        <v>800</v>
      </c>
      <c r="H31" s="39" t="s">
        <v>795</v>
      </c>
      <c r="I31" s="39" t="s">
        <v>34</v>
      </c>
      <c r="J31" s="39" t="s">
        <v>35</v>
      </c>
      <c r="K31" s="40" t="s">
        <v>580</v>
      </c>
      <c r="L31" s="39">
        <v>472949</v>
      </c>
      <c r="M31" s="39">
        <v>293507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35">
      <c r="A32" s="37">
        <v>5594244</v>
      </c>
      <c r="B32" s="37" t="s">
        <v>801</v>
      </c>
      <c r="C32" s="38" t="s">
        <v>802</v>
      </c>
      <c r="D32" s="39" t="s">
        <v>15</v>
      </c>
      <c r="E32" s="39" t="s">
        <v>660</v>
      </c>
      <c r="F32" s="39" t="s">
        <v>795</v>
      </c>
      <c r="G32" s="39" t="s">
        <v>800</v>
      </c>
      <c r="H32" s="39" t="s">
        <v>795</v>
      </c>
      <c r="I32" s="39" t="s">
        <v>670</v>
      </c>
      <c r="J32" s="39" t="s">
        <v>671</v>
      </c>
      <c r="K32" s="40">
        <v>24</v>
      </c>
      <c r="L32" s="39">
        <v>472335</v>
      </c>
      <c r="M32" s="39">
        <v>293515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35">
      <c r="A33" s="37">
        <v>5998869</v>
      </c>
      <c r="B33" s="37" t="s">
        <v>938</v>
      </c>
      <c r="C33" s="38" t="s">
        <v>939</v>
      </c>
      <c r="D33" s="39" t="s">
        <v>15</v>
      </c>
      <c r="E33" s="39" t="s">
        <v>936</v>
      </c>
      <c r="F33" s="39" t="s">
        <v>936</v>
      </c>
      <c r="G33" s="39" t="s">
        <v>937</v>
      </c>
      <c r="H33" s="39" t="s">
        <v>936</v>
      </c>
      <c r="I33" s="39" t="s">
        <v>448</v>
      </c>
      <c r="J33" s="39" t="s">
        <v>449</v>
      </c>
      <c r="K33" s="40">
        <v>30</v>
      </c>
      <c r="L33" s="39">
        <v>472995</v>
      </c>
      <c r="M33" s="39">
        <v>275662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35">
      <c r="A34" s="37">
        <v>5576378</v>
      </c>
      <c r="B34" s="37" t="s">
        <v>942</v>
      </c>
      <c r="C34" s="38" t="s">
        <v>943</v>
      </c>
      <c r="D34" s="39" t="s">
        <v>15</v>
      </c>
      <c r="E34" s="39" t="s">
        <v>660</v>
      </c>
      <c r="F34" s="39" t="s">
        <v>940</v>
      </c>
      <c r="G34" s="39" t="s">
        <v>941</v>
      </c>
      <c r="H34" s="39" t="s">
        <v>940</v>
      </c>
      <c r="I34" s="39" t="s">
        <v>944</v>
      </c>
      <c r="J34" s="39" t="s">
        <v>945</v>
      </c>
      <c r="K34" s="40">
        <v>27</v>
      </c>
      <c r="L34" s="39">
        <v>474469</v>
      </c>
      <c r="M34" s="39">
        <v>260170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35">
      <c r="A35" s="37">
        <v>5578580</v>
      </c>
      <c r="B35" s="37" t="s">
        <v>946</v>
      </c>
      <c r="C35" s="38" t="s">
        <v>947</v>
      </c>
      <c r="D35" s="39" t="s">
        <v>15</v>
      </c>
      <c r="E35" s="39" t="s">
        <v>660</v>
      </c>
      <c r="F35" s="39" t="s">
        <v>948</v>
      </c>
      <c r="G35" s="39" t="s">
        <v>949</v>
      </c>
      <c r="H35" s="39" t="s">
        <v>948</v>
      </c>
      <c r="I35" s="39" t="s">
        <v>950</v>
      </c>
      <c r="J35" s="39" t="s">
        <v>951</v>
      </c>
      <c r="K35" s="40">
        <v>2</v>
      </c>
      <c r="L35" s="39">
        <v>473367</v>
      </c>
      <c r="M35" s="39">
        <v>281402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35">
      <c r="A36" s="37">
        <v>5577932</v>
      </c>
      <c r="B36" s="37" t="s">
        <v>952</v>
      </c>
      <c r="C36" s="38" t="s">
        <v>953</v>
      </c>
      <c r="D36" s="39" t="s">
        <v>15</v>
      </c>
      <c r="E36" s="39" t="s">
        <v>660</v>
      </c>
      <c r="F36" s="39" t="s">
        <v>948</v>
      </c>
      <c r="G36" s="39" t="s">
        <v>949</v>
      </c>
      <c r="H36" s="39" t="s">
        <v>948</v>
      </c>
      <c r="I36" s="39" t="s">
        <v>34</v>
      </c>
      <c r="J36" s="39" t="s">
        <v>35</v>
      </c>
      <c r="K36" s="40">
        <v>2</v>
      </c>
      <c r="L36" s="39">
        <v>473537</v>
      </c>
      <c r="M36" s="39">
        <v>280571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35">
      <c r="A37" s="37">
        <v>5578640</v>
      </c>
      <c r="B37" s="37" t="s">
        <v>954</v>
      </c>
      <c r="C37" s="38" t="s">
        <v>955</v>
      </c>
      <c r="D37" s="39" t="s">
        <v>15</v>
      </c>
      <c r="E37" s="39" t="s">
        <v>660</v>
      </c>
      <c r="F37" s="39" t="s">
        <v>948</v>
      </c>
      <c r="G37" s="39" t="s">
        <v>949</v>
      </c>
      <c r="H37" s="39" t="s">
        <v>948</v>
      </c>
      <c r="I37" s="39" t="s">
        <v>829</v>
      </c>
      <c r="J37" s="39" t="s">
        <v>830</v>
      </c>
      <c r="K37" s="40">
        <v>23</v>
      </c>
      <c r="L37" s="39">
        <v>473068</v>
      </c>
      <c r="M37" s="39">
        <v>281665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  <row r="38" spans="1:23" x14ac:dyDescent="0.35">
      <c r="A38" s="37">
        <v>5591139</v>
      </c>
      <c r="B38" s="37" t="s">
        <v>990</v>
      </c>
      <c r="C38" s="38" t="s">
        <v>991</v>
      </c>
      <c r="D38" s="39" t="s">
        <v>15</v>
      </c>
      <c r="E38" s="39" t="s">
        <v>660</v>
      </c>
      <c r="F38" s="39" t="s">
        <v>773</v>
      </c>
      <c r="G38" s="39" t="s">
        <v>992</v>
      </c>
      <c r="H38" s="39" t="s">
        <v>773</v>
      </c>
      <c r="I38" s="39" t="s">
        <v>358</v>
      </c>
      <c r="J38" s="39" t="s">
        <v>359</v>
      </c>
      <c r="K38" s="40">
        <v>27</v>
      </c>
      <c r="L38" s="39">
        <v>465671</v>
      </c>
      <c r="M38" s="39">
        <v>287341</v>
      </c>
      <c r="N38" s="39">
        <v>1</v>
      </c>
      <c r="O38" s="41"/>
      <c r="P38" s="41"/>
      <c r="Q38" s="41"/>
      <c r="R38" s="25">
        <f t="shared" si="1"/>
        <v>0</v>
      </c>
      <c r="S38" s="26">
        <f t="shared" si="2"/>
        <v>0</v>
      </c>
      <c r="T38" s="41"/>
      <c r="U38" s="41"/>
      <c r="V38" s="25">
        <f t="shared" si="3"/>
        <v>0</v>
      </c>
      <c r="W38" s="26">
        <f t="shared" si="4"/>
        <v>0</v>
      </c>
    </row>
    <row r="39" spans="1:23" x14ac:dyDescent="0.35">
      <c r="A39" s="37">
        <v>5591386</v>
      </c>
      <c r="B39" s="37" t="s">
        <v>993</v>
      </c>
      <c r="C39" s="38" t="s">
        <v>994</v>
      </c>
      <c r="D39" s="39" t="s">
        <v>15</v>
      </c>
      <c r="E39" s="39" t="s">
        <v>660</v>
      </c>
      <c r="F39" s="39" t="s">
        <v>773</v>
      </c>
      <c r="G39" s="39" t="s">
        <v>992</v>
      </c>
      <c r="H39" s="39" t="s">
        <v>773</v>
      </c>
      <c r="I39" s="39" t="s">
        <v>995</v>
      </c>
      <c r="J39" s="39" t="s">
        <v>996</v>
      </c>
      <c r="K39" s="40">
        <v>2</v>
      </c>
      <c r="L39" s="39">
        <v>466464</v>
      </c>
      <c r="M39" s="39">
        <v>287541</v>
      </c>
      <c r="N39" s="39">
        <v>1</v>
      </c>
      <c r="O39" s="41"/>
      <c r="P39" s="41"/>
      <c r="Q39" s="41"/>
      <c r="R39" s="25">
        <f t="shared" si="1"/>
        <v>0</v>
      </c>
      <c r="S39" s="26">
        <f t="shared" si="2"/>
        <v>0</v>
      </c>
      <c r="T39" s="41"/>
      <c r="U39" s="41"/>
      <c r="V39" s="25">
        <f t="shared" si="3"/>
        <v>0</v>
      </c>
      <c r="W39" s="26">
        <f t="shared" si="4"/>
        <v>0</v>
      </c>
    </row>
  </sheetData>
  <sheetProtection algorithmName="SHA-512" hashValue="S0nAo2R1dnAD5vX0QxLHaNz0myfdH6eTCCVGzbuQkyyAxw38oggwqnlqmHeI3YqkY/16hUzIM9cqmGFjGdt1Rw==" saltValue="+/mNRF3taLqXs66N3/L/+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48B46-BFDF-4E34-8C07-F7B4B1B686C0}">
  <dimension ref="A1:W19"/>
  <sheetViews>
    <sheetView workbookViewId="0">
      <selection activeCell="A4" sqref="A4:E4"/>
    </sheetView>
  </sheetViews>
  <sheetFormatPr defaultColWidth="8.7265625" defaultRowHeight="14.5" x14ac:dyDescent="0.35"/>
  <cols>
    <col min="1" max="4" width="8.7265625" style="4"/>
    <col min="5" max="5" width="12.26953125" style="4" customWidth="1"/>
    <col min="6" max="6" width="11.453125" style="4" customWidth="1"/>
    <col min="7" max="11" width="8.7265625" style="4"/>
    <col min="12" max="12" width="14.1796875" style="4" customWidth="1"/>
    <col min="13" max="14" width="8.7265625" style="4"/>
    <col min="15" max="15" width="18.81640625" style="4" customWidth="1"/>
    <col min="16" max="16" width="10.81640625" style="4" customWidth="1"/>
    <col min="17" max="17" width="17.81640625" style="4" customWidth="1"/>
    <col min="18" max="18" width="8.7265625" style="4"/>
    <col min="19" max="19" width="14.453125" style="4" customWidth="1"/>
    <col min="20" max="20" width="12.7265625" style="4" customWidth="1"/>
    <col min="21" max="21" width="15.453125" style="4" customWidth="1"/>
    <col min="22" max="22" width="8.7265625" style="4"/>
    <col min="23" max="23" width="13.453125" style="4" customWidth="1"/>
    <col min="24" max="16384" width="8.7265625" style="4"/>
  </cols>
  <sheetData>
    <row r="1" spans="1:23" ht="15" thickBot="1" x14ac:dyDescent="0.4">
      <c r="A1" s="1" t="s">
        <v>1018</v>
      </c>
      <c r="B1" s="1" t="s">
        <v>1020</v>
      </c>
      <c r="C1" s="1" t="s">
        <v>1022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 t="s">
        <v>1027</v>
      </c>
      <c r="B2" s="1">
        <f>M14</f>
        <v>4</v>
      </c>
      <c r="C2" s="1" t="str">
        <f>E16</f>
        <v>BYTOM</v>
      </c>
      <c r="D2" s="1"/>
      <c r="E2" s="1"/>
      <c r="F2" s="1"/>
      <c r="G2" s="42" t="s">
        <v>1031</v>
      </c>
      <c r="H2" s="43"/>
      <c r="I2" s="44"/>
      <c r="J2" s="45" t="s">
        <v>1032</v>
      </c>
      <c r="K2" s="46"/>
      <c r="L2" s="4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1033</v>
      </c>
      <c r="G3" s="7" t="s">
        <v>1034</v>
      </c>
      <c r="H3" s="1" t="s">
        <v>1035</v>
      </c>
      <c r="I3" s="8" t="s">
        <v>1036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1037</v>
      </c>
      <c r="Q3" s="1" t="s">
        <v>1038</v>
      </c>
      <c r="S3" s="1"/>
      <c r="T3" s="1"/>
      <c r="U3" s="1"/>
      <c r="V3" s="1"/>
    </row>
    <row r="4" spans="1:23" ht="31.5" x14ac:dyDescent="0.35">
      <c r="A4" s="48" t="s">
        <v>1039</v>
      </c>
      <c r="B4" s="48"/>
      <c r="C4" s="48"/>
      <c r="D4" s="48"/>
      <c r="E4" s="48"/>
      <c r="F4" s="10" t="s">
        <v>1040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7">
        <f>ROUND(SUM(Q16:Q74)*60,2)</f>
        <v>0</v>
      </c>
      <c r="K4" s="2">
        <f>SUM(R16:R74)*60</f>
        <v>0</v>
      </c>
      <c r="L4" s="29">
        <f>SUM(S16:S74)*60</f>
        <v>0</v>
      </c>
      <c r="N4" s="49" t="s">
        <v>1041</v>
      </c>
      <c r="O4" s="50"/>
      <c r="P4" s="14">
        <v>1</v>
      </c>
      <c r="Q4" s="51"/>
      <c r="R4" s="52"/>
      <c r="S4" s="52"/>
      <c r="T4" s="52"/>
      <c r="U4" s="52"/>
      <c r="V4" s="53"/>
    </row>
    <row r="5" spans="1:23" ht="31.5" x14ac:dyDescent="0.35">
      <c r="A5" s="48" t="s">
        <v>1042</v>
      </c>
      <c r="B5" s="48"/>
      <c r="C5" s="48"/>
      <c r="D5" s="48"/>
      <c r="E5" s="48"/>
      <c r="F5" s="10" t="s">
        <v>1043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7">
        <f>ROUND(SUM(U16:U74)*60,2)</f>
        <v>0</v>
      </c>
      <c r="K5" s="2">
        <f>SUM(V16:V74)*60</f>
        <v>0</v>
      </c>
      <c r="L5" s="29">
        <f>SUM(W16:W74)*60</f>
        <v>0</v>
      </c>
      <c r="N5" s="49"/>
      <c r="O5" s="50"/>
      <c r="P5" s="14">
        <v>2</v>
      </c>
      <c r="Q5" s="51"/>
      <c r="R5" s="52"/>
      <c r="S5" s="52"/>
      <c r="T5" s="52"/>
      <c r="U5" s="52"/>
      <c r="V5" s="53"/>
    </row>
    <row r="6" spans="1:23" ht="53.5" x14ac:dyDescent="0.35">
      <c r="A6" s="54" t="s">
        <v>1044</v>
      </c>
      <c r="B6" s="54"/>
      <c r="C6" s="54"/>
      <c r="D6" s="54"/>
      <c r="E6" s="54"/>
      <c r="F6" s="3" t="s">
        <v>1045</v>
      </c>
      <c r="G6" s="15"/>
      <c r="H6" s="12">
        <f t="shared" ref="H6:H10" si="0">G6*0.23</f>
        <v>0</v>
      </c>
      <c r="I6" s="30">
        <f>ROUND(G6+H6,2)</f>
        <v>0</v>
      </c>
      <c r="J6" s="55" t="s">
        <v>1046</v>
      </c>
      <c r="K6" s="56"/>
      <c r="L6" s="57"/>
      <c r="P6" s="9"/>
      <c r="Q6" s="1"/>
      <c r="S6" s="5"/>
      <c r="T6" s="5"/>
    </row>
    <row r="7" spans="1:23" ht="53.5" x14ac:dyDescent="0.35">
      <c r="A7" s="54" t="s">
        <v>1047</v>
      </c>
      <c r="B7" s="54"/>
      <c r="C7" s="54"/>
      <c r="D7" s="54"/>
      <c r="E7" s="54"/>
      <c r="F7" s="3" t="s">
        <v>1048</v>
      </c>
      <c r="G7" s="15"/>
      <c r="H7" s="12">
        <f t="shared" si="0"/>
        <v>0</v>
      </c>
      <c r="I7" s="30">
        <f>ROUND(G7+H7,2)</f>
        <v>0</v>
      </c>
      <c r="J7" s="55" t="s">
        <v>1046</v>
      </c>
      <c r="K7" s="56"/>
      <c r="L7" s="57"/>
      <c r="P7" s="9" t="s">
        <v>1037</v>
      </c>
      <c r="Q7" s="1" t="s">
        <v>1038</v>
      </c>
      <c r="S7" s="5"/>
      <c r="T7" s="5"/>
    </row>
    <row r="8" spans="1:23" ht="43" x14ac:dyDescent="0.35">
      <c r="A8" s="54" t="s">
        <v>1049</v>
      </c>
      <c r="B8" s="54"/>
      <c r="C8" s="54"/>
      <c r="D8" s="54"/>
      <c r="E8" s="54"/>
      <c r="F8" s="3" t="s">
        <v>1050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49" t="s">
        <v>1051</v>
      </c>
      <c r="O8" s="50"/>
      <c r="P8" s="14">
        <v>1</v>
      </c>
      <c r="Q8" s="51"/>
      <c r="R8" s="52"/>
      <c r="S8" s="52"/>
      <c r="T8" s="52"/>
      <c r="U8" s="52"/>
      <c r="V8" s="53"/>
    </row>
    <row r="9" spans="1:23" ht="32.5" x14ac:dyDescent="0.35">
      <c r="A9" s="60" t="s">
        <v>1052</v>
      </c>
      <c r="B9" s="60"/>
      <c r="C9" s="60"/>
      <c r="D9" s="60"/>
      <c r="E9" s="60"/>
      <c r="F9" s="3" t="s">
        <v>1053</v>
      </c>
      <c r="G9" s="15"/>
      <c r="H9" s="12">
        <f t="shared" si="0"/>
        <v>0</v>
      </c>
      <c r="I9" s="30">
        <f>ROUND(G9+H9,2)</f>
        <v>0</v>
      </c>
      <c r="J9" s="61" t="s">
        <v>1046</v>
      </c>
      <c r="K9" s="62"/>
      <c r="L9" s="63"/>
      <c r="M9" s="1"/>
      <c r="N9" s="16"/>
    </row>
    <row r="10" spans="1:23" ht="43.5" thickBot="1" x14ac:dyDescent="0.4">
      <c r="A10" s="60" t="s">
        <v>1054</v>
      </c>
      <c r="B10" s="60"/>
      <c r="C10" s="60"/>
      <c r="D10" s="60"/>
      <c r="E10" s="60"/>
      <c r="F10" s="3" t="s">
        <v>1055</v>
      </c>
      <c r="G10" s="17"/>
      <c r="H10" s="18">
        <f t="shared" si="0"/>
        <v>0</v>
      </c>
      <c r="I10" s="30">
        <f>ROUND(G10+H10,2)</f>
        <v>0</v>
      </c>
      <c r="J10" s="64" t="s">
        <v>1046</v>
      </c>
      <c r="K10" s="65"/>
      <c r="L10" s="66"/>
      <c r="M10" s="1"/>
      <c r="N10" s="1"/>
    </row>
    <row r="11" spans="1:23" ht="15" thickTop="1" x14ac:dyDescent="0.35">
      <c r="A11" s="19"/>
      <c r="B11" s="19"/>
      <c r="C11" s="19"/>
      <c r="D11" s="19"/>
      <c r="H11" s="19"/>
      <c r="I11" s="67"/>
      <c r="J11" s="68"/>
      <c r="K11" s="68"/>
      <c r="L11" s="69"/>
      <c r="M11" s="32" t="s">
        <v>1056</v>
      </c>
      <c r="N11" s="33"/>
      <c r="O11" s="1"/>
      <c r="P11" s="1"/>
      <c r="Q11" s="1"/>
      <c r="R11" s="1"/>
      <c r="S11" s="1"/>
      <c r="T11" s="1"/>
      <c r="U11" s="1"/>
    </row>
    <row r="12" spans="1:23" ht="15" thickBot="1" x14ac:dyDescent="0.4">
      <c r="A12" s="19"/>
      <c r="B12" s="19"/>
      <c r="C12" s="19"/>
      <c r="D12" s="19"/>
      <c r="H12" s="20" t="s">
        <v>1057</v>
      </c>
      <c r="I12" s="70"/>
      <c r="J12" s="71"/>
      <c r="K12" s="71"/>
      <c r="L12" s="72"/>
      <c r="M12" s="73" t="s">
        <v>1058</v>
      </c>
      <c r="N12" s="74"/>
      <c r="O12" s="74"/>
      <c r="P12" s="74"/>
      <c r="Q12" s="74"/>
      <c r="R12" s="74"/>
      <c r="S12" s="74"/>
      <c r="T12" s="74"/>
      <c r="U12" s="74"/>
      <c r="V12" s="74"/>
    </row>
    <row r="13" spans="1:23" ht="15" thickTop="1" x14ac:dyDescent="0.35"/>
    <row r="14" spans="1:23" ht="43.5" customHeight="1" x14ac:dyDescent="0.35">
      <c r="A14" s="21" t="s">
        <v>1059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SUM(N16:N760)</f>
        <v>4</v>
      </c>
      <c r="N14" s="23"/>
      <c r="P14" s="58" t="s">
        <v>1060</v>
      </c>
      <c r="Q14" s="59"/>
      <c r="R14" s="59"/>
      <c r="S14" s="59"/>
      <c r="T14" s="58" t="s">
        <v>1061</v>
      </c>
      <c r="U14" s="59"/>
      <c r="V14" s="59"/>
      <c r="W14" s="59"/>
    </row>
    <row r="15" spans="1:23" ht="73.5" x14ac:dyDescent="0.35">
      <c r="A15" s="34" t="s">
        <v>0</v>
      </c>
      <c r="B15" s="34" t="s">
        <v>1</v>
      </c>
      <c r="C15" s="35" t="s">
        <v>2</v>
      </c>
      <c r="D15" s="36" t="s">
        <v>3</v>
      </c>
      <c r="E15" s="36" t="s">
        <v>4</v>
      </c>
      <c r="F15" s="36" t="s">
        <v>5</v>
      </c>
      <c r="G15" s="36" t="s">
        <v>6</v>
      </c>
      <c r="H15" s="36" t="s">
        <v>7</v>
      </c>
      <c r="I15" s="36" t="s">
        <v>8</v>
      </c>
      <c r="J15" s="36" t="s">
        <v>9</v>
      </c>
      <c r="K15" s="36" t="s">
        <v>10</v>
      </c>
      <c r="L15" s="36" t="s">
        <v>11</v>
      </c>
      <c r="M15" s="36" t="s">
        <v>12</v>
      </c>
      <c r="N15" s="36" t="s">
        <v>1016</v>
      </c>
      <c r="O15" s="24" t="s">
        <v>1062</v>
      </c>
      <c r="P15" s="24" t="s">
        <v>1063</v>
      </c>
      <c r="Q15" s="24" t="s">
        <v>1064</v>
      </c>
      <c r="R15" s="24" t="s">
        <v>1065</v>
      </c>
      <c r="S15" s="24" t="s">
        <v>1066</v>
      </c>
      <c r="T15" s="24" t="s">
        <v>1067</v>
      </c>
      <c r="U15" s="24" t="s">
        <v>1064</v>
      </c>
      <c r="V15" s="24" t="s">
        <v>1065</v>
      </c>
      <c r="W15" s="24" t="s">
        <v>1066</v>
      </c>
    </row>
    <row r="16" spans="1:23" x14ac:dyDescent="0.35">
      <c r="A16" s="37">
        <v>5941728</v>
      </c>
      <c r="B16" s="37" t="s">
        <v>900</v>
      </c>
      <c r="C16" s="38" t="s">
        <v>901</v>
      </c>
      <c r="D16" s="39" t="s">
        <v>15</v>
      </c>
      <c r="E16" s="39" t="s">
        <v>898</v>
      </c>
      <c r="F16" s="39" t="s">
        <v>898</v>
      </c>
      <c r="G16" s="39" t="s">
        <v>899</v>
      </c>
      <c r="H16" s="39" t="s">
        <v>898</v>
      </c>
      <c r="I16" s="39" t="s">
        <v>902</v>
      </c>
      <c r="J16" s="39" t="s">
        <v>903</v>
      </c>
      <c r="K16" s="40">
        <v>6</v>
      </c>
      <c r="L16" s="39">
        <v>492159</v>
      </c>
      <c r="M16" s="39">
        <v>274142</v>
      </c>
      <c r="N16" s="39">
        <v>1</v>
      </c>
      <c r="O16" s="41"/>
      <c r="P16" s="41"/>
      <c r="Q16" s="41"/>
      <c r="R16" s="25">
        <f>ROUND(Q16*0.23,2)</f>
        <v>0</v>
      </c>
      <c r="S16" s="26">
        <f>ROUND(SUM(Q16:R16),2)</f>
        <v>0</v>
      </c>
      <c r="T16" s="41"/>
      <c r="U16" s="41"/>
      <c r="V16" s="25">
        <f>ROUND(U16*0.23,2)</f>
        <v>0</v>
      </c>
      <c r="W16" s="26">
        <f>ROUND(SUM(U16:V16),2)</f>
        <v>0</v>
      </c>
    </row>
    <row r="17" spans="1:23" x14ac:dyDescent="0.35">
      <c r="A17" s="37">
        <v>5940719</v>
      </c>
      <c r="B17" s="37" t="s">
        <v>904</v>
      </c>
      <c r="C17" s="38" t="s">
        <v>905</v>
      </c>
      <c r="D17" s="39" t="s">
        <v>15</v>
      </c>
      <c r="E17" s="39" t="s">
        <v>898</v>
      </c>
      <c r="F17" s="39" t="s">
        <v>898</v>
      </c>
      <c r="G17" s="39" t="s">
        <v>899</v>
      </c>
      <c r="H17" s="39" t="s">
        <v>898</v>
      </c>
      <c r="I17" s="39" t="s">
        <v>639</v>
      </c>
      <c r="J17" s="39" t="s">
        <v>640</v>
      </c>
      <c r="K17" s="40">
        <v>1</v>
      </c>
      <c r="L17" s="39">
        <v>491019</v>
      </c>
      <c r="M17" s="39">
        <v>281764</v>
      </c>
      <c r="N17" s="39">
        <v>1</v>
      </c>
      <c r="O17" s="41"/>
      <c r="P17" s="41"/>
      <c r="Q17" s="41"/>
      <c r="R17" s="25">
        <f t="shared" ref="R17:R19" si="1">ROUND(Q17*0.23,2)</f>
        <v>0</v>
      </c>
      <c r="S17" s="26">
        <f t="shared" ref="S17:S19" si="2">ROUND(SUM(Q17:R17),2)</f>
        <v>0</v>
      </c>
      <c r="T17" s="41"/>
      <c r="U17" s="41"/>
      <c r="V17" s="25">
        <f t="shared" ref="V17:V19" si="3">ROUND(U17*0.23,2)</f>
        <v>0</v>
      </c>
      <c r="W17" s="26">
        <f t="shared" ref="W17:W19" si="4">ROUND(SUM(U17:V17),2)</f>
        <v>0</v>
      </c>
    </row>
    <row r="18" spans="1:23" x14ac:dyDescent="0.35">
      <c r="A18" s="37">
        <v>5940330</v>
      </c>
      <c r="B18" s="37" t="s">
        <v>906</v>
      </c>
      <c r="C18" s="38" t="s">
        <v>907</v>
      </c>
      <c r="D18" s="39" t="s">
        <v>15</v>
      </c>
      <c r="E18" s="39" t="s">
        <v>898</v>
      </c>
      <c r="F18" s="39" t="s">
        <v>898</v>
      </c>
      <c r="G18" s="39" t="s">
        <v>899</v>
      </c>
      <c r="H18" s="39" t="s">
        <v>898</v>
      </c>
      <c r="I18" s="39" t="s">
        <v>908</v>
      </c>
      <c r="J18" s="39" t="s">
        <v>909</v>
      </c>
      <c r="K18" s="40">
        <v>6</v>
      </c>
      <c r="L18" s="39">
        <v>493973</v>
      </c>
      <c r="M18" s="39">
        <v>276266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35">
      <c r="A19" s="37">
        <v>5941758</v>
      </c>
      <c r="B19" s="37" t="s">
        <v>910</v>
      </c>
      <c r="C19" s="38" t="s">
        <v>219</v>
      </c>
      <c r="D19" s="39" t="s">
        <v>15</v>
      </c>
      <c r="E19" s="39" t="s">
        <v>898</v>
      </c>
      <c r="F19" s="39" t="s">
        <v>898</v>
      </c>
      <c r="G19" s="39" t="s">
        <v>899</v>
      </c>
      <c r="H19" s="39" t="s">
        <v>898</v>
      </c>
      <c r="I19" s="39" t="s">
        <v>911</v>
      </c>
      <c r="J19" s="39" t="s">
        <v>912</v>
      </c>
      <c r="K19" s="40">
        <v>1</v>
      </c>
      <c r="L19" s="39">
        <v>494395</v>
      </c>
      <c r="M19" s="39">
        <v>275291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</sheetData>
  <sheetProtection algorithmName="SHA-512" hashValue="XNC0hSM3mFQFbcggVR1zIEer7SQBpFPFfOjhKsb7pDLDjye0aqbr8op6I+RtiQlClQ3PfCMqS91WXdKTaOFw8Q==" saltValue="GfWtQNQLJm8A+yOiqk52j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4EFDE-54B8-4D5D-967B-291624504AA2}">
  <dimension ref="A1:W63"/>
  <sheetViews>
    <sheetView workbookViewId="0">
      <selection activeCell="A16" sqref="A16"/>
    </sheetView>
  </sheetViews>
  <sheetFormatPr defaultColWidth="8.7265625" defaultRowHeight="14.5" x14ac:dyDescent="0.35"/>
  <cols>
    <col min="1" max="4" width="8.7265625" style="4"/>
    <col min="5" max="5" width="11.453125" style="4" customWidth="1"/>
    <col min="6" max="6" width="11.1796875" style="4" customWidth="1"/>
    <col min="7" max="11" width="8.7265625" style="4"/>
    <col min="12" max="12" width="15.1796875" style="4" customWidth="1"/>
    <col min="13" max="14" width="8.7265625" style="4"/>
    <col min="15" max="15" width="18.81640625" style="4" customWidth="1"/>
    <col min="16" max="16" width="10.81640625" style="4" customWidth="1"/>
    <col min="17" max="17" width="17.81640625" style="4" customWidth="1"/>
    <col min="18" max="18" width="8.7265625" style="4"/>
    <col min="19" max="19" width="14.453125" style="4" customWidth="1"/>
    <col min="20" max="20" width="12.7265625" style="4" customWidth="1"/>
    <col min="21" max="21" width="15.453125" style="4" customWidth="1"/>
    <col min="22" max="22" width="8.7265625" style="4"/>
    <col min="23" max="23" width="13.453125" style="4" customWidth="1"/>
    <col min="24" max="16384" width="8.7265625" style="4"/>
  </cols>
  <sheetData>
    <row r="1" spans="1:23" ht="15" thickBot="1" x14ac:dyDescent="0.4">
      <c r="A1" s="1" t="s">
        <v>1018</v>
      </c>
      <c r="B1" s="1" t="s">
        <v>1020</v>
      </c>
      <c r="C1" s="1" t="s">
        <v>1022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 t="s">
        <v>1026</v>
      </c>
      <c r="B2" s="1">
        <f>M14</f>
        <v>48</v>
      </c>
      <c r="C2" s="1" t="str">
        <f>E16</f>
        <v>CIESZYŃSKI</v>
      </c>
      <c r="D2" s="1"/>
      <c r="E2" s="1"/>
      <c r="F2" s="1"/>
      <c r="G2" s="42" t="s">
        <v>1031</v>
      </c>
      <c r="H2" s="43"/>
      <c r="I2" s="44"/>
      <c r="J2" s="45" t="s">
        <v>1032</v>
      </c>
      <c r="K2" s="46"/>
      <c r="L2" s="4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1033</v>
      </c>
      <c r="G3" s="7" t="s">
        <v>1034</v>
      </c>
      <c r="H3" s="1" t="s">
        <v>1035</v>
      </c>
      <c r="I3" s="8" t="s">
        <v>1036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1037</v>
      </c>
      <c r="Q3" s="1" t="s">
        <v>1038</v>
      </c>
      <c r="S3" s="1"/>
      <c r="T3" s="1"/>
      <c r="U3" s="1"/>
      <c r="V3" s="1"/>
    </row>
    <row r="4" spans="1:23" ht="31.5" x14ac:dyDescent="0.35">
      <c r="A4" s="48" t="s">
        <v>1039</v>
      </c>
      <c r="B4" s="48"/>
      <c r="C4" s="48"/>
      <c r="D4" s="48"/>
      <c r="E4" s="48"/>
      <c r="F4" s="10" t="s">
        <v>1040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7">
        <f>ROUND(SUM(Q16:Q102)*60,2)</f>
        <v>0</v>
      </c>
      <c r="K4" s="2">
        <f>SUM(R16:R102)*60</f>
        <v>0</v>
      </c>
      <c r="L4" s="29">
        <f>SUM(S16:S102)*60</f>
        <v>0</v>
      </c>
      <c r="N4" s="49" t="s">
        <v>1041</v>
      </c>
      <c r="O4" s="50"/>
      <c r="P4" s="14">
        <v>1</v>
      </c>
      <c r="Q4" s="51"/>
      <c r="R4" s="52"/>
      <c r="S4" s="52"/>
      <c r="T4" s="52"/>
      <c r="U4" s="52"/>
      <c r="V4" s="53"/>
    </row>
    <row r="5" spans="1:23" ht="31.5" x14ac:dyDescent="0.35">
      <c r="A5" s="48" t="s">
        <v>1042</v>
      </c>
      <c r="B5" s="48"/>
      <c r="C5" s="48"/>
      <c r="D5" s="48"/>
      <c r="E5" s="48"/>
      <c r="F5" s="10" t="s">
        <v>1043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7">
        <f>ROUND(SUM(U16:U102)*60,2)</f>
        <v>0</v>
      </c>
      <c r="K5" s="2">
        <f>SUM(V16:V102)*60</f>
        <v>0</v>
      </c>
      <c r="L5" s="29">
        <f>SUM(W16:W102)*60</f>
        <v>0</v>
      </c>
      <c r="N5" s="49"/>
      <c r="O5" s="50"/>
      <c r="P5" s="14">
        <v>2</v>
      </c>
      <c r="Q5" s="51"/>
      <c r="R5" s="52"/>
      <c r="S5" s="52"/>
      <c r="T5" s="52"/>
      <c r="U5" s="52"/>
      <c r="V5" s="53"/>
    </row>
    <row r="6" spans="1:23" ht="53.5" x14ac:dyDescent="0.35">
      <c r="A6" s="54" t="s">
        <v>1044</v>
      </c>
      <c r="B6" s="54"/>
      <c r="C6" s="54"/>
      <c r="D6" s="54"/>
      <c r="E6" s="54"/>
      <c r="F6" s="3" t="s">
        <v>1045</v>
      </c>
      <c r="G6" s="15"/>
      <c r="H6" s="12">
        <f t="shared" ref="H6:H10" si="0">G6*0.23</f>
        <v>0</v>
      </c>
      <c r="I6" s="30">
        <f>ROUND(G6+H6,2)</f>
        <v>0</v>
      </c>
      <c r="J6" s="55" t="s">
        <v>1046</v>
      </c>
      <c r="K6" s="56"/>
      <c r="L6" s="57"/>
      <c r="P6" s="9"/>
      <c r="Q6" s="1"/>
      <c r="S6" s="5"/>
      <c r="T6" s="5"/>
    </row>
    <row r="7" spans="1:23" ht="53.5" x14ac:dyDescent="0.35">
      <c r="A7" s="54" t="s">
        <v>1047</v>
      </c>
      <c r="B7" s="54"/>
      <c r="C7" s="54"/>
      <c r="D7" s="54"/>
      <c r="E7" s="54"/>
      <c r="F7" s="3" t="s">
        <v>1048</v>
      </c>
      <c r="G7" s="15"/>
      <c r="H7" s="12">
        <f t="shared" si="0"/>
        <v>0</v>
      </c>
      <c r="I7" s="30">
        <f>ROUND(G7+H7,2)</f>
        <v>0</v>
      </c>
      <c r="J7" s="55" t="s">
        <v>1046</v>
      </c>
      <c r="K7" s="56"/>
      <c r="L7" s="57"/>
      <c r="P7" s="9" t="s">
        <v>1037</v>
      </c>
      <c r="Q7" s="1" t="s">
        <v>1038</v>
      </c>
      <c r="S7" s="5"/>
      <c r="T7" s="5"/>
    </row>
    <row r="8" spans="1:23" ht="43" x14ac:dyDescent="0.35">
      <c r="A8" s="54" t="s">
        <v>1049</v>
      </c>
      <c r="B8" s="54"/>
      <c r="C8" s="54"/>
      <c r="D8" s="54"/>
      <c r="E8" s="54"/>
      <c r="F8" s="3" t="s">
        <v>1050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49" t="s">
        <v>1051</v>
      </c>
      <c r="O8" s="50"/>
      <c r="P8" s="14">
        <v>1</v>
      </c>
      <c r="Q8" s="51"/>
      <c r="R8" s="52"/>
      <c r="S8" s="52"/>
      <c r="T8" s="52"/>
      <c r="U8" s="52"/>
      <c r="V8" s="53"/>
    </row>
    <row r="9" spans="1:23" ht="32.5" x14ac:dyDescent="0.35">
      <c r="A9" s="60" t="s">
        <v>1052</v>
      </c>
      <c r="B9" s="60"/>
      <c r="C9" s="60"/>
      <c r="D9" s="60"/>
      <c r="E9" s="60"/>
      <c r="F9" s="3" t="s">
        <v>1053</v>
      </c>
      <c r="G9" s="15"/>
      <c r="H9" s="12">
        <f t="shared" si="0"/>
        <v>0</v>
      </c>
      <c r="I9" s="30">
        <f>ROUND(G9+H9,2)</f>
        <v>0</v>
      </c>
      <c r="J9" s="61" t="s">
        <v>1046</v>
      </c>
      <c r="K9" s="62"/>
      <c r="L9" s="63"/>
      <c r="M9" s="1"/>
      <c r="N9" s="16"/>
    </row>
    <row r="10" spans="1:23" ht="43.5" thickBot="1" x14ac:dyDescent="0.4">
      <c r="A10" s="60" t="s">
        <v>1054</v>
      </c>
      <c r="B10" s="60"/>
      <c r="C10" s="60"/>
      <c r="D10" s="60"/>
      <c r="E10" s="60"/>
      <c r="F10" s="3" t="s">
        <v>1055</v>
      </c>
      <c r="G10" s="17"/>
      <c r="H10" s="18">
        <f t="shared" si="0"/>
        <v>0</v>
      </c>
      <c r="I10" s="30">
        <f>ROUND(G10+H10,2)</f>
        <v>0</v>
      </c>
      <c r="J10" s="64" t="s">
        <v>1046</v>
      </c>
      <c r="K10" s="65"/>
      <c r="L10" s="66"/>
      <c r="M10" s="1"/>
      <c r="N10" s="1"/>
    </row>
    <row r="11" spans="1:23" ht="15" thickTop="1" x14ac:dyDescent="0.35">
      <c r="A11" s="19"/>
      <c r="B11" s="19"/>
      <c r="C11" s="19"/>
      <c r="D11" s="19"/>
      <c r="H11" s="19"/>
      <c r="I11" s="67"/>
      <c r="J11" s="68"/>
      <c r="K11" s="68"/>
      <c r="L11" s="69"/>
      <c r="M11" s="32" t="s">
        <v>1056</v>
      </c>
      <c r="N11" s="33"/>
      <c r="O11" s="1"/>
      <c r="P11" s="1"/>
      <c r="Q11" s="1"/>
      <c r="R11" s="1"/>
      <c r="S11" s="1"/>
      <c r="T11" s="1"/>
      <c r="U11" s="1"/>
    </row>
    <row r="12" spans="1:23" ht="15" thickBot="1" x14ac:dyDescent="0.4">
      <c r="A12" s="19"/>
      <c r="B12" s="19"/>
      <c r="C12" s="19"/>
      <c r="D12" s="19"/>
      <c r="H12" s="20" t="s">
        <v>1057</v>
      </c>
      <c r="I12" s="70"/>
      <c r="J12" s="71"/>
      <c r="K12" s="71"/>
      <c r="L12" s="72"/>
      <c r="M12" s="73" t="s">
        <v>1058</v>
      </c>
      <c r="N12" s="74"/>
      <c r="O12" s="74"/>
      <c r="P12" s="74"/>
      <c r="Q12" s="74"/>
      <c r="R12" s="74"/>
      <c r="S12" s="74"/>
      <c r="T12" s="74"/>
      <c r="U12" s="74"/>
      <c r="V12" s="74"/>
    </row>
    <row r="13" spans="1:23" ht="15" thickTop="1" x14ac:dyDescent="0.35"/>
    <row r="14" spans="1:23" ht="43.5" customHeight="1" x14ac:dyDescent="0.35">
      <c r="A14" s="21" t="s">
        <v>1059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SUM(N16:N788)</f>
        <v>48</v>
      </c>
      <c r="N14" s="23"/>
      <c r="P14" s="58" t="s">
        <v>1060</v>
      </c>
      <c r="Q14" s="59"/>
      <c r="R14" s="59"/>
      <c r="S14" s="59"/>
      <c r="T14" s="58" t="s">
        <v>1061</v>
      </c>
      <c r="U14" s="59"/>
      <c r="V14" s="59"/>
      <c r="W14" s="59"/>
    </row>
    <row r="15" spans="1:23" ht="73.5" x14ac:dyDescent="0.35">
      <c r="A15" s="34" t="s">
        <v>0</v>
      </c>
      <c r="B15" s="34" t="s">
        <v>1</v>
      </c>
      <c r="C15" s="35" t="s">
        <v>2</v>
      </c>
      <c r="D15" s="36" t="s">
        <v>3</v>
      </c>
      <c r="E15" s="36" t="s">
        <v>4</v>
      </c>
      <c r="F15" s="36" t="s">
        <v>5</v>
      </c>
      <c r="G15" s="36" t="s">
        <v>6</v>
      </c>
      <c r="H15" s="36" t="s">
        <v>7</v>
      </c>
      <c r="I15" s="36" t="s">
        <v>8</v>
      </c>
      <c r="J15" s="36" t="s">
        <v>9</v>
      </c>
      <c r="K15" s="36" t="s">
        <v>10</v>
      </c>
      <c r="L15" s="36" t="s">
        <v>11</v>
      </c>
      <c r="M15" s="36" t="s">
        <v>12</v>
      </c>
      <c r="N15" s="36" t="s">
        <v>1016</v>
      </c>
      <c r="O15" s="24" t="s">
        <v>1062</v>
      </c>
      <c r="P15" s="24" t="s">
        <v>1063</v>
      </c>
      <c r="Q15" s="24" t="s">
        <v>1064</v>
      </c>
      <c r="R15" s="24" t="s">
        <v>1065</v>
      </c>
      <c r="S15" s="24" t="s">
        <v>1066</v>
      </c>
      <c r="T15" s="24" t="s">
        <v>1067</v>
      </c>
      <c r="U15" s="24" t="s">
        <v>1064</v>
      </c>
      <c r="V15" s="24" t="s">
        <v>1065</v>
      </c>
      <c r="W15" s="24" t="s">
        <v>1066</v>
      </c>
    </row>
    <row r="16" spans="1:23" x14ac:dyDescent="0.35">
      <c r="A16" s="37">
        <v>5493666</v>
      </c>
      <c r="B16" s="37" t="s">
        <v>13</v>
      </c>
      <c r="C16" s="38" t="s">
        <v>14</v>
      </c>
      <c r="D16" s="39" t="s">
        <v>15</v>
      </c>
      <c r="E16" s="39" t="s">
        <v>16</v>
      </c>
      <c r="F16" s="39" t="s">
        <v>17</v>
      </c>
      <c r="G16" s="39" t="s">
        <v>18</v>
      </c>
      <c r="H16" s="39" t="s">
        <v>17</v>
      </c>
      <c r="I16" s="39" t="s">
        <v>19</v>
      </c>
      <c r="J16" s="39" t="s">
        <v>20</v>
      </c>
      <c r="K16" s="39">
        <v>45</v>
      </c>
      <c r="L16" s="39">
        <v>495438</v>
      </c>
      <c r="M16" s="39">
        <v>205502</v>
      </c>
      <c r="N16" s="39">
        <v>1</v>
      </c>
      <c r="O16" s="41"/>
      <c r="P16" s="41"/>
      <c r="Q16" s="41"/>
      <c r="R16" s="25">
        <f>ROUND(Q16*0.23,2)</f>
        <v>0</v>
      </c>
      <c r="S16" s="26">
        <f>ROUND(SUM(Q16:R16),2)</f>
        <v>0</v>
      </c>
      <c r="T16" s="41"/>
      <c r="U16" s="41"/>
      <c r="V16" s="25">
        <f>ROUND(U16*0.23,2)</f>
        <v>0</v>
      </c>
      <c r="W16" s="26">
        <f>ROUND(SUM(U16:V16),2)</f>
        <v>0</v>
      </c>
    </row>
    <row r="17" spans="1:23" x14ac:dyDescent="0.35">
      <c r="A17" s="37">
        <v>5491471</v>
      </c>
      <c r="B17" s="37" t="s">
        <v>22</v>
      </c>
      <c r="C17" s="38" t="s">
        <v>23</v>
      </c>
      <c r="D17" s="39" t="s">
        <v>15</v>
      </c>
      <c r="E17" s="39" t="s">
        <v>16</v>
      </c>
      <c r="F17" s="39" t="s">
        <v>17</v>
      </c>
      <c r="G17" s="39" t="s">
        <v>18</v>
      </c>
      <c r="H17" s="39" t="s">
        <v>17</v>
      </c>
      <c r="I17" s="39" t="s">
        <v>24</v>
      </c>
      <c r="J17" s="39" t="s">
        <v>25</v>
      </c>
      <c r="K17" s="39">
        <v>224</v>
      </c>
      <c r="L17" s="39">
        <v>492698</v>
      </c>
      <c r="M17" s="39">
        <v>206661</v>
      </c>
      <c r="N17" s="39">
        <v>1</v>
      </c>
      <c r="O17" s="41"/>
      <c r="P17" s="41"/>
      <c r="Q17" s="41"/>
      <c r="R17" s="25">
        <f t="shared" ref="R17:R63" si="1">ROUND(Q17*0.23,2)</f>
        <v>0</v>
      </c>
      <c r="S17" s="26">
        <f t="shared" ref="S17:S47" si="2">ROUND(SUM(Q17:R17),2)</f>
        <v>0</v>
      </c>
      <c r="T17" s="41"/>
      <c r="U17" s="41"/>
      <c r="V17" s="25">
        <f t="shared" ref="V17:V63" si="3">ROUND(U17*0.23,2)</f>
        <v>0</v>
      </c>
      <c r="W17" s="26">
        <f t="shared" ref="W17:W47" si="4">ROUND(SUM(U17:V17),2)</f>
        <v>0</v>
      </c>
    </row>
    <row r="18" spans="1:23" x14ac:dyDescent="0.35">
      <c r="A18" s="37">
        <v>5492185</v>
      </c>
      <c r="B18" s="37" t="s">
        <v>26</v>
      </c>
      <c r="C18" s="38" t="s">
        <v>27</v>
      </c>
      <c r="D18" s="39" t="s">
        <v>15</v>
      </c>
      <c r="E18" s="39" t="s">
        <v>16</v>
      </c>
      <c r="F18" s="39" t="s">
        <v>17</v>
      </c>
      <c r="G18" s="39" t="s">
        <v>18</v>
      </c>
      <c r="H18" s="39" t="s">
        <v>17</v>
      </c>
      <c r="I18" s="39" t="s">
        <v>28</v>
      </c>
      <c r="J18" s="39" t="s">
        <v>29</v>
      </c>
      <c r="K18" s="39">
        <v>103</v>
      </c>
      <c r="L18" s="39">
        <v>493122</v>
      </c>
      <c r="M18" s="39">
        <v>203080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35">
      <c r="A19" s="37">
        <v>5495815</v>
      </c>
      <c r="B19" s="37" t="s">
        <v>30</v>
      </c>
      <c r="C19" s="38" t="s">
        <v>31</v>
      </c>
      <c r="D19" s="39" t="s">
        <v>15</v>
      </c>
      <c r="E19" s="39" t="s">
        <v>16</v>
      </c>
      <c r="F19" s="39" t="s">
        <v>17</v>
      </c>
      <c r="G19" s="39" t="s">
        <v>32</v>
      </c>
      <c r="H19" s="39" t="s">
        <v>33</v>
      </c>
      <c r="I19" s="39" t="s">
        <v>34</v>
      </c>
      <c r="J19" s="39" t="s">
        <v>35</v>
      </c>
      <c r="K19" s="39">
        <v>1</v>
      </c>
      <c r="L19" s="39">
        <v>489523</v>
      </c>
      <c r="M19" s="39">
        <v>211911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35">
      <c r="A20" s="37">
        <v>5496834</v>
      </c>
      <c r="B20" s="37" t="s">
        <v>61</v>
      </c>
      <c r="C20" s="38" t="s">
        <v>62</v>
      </c>
      <c r="D20" s="39" t="s">
        <v>15</v>
      </c>
      <c r="E20" s="39" t="s">
        <v>16</v>
      </c>
      <c r="F20" s="39" t="s">
        <v>63</v>
      </c>
      <c r="G20" s="39" t="s">
        <v>64</v>
      </c>
      <c r="H20" s="39" t="s">
        <v>63</v>
      </c>
      <c r="I20" s="39" t="s">
        <v>65</v>
      </c>
      <c r="J20" s="39" t="s">
        <v>66</v>
      </c>
      <c r="K20" s="39">
        <v>80</v>
      </c>
      <c r="L20" s="39">
        <v>486522</v>
      </c>
      <c r="M20" s="39">
        <v>225420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35">
      <c r="A21" s="37">
        <v>5496865</v>
      </c>
      <c r="B21" s="37" t="s">
        <v>67</v>
      </c>
      <c r="C21" s="38" t="s">
        <v>68</v>
      </c>
      <c r="D21" s="39" t="s">
        <v>15</v>
      </c>
      <c r="E21" s="39" t="s">
        <v>16</v>
      </c>
      <c r="F21" s="39" t="s">
        <v>63</v>
      </c>
      <c r="G21" s="39" t="s">
        <v>64</v>
      </c>
      <c r="H21" s="39" t="s">
        <v>63</v>
      </c>
      <c r="I21" s="39" t="s">
        <v>34</v>
      </c>
      <c r="J21" s="39" t="s">
        <v>35</v>
      </c>
      <c r="K21" s="39">
        <v>8</v>
      </c>
      <c r="L21" s="39">
        <v>487972</v>
      </c>
      <c r="M21" s="39">
        <v>226520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35">
      <c r="A22" s="37">
        <v>5497870</v>
      </c>
      <c r="B22" s="37" t="s">
        <v>69</v>
      </c>
      <c r="C22" s="38" t="s">
        <v>70</v>
      </c>
      <c r="D22" s="39" t="s">
        <v>15</v>
      </c>
      <c r="E22" s="39" t="s">
        <v>16</v>
      </c>
      <c r="F22" s="39" t="s">
        <v>63</v>
      </c>
      <c r="G22" s="39" t="s">
        <v>71</v>
      </c>
      <c r="H22" s="39" t="s">
        <v>72</v>
      </c>
      <c r="I22" s="39" t="s">
        <v>73</v>
      </c>
      <c r="J22" s="39" t="s">
        <v>74</v>
      </c>
      <c r="K22" s="39">
        <v>12</v>
      </c>
      <c r="L22" s="39">
        <v>485831</v>
      </c>
      <c r="M22" s="39">
        <v>224727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35">
      <c r="A23" s="37">
        <v>5497977</v>
      </c>
      <c r="B23" s="37" t="s">
        <v>75</v>
      </c>
      <c r="C23" s="38" t="s">
        <v>76</v>
      </c>
      <c r="D23" s="39" t="s">
        <v>15</v>
      </c>
      <c r="E23" s="39" t="s">
        <v>16</v>
      </c>
      <c r="F23" s="39" t="s">
        <v>63</v>
      </c>
      <c r="G23" s="39" t="s">
        <v>77</v>
      </c>
      <c r="H23" s="39" t="s">
        <v>78</v>
      </c>
      <c r="I23" s="39" t="s">
        <v>79</v>
      </c>
      <c r="J23" s="39" t="s">
        <v>80</v>
      </c>
      <c r="K23" s="39">
        <v>7</v>
      </c>
      <c r="L23" s="39">
        <v>486262</v>
      </c>
      <c r="M23" s="39">
        <v>222876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35">
      <c r="A24" s="37">
        <v>5498501</v>
      </c>
      <c r="B24" s="37" t="s">
        <v>88</v>
      </c>
      <c r="C24" s="38" t="s">
        <v>89</v>
      </c>
      <c r="D24" s="39" t="s">
        <v>15</v>
      </c>
      <c r="E24" s="39" t="s">
        <v>16</v>
      </c>
      <c r="F24" s="39" t="s">
        <v>90</v>
      </c>
      <c r="G24" s="39" t="s">
        <v>91</v>
      </c>
      <c r="H24" s="39" t="s">
        <v>90</v>
      </c>
      <c r="I24" s="39" t="s">
        <v>34</v>
      </c>
      <c r="J24" s="39" t="s">
        <v>35</v>
      </c>
      <c r="K24" s="39">
        <v>3</v>
      </c>
      <c r="L24" s="39">
        <v>479876</v>
      </c>
      <c r="M24" s="39">
        <v>216361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35">
      <c r="A25" s="37">
        <v>9633391</v>
      </c>
      <c r="B25" s="37" t="s">
        <v>92</v>
      </c>
      <c r="C25" s="38" t="s">
        <v>93</v>
      </c>
      <c r="D25" s="39" t="s">
        <v>15</v>
      </c>
      <c r="E25" s="39" t="s">
        <v>16</v>
      </c>
      <c r="F25" s="39" t="s">
        <v>90</v>
      </c>
      <c r="G25" s="39" t="s">
        <v>94</v>
      </c>
      <c r="H25" s="39" t="s">
        <v>95</v>
      </c>
      <c r="I25" s="39" t="s">
        <v>96</v>
      </c>
      <c r="J25" s="39" t="s">
        <v>97</v>
      </c>
      <c r="K25" s="39">
        <v>6</v>
      </c>
      <c r="L25" s="39">
        <v>481739</v>
      </c>
      <c r="M25" s="39">
        <v>214267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35">
      <c r="A26" s="37">
        <v>5499774</v>
      </c>
      <c r="B26" s="37" t="s">
        <v>98</v>
      </c>
      <c r="C26" s="38" t="s">
        <v>99</v>
      </c>
      <c r="D26" s="39" t="s">
        <v>15</v>
      </c>
      <c r="E26" s="39" t="s">
        <v>16</v>
      </c>
      <c r="F26" s="39" t="s">
        <v>90</v>
      </c>
      <c r="G26" s="39" t="s">
        <v>100</v>
      </c>
      <c r="H26" s="39" t="s">
        <v>101</v>
      </c>
      <c r="I26" s="39" t="s">
        <v>96</v>
      </c>
      <c r="J26" s="39" t="s">
        <v>102</v>
      </c>
      <c r="K26" s="39">
        <v>18</v>
      </c>
      <c r="L26" s="39">
        <v>480034</v>
      </c>
      <c r="M26" s="39">
        <v>211487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35">
      <c r="A27" s="37">
        <v>5500079</v>
      </c>
      <c r="B27" s="37" t="s">
        <v>103</v>
      </c>
      <c r="C27" s="38" t="s">
        <v>104</v>
      </c>
      <c r="D27" s="39" t="s">
        <v>15</v>
      </c>
      <c r="E27" s="39" t="s">
        <v>16</v>
      </c>
      <c r="F27" s="39" t="s">
        <v>90</v>
      </c>
      <c r="G27" s="39" t="s">
        <v>105</v>
      </c>
      <c r="H27" s="39" t="s">
        <v>106</v>
      </c>
      <c r="I27" s="39" t="s">
        <v>107</v>
      </c>
      <c r="J27" s="39" t="s">
        <v>108</v>
      </c>
      <c r="K27" s="39">
        <v>15</v>
      </c>
      <c r="L27" s="39">
        <v>482050</v>
      </c>
      <c r="M27" s="39">
        <v>216512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35">
      <c r="A28" s="37">
        <v>5500441</v>
      </c>
      <c r="B28" s="37" t="s">
        <v>114</v>
      </c>
      <c r="C28" s="38" t="s">
        <v>115</v>
      </c>
      <c r="D28" s="39" t="s">
        <v>15</v>
      </c>
      <c r="E28" s="39" t="s">
        <v>16</v>
      </c>
      <c r="F28" s="39" t="s">
        <v>116</v>
      </c>
      <c r="G28" s="39" t="s">
        <v>117</v>
      </c>
      <c r="H28" s="39" t="s">
        <v>118</v>
      </c>
      <c r="I28" s="39" t="s">
        <v>34</v>
      </c>
      <c r="J28" s="39" t="s">
        <v>35</v>
      </c>
      <c r="K28" s="39">
        <v>1</v>
      </c>
      <c r="L28" s="39">
        <v>478868</v>
      </c>
      <c r="M28" s="39">
        <v>207718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35">
      <c r="A29" s="37">
        <v>5500919</v>
      </c>
      <c r="B29" s="37" t="s">
        <v>119</v>
      </c>
      <c r="C29" s="38" t="s">
        <v>120</v>
      </c>
      <c r="D29" s="39" t="s">
        <v>15</v>
      </c>
      <c r="E29" s="39" t="s">
        <v>16</v>
      </c>
      <c r="F29" s="39" t="s">
        <v>116</v>
      </c>
      <c r="G29" s="39" t="s">
        <v>121</v>
      </c>
      <c r="H29" s="39" t="s">
        <v>122</v>
      </c>
      <c r="I29" s="39" t="s">
        <v>123</v>
      </c>
      <c r="J29" s="39" t="s">
        <v>124</v>
      </c>
      <c r="K29" s="39">
        <v>79</v>
      </c>
      <c r="L29" s="39">
        <v>482801</v>
      </c>
      <c r="M29" s="39">
        <v>205495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35">
      <c r="A30" s="37">
        <v>5501401</v>
      </c>
      <c r="B30" s="37" t="s">
        <v>125</v>
      </c>
      <c r="C30" s="38" t="s">
        <v>126</v>
      </c>
      <c r="D30" s="39" t="s">
        <v>15</v>
      </c>
      <c r="E30" s="39" t="s">
        <v>16</v>
      </c>
      <c r="F30" s="39" t="s">
        <v>116</v>
      </c>
      <c r="G30" s="39" t="s">
        <v>127</v>
      </c>
      <c r="H30" s="39" t="s">
        <v>128</v>
      </c>
      <c r="I30" s="39" t="s">
        <v>129</v>
      </c>
      <c r="J30" s="39" t="s">
        <v>130</v>
      </c>
      <c r="K30" s="39">
        <v>4</v>
      </c>
      <c r="L30" s="39">
        <v>478610</v>
      </c>
      <c r="M30" s="39">
        <v>206177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35">
      <c r="A31" s="37">
        <v>5503122</v>
      </c>
      <c r="B31" s="37" t="s">
        <v>133</v>
      </c>
      <c r="C31" s="38" t="s">
        <v>134</v>
      </c>
      <c r="D31" s="39" t="s">
        <v>15</v>
      </c>
      <c r="E31" s="39" t="s">
        <v>16</v>
      </c>
      <c r="F31" s="39" t="s">
        <v>116</v>
      </c>
      <c r="G31" s="39" t="s">
        <v>135</v>
      </c>
      <c r="H31" s="39" t="s">
        <v>136</v>
      </c>
      <c r="I31" s="39" t="s">
        <v>137</v>
      </c>
      <c r="J31" s="39" t="s">
        <v>138</v>
      </c>
      <c r="K31" s="39">
        <v>8</v>
      </c>
      <c r="L31" s="39">
        <v>482197</v>
      </c>
      <c r="M31" s="39">
        <v>211473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35">
      <c r="A32" s="37">
        <v>5504890</v>
      </c>
      <c r="B32" s="37" t="s">
        <v>139</v>
      </c>
      <c r="C32" s="38" t="s">
        <v>140</v>
      </c>
      <c r="D32" s="39" t="s">
        <v>15</v>
      </c>
      <c r="E32" s="39" t="s">
        <v>16</v>
      </c>
      <c r="F32" s="39" t="s">
        <v>141</v>
      </c>
      <c r="G32" s="39" t="s">
        <v>142</v>
      </c>
      <c r="H32" s="39" t="s">
        <v>141</v>
      </c>
      <c r="I32" s="39" t="s">
        <v>143</v>
      </c>
      <c r="J32" s="39" t="s">
        <v>144</v>
      </c>
      <c r="K32" s="39">
        <v>2</v>
      </c>
      <c r="L32" s="39">
        <v>475669</v>
      </c>
      <c r="M32" s="39">
        <v>215088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35">
      <c r="A33" s="37">
        <v>5505766</v>
      </c>
      <c r="B33" s="37" t="s">
        <v>145</v>
      </c>
      <c r="C33" s="38" t="s">
        <v>146</v>
      </c>
      <c r="D33" s="39" t="s">
        <v>15</v>
      </c>
      <c r="E33" s="39" t="s">
        <v>16</v>
      </c>
      <c r="F33" s="39" t="s">
        <v>141</v>
      </c>
      <c r="G33" s="39" t="s">
        <v>147</v>
      </c>
      <c r="H33" s="39" t="s">
        <v>148</v>
      </c>
      <c r="I33" s="39" t="s">
        <v>149</v>
      </c>
      <c r="J33" s="39" t="s">
        <v>150</v>
      </c>
      <c r="K33" s="39">
        <v>34</v>
      </c>
      <c r="L33" s="39">
        <v>471665</v>
      </c>
      <c r="M33" s="39">
        <v>215319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35">
      <c r="A34" s="37">
        <v>5506282</v>
      </c>
      <c r="B34" s="37" t="s">
        <v>151</v>
      </c>
      <c r="C34" s="38" t="s">
        <v>152</v>
      </c>
      <c r="D34" s="39" t="s">
        <v>15</v>
      </c>
      <c r="E34" s="39" t="s">
        <v>16</v>
      </c>
      <c r="F34" s="39" t="s">
        <v>141</v>
      </c>
      <c r="G34" s="39" t="s">
        <v>153</v>
      </c>
      <c r="H34" s="39" t="s">
        <v>154</v>
      </c>
      <c r="I34" s="39" t="s">
        <v>34</v>
      </c>
      <c r="J34" s="39" t="s">
        <v>35</v>
      </c>
      <c r="K34" s="39">
        <v>1</v>
      </c>
      <c r="L34" s="39">
        <v>477577</v>
      </c>
      <c r="M34" s="39">
        <v>219053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35">
      <c r="A35" s="37">
        <v>5508341</v>
      </c>
      <c r="B35" s="37" t="s">
        <v>155</v>
      </c>
      <c r="C35" s="38" t="s">
        <v>156</v>
      </c>
      <c r="D35" s="39" t="s">
        <v>15</v>
      </c>
      <c r="E35" s="39" t="s">
        <v>16</v>
      </c>
      <c r="F35" s="39" t="s">
        <v>157</v>
      </c>
      <c r="G35" s="39" t="s">
        <v>158</v>
      </c>
      <c r="H35" s="39" t="s">
        <v>157</v>
      </c>
      <c r="I35" s="39" t="s">
        <v>96</v>
      </c>
      <c r="J35" s="39" t="s">
        <v>21</v>
      </c>
      <c r="K35" s="39">
        <v>1345</v>
      </c>
      <c r="L35" s="39">
        <v>492235</v>
      </c>
      <c r="M35" s="39">
        <v>189795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35">
      <c r="A36" s="37">
        <v>5508239</v>
      </c>
      <c r="B36" s="37" t="s">
        <v>159</v>
      </c>
      <c r="C36" s="38" t="s">
        <v>160</v>
      </c>
      <c r="D36" s="39" t="s">
        <v>15</v>
      </c>
      <c r="E36" s="39" t="s">
        <v>16</v>
      </c>
      <c r="F36" s="39" t="s">
        <v>157</v>
      </c>
      <c r="G36" s="39" t="s">
        <v>158</v>
      </c>
      <c r="H36" s="39" t="s">
        <v>157</v>
      </c>
      <c r="I36" s="39" t="s">
        <v>96</v>
      </c>
      <c r="J36" s="39" t="s">
        <v>21</v>
      </c>
      <c r="K36" s="39">
        <v>30</v>
      </c>
      <c r="L36" s="39">
        <v>495504</v>
      </c>
      <c r="M36" s="39">
        <v>189575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35">
      <c r="A37" s="37">
        <v>5508302</v>
      </c>
      <c r="B37" s="37" t="s">
        <v>161</v>
      </c>
      <c r="C37" s="38" t="s">
        <v>162</v>
      </c>
      <c r="D37" s="39" t="s">
        <v>15</v>
      </c>
      <c r="E37" s="39" t="s">
        <v>16</v>
      </c>
      <c r="F37" s="39" t="s">
        <v>157</v>
      </c>
      <c r="G37" s="39" t="s">
        <v>158</v>
      </c>
      <c r="H37" s="39" t="s">
        <v>157</v>
      </c>
      <c r="I37" s="39" t="s">
        <v>96</v>
      </c>
      <c r="J37" s="39" t="s">
        <v>21</v>
      </c>
      <c r="K37" s="39">
        <v>500</v>
      </c>
      <c r="L37" s="39">
        <v>492756</v>
      </c>
      <c r="M37" s="39">
        <v>192753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  <row r="38" spans="1:23" x14ac:dyDescent="0.35">
      <c r="A38" s="37">
        <v>5508427</v>
      </c>
      <c r="B38" s="37" t="s">
        <v>163</v>
      </c>
      <c r="C38" s="38" t="s">
        <v>164</v>
      </c>
      <c r="D38" s="39" t="s">
        <v>15</v>
      </c>
      <c r="E38" s="39" t="s">
        <v>16</v>
      </c>
      <c r="F38" s="39" t="s">
        <v>157</v>
      </c>
      <c r="G38" s="39" t="s">
        <v>158</v>
      </c>
      <c r="H38" s="39" t="s">
        <v>157</v>
      </c>
      <c r="I38" s="39" t="s">
        <v>96</v>
      </c>
      <c r="J38" s="39" t="s">
        <v>21</v>
      </c>
      <c r="K38" s="39">
        <v>550</v>
      </c>
      <c r="L38" s="39">
        <v>492219</v>
      </c>
      <c r="M38" s="39">
        <v>188972</v>
      </c>
      <c r="N38" s="39">
        <v>1</v>
      </c>
      <c r="O38" s="41"/>
      <c r="P38" s="41"/>
      <c r="Q38" s="41"/>
      <c r="R38" s="25">
        <f t="shared" si="1"/>
        <v>0</v>
      </c>
      <c r="S38" s="26">
        <f t="shared" si="2"/>
        <v>0</v>
      </c>
      <c r="T38" s="41"/>
      <c r="U38" s="41"/>
      <c r="V38" s="25">
        <f t="shared" si="3"/>
        <v>0</v>
      </c>
      <c r="W38" s="26">
        <f t="shared" si="4"/>
        <v>0</v>
      </c>
    </row>
    <row r="39" spans="1:23" x14ac:dyDescent="0.35">
      <c r="A39" s="37">
        <v>5509384</v>
      </c>
      <c r="B39" s="37" t="s">
        <v>165</v>
      </c>
      <c r="C39" s="38" t="s">
        <v>166</v>
      </c>
      <c r="D39" s="39" t="s">
        <v>15</v>
      </c>
      <c r="E39" s="39" t="s">
        <v>16</v>
      </c>
      <c r="F39" s="39" t="s">
        <v>157</v>
      </c>
      <c r="G39" s="39" t="s">
        <v>167</v>
      </c>
      <c r="H39" s="39" t="s">
        <v>168</v>
      </c>
      <c r="I39" s="39" t="s">
        <v>96</v>
      </c>
      <c r="J39" s="39" t="s">
        <v>21</v>
      </c>
      <c r="K39" s="39">
        <v>366</v>
      </c>
      <c r="L39" s="39">
        <v>490738</v>
      </c>
      <c r="M39" s="39">
        <v>186018</v>
      </c>
      <c r="N39" s="39">
        <v>1</v>
      </c>
      <c r="O39" s="41"/>
      <c r="P39" s="41"/>
      <c r="Q39" s="41"/>
      <c r="R39" s="25">
        <f t="shared" si="1"/>
        <v>0</v>
      </c>
      <c r="S39" s="26">
        <f t="shared" si="2"/>
        <v>0</v>
      </c>
      <c r="T39" s="41"/>
      <c r="U39" s="41"/>
      <c r="V39" s="25">
        <f t="shared" si="3"/>
        <v>0</v>
      </c>
      <c r="W39" s="26">
        <f t="shared" si="4"/>
        <v>0</v>
      </c>
    </row>
    <row r="40" spans="1:23" x14ac:dyDescent="0.35">
      <c r="A40" s="37">
        <v>5509181</v>
      </c>
      <c r="B40" s="37" t="s">
        <v>169</v>
      </c>
      <c r="C40" s="38" t="s">
        <v>170</v>
      </c>
      <c r="D40" s="39" t="s">
        <v>15</v>
      </c>
      <c r="E40" s="39" t="s">
        <v>16</v>
      </c>
      <c r="F40" s="39" t="s">
        <v>157</v>
      </c>
      <c r="G40" s="39" t="s">
        <v>167</v>
      </c>
      <c r="H40" s="39" t="s">
        <v>168</v>
      </c>
      <c r="I40" s="39" t="s">
        <v>96</v>
      </c>
      <c r="J40" s="39" t="s">
        <v>21</v>
      </c>
      <c r="K40" s="39">
        <v>400</v>
      </c>
      <c r="L40" s="39">
        <v>492826</v>
      </c>
      <c r="M40" s="39">
        <v>185014</v>
      </c>
      <c r="N40" s="39">
        <v>1</v>
      </c>
      <c r="O40" s="41"/>
      <c r="P40" s="41"/>
      <c r="Q40" s="41"/>
      <c r="R40" s="25">
        <f t="shared" si="1"/>
        <v>0</v>
      </c>
      <c r="S40" s="26">
        <f t="shared" si="2"/>
        <v>0</v>
      </c>
      <c r="T40" s="41"/>
      <c r="U40" s="41"/>
      <c r="V40" s="25">
        <f t="shared" si="3"/>
        <v>0</v>
      </c>
      <c r="W40" s="26">
        <f t="shared" si="4"/>
        <v>0</v>
      </c>
    </row>
    <row r="41" spans="1:23" x14ac:dyDescent="0.35">
      <c r="A41" s="37">
        <v>5510448</v>
      </c>
      <c r="B41" s="37" t="s">
        <v>171</v>
      </c>
      <c r="C41" s="38" t="s">
        <v>172</v>
      </c>
      <c r="D41" s="39" t="s">
        <v>15</v>
      </c>
      <c r="E41" s="39" t="s">
        <v>16</v>
      </c>
      <c r="F41" s="39" t="s">
        <v>157</v>
      </c>
      <c r="G41" s="39" t="s">
        <v>173</v>
      </c>
      <c r="H41" s="39" t="s">
        <v>174</v>
      </c>
      <c r="I41" s="39" t="s">
        <v>96</v>
      </c>
      <c r="J41" s="39" t="s">
        <v>21</v>
      </c>
      <c r="K41" s="39">
        <v>280</v>
      </c>
      <c r="L41" s="39">
        <v>495780</v>
      </c>
      <c r="M41" s="39">
        <v>187203</v>
      </c>
      <c r="N41" s="39">
        <v>1</v>
      </c>
      <c r="O41" s="41"/>
      <c r="P41" s="41"/>
      <c r="Q41" s="41"/>
      <c r="R41" s="25">
        <f t="shared" si="1"/>
        <v>0</v>
      </c>
      <c r="S41" s="26">
        <f t="shared" si="2"/>
        <v>0</v>
      </c>
      <c r="T41" s="41"/>
      <c r="U41" s="41"/>
      <c r="V41" s="25">
        <f t="shared" si="3"/>
        <v>0</v>
      </c>
      <c r="W41" s="26">
        <f t="shared" si="4"/>
        <v>0</v>
      </c>
    </row>
    <row r="42" spans="1:23" x14ac:dyDescent="0.35">
      <c r="A42" s="37">
        <v>5510453</v>
      </c>
      <c r="B42" s="37" t="s">
        <v>175</v>
      </c>
      <c r="C42" s="38" t="s">
        <v>176</v>
      </c>
      <c r="D42" s="39" t="s">
        <v>15</v>
      </c>
      <c r="E42" s="39" t="s">
        <v>16</v>
      </c>
      <c r="F42" s="39" t="s">
        <v>157</v>
      </c>
      <c r="G42" s="39" t="s">
        <v>173</v>
      </c>
      <c r="H42" s="39" t="s">
        <v>174</v>
      </c>
      <c r="I42" s="39" t="s">
        <v>96</v>
      </c>
      <c r="J42" s="39" t="s">
        <v>21</v>
      </c>
      <c r="K42" s="39">
        <v>480</v>
      </c>
      <c r="L42" s="39">
        <v>496835</v>
      </c>
      <c r="M42" s="39">
        <v>187753</v>
      </c>
      <c r="N42" s="39">
        <v>1</v>
      </c>
      <c r="O42" s="41"/>
      <c r="P42" s="41"/>
      <c r="Q42" s="41"/>
      <c r="R42" s="25">
        <f t="shared" si="1"/>
        <v>0</v>
      </c>
      <c r="S42" s="26">
        <f t="shared" si="2"/>
        <v>0</v>
      </c>
      <c r="T42" s="41"/>
      <c r="U42" s="41"/>
      <c r="V42" s="25">
        <f t="shared" si="3"/>
        <v>0</v>
      </c>
      <c r="W42" s="26">
        <f t="shared" si="4"/>
        <v>0</v>
      </c>
    </row>
    <row r="43" spans="1:23" x14ac:dyDescent="0.35">
      <c r="A43" s="37">
        <v>5513967</v>
      </c>
      <c r="B43" s="37" t="s">
        <v>437</v>
      </c>
      <c r="C43" s="38" t="s">
        <v>438</v>
      </c>
      <c r="D43" s="39" t="s">
        <v>15</v>
      </c>
      <c r="E43" s="39" t="s">
        <v>16</v>
      </c>
      <c r="F43" s="39" t="s">
        <v>436</v>
      </c>
      <c r="G43" s="39" t="s">
        <v>439</v>
      </c>
      <c r="H43" s="39" t="s">
        <v>440</v>
      </c>
      <c r="I43" s="39" t="s">
        <v>441</v>
      </c>
      <c r="J43" s="39" t="s">
        <v>442</v>
      </c>
      <c r="K43" s="39">
        <v>10</v>
      </c>
      <c r="L43" s="39">
        <v>483256</v>
      </c>
      <c r="M43" s="39">
        <v>213308</v>
      </c>
      <c r="N43" s="39">
        <v>1</v>
      </c>
      <c r="O43" s="41"/>
      <c r="P43" s="41"/>
      <c r="Q43" s="41"/>
      <c r="R43" s="25">
        <f t="shared" si="1"/>
        <v>0</v>
      </c>
      <c r="S43" s="26">
        <f t="shared" si="2"/>
        <v>0</v>
      </c>
      <c r="T43" s="41"/>
      <c r="U43" s="41"/>
      <c r="V43" s="25">
        <f t="shared" si="3"/>
        <v>0</v>
      </c>
      <c r="W43" s="26">
        <f t="shared" si="4"/>
        <v>0</v>
      </c>
    </row>
    <row r="44" spans="1:23" x14ac:dyDescent="0.35">
      <c r="A44" s="37">
        <v>5517215</v>
      </c>
      <c r="B44" s="37" t="s">
        <v>443</v>
      </c>
      <c r="C44" s="38" t="s">
        <v>444</v>
      </c>
      <c r="D44" s="39" t="s">
        <v>15</v>
      </c>
      <c r="E44" s="39" t="s">
        <v>16</v>
      </c>
      <c r="F44" s="39" t="s">
        <v>445</v>
      </c>
      <c r="G44" s="39" t="s">
        <v>446</v>
      </c>
      <c r="H44" s="39" t="s">
        <v>447</v>
      </c>
      <c r="I44" s="39" t="s">
        <v>448</v>
      </c>
      <c r="J44" s="39" t="s">
        <v>449</v>
      </c>
      <c r="K44" s="39">
        <v>62</v>
      </c>
      <c r="L44" s="39">
        <v>479888</v>
      </c>
      <c r="M44" s="39">
        <v>225305</v>
      </c>
      <c r="N44" s="39">
        <v>1</v>
      </c>
      <c r="O44" s="41"/>
      <c r="P44" s="41"/>
      <c r="Q44" s="41"/>
      <c r="R44" s="25">
        <f t="shared" si="1"/>
        <v>0</v>
      </c>
      <c r="S44" s="26">
        <f t="shared" si="2"/>
        <v>0</v>
      </c>
      <c r="T44" s="41"/>
      <c r="U44" s="41"/>
      <c r="V44" s="25">
        <f t="shared" si="3"/>
        <v>0</v>
      </c>
      <c r="W44" s="26">
        <f t="shared" si="4"/>
        <v>0</v>
      </c>
    </row>
    <row r="45" spans="1:23" x14ac:dyDescent="0.35">
      <c r="A45" s="37">
        <v>5517814</v>
      </c>
      <c r="B45" s="37" t="s">
        <v>450</v>
      </c>
      <c r="C45" s="38" t="s">
        <v>451</v>
      </c>
      <c r="D45" s="39" t="s">
        <v>15</v>
      </c>
      <c r="E45" s="39" t="s">
        <v>16</v>
      </c>
      <c r="F45" s="39" t="s">
        <v>445</v>
      </c>
      <c r="G45" s="39" t="s">
        <v>452</v>
      </c>
      <c r="H45" s="39" t="s">
        <v>453</v>
      </c>
      <c r="I45" s="39" t="s">
        <v>448</v>
      </c>
      <c r="J45" s="39" t="s">
        <v>449</v>
      </c>
      <c r="K45" s="39">
        <v>15</v>
      </c>
      <c r="L45" s="39">
        <v>482603</v>
      </c>
      <c r="M45" s="39">
        <v>222520</v>
      </c>
      <c r="N45" s="39">
        <v>1</v>
      </c>
      <c r="O45" s="41"/>
      <c r="P45" s="41"/>
      <c r="Q45" s="41"/>
      <c r="R45" s="25">
        <f t="shared" si="1"/>
        <v>0</v>
      </c>
      <c r="S45" s="26">
        <f t="shared" si="2"/>
        <v>0</v>
      </c>
      <c r="T45" s="41"/>
      <c r="U45" s="41"/>
      <c r="V45" s="25">
        <f t="shared" si="3"/>
        <v>0</v>
      </c>
      <c r="W45" s="26">
        <f t="shared" si="4"/>
        <v>0</v>
      </c>
    </row>
    <row r="46" spans="1:23" x14ac:dyDescent="0.35">
      <c r="A46" s="37">
        <v>5518493</v>
      </c>
      <c r="B46" s="37" t="s">
        <v>454</v>
      </c>
      <c r="C46" s="38" t="s">
        <v>455</v>
      </c>
      <c r="D46" s="39" t="s">
        <v>15</v>
      </c>
      <c r="E46" s="39" t="s">
        <v>16</v>
      </c>
      <c r="F46" s="39" t="s">
        <v>445</v>
      </c>
      <c r="G46" s="39" t="s">
        <v>456</v>
      </c>
      <c r="H46" s="39" t="s">
        <v>457</v>
      </c>
      <c r="I46" s="39" t="s">
        <v>448</v>
      </c>
      <c r="J46" s="39" t="s">
        <v>449</v>
      </c>
      <c r="K46" s="39">
        <v>60</v>
      </c>
      <c r="L46" s="39">
        <v>478212</v>
      </c>
      <c r="M46" s="39">
        <v>222170</v>
      </c>
      <c r="N46" s="39">
        <v>1</v>
      </c>
      <c r="O46" s="41"/>
      <c r="P46" s="41"/>
      <c r="Q46" s="41"/>
      <c r="R46" s="25">
        <f t="shared" si="1"/>
        <v>0</v>
      </c>
      <c r="S46" s="26">
        <f t="shared" si="2"/>
        <v>0</v>
      </c>
      <c r="T46" s="41"/>
      <c r="U46" s="41"/>
      <c r="V46" s="25">
        <f t="shared" si="3"/>
        <v>0</v>
      </c>
      <c r="W46" s="26">
        <f t="shared" si="4"/>
        <v>0</v>
      </c>
    </row>
    <row r="47" spans="1:23" x14ac:dyDescent="0.35">
      <c r="A47" s="37">
        <v>5518865</v>
      </c>
      <c r="B47" s="37" t="s">
        <v>458</v>
      </c>
      <c r="C47" s="38" t="s">
        <v>459</v>
      </c>
      <c r="D47" s="39" t="s">
        <v>15</v>
      </c>
      <c r="E47" s="39" t="s">
        <v>16</v>
      </c>
      <c r="F47" s="39" t="s">
        <v>445</v>
      </c>
      <c r="G47" s="39" t="s">
        <v>460</v>
      </c>
      <c r="H47" s="39" t="s">
        <v>461</v>
      </c>
      <c r="I47" s="39" t="s">
        <v>65</v>
      </c>
      <c r="J47" s="39" t="s">
        <v>66</v>
      </c>
      <c r="K47" s="39">
        <v>36</v>
      </c>
      <c r="L47" s="39">
        <v>484090</v>
      </c>
      <c r="M47" s="39">
        <v>226331</v>
      </c>
      <c r="N47" s="39">
        <v>1</v>
      </c>
      <c r="O47" s="41"/>
      <c r="P47" s="41"/>
      <c r="Q47" s="41"/>
      <c r="R47" s="25">
        <f t="shared" si="1"/>
        <v>0</v>
      </c>
      <c r="S47" s="26">
        <f t="shared" si="2"/>
        <v>0</v>
      </c>
      <c r="T47" s="41"/>
      <c r="U47" s="41"/>
      <c r="V47" s="25">
        <f t="shared" si="3"/>
        <v>0</v>
      </c>
      <c r="W47" s="26">
        <f t="shared" si="4"/>
        <v>0</v>
      </c>
    </row>
    <row r="48" spans="1:23" x14ac:dyDescent="0.35">
      <c r="A48" s="37">
        <v>5519579</v>
      </c>
      <c r="B48" s="37" t="s">
        <v>814</v>
      </c>
      <c r="C48" s="38" t="s">
        <v>815</v>
      </c>
      <c r="D48" s="39" t="s">
        <v>15</v>
      </c>
      <c r="E48" s="39" t="s">
        <v>16</v>
      </c>
      <c r="F48" s="39" t="s">
        <v>816</v>
      </c>
      <c r="G48" s="39" t="s">
        <v>817</v>
      </c>
      <c r="H48" s="39" t="s">
        <v>818</v>
      </c>
      <c r="I48" s="39" t="s">
        <v>819</v>
      </c>
      <c r="J48" s="39" t="s">
        <v>820</v>
      </c>
      <c r="K48" s="40">
        <v>56</v>
      </c>
      <c r="L48" s="39">
        <v>473357</v>
      </c>
      <c r="M48" s="39">
        <v>220596</v>
      </c>
      <c r="N48" s="39">
        <v>1</v>
      </c>
      <c r="O48" s="41"/>
      <c r="P48" s="41"/>
      <c r="Q48" s="41"/>
      <c r="R48" s="25">
        <f t="shared" si="1"/>
        <v>0</v>
      </c>
      <c r="S48" s="26">
        <f t="shared" ref="S48:S63" si="5">ROUND(SUM(Q48:R48),2)</f>
        <v>0</v>
      </c>
      <c r="T48" s="41"/>
      <c r="U48" s="41"/>
      <c r="V48" s="25">
        <f t="shared" si="3"/>
        <v>0</v>
      </c>
      <c r="W48" s="26">
        <f t="shared" ref="W48:W63" si="6">ROUND(SUM(U48:V48),2)</f>
        <v>0</v>
      </c>
    </row>
    <row r="49" spans="1:23" x14ac:dyDescent="0.35">
      <c r="A49" s="37">
        <v>5516686</v>
      </c>
      <c r="B49" s="37" t="s">
        <v>831</v>
      </c>
      <c r="C49" s="38" t="s">
        <v>832</v>
      </c>
      <c r="D49" s="39" t="s">
        <v>15</v>
      </c>
      <c r="E49" s="39" t="s">
        <v>16</v>
      </c>
      <c r="F49" s="39" t="s">
        <v>445</v>
      </c>
      <c r="G49" s="39" t="s">
        <v>833</v>
      </c>
      <c r="H49" s="39" t="s">
        <v>445</v>
      </c>
      <c r="I49" s="39" t="s">
        <v>131</v>
      </c>
      <c r="J49" s="39" t="s">
        <v>132</v>
      </c>
      <c r="K49" s="40">
        <v>20</v>
      </c>
      <c r="L49" s="39">
        <v>482715</v>
      </c>
      <c r="M49" s="39">
        <v>227686</v>
      </c>
      <c r="N49" s="39">
        <v>1</v>
      </c>
      <c r="O49" s="41"/>
      <c r="P49" s="41"/>
      <c r="Q49" s="41"/>
      <c r="R49" s="25">
        <f t="shared" si="1"/>
        <v>0</v>
      </c>
      <c r="S49" s="26">
        <f t="shared" si="5"/>
        <v>0</v>
      </c>
      <c r="T49" s="41"/>
      <c r="U49" s="41"/>
      <c r="V49" s="25">
        <f t="shared" si="3"/>
        <v>0</v>
      </c>
      <c r="W49" s="26">
        <f t="shared" si="6"/>
        <v>0</v>
      </c>
    </row>
    <row r="50" spans="1:23" x14ac:dyDescent="0.35">
      <c r="A50" s="37">
        <v>5516690</v>
      </c>
      <c r="B50" s="37" t="s">
        <v>834</v>
      </c>
      <c r="C50" s="38" t="s">
        <v>835</v>
      </c>
      <c r="D50" s="39" t="s">
        <v>15</v>
      </c>
      <c r="E50" s="39" t="s">
        <v>16</v>
      </c>
      <c r="F50" s="39" t="s">
        <v>445</v>
      </c>
      <c r="G50" s="39" t="s">
        <v>833</v>
      </c>
      <c r="H50" s="39" t="s">
        <v>445</v>
      </c>
      <c r="I50" s="39" t="s">
        <v>131</v>
      </c>
      <c r="J50" s="39" t="s">
        <v>132</v>
      </c>
      <c r="K50" s="40">
        <v>38</v>
      </c>
      <c r="L50" s="39">
        <v>482477</v>
      </c>
      <c r="M50" s="39">
        <v>227631</v>
      </c>
      <c r="N50" s="39">
        <v>1</v>
      </c>
      <c r="O50" s="41"/>
      <c r="P50" s="41"/>
      <c r="Q50" s="41"/>
      <c r="R50" s="25">
        <f t="shared" si="1"/>
        <v>0</v>
      </c>
      <c r="S50" s="26">
        <f t="shared" si="5"/>
        <v>0</v>
      </c>
      <c r="T50" s="41"/>
      <c r="U50" s="41"/>
      <c r="V50" s="25">
        <f t="shared" si="3"/>
        <v>0</v>
      </c>
      <c r="W50" s="26">
        <f t="shared" si="6"/>
        <v>0</v>
      </c>
    </row>
    <row r="51" spans="1:23" x14ac:dyDescent="0.35">
      <c r="A51" s="37">
        <v>5516698</v>
      </c>
      <c r="B51" s="37" t="s">
        <v>836</v>
      </c>
      <c r="C51" s="38" t="s">
        <v>837</v>
      </c>
      <c r="D51" s="39" t="s">
        <v>15</v>
      </c>
      <c r="E51" s="39" t="s">
        <v>16</v>
      </c>
      <c r="F51" s="39" t="s">
        <v>445</v>
      </c>
      <c r="G51" s="39" t="s">
        <v>833</v>
      </c>
      <c r="H51" s="39" t="s">
        <v>445</v>
      </c>
      <c r="I51" s="39" t="s">
        <v>749</v>
      </c>
      <c r="J51" s="39" t="s">
        <v>750</v>
      </c>
      <c r="K51" s="40">
        <v>8</v>
      </c>
      <c r="L51" s="39">
        <v>482745</v>
      </c>
      <c r="M51" s="39">
        <v>227369</v>
      </c>
      <c r="N51" s="39">
        <v>1</v>
      </c>
      <c r="O51" s="41"/>
      <c r="P51" s="41"/>
      <c r="Q51" s="41"/>
      <c r="R51" s="25">
        <f t="shared" si="1"/>
        <v>0</v>
      </c>
      <c r="S51" s="26">
        <f t="shared" si="5"/>
        <v>0</v>
      </c>
      <c r="T51" s="41"/>
      <c r="U51" s="41"/>
      <c r="V51" s="25">
        <f t="shared" si="3"/>
        <v>0</v>
      </c>
      <c r="W51" s="26">
        <f t="shared" si="6"/>
        <v>0</v>
      </c>
    </row>
    <row r="52" spans="1:23" x14ac:dyDescent="0.35">
      <c r="A52" s="37">
        <v>5484509</v>
      </c>
      <c r="B52" s="37" t="s">
        <v>846</v>
      </c>
      <c r="C52" s="38" t="s">
        <v>847</v>
      </c>
      <c r="D52" s="39" t="s">
        <v>15</v>
      </c>
      <c r="E52" s="39" t="s">
        <v>16</v>
      </c>
      <c r="F52" s="39" t="s">
        <v>848</v>
      </c>
      <c r="G52" s="39" t="s">
        <v>849</v>
      </c>
      <c r="H52" s="39" t="s">
        <v>848</v>
      </c>
      <c r="I52" s="39" t="s">
        <v>850</v>
      </c>
      <c r="J52" s="39" t="s">
        <v>851</v>
      </c>
      <c r="K52" s="40">
        <v>31</v>
      </c>
      <c r="L52" s="39">
        <v>486068</v>
      </c>
      <c r="M52" s="39">
        <v>206291</v>
      </c>
      <c r="N52" s="39">
        <v>1</v>
      </c>
      <c r="O52" s="41"/>
      <c r="P52" s="41"/>
      <c r="Q52" s="41"/>
      <c r="R52" s="25">
        <f t="shared" si="1"/>
        <v>0</v>
      </c>
      <c r="S52" s="26">
        <f t="shared" si="5"/>
        <v>0</v>
      </c>
      <c r="T52" s="41"/>
      <c r="U52" s="41"/>
      <c r="V52" s="25">
        <f t="shared" si="3"/>
        <v>0</v>
      </c>
      <c r="W52" s="26">
        <f t="shared" si="6"/>
        <v>0</v>
      </c>
    </row>
    <row r="53" spans="1:23" x14ac:dyDescent="0.35">
      <c r="A53" s="37">
        <v>5486750</v>
      </c>
      <c r="B53" s="37" t="s">
        <v>852</v>
      </c>
      <c r="C53" s="38" t="s">
        <v>853</v>
      </c>
      <c r="D53" s="39" t="s">
        <v>15</v>
      </c>
      <c r="E53" s="39" t="s">
        <v>16</v>
      </c>
      <c r="F53" s="39" t="s">
        <v>848</v>
      </c>
      <c r="G53" s="39" t="s">
        <v>849</v>
      </c>
      <c r="H53" s="39" t="s">
        <v>848</v>
      </c>
      <c r="I53" s="39" t="s">
        <v>854</v>
      </c>
      <c r="J53" s="39" t="s">
        <v>855</v>
      </c>
      <c r="K53" s="40">
        <v>6</v>
      </c>
      <c r="L53" s="39">
        <v>485973</v>
      </c>
      <c r="M53" s="39">
        <v>210625</v>
      </c>
      <c r="N53" s="39">
        <v>1</v>
      </c>
      <c r="O53" s="41"/>
      <c r="P53" s="41"/>
      <c r="Q53" s="41"/>
      <c r="R53" s="25">
        <f t="shared" si="1"/>
        <v>0</v>
      </c>
      <c r="S53" s="26">
        <f t="shared" si="5"/>
        <v>0</v>
      </c>
      <c r="T53" s="41"/>
      <c r="U53" s="41"/>
      <c r="V53" s="25">
        <f t="shared" si="3"/>
        <v>0</v>
      </c>
      <c r="W53" s="26">
        <f t="shared" si="6"/>
        <v>0</v>
      </c>
    </row>
    <row r="54" spans="1:23" x14ac:dyDescent="0.35">
      <c r="A54" s="37">
        <v>7943426</v>
      </c>
      <c r="B54" s="37" t="s">
        <v>856</v>
      </c>
      <c r="C54" s="38" t="s">
        <v>857</v>
      </c>
      <c r="D54" s="39" t="s">
        <v>15</v>
      </c>
      <c r="E54" s="39" t="s">
        <v>16</v>
      </c>
      <c r="F54" s="39" t="s">
        <v>848</v>
      </c>
      <c r="G54" s="39" t="s">
        <v>849</v>
      </c>
      <c r="H54" s="39" t="s">
        <v>848</v>
      </c>
      <c r="I54" s="39" t="s">
        <v>402</v>
      </c>
      <c r="J54" s="39" t="s">
        <v>403</v>
      </c>
      <c r="K54" s="40">
        <v>15</v>
      </c>
      <c r="L54" s="39">
        <v>486790</v>
      </c>
      <c r="M54" s="39">
        <v>205374</v>
      </c>
      <c r="N54" s="39">
        <v>1</v>
      </c>
      <c r="O54" s="41"/>
      <c r="P54" s="41"/>
      <c r="Q54" s="41"/>
      <c r="R54" s="25">
        <f t="shared" si="1"/>
        <v>0</v>
      </c>
      <c r="S54" s="26">
        <f t="shared" si="5"/>
        <v>0</v>
      </c>
      <c r="T54" s="41"/>
      <c r="U54" s="41"/>
      <c r="V54" s="25">
        <f t="shared" si="3"/>
        <v>0</v>
      </c>
      <c r="W54" s="26">
        <f t="shared" si="6"/>
        <v>0</v>
      </c>
    </row>
    <row r="55" spans="1:23" x14ac:dyDescent="0.35">
      <c r="A55" s="37">
        <v>5486852</v>
      </c>
      <c r="B55" s="37" t="s">
        <v>858</v>
      </c>
      <c r="C55" s="38" t="s">
        <v>859</v>
      </c>
      <c r="D55" s="39" t="s">
        <v>15</v>
      </c>
      <c r="E55" s="39" t="s">
        <v>16</v>
      </c>
      <c r="F55" s="39" t="s">
        <v>848</v>
      </c>
      <c r="G55" s="39" t="s">
        <v>849</v>
      </c>
      <c r="H55" s="39" t="s">
        <v>848</v>
      </c>
      <c r="I55" s="39" t="s">
        <v>599</v>
      </c>
      <c r="J55" s="39" t="s">
        <v>600</v>
      </c>
      <c r="K55" s="40">
        <v>2</v>
      </c>
      <c r="L55" s="39">
        <v>486677</v>
      </c>
      <c r="M55" s="39">
        <v>205352</v>
      </c>
      <c r="N55" s="39">
        <v>1</v>
      </c>
      <c r="O55" s="41"/>
      <c r="P55" s="41"/>
      <c r="Q55" s="41"/>
      <c r="R55" s="25">
        <f t="shared" si="1"/>
        <v>0</v>
      </c>
      <c r="S55" s="26">
        <f t="shared" si="5"/>
        <v>0</v>
      </c>
      <c r="T55" s="41"/>
      <c r="U55" s="41"/>
      <c r="V55" s="25">
        <f t="shared" si="3"/>
        <v>0</v>
      </c>
      <c r="W55" s="26">
        <f t="shared" si="6"/>
        <v>0</v>
      </c>
    </row>
    <row r="56" spans="1:23" x14ac:dyDescent="0.35">
      <c r="A56" s="37">
        <v>5486853</v>
      </c>
      <c r="B56" s="37" t="s">
        <v>860</v>
      </c>
      <c r="C56" s="38" t="s">
        <v>861</v>
      </c>
      <c r="D56" s="39" t="s">
        <v>15</v>
      </c>
      <c r="E56" s="39" t="s">
        <v>16</v>
      </c>
      <c r="F56" s="39" t="s">
        <v>848</v>
      </c>
      <c r="G56" s="39" t="s">
        <v>849</v>
      </c>
      <c r="H56" s="39" t="s">
        <v>848</v>
      </c>
      <c r="I56" s="39" t="s">
        <v>599</v>
      </c>
      <c r="J56" s="39" t="s">
        <v>600</v>
      </c>
      <c r="K56" s="40" t="s">
        <v>685</v>
      </c>
      <c r="L56" s="39">
        <v>486668</v>
      </c>
      <c r="M56" s="39">
        <v>205390</v>
      </c>
      <c r="N56" s="39">
        <v>1</v>
      </c>
      <c r="O56" s="41"/>
      <c r="P56" s="41"/>
      <c r="Q56" s="41"/>
      <c r="R56" s="25">
        <f t="shared" si="1"/>
        <v>0</v>
      </c>
      <c r="S56" s="26">
        <f t="shared" si="5"/>
        <v>0</v>
      </c>
      <c r="T56" s="41"/>
      <c r="U56" s="41"/>
      <c r="V56" s="25">
        <f t="shared" si="3"/>
        <v>0</v>
      </c>
      <c r="W56" s="26">
        <f t="shared" si="6"/>
        <v>0</v>
      </c>
    </row>
    <row r="57" spans="1:23" x14ac:dyDescent="0.35">
      <c r="A57" s="37">
        <v>5486875</v>
      </c>
      <c r="B57" s="37" t="s">
        <v>862</v>
      </c>
      <c r="C57" s="38" t="s">
        <v>863</v>
      </c>
      <c r="D57" s="39" t="s">
        <v>15</v>
      </c>
      <c r="E57" s="39" t="s">
        <v>16</v>
      </c>
      <c r="F57" s="39" t="s">
        <v>848</v>
      </c>
      <c r="G57" s="39" t="s">
        <v>849</v>
      </c>
      <c r="H57" s="39" t="s">
        <v>848</v>
      </c>
      <c r="I57" s="39" t="s">
        <v>864</v>
      </c>
      <c r="J57" s="39" t="s">
        <v>865</v>
      </c>
      <c r="K57" s="40">
        <v>25</v>
      </c>
      <c r="L57" s="39">
        <v>488275</v>
      </c>
      <c r="M57" s="39">
        <v>202776</v>
      </c>
      <c r="N57" s="39">
        <v>1</v>
      </c>
      <c r="O57" s="41"/>
      <c r="P57" s="41"/>
      <c r="Q57" s="41"/>
      <c r="R57" s="25">
        <f t="shared" si="1"/>
        <v>0</v>
      </c>
      <c r="S57" s="26">
        <f t="shared" si="5"/>
        <v>0</v>
      </c>
      <c r="T57" s="41"/>
      <c r="U57" s="41"/>
      <c r="V57" s="25">
        <f t="shared" si="3"/>
        <v>0</v>
      </c>
      <c r="W57" s="26">
        <f t="shared" si="6"/>
        <v>0</v>
      </c>
    </row>
    <row r="58" spans="1:23" x14ac:dyDescent="0.35">
      <c r="A58" s="37">
        <v>5486966</v>
      </c>
      <c r="B58" s="37" t="s">
        <v>866</v>
      </c>
      <c r="C58" s="38" t="s">
        <v>867</v>
      </c>
      <c r="D58" s="39" t="s">
        <v>15</v>
      </c>
      <c r="E58" s="39" t="s">
        <v>16</v>
      </c>
      <c r="F58" s="39" t="s">
        <v>848</v>
      </c>
      <c r="G58" s="39" t="s">
        <v>849</v>
      </c>
      <c r="H58" s="39" t="s">
        <v>848</v>
      </c>
      <c r="I58" s="39" t="s">
        <v>868</v>
      </c>
      <c r="J58" s="39" t="s">
        <v>869</v>
      </c>
      <c r="K58" s="40">
        <v>3</v>
      </c>
      <c r="L58" s="39">
        <v>486000</v>
      </c>
      <c r="M58" s="39">
        <v>206429</v>
      </c>
      <c r="N58" s="39">
        <v>1</v>
      </c>
      <c r="O58" s="41"/>
      <c r="P58" s="41"/>
      <c r="Q58" s="41"/>
      <c r="R58" s="25">
        <f t="shared" si="1"/>
        <v>0</v>
      </c>
      <c r="S58" s="26">
        <f t="shared" si="5"/>
        <v>0</v>
      </c>
      <c r="T58" s="41"/>
      <c r="U58" s="41"/>
      <c r="V58" s="25">
        <f t="shared" si="3"/>
        <v>0</v>
      </c>
      <c r="W58" s="26">
        <f t="shared" si="6"/>
        <v>0</v>
      </c>
    </row>
    <row r="59" spans="1:23" x14ac:dyDescent="0.35">
      <c r="A59" s="37">
        <v>5483068</v>
      </c>
      <c r="B59" s="37" t="s">
        <v>870</v>
      </c>
      <c r="C59" s="38" t="s">
        <v>871</v>
      </c>
      <c r="D59" s="39" t="s">
        <v>15</v>
      </c>
      <c r="E59" s="39" t="s">
        <v>16</v>
      </c>
      <c r="F59" s="39" t="s">
        <v>848</v>
      </c>
      <c r="G59" s="39" t="s">
        <v>849</v>
      </c>
      <c r="H59" s="39" t="s">
        <v>848</v>
      </c>
      <c r="I59" s="39" t="s">
        <v>34</v>
      </c>
      <c r="J59" s="39" t="s">
        <v>35</v>
      </c>
      <c r="K59" s="40">
        <v>1</v>
      </c>
      <c r="L59" s="39">
        <v>487644</v>
      </c>
      <c r="M59" s="39">
        <v>209011</v>
      </c>
      <c r="N59" s="39">
        <v>1</v>
      </c>
      <c r="O59" s="41"/>
      <c r="P59" s="41"/>
      <c r="Q59" s="41"/>
      <c r="R59" s="25">
        <f t="shared" si="1"/>
        <v>0</v>
      </c>
      <c r="S59" s="26">
        <f t="shared" si="5"/>
        <v>0</v>
      </c>
      <c r="T59" s="41"/>
      <c r="U59" s="41"/>
      <c r="V59" s="25">
        <f t="shared" si="3"/>
        <v>0</v>
      </c>
      <c r="W59" s="26">
        <f t="shared" si="6"/>
        <v>0</v>
      </c>
    </row>
    <row r="60" spans="1:23" x14ac:dyDescent="0.35">
      <c r="A60" s="37">
        <v>5490212</v>
      </c>
      <c r="B60" s="37" t="s">
        <v>872</v>
      </c>
      <c r="C60" s="38" t="s">
        <v>873</v>
      </c>
      <c r="D60" s="39" t="s">
        <v>15</v>
      </c>
      <c r="E60" s="39" t="s">
        <v>16</v>
      </c>
      <c r="F60" s="39" t="s">
        <v>874</v>
      </c>
      <c r="G60" s="39" t="s">
        <v>875</v>
      </c>
      <c r="H60" s="39" t="s">
        <v>874</v>
      </c>
      <c r="I60" s="39" t="s">
        <v>876</v>
      </c>
      <c r="J60" s="39" t="s">
        <v>877</v>
      </c>
      <c r="K60" s="40">
        <v>6</v>
      </c>
      <c r="L60" s="39">
        <v>495870</v>
      </c>
      <c r="M60" s="39">
        <v>194823</v>
      </c>
      <c r="N60" s="39">
        <v>1</v>
      </c>
      <c r="O60" s="41"/>
      <c r="P60" s="41"/>
      <c r="Q60" s="41"/>
      <c r="R60" s="25">
        <f t="shared" si="1"/>
        <v>0</v>
      </c>
      <c r="S60" s="26">
        <f t="shared" si="5"/>
        <v>0</v>
      </c>
      <c r="T60" s="41"/>
      <c r="U60" s="41"/>
      <c r="V60" s="25">
        <f t="shared" si="3"/>
        <v>0</v>
      </c>
      <c r="W60" s="26">
        <f t="shared" si="6"/>
        <v>0</v>
      </c>
    </row>
    <row r="61" spans="1:23" x14ac:dyDescent="0.35">
      <c r="A61" s="37">
        <v>5490561</v>
      </c>
      <c r="B61" s="37" t="s">
        <v>878</v>
      </c>
      <c r="C61" s="38" t="s">
        <v>879</v>
      </c>
      <c r="D61" s="39" t="s">
        <v>15</v>
      </c>
      <c r="E61" s="39" t="s">
        <v>16</v>
      </c>
      <c r="F61" s="39" t="s">
        <v>874</v>
      </c>
      <c r="G61" s="39" t="s">
        <v>875</v>
      </c>
      <c r="H61" s="39" t="s">
        <v>874</v>
      </c>
      <c r="I61" s="39" t="s">
        <v>880</v>
      </c>
      <c r="J61" s="39" t="s">
        <v>881</v>
      </c>
      <c r="K61" s="40">
        <v>53</v>
      </c>
      <c r="L61" s="39">
        <v>495449</v>
      </c>
      <c r="M61" s="39">
        <v>196612</v>
      </c>
      <c r="N61" s="39">
        <v>1</v>
      </c>
      <c r="O61" s="41"/>
      <c r="P61" s="41"/>
      <c r="Q61" s="41"/>
      <c r="R61" s="25">
        <f t="shared" si="1"/>
        <v>0</v>
      </c>
      <c r="S61" s="26">
        <f t="shared" si="5"/>
        <v>0</v>
      </c>
      <c r="T61" s="41"/>
      <c r="U61" s="41"/>
      <c r="V61" s="25">
        <f t="shared" si="3"/>
        <v>0</v>
      </c>
      <c r="W61" s="26">
        <f t="shared" si="6"/>
        <v>0</v>
      </c>
    </row>
    <row r="62" spans="1:23" x14ac:dyDescent="0.35">
      <c r="A62" s="37">
        <v>5522238</v>
      </c>
      <c r="B62" s="37" t="s">
        <v>997</v>
      </c>
      <c r="C62" s="38" t="s">
        <v>998</v>
      </c>
      <c r="D62" s="39" t="s">
        <v>15</v>
      </c>
      <c r="E62" s="39" t="s">
        <v>16</v>
      </c>
      <c r="F62" s="39" t="s">
        <v>816</v>
      </c>
      <c r="G62" s="39" t="s">
        <v>999</v>
      </c>
      <c r="H62" s="39" t="s">
        <v>1000</v>
      </c>
      <c r="I62" s="39" t="s">
        <v>934</v>
      </c>
      <c r="J62" s="39" t="s">
        <v>935</v>
      </c>
      <c r="K62" s="39">
        <v>13</v>
      </c>
      <c r="L62" s="39">
        <v>470633</v>
      </c>
      <c r="M62" s="39">
        <v>218648</v>
      </c>
      <c r="N62" s="39">
        <v>1</v>
      </c>
      <c r="O62" s="41"/>
      <c r="P62" s="41"/>
      <c r="Q62" s="41"/>
      <c r="R62" s="25">
        <f t="shared" si="1"/>
        <v>0</v>
      </c>
      <c r="S62" s="26">
        <f t="shared" si="5"/>
        <v>0</v>
      </c>
      <c r="T62" s="41"/>
      <c r="U62" s="41"/>
      <c r="V62" s="25">
        <f t="shared" si="3"/>
        <v>0</v>
      </c>
      <c r="W62" s="26">
        <f t="shared" si="6"/>
        <v>0</v>
      </c>
    </row>
    <row r="63" spans="1:23" x14ac:dyDescent="0.35">
      <c r="A63" s="37">
        <v>5515702</v>
      </c>
      <c r="B63" s="37" t="s">
        <v>1001</v>
      </c>
      <c r="C63" s="38" t="s">
        <v>1002</v>
      </c>
      <c r="D63" s="39" t="s">
        <v>15</v>
      </c>
      <c r="E63" s="39" t="s">
        <v>16</v>
      </c>
      <c r="F63" s="39" t="s">
        <v>436</v>
      </c>
      <c r="G63" s="39" t="s">
        <v>1003</v>
      </c>
      <c r="H63" s="39" t="s">
        <v>1004</v>
      </c>
      <c r="I63" s="39" t="s">
        <v>1005</v>
      </c>
      <c r="J63" s="39" t="s">
        <v>1006</v>
      </c>
      <c r="K63" s="39">
        <v>2</v>
      </c>
      <c r="L63" s="39">
        <v>483062</v>
      </c>
      <c r="M63" s="39">
        <v>219724</v>
      </c>
      <c r="N63" s="39">
        <v>1</v>
      </c>
      <c r="O63" s="41"/>
      <c r="P63" s="41"/>
      <c r="Q63" s="41"/>
      <c r="R63" s="25">
        <f t="shared" si="1"/>
        <v>0</v>
      </c>
      <c r="S63" s="26">
        <f t="shared" si="5"/>
        <v>0</v>
      </c>
      <c r="T63" s="41"/>
      <c r="U63" s="41"/>
      <c r="V63" s="25">
        <f t="shared" si="3"/>
        <v>0</v>
      </c>
      <c r="W63" s="26">
        <f t="shared" si="6"/>
        <v>0</v>
      </c>
    </row>
  </sheetData>
  <sheetProtection algorithmName="SHA-512" hashValue="C3z9XhWUpBXmqvZQyORqMnkP49NX84sAr+9yialJcyg1JQTSm23uWoJnlb/2Kd1nrvSGeDuyTCO7/4SfbxaD6Q==" saltValue="sXAL9RGku3PX6mXGUZak5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0A0DB-5394-4168-B72C-FB05DEEBB74D}">
  <dimension ref="A1:W51"/>
  <sheetViews>
    <sheetView workbookViewId="0"/>
  </sheetViews>
  <sheetFormatPr defaultColWidth="8.7265625" defaultRowHeight="14.5" x14ac:dyDescent="0.35"/>
  <cols>
    <col min="1" max="4" width="8.7265625" style="4"/>
    <col min="5" max="5" width="12.54296875" style="4" customWidth="1"/>
    <col min="6" max="6" width="11.453125" style="4" customWidth="1"/>
    <col min="7" max="11" width="8.7265625" style="4"/>
    <col min="12" max="12" width="15.54296875" style="4" customWidth="1"/>
    <col min="13" max="14" width="8.7265625" style="4"/>
    <col min="15" max="15" width="18.81640625" style="4" customWidth="1"/>
    <col min="16" max="16" width="10.81640625" style="4" customWidth="1"/>
    <col min="17" max="17" width="17.81640625" style="4" customWidth="1"/>
    <col min="18" max="18" width="8.7265625" style="4"/>
    <col min="19" max="19" width="14.453125" style="4" customWidth="1"/>
    <col min="20" max="20" width="12.7265625" style="4" customWidth="1"/>
    <col min="21" max="21" width="15.453125" style="4" customWidth="1"/>
    <col min="22" max="22" width="8.7265625" style="4"/>
    <col min="23" max="23" width="13.453125" style="4" customWidth="1"/>
    <col min="24" max="16384" width="8.7265625" style="4"/>
  </cols>
  <sheetData>
    <row r="1" spans="1:23" ht="15" thickBot="1" x14ac:dyDescent="0.4">
      <c r="A1" s="1" t="s">
        <v>1018</v>
      </c>
      <c r="B1" s="1" t="s">
        <v>1020</v>
      </c>
      <c r="C1" s="1" t="s">
        <v>1022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 t="s">
        <v>1025</v>
      </c>
      <c r="B2" s="1">
        <f>M14</f>
        <v>36</v>
      </c>
      <c r="C2" s="1" t="str">
        <f>E16</f>
        <v>BIELSKI</v>
      </c>
      <c r="D2" s="1"/>
      <c r="E2" s="1"/>
      <c r="F2" s="1"/>
      <c r="G2" s="42" t="s">
        <v>1031</v>
      </c>
      <c r="H2" s="43"/>
      <c r="I2" s="44"/>
      <c r="J2" s="45" t="s">
        <v>1032</v>
      </c>
      <c r="K2" s="46"/>
      <c r="L2" s="4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1033</v>
      </c>
      <c r="G3" s="7" t="s">
        <v>1034</v>
      </c>
      <c r="H3" s="1" t="s">
        <v>1035</v>
      </c>
      <c r="I3" s="8" t="s">
        <v>1036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1037</v>
      </c>
      <c r="Q3" s="1" t="s">
        <v>1038</v>
      </c>
      <c r="S3" s="1"/>
      <c r="T3" s="1"/>
      <c r="U3" s="1"/>
      <c r="V3" s="1"/>
    </row>
    <row r="4" spans="1:23" ht="31.5" x14ac:dyDescent="0.35">
      <c r="A4" s="48" t="s">
        <v>1039</v>
      </c>
      <c r="B4" s="48"/>
      <c r="C4" s="48"/>
      <c r="D4" s="48"/>
      <c r="E4" s="48"/>
      <c r="F4" s="10" t="s">
        <v>1040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7">
        <f>ROUND(SUM(Q16:Q102)*60,2)</f>
        <v>0</v>
      </c>
      <c r="K4" s="2">
        <f>SUM(R16:R102)*60</f>
        <v>0</v>
      </c>
      <c r="L4" s="29">
        <f>SUM(S16:S102)*60</f>
        <v>0</v>
      </c>
      <c r="N4" s="49" t="s">
        <v>1041</v>
      </c>
      <c r="O4" s="50"/>
      <c r="P4" s="14">
        <v>1</v>
      </c>
      <c r="Q4" s="51"/>
      <c r="R4" s="52"/>
      <c r="S4" s="52"/>
      <c r="T4" s="52"/>
      <c r="U4" s="52"/>
      <c r="V4" s="53"/>
    </row>
    <row r="5" spans="1:23" ht="31.5" x14ac:dyDescent="0.35">
      <c r="A5" s="48" t="s">
        <v>1042</v>
      </c>
      <c r="B5" s="48"/>
      <c r="C5" s="48"/>
      <c r="D5" s="48"/>
      <c r="E5" s="48"/>
      <c r="F5" s="10" t="s">
        <v>1043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7">
        <f>ROUND(SUM(U16:U102)*60,2)</f>
        <v>0</v>
      </c>
      <c r="K5" s="2">
        <f>SUM(V16:V102)*60</f>
        <v>0</v>
      </c>
      <c r="L5" s="29">
        <f>SUM(W16:W102)*60</f>
        <v>0</v>
      </c>
      <c r="N5" s="49"/>
      <c r="O5" s="50"/>
      <c r="P5" s="14">
        <v>2</v>
      </c>
      <c r="Q5" s="51"/>
      <c r="R5" s="52"/>
      <c r="S5" s="52"/>
      <c r="T5" s="52"/>
      <c r="U5" s="52"/>
      <c r="V5" s="53"/>
    </row>
    <row r="6" spans="1:23" ht="53.5" x14ac:dyDescent="0.35">
      <c r="A6" s="54" t="s">
        <v>1044</v>
      </c>
      <c r="B6" s="54"/>
      <c r="C6" s="54"/>
      <c r="D6" s="54"/>
      <c r="E6" s="54"/>
      <c r="F6" s="3" t="s">
        <v>1045</v>
      </c>
      <c r="G6" s="15"/>
      <c r="H6" s="12">
        <f t="shared" ref="H6:H10" si="0">G6*0.23</f>
        <v>0</v>
      </c>
      <c r="I6" s="30">
        <f>ROUND(G6+H6,2)</f>
        <v>0</v>
      </c>
      <c r="J6" s="55" t="s">
        <v>1046</v>
      </c>
      <c r="K6" s="56"/>
      <c r="L6" s="57"/>
      <c r="P6" s="9"/>
      <c r="Q6" s="1"/>
      <c r="S6" s="5"/>
      <c r="T6" s="5"/>
    </row>
    <row r="7" spans="1:23" ht="53.5" x14ac:dyDescent="0.35">
      <c r="A7" s="54" t="s">
        <v>1047</v>
      </c>
      <c r="B7" s="54"/>
      <c r="C7" s="54"/>
      <c r="D7" s="54"/>
      <c r="E7" s="54"/>
      <c r="F7" s="3" t="s">
        <v>1048</v>
      </c>
      <c r="G7" s="15"/>
      <c r="H7" s="12">
        <f t="shared" si="0"/>
        <v>0</v>
      </c>
      <c r="I7" s="30">
        <f>ROUND(G7+H7,2)</f>
        <v>0</v>
      </c>
      <c r="J7" s="55" t="s">
        <v>1046</v>
      </c>
      <c r="K7" s="56"/>
      <c r="L7" s="57"/>
      <c r="P7" s="9" t="s">
        <v>1037</v>
      </c>
      <c r="Q7" s="1" t="s">
        <v>1038</v>
      </c>
      <c r="S7" s="5"/>
      <c r="T7" s="5"/>
    </row>
    <row r="8" spans="1:23" ht="43" x14ac:dyDescent="0.35">
      <c r="A8" s="54" t="s">
        <v>1049</v>
      </c>
      <c r="B8" s="54"/>
      <c r="C8" s="54"/>
      <c r="D8" s="54"/>
      <c r="E8" s="54"/>
      <c r="F8" s="3" t="s">
        <v>1050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49" t="s">
        <v>1051</v>
      </c>
      <c r="O8" s="50"/>
      <c r="P8" s="14">
        <v>1</v>
      </c>
      <c r="Q8" s="51"/>
      <c r="R8" s="52"/>
      <c r="S8" s="52"/>
      <c r="T8" s="52"/>
      <c r="U8" s="52"/>
      <c r="V8" s="53"/>
    </row>
    <row r="9" spans="1:23" ht="32.5" x14ac:dyDescent="0.35">
      <c r="A9" s="60" t="s">
        <v>1052</v>
      </c>
      <c r="B9" s="60"/>
      <c r="C9" s="60"/>
      <c r="D9" s="60"/>
      <c r="E9" s="60"/>
      <c r="F9" s="3" t="s">
        <v>1053</v>
      </c>
      <c r="G9" s="15"/>
      <c r="H9" s="12">
        <f t="shared" si="0"/>
        <v>0</v>
      </c>
      <c r="I9" s="30">
        <f>ROUND(G9+H9,2)</f>
        <v>0</v>
      </c>
      <c r="J9" s="61" t="s">
        <v>1046</v>
      </c>
      <c r="K9" s="62"/>
      <c r="L9" s="63"/>
      <c r="M9" s="1"/>
      <c r="N9" s="16"/>
    </row>
    <row r="10" spans="1:23" ht="43.5" thickBot="1" x14ac:dyDescent="0.4">
      <c r="A10" s="60" t="s">
        <v>1054</v>
      </c>
      <c r="B10" s="60"/>
      <c r="C10" s="60"/>
      <c r="D10" s="60"/>
      <c r="E10" s="60"/>
      <c r="F10" s="3" t="s">
        <v>1055</v>
      </c>
      <c r="G10" s="17"/>
      <c r="H10" s="18">
        <f t="shared" si="0"/>
        <v>0</v>
      </c>
      <c r="I10" s="30">
        <f>ROUND(G10+H10,2)</f>
        <v>0</v>
      </c>
      <c r="J10" s="64" t="s">
        <v>1046</v>
      </c>
      <c r="K10" s="65"/>
      <c r="L10" s="66"/>
      <c r="M10" s="1"/>
      <c r="N10" s="1"/>
    </row>
    <row r="11" spans="1:23" ht="15" thickTop="1" x14ac:dyDescent="0.35">
      <c r="A11" s="19"/>
      <c r="B11" s="19"/>
      <c r="C11" s="19"/>
      <c r="D11" s="19"/>
      <c r="H11" s="19"/>
      <c r="I11" s="67"/>
      <c r="J11" s="68"/>
      <c r="K11" s="68"/>
      <c r="L11" s="69"/>
      <c r="M11" s="32" t="s">
        <v>1056</v>
      </c>
      <c r="N11" s="33"/>
      <c r="O11" s="1"/>
      <c r="P11" s="1"/>
      <c r="Q11" s="1"/>
      <c r="R11" s="1"/>
      <c r="S11" s="1"/>
      <c r="T11" s="1"/>
      <c r="U11" s="1"/>
    </row>
    <row r="12" spans="1:23" ht="15" thickBot="1" x14ac:dyDescent="0.4">
      <c r="A12" s="19"/>
      <c r="B12" s="19"/>
      <c r="C12" s="19"/>
      <c r="D12" s="19"/>
      <c r="H12" s="20" t="s">
        <v>1057</v>
      </c>
      <c r="I12" s="70"/>
      <c r="J12" s="71"/>
      <c r="K12" s="71"/>
      <c r="L12" s="72"/>
      <c r="M12" s="73" t="s">
        <v>1058</v>
      </c>
      <c r="N12" s="74"/>
      <c r="O12" s="74"/>
      <c r="P12" s="74"/>
      <c r="Q12" s="74"/>
      <c r="R12" s="74"/>
      <c r="S12" s="74"/>
      <c r="T12" s="74"/>
      <c r="U12" s="74"/>
      <c r="V12" s="74"/>
    </row>
    <row r="13" spans="1:23" ht="15" thickTop="1" x14ac:dyDescent="0.35"/>
    <row r="14" spans="1:23" ht="43.5" customHeight="1" x14ac:dyDescent="0.35">
      <c r="A14" s="21" t="s">
        <v>1059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SUM(N16:N788)</f>
        <v>36</v>
      </c>
      <c r="N14" s="23"/>
      <c r="P14" s="58" t="s">
        <v>1060</v>
      </c>
      <c r="Q14" s="59"/>
      <c r="R14" s="59"/>
      <c r="S14" s="59"/>
      <c r="T14" s="58" t="s">
        <v>1061</v>
      </c>
      <c r="U14" s="59"/>
      <c r="V14" s="59"/>
      <c r="W14" s="59"/>
    </row>
    <row r="15" spans="1:23" ht="73.5" x14ac:dyDescent="0.35">
      <c r="A15" s="34" t="s">
        <v>0</v>
      </c>
      <c r="B15" s="34" t="s">
        <v>1</v>
      </c>
      <c r="C15" s="35" t="s">
        <v>2</v>
      </c>
      <c r="D15" s="36" t="s">
        <v>3</v>
      </c>
      <c r="E15" s="36" t="s">
        <v>4</v>
      </c>
      <c r="F15" s="36" t="s">
        <v>5</v>
      </c>
      <c r="G15" s="36" t="s">
        <v>6</v>
      </c>
      <c r="H15" s="36" t="s">
        <v>7</v>
      </c>
      <c r="I15" s="36" t="s">
        <v>8</v>
      </c>
      <c r="J15" s="36" t="s">
        <v>9</v>
      </c>
      <c r="K15" s="36" t="s">
        <v>10</v>
      </c>
      <c r="L15" s="36" t="s">
        <v>11</v>
      </c>
      <c r="M15" s="36" t="s">
        <v>12</v>
      </c>
      <c r="N15" s="36" t="s">
        <v>1016</v>
      </c>
      <c r="O15" s="24" t="s">
        <v>1062</v>
      </c>
      <c r="P15" s="24" t="s">
        <v>1063</v>
      </c>
      <c r="Q15" s="24" t="s">
        <v>1064</v>
      </c>
      <c r="R15" s="24" t="s">
        <v>1065</v>
      </c>
      <c r="S15" s="24" t="s">
        <v>1066</v>
      </c>
      <c r="T15" s="24" t="s">
        <v>1067</v>
      </c>
      <c r="U15" s="24" t="s">
        <v>1064</v>
      </c>
      <c r="V15" s="24" t="s">
        <v>1065</v>
      </c>
      <c r="W15" s="24" t="s">
        <v>1066</v>
      </c>
    </row>
    <row r="16" spans="1:23" x14ac:dyDescent="0.35">
      <c r="A16" s="37">
        <v>5440573</v>
      </c>
      <c r="B16" s="37" t="s">
        <v>36</v>
      </c>
      <c r="C16" s="38" t="s">
        <v>37</v>
      </c>
      <c r="D16" s="39" t="s">
        <v>15</v>
      </c>
      <c r="E16" s="39" t="s">
        <v>38</v>
      </c>
      <c r="F16" s="39" t="s">
        <v>39</v>
      </c>
      <c r="G16" s="39" t="s">
        <v>40</v>
      </c>
      <c r="H16" s="39" t="s">
        <v>39</v>
      </c>
      <c r="I16" s="39" t="s">
        <v>41</v>
      </c>
      <c r="J16" s="39" t="s">
        <v>42</v>
      </c>
      <c r="K16" s="39">
        <v>220</v>
      </c>
      <c r="L16" s="39">
        <v>504098</v>
      </c>
      <c r="M16" s="39">
        <v>206518</v>
      </c>
      <c r="N16" s="39">
        <v>1</v>
      </c>
      <c r="O16" s="41"/>
      <c r="P16" s="41"/>
      <c r="Q16" s="41"/>
      <c r="R16" s="25">
        <f>ROUND(Q16*0.23,2)</f>
        <v>0</v>
      </c>
      <c r="S16" s="26">
        <f>ROUND(SUM(Q16:R16),2)</f>
        <v>0</v>
      </c>
      <c r="T16" s="41"/>
      <c r="U16" s="41"/>
      <c r="V16" s="25">
        <f>ROUND(U16*0.23,2)</f>
        <v>0</v>
      </c>
      <c r="W16" s="26">
        <f>ROUND(SUM(U16:V16),2)</f>
        <v>0</v>
      </c>
    </row>
    <row r="17" spans="1:23" x14ac:dyDescent="0.35">
      <c r="A17" s="37">
        <v>5441170</v>
      </c>
      <c r="B17" s="37" t="s">
        <v>43</v>
      </c>
      <c r="C17" s="38" t="s">
        <v>44</v>
      </c>
      <c r="D17" s="39" t="s">
        <v>15</v>
      </c>
      <c r="E17" s="39" t="s">
        <v>38</v>
      </c>
      <c r="F17" s="39" t="s">
        <v>39</v>
      </c>
      <c r="G17" s="39" t="s">
        <v>40</v>
      </c>
      <c r="H17" s="39" t="s">
        <v>39</v>
      </c>
      <c r="I17" s="39" t="s">
        <v>34</v>
      </c>
      <c r="J17" s="39" t="s">
        <v>35</v>
      </c>
      <c r="K17" s="39">
        <v>2</v>
      </c>
      <c r="L17" s="39">
        <v>505006</v>
      </c>
      <c r="M17" s="39">
        <v>206636</v>
      </c>
      <c r="N17" s="39">
        <v>1</v>
      </c>
      <c r="O17" s="41"/>
      <c r="P17" s="41"/>
      <c r="Q17" s="41"/>
      <c r="R17" s="25">
        <f t="shared" ref="R17:R51" si="1">ROUND(Q17*0.23,2)</f>
        <v>0</v>
      </c>
      <c r="S17" s="26">
        <f t="shared" ref="S17:S47" si="2">ROUND(SUM(Q17:R17),2)</f>
        <v>0</v>
      </c>
      <c r="T17" s="41"/>
      <c r="U17" s="41"/>
      <c r="V17" s="25">
        <f t="shared" ref="V17:V51" si="3">ROUND(U17*0.23,2)</f>
        <v>0</v>
      </c>
      <c r="W17" s="26">
        <f t="shared" ref="W17:W47" si="4">ROUND(SUM(U17:V17),2)</f>
        <v>0</v>
      </c>
    </row>
    <row r="18" spans="1:23" x14ac:dyDescent="0.35">
      <c r="A18" s="37">
        <v>5441903</v>
      </c>
      <c r="B18" s="37" t="s">
        <v>45</v>
      </c>
      <c r="C18" s="38" t="s">
        <v>46</v>
      </c>
      <c r="D18" s="39" t="s">
        <v>15</v>
      </c>
      <c r="E18" s="39" t="s">
        <v>38</v>
      </c>
      <c r="F18" s="39" t="s">
        <v>39</v>
      </c>
      <c r="G18" s="39" t="s">
        <v>47</v>
      </c>
      <c r="H18" s="39" t="s">
        <v>48</v>
      </c>
      <c r="I18" s="39" t="s">
        <v>49</v>
      </c>
      <c r="J18" s="39" t="s">
        <v>50</v>
      </c>
      <c r="K18" s="39">
        <v>29</v>
      </c>
      <c r="L18" s="39">
        <v>505866</v>
      </c>
      <c r="M18" s="39">
        <v>205049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35">
      <c r="A19" s="37">
        <v>5442249</v>
      </c>
      <c r="B19" s="37" t="s">
        <v>51</v>
      </c>
      <c r="C19" s="38" t="s">
        <v>52</v>
      </c>
      <c r="D19" s="39" t="s">
        <v>15</v>
      </c>
      <c r="E19" s="39" t="s">
        <v>38</v>
      </c>
      <c r="F19" s="39" t="s">
        <v>39</v>
      </c>
      <c r="G19" s="39" t="s">
        <v>53</v>
      </c>
      <c r="H19" s="39" t="s">
        <v>54</v>
      </c>
      <c r="I19" s="39" t="s">
        <v>55</v>
      </c>
      <c r="J19" s="39" t="s">
        <v>56</v>
      </c>
      <c r="K19" s="39">
        <v>59</v>
      </c>
      <c r="L19" s="39">
        <v>507499</v>
      </c>
      <c r="M19" s="39">
        <v>204592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35">
      <c r="A20" s="37">
        <v>5443209</v>
      </c>
      <c r="B20" s="37" t="s">
        <v>57</v>
      </c>
      <c r="C20" s="38" t="s">
        <v>58</v>
      </c>
      <c r="D20" s="39" t="s">
        <v>15</v>
      </c>
      <c r="E20" s="39" t="s">
        <v>38</v>
      </c>
      <c r="F20" s="39" t="s">
        <v>39</v>
      </c>
      <c r="G20" s="39" t="s">
        <v>59</v>
      </c>
      <c r="H20" s="39" t="s">
        <v>60</v>
      </c>
      <c r="I20" s="39" t="s">
        <v>49</v>
      </c>
      <c r="J20" s="39" t="s">
        <v>50</v>
      </c>
      <c r="K20" s="39">
        <v>108</v>
      </c>
      <c r="L20" s="39">
        <v>507257</v>
      </c>
      <c r="M20" s="39">
        <v>206942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35">
      <c r="A21" s="37">
        <v>5452223</v>
      </c>
      <c r="B21" s="37" t="s">
        <v>177</v>
      </c>
      <c r="C21" s="38" t="s">
        <v>178</v>
      </c>
      <c r="D21" s="39" t="s">
        <v>15</v>
      </c>
      <c r="E21" s="39" t="s">
        <v>38</v>
      </c>
      <c r="F21" s="39" t="s">
        <v>179</v>
      </c>
      <c r="G21" s="39" t="s">
        <v>180</v>
      </c>
      <c r="H21" s="39" t="s">
        <v>181</v>
      </c>
      <c r="I21" s="39" t="s">
        <v>96</v>
      </c>
      <c r="J21" s="39" t="s">
        <v>21</v>
      </c>
      <c r="K21" s="39">
        <v>9</v>
      </c>
      <c r="L21" s="39">
        <v>490393</v>
      </c>
      <c r="M21" s="39">
        <v>214856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35">
      <c r="A22" s="37">
        <v>5452473</v>
      </c>
      <c r="B22" s="37" t="s">
        <v>182</v>
      </c>
      <c r="C22" s="38" t="s">
        <v>183</v>
      </c>
      <c r="D22" s="39" t="s">
        <v>15</v>
      </c>
      <c r="E22" s="39" t="s">
        <v>38</v>
      </c>
      <c r="F22" s="39" t="s">
        <v>179</v>
      </c>
      <c r="G22" s="39" t="s">
        <v>184</v>
      </c>
      <c r="H22" s="39" t="s">
        <v>185</v>
      </c>
      <c r="I22" s="39" t="s">
        <v>96</v>
      </c>
      <c r="J22" s="39" t="s">
        <v>21</v>
      </c>
      <c r="K22" s="39">
        <v>127</v>
      </c>
      <c r="L22" s="39">
        <v>489684</v>
      </c>
      <c r="M22" s="39">
        <v>222537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35">
      <c r="A23" s="37">
        <v>8509501</v>
      </c>
      <c r="B23" s="37" t="s">
        <v>186</v>
      </c>
      <c r="C23" s="38" t="s">
        <v>187</v>
      </c>
      <c r="D23" s="39" t="s">
        <v>15</v>
      </c>
      <c r="E23" s="39" t="s">
        <v>38</v>
      </c>
      <c r="F23" s="39" t="s">
        <v>179</v>
      </c>
      <c r="G23" s="39" t="s">
        <v>188</v>
      </c>
      <c r="H23" s="39" t="s">
        <v>179</v>
      </c>
      <c r="I23" s="39" t="s">
        <v>96</v>
      </c>
      <c r="J23" s="39" t="s">
        <v>21</v>
      </c>
      <c r="K23" s="39">
        <v>271</v>
      </c>
      <c r="L23" s="39">
        <v>494124</v>
      </c>
      <c r="M23" s="39">
        <v>216425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35">
      <c r="A24" s="37">
        <v>5455328</v>
      </c>
      <c r="B24" s="37" t="s">
        <v>189</v>
      </c>
      <c r="C24" s="38" t="s">
        <v>190</v>
      </c>
      <c r="D24" s="39" t="s">
        <v>15</v>
      </c>
      <c r="E24" s="39" t="s">
        <v>38</v>
      </c>
      <c r="F24" s="39" t="s">
        <v>179</v>
      </c>
      <c r="G24" s="39" t="s">
        <v>191</v>
      </c>
      <c r="H24" s="39" t="s">
        <v>192</v>
      </c>
      <c r="I24" s="39" t="s">
        <v>96</v>
      </c>
      <c r="J24" s="39" t="s">
        <v>21</v>
      </c>
      <c r="K24" s="39">
        <v>162</v>
      </c>
      <c r="L24" s="39">
        <v>499244</v>
      </c>
      <c r="M24" s="39">
        <v>221257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35">
      <c r="A25" s="37">
        <v>5456478</v>
      </c>
      <c r="B25" s="37" t="s">
        <v>193</v>
      </c>
      <c r="C25" s="38" t="s">
        <v>194</v>
      </c>
      <c r="D25" s="39" t="s">
        <v>15</v>
      </c>
      <c r="E25" s="39" t="s">
        <v>38</v>
      </c>
      <c r="F25" s="39" t="s">
        <v>179</v>
      </c>
      <c r="G25" s="39" t="s">
        <v>195</v>
      </c>
      <c r="H25" s="39" t="s">
        <v>196</v>
      </c>
      <c r="I25" s="39" t="s">
        <v>96</v>
      </c>
      <c r="J25" s="39" t="s">
        <v>21</v>
      </c>
      <c r="K25" s="39">
        <v>81</v>
      </c>
      <c r="L25" s="39">
        <v>495647</v>
      </c>
      <c r="M25" s="39">
        <v>219770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35">
      <c r="A26" s="37">
        <v>8367396</v>
      </c>
      <c r="B26" s="37" t="s">
        <v>197</v>
      </c>
      <c r="C26" s="38" t="s">
        <v>198</v>
      </c>
      <c r="D26" s="39" t="s">
        <v>15</v>
      </c>
      <c r="E26" s="39" t="s">
        <v>38</v>
      </c>
      <c r="F26" s="39" t="s">
        <v>179</v>
      </c>
      <c r="G26" s="39" t="s">
        <v>199</v>
      </c>
      <c r="H26" s="39" t="s">
        <v>200</v>
      </c>
      <c r="I26" s="39" t="s">
        <v>96</v>
      </c>
      <c r="J26" s="39" t="s">
        <v>21</v>
      </c>
      <c r="K26" s="39">
        <v>52</v>
      </c>
      <c r="L26" s="39">
        <v>493174</v>
      </c>
      <c r="M26" s="39">
        <v>220205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35">
      <c r="A27" s="37">
        <v>5457570</v>
      </c>
      <c r="B27" s="37" t="s">
        <v>201</v>
      </c>
      <c r="C27" s="38" t="s">
        <v>202</v>
      </c>
      <c r="D27" s="39" t="s">
        <v>15</v>
      </c>
      <c r="E27" s="39" t="s">
        <v>38</v>
      </c>
      <c r="F27" s="39" t="s">
        <v>179</v>
      </c>
      <c r="G27" s="39" t="s">
        <v>203</v>
      </c>
      <c r="H27" s="39" t="s">
        <v>204</v>
      </c>
      <c r="I27" s="39" t="s">
        <v>96</v>
      </c>
      <c r="J27" s="39" t="s">
        <v>21</v>
      </c>
      <c r="K27" s="39">
        <v>40</v>
      </c>
      <c r="L27" s="39">
        <v>492271</v>
      </c>
      <c r="M27" s="39">
        <v>215142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35">
      <c r="A28" s="37">
        <v>5457710</v>
      </c>
      <c r="B28" s="37" t="s">
        <v>205</v>
      </c>
      <c r="C28" s="38" t="s">
        <v>206</v>
      </c>
      <c r="D28" s="39" t="s">
        <v>15</v>
      </c>
      <c r="E28" s="39" t="s">
        <v>38</v>
      </c>
      <c r="F28" s="39" t="s">
        <v>179</v>
      </c>
      <c r="G28" s="39" t="s">
        <v>207</v>
      </c>
      <c r="H28" s="39" t="s">
        <v>208</v>
      </c>
      <c r="I28" s="39" t="s">
        <v>96</v>
      </c>
      <c r="J28" s="39" t="s">
        <v>21</v>
      </c>
      <c r="K28" s="39">
        <v>50</v>
      </c>
      <c r="L28" s="39">
        <v>489660</v>
      </c>
      <c r="M28" s="39">
        <v>217880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35">
      <c r="A29" s="37">
        <v>5458107</v>
      </c>
      <c r="B29" s="37" t="s">
        <v>209</v>
      </c>
      <c r="C29" s="38" t="s">
        <v>210</v>
      </c>
      <c r="D29" s="39" t="s">
        <v>15</v>
      </c>
      <c r="E29" s="39" t="s">
        <v>38</v>
      </c>
      <c r="F29" s="39" t="s">
        <v>211</v>
      </c>
      <c r="G29" s="39" t="s">
        <v>212</v>
      </c>
      <c r="H29" s="39" t="s">
        <v>211</v>
      </c>
      <c r="I29" s="39" t="s">
        <v>213</v>
      </c>
      <c r="J29" s="39" t="s">
        <v>214</v>
      </c>
      <c r="K29" s="39">
        <v>1</v>
      </c>
      <c r="L29" s="39">
        <v>496337</v>
      </c>
      <c r="M29" s="39">
        <v>214140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35">
      <c r="A30" s="37">
        <v>5458082</v>
      </c>
      <c r="B30" s="37" t="s">
        <v>215</v>
      </c>
      <c r="C30" s="38" t="s">
        <v>216</v>
      </c>
      <c r="D30" s="39" t="s">
        <v>15</v>
      </c>
      <c r="E30" s="39" t="s">
        <v>38</v>
      </c>
      <c r="F30" s="39" t="s">
        <v>211</v>
      </c>
      <c r="G30" s="39" t="s">
        <v>212</v>
      </c>
      <c r="H30" s="39" t="s">
        <v>211</v>
      </c>
      <c r="I30" s="39" t="s">
        <v>34</v>
      </c>
      <c r="J30" s="39" t="s">
        <v>35</v>
      </c>
      <c r="K30" s="39">
        <v>180</v>
      </c>
      <c r="L30" s="39">
        <v>496008</v>
      </c>
      <c r="M30" s="39">
        <v>214078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35">
      <c r="A31" s="37">
        <v>5459215</v>
      </c>
      <c r="B31" s="37" t="s">
        <v>217</v>
      </c>
      <c r="C31" s="38" t="s">
        <v>218</v>
      </c>
      <c r="D31" s="39" t="s">
        <v>15</v>
      </c>
      <c r="E31" s="39" t="s">
        <v>38</v>
      </c>
      <c r="F31" s="39" t="s">
        <v>211</v>
      </c>
      <c r="G31" s="39" t="s">
        <v>212</v>
      </c>
      <c r="H31" s="39" t="s">
        <v>211</v>
      </c>
      <c r="I31" s="39" t="s">
        <v>219</v>
      </c>
      <c r="J31" s="39" t="s">
        <v>220</v>
      </c>
      <c r="K31" s="39">
        <v>10</v>
      </c>
      <c r="L31" s="39">
        <v>497884</v>
      </c>
      <c r="M31" s="39">
        <v>213996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35">
      <c r="A32" s="37">
        <v>9259397</v>
      </c>
      <c r="B32" s="37" t="s">
        <v>271</v>
      </c>
      <c r="C32" s="38" t="s">
        <v>272</v>
      </c>
      <c r="D32" s="39" t="s">
        <v>15</v>
      </c>
      <c r="E32" s="39" t="s">
        <v>38</v>
      </c>
      <c r="F32" s="39" t="s">
        <v>273</v>
      </c>
      <c r="G32" s="39" t="s">
        <v>274</v>
      </c>
      <c r="H32" s="39" t="s">
        <v>273</v>
      </c>
      <c r="I32" s="39" t="s">
        <v>275</v>
      </c>
      <c r="J32" s="39" t="s">
        <v>276</v>
      </c>
      <c r="K32" s="39">
        <v>1</v>
      </c>
      <c r="L32" s="39">
        <v>510046</v>
      </c>
      <c r="M32" s="39">
        <v>219876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35">
      <c r="A33" s="37">
        <v>7675913</v>
      </c>
      <c r="B33" s="37" t="s">
        <v>277</v>
      </c>
      <c r="C33" s="38" t="s">
        <v>278</v>
      </c>
      <c r="D33" s="39" t="s">
        <v>15</v>
      </c>
      <c r="E33" s="39" t="s">
        <v>38</v>
      </c>
      <c r="F33" s="39" t="s">
        <v>273</v>
      </c>
      <c r="G33" s="39" t="s">
        <v>274</v>
      </c>
      <c r="H33" s="39" t="s">
        <v>273</v>
      </c>
      <c r="I33" s="39" t="s">
        <v>279</v>
      </c>
      <c r="J33" s="39" t="s">
        <v>280</v>
      </c>
      <c r="K33" s="39">
        <v>1</v>
      </c>
      <c r="L33" s="39">
        <v>510452</v>
      </c>
      <c r="M33" s="39">
        <v>220148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35">
      <c r="A34" s="37">
        <v>5460718</v>
      </c>
      <c r="B34" s="37" t="s">
        <v>281</v>
      </c>
      <c r="C34" s="38" t="s">
        <v>282</v>
      </c>
      <c r="D34" s="39" t="s">
        <v>15</v>
      </c>
      <c r="E34" s="39" t="s">
        <v>38</v>
      </c>
      <c r="F34" s="39" t="s">
        <v>273</v>
      </c>
      <c r="G34" s="39" t="s">
        <v>274</v>
      </c>
      <c r="H34" s="39" t="s">
        <v>273</v>
      </c>
      <c r="I34" s="39" t="s">
        <v>283</v>
      </c>
      <c r="J34" s="39" t="s">
        <v>284</v>
      </c>
      <c r="K34" s="39">
        <v>19</v>
      </c>
      <c r="L34" s="39">
        <v>509203</v>
      </c>
      <c r="M34" s="39">
        <v>220242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35">
      <c r="A35" s="37">
        <v>5463355</v>
      </c>
      <c r="B35" s="37" t="s">
        <v>285</v>
      </c>
      <c r="C35" s="38" t="s">
        <v>286</v>
      </c>
      <c r="D35" s="39" t="s">
        <v>15</v>
      </c>
      <c r="E35" s="39" t="s">
        <v>38</v>
      </c>
      <c r="F35" s="39" t="s">
        <v>273</v>
      </c>
      <c r="G35" s="39" t="s">
        <v>274</v>
      </c>
      <c r="H35" s="39" t="s">
        <v>273</v>
      </c>
      <c r="I35" s="39" t="s">
        <v>34</v>
      </c>
      <c r="J35" s="39" t="s">
        <v>35</v>
      </c>
      <c r="K35" s="39">
        <v>20</v>
      </c>
      <c r="L35" s="39">
        <v>510515</v>
      </c>
      <c r="M35" s="39">
        <v>220028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35">
      <c r="A36" s="37">
        <v>5466548</v>
      </c>
      <c r="B36" s="37" t="s">
        <v>375</v>
      </c>
      <c r="C36" s="38" t="s">
        <v>376</v>
      </c>
      <c r="D36" s="39" t="s">
        <v>15</v>
      </c>
      <c r="E36" s="39" t="s">
        <v>38</v>
      </c>
      <c r="F36" s="39" t="s">
        <v>374</v>
      </c>
      <c r="G36" s="39" t="s">
        <v>377</v>
      </c>
      <c r="H36" s="39" t="s">
        <v>378</v>
      </c>
      <c r="I36" s="39" t="s">
        <v>34</v>
      </c>
      <c r="J36" s="39" t="s">
        <v>35</v>
      </c>
      <c r="K36" s="39">
        <v>1</v>
      </c>
      <c r="L36" s="39">
        <v>515543</v>
      </c>
      <c r="M36" s="39">
        <v>220706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35">
      <c r="A37" s="37">
        <v>5469348</v>
      </c>
      <c r="B37" s="37" t="s">
        <v>534</v>
      </c>
      <c r="C37" s="38" t="s">
        <v>535</v>
      </c>
      <c r="D37" s="39" t="s">
        <v>15</v>
      </c>
      <c r="E37" s="39" t="s">
        <v>38</v>
      </c>
      <c r="F37" s="39" t="s">
        <v>536</v>
      </c>
      <c r="G37" s="39" t="s">
        <v>537</v>
      </c>
      <c r="H37" s="39" t="s">
        <v>538</v>
      </c>
      <c r="I37" s="39" t="s">
        <v>34</v>
      </c>
      <c r="J37" s="39" t="s">
        <v>35</v>
      </c>
      <c r="K37" s="39">
        <v>4</v>
      </c>
      <c r="L37" s="39">
        <v>507402</v>
      </c>
      <c r="M37" s="39">
        <v>229538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  <row r="38" spans="1:23" x14ac:dyDescent="0.35">
      <c r="A38" s="37">
        <v>5472558</v>
      </c>
      <c r="B38" s="37" t="s">
        <v>539</v>
      </c>
      <c r="C38" s="38" t="s">
        <v>540</v>
      </c>
      <c r="D38" s="39" t="s">
        <v>15</v>
      </c>
      <c r="E38" s="39" t="s">
        <v>38</v>
      </c>
      <c r="F38" s="39" t="s">
        <v>536</v>
      </c>
      <c r="G38" s="39" t="s">
        <v>541</v>
      </c>
      <c r="H38" s="39" t="s">
        <v>542</v>
      </c>
      <c r="I38" s="39" t="s">
        <v>543</v>
      </c>
      <c r="J38" s="39" t="s">
        <v>544</v>
      </c>
      <c r="K38" s="39">
        <v>12</v>
      </c>
      <c r="L38" s="39">
        <v>508042</v>
      </c>
      <c r="M38" s="39">
        <v>227003</v>
      </c>
      <c r="N38" s="39">
        <v>1</v>
      </c>
      <c r="O38" s="41"/>
      <c r="P38" s="41"/>
      <c r="Q38" s="41"/>
      <c r="R38" s="25">
        <f t="shared" si="1"/>
        <v>0</v>
      </c>
      <c r="S38" s="26">
        <f t="shared" si="2"/>
        <v>0</v>
      </c>
      <c r="T38" s="41"/>
      <c r="U38" s="41"/>
      <c r="V38" s="25">
        <f t="shared" si="3"/>
        <v>0</v>
      </c>
      <c r="W38" s="26">
        <f t="shared" si="4"/>
        <v>0</v>
      </c>
    </row>
    <row r="39" spans="1:23" x14ac:dyDescent="0.35">
      <c r="A39" s="37">
        <v>5473740</v>
      </c>
      <c r="B39" s="37" t="s">
        <v>545</v>
      </c>
      <c r="C39" s="38" t="s">
        <v>546</v>
      </c>
      <c r="D39" s="39" t="s">
        <v>15</v>
      </c>
      <c r="E39" s="39" t="s">
        <v>38</v>
      </c>
      <c r="F39" s="39" t="s">
        <v>547</v>
      </c>
      <c r="G39" s="39" t="s">
        <v>548</v>
      </c>
      <c r="H39" s="39" t="s">
        <v>549</v>
      </c>
      <c r="I39" s="39" t="s">
        <v>34</v>
      </c>
      <c r="J39" s="39" t="s">
        <v>35</v>
      </c>
      <c r="K39" s="39">
        <v>1</v>
      </c>
      <c r="L39" s="39">
        <v>504490</v>
      </c>
      <c r="M39" s="39">
        <v>208777</v>
      </c>
      <c r="N39" s="39">
        <v>1</v>
      </c>
      <c r="O39" s="41"/>
      <c r="P39" s="41"/>
      <c r="Q39" s="41"/>
      <c r="R39" s="25">
        <f t="shared" si="1"/>
        <v>0</v>
      </c>
      <c r="S39" s="26">
        <f t="shared" si="2"/>
        <v>0</v>
      </c>
      <c r="T39" s="41"/>
      <c r="U39" s="41"/>
      <c r="V39" s="25">
        <f t="shared" si="3"/>
        <v>0</v>
      </c>
      <c r="W39" s="26">
        <f t="shared" si="4"/>
        <v>0</v>
      </c>
    </row>
    <row r="40" spans="1:23" x14ac:dyDescent="0.35">
      <c r="A40" s="37">
        <v>5475727</v>
      </c>
      <c r="B40" s="37" t="s">
        <v>550</v>
      </c>
      <c r="C40" s="38" t="s">
        <v>551</v>
      </c>
      <c r="D40" s="39" t="s">
        <v>15</v>
      </c>
      <c r="E40" s="39" t="s">
        <v>38</v>
      </c>
      <c r="F40" s="39" t="s">
        <v>547</v>
      </c>
      <c r="G40" s="39" t="s">
        <v>552</v>
      </c>
      <c r="H40" s="39" t="s">
        <v>547</v>
      </c>
      <c r="I40" s="39" t="s">
        <v>143</v>
      </c>
      <c r="J40" s="39" t="s">
        <v>144</v>
      </c>
      <c r="K40" s="39">
        <v>10</v>
      </c>
      <c r="L40" s="39">
        <v>506899</v>
      </c>
      <c r="M40" s="39">
        <v>210590</v>
      </c>
      <c r="N40" s="39">
        <v>1</v>
      </c>
      <c r="O40" s="41"/>
      <c r="P40" s="41"/>
      <c r="Q40" s="41"/>
      <c r="R40" s="25">
        <f t="shared" si="1"/>
        <v>0</v>
      </c>
      <c r="S40" s="26">
        <f t="shared" si="2"/>
        <v>0</v>
      </c>
      <c r="T40" s="41"/>
      <c r="U40" s="41"/>
      <c r="V40" s="25">
        <f t="shared" si="3"/>
        <v>0</v>
      </c>
      <c r="W40" s="26">
        <f t="shared" si="4"/>
        <v>0</v>
      </c>
    </row>
    <row r="41" spans="1:23" x14ac:dyDescent="0.35">
      <c r="A41" s="37">
        <v>5437962</v>
      </c>
      <c r="B41" s="37" t="s">
        <v>625</v>
      </c>
      <c r="C41" s="38" t="s">
        <v>626</v>
      </c>
      <c r="D41" s="39" t="s">
        <v>15</v>
      </c>
      <c r="E41" s="39" t="s">
        <v>38</v>
      </c>
      <c r="F41" s="39" t="s">
        <v>627</v>
      </c>
      <c r="G41" s="39" t="s">
        <v>628</v>
      </c>
      <c r="H41" s="39" t="s">
        <v>627</v>
      </c>
      <c r="I41" s="39" t="s">
        <v>34</v>
      </c>
      <c r="J41" s="39" t="s">
        <v>35</v>
      </c>
      <c r="K41" s="40">
        <v>11</v>
      </c>
      <c r="L41" s="39">
        <v>504546</v>
      </c>
      <c r="M41" s="39">
        <v>225342</v>
      </c>
      <c r="N41" s="39">
        <v>1</v>
      </c>
      <c r="O41" s="41"/>
      <c r="P41" s="41"/>
      <c r="Q41" s="41"/>
      <c r="R41" s="25">
        <f t="shared" si="1"/>
        <v>0</v>
      </c>
      <c r="S41" s="26">
        <f t="shared" si="2"/>
        <v>0</v>
      </c>
      <c r="T41" s="41"/>
      <c r="U41" s="41"/>
      <c r="V41" s="25">
        <f t="shared" si="3"/>
        <v>0</v>
      </c>
      <c r="W41" s="26">
        <f t="shared" si="4"/>
        <v>0</v>
      </c>
    </row>
    <row r="42" spans="1:23" x14ac:dyDescent="0.35">
      <c r="A42" s="37">
        <v>5438389</v>
      </c>
      <c r="B42" s="37" t="s">
        <v>629</v>
      </c>
      <c r="C42" s="38" t="s">
        <v>630</v>
      </c>
      <c r="D42" s="39" t="s">
        <v>15</v>
      </c>
      <c r="E42" s="39" t="s">
        <v>38</v>
      </c>
      <c r="F42" s="39" t="s">
        <v>627</v>
      </c>
      <c r="G42" s="39" t="s">
        <v>631</v>
      </c>
      <c r="H42" s="39" t="s">
        <v>632</v>
      </c>
      <c r="I42" s="39" t="s">
        <v>633</v>
      </c>
      <c r="J42" s="39" t="s">
        <v>634</v>
      </c>
      <c r="K42" s="40">
        <v>3</v>
      </c>
      <c r="L42" s="39">
        <v>504368</v>
      </c>
      <c r="M42" s="39">
        <v>227974</v>
      </c>
      <c r="N42" s="39">
        <v>1</v>
      </c>
      <c r="O42" s="41"/>
      <c r="P42" s="41"/>
      <c r="Q42" s="41"/>
      <c r="R42" s="25">
        <f t="shared" si="1"/>
        <v>0</v>
      </c>
      <c r="S42" s="26">
        <f t="shared" si="2"/>
        <v>0</v>
      </c>
      <c r="T42" s="41"/>
      <c r="U42" s="41"/>
      <c r="V42" s="25">
        <f t="shared" si="3"/>
        <v>0</v>
      </c>
      <c r="W42" s="26">
        <f t="shared" si="4"/>
        <v>0</v>
      </c>
    </row>
    <row r="43" spans="1:23" x14ac:dyDescent="0.35">
      <c r="A43" s="37">
        <v>5438923</v>
      </c>
      <c r="B43" s="37" t="s">
        <v>635</v>
      </c>
      <c r="C43" s="38" t="s">
        <v>636</v>
      </c>
      <c r="D43" s="39" t="s">
        <v>15</v>
      </c>
      <c r="E43" s="39" t="s">
        <v>38</v>
      </c>
      <c r="F43" s="39" t="s">
        <v>627</v>
      </c>
      <c r="G43" s="39" t="s">
        <v>637</v>
      </c>
      <c r="H43" s="39" t="s">
        <v>638</v>
      </c>
      <c r="I43" s="39" t="s">
        <v>639</v>
      </c>
      <c r="J43" s="39" t="s">
        <v>640</v>
      </c>
      <c r="K43" s="40">
        <v>2</v>
      </c>
      <c r="L43" s="39">
        <v>506870</v>
      </c>
      <c r="M43" s="39">
        <v>224076</v>
      </c>
      <c r="N43" s="39">
        <v>1</v>
      </c>
      <c r="O43" s="41"/>
      <c r="P43" s="41"/>
      <c r="Q43" s="41"/>
      <c r="R43" s="25">
        <f t="shared" si="1"/>
        <v>0</v>
      </c>
      <c r="S43" s="26">
        <f t="shared" si="2"/>
        <v>0</v>
      </c>
      <c r="T43" s="41"/>
      <c r="U43" s="41"/>
      <c r="V43" s="25">
        <f t="shared" si="3"/>
        <v>0</v>
      </c>
      <c r="W43" s="26">
        <f t="shared" si="4"/>
        <v>0</v>
      </c>
    </row>
    <row r="44" spans="1:23" x14ac:dyDescent="0.35">
      <c r="A44" s="37">
        <v>5439749</v>
      </c>
      <c r="B44" s="37" t="s">
        <v>641</v>
      </c>
      <c r="C44" s="38" t="s">
        <v>642</v>
      </c>
      <c r="D44" s="39" t="s">
        <v>15</v>
      </c>
      <c r="E44" s="39" t="s">
        <v>38</v>
      </c>
      <c r="F44" s="39" t="s">
        <v>627</v>
      </c>
      <c r="G44" s="39" t="s">
        <v>643</v>
      </c>
      <c r="H44" s="39" t="s">
        <v>644</v>
      </c>
      <c r="I44" s="39" t="s">
        <v>597</v>
      </c>
      <c r="J44" s="39" t="s">
        <v>598</v>
      </c>
      <c r="K44" s="40">
        <v>15</v>
      </c>
      <c r="L44" s="39">
        <v>503547</v>
      </c>
      <c r="M44" s="39">
        <v>230199</v>
      </c>
      <c r="N44" s="39">
        <v>1</v>
      </c>
      <c r="O44" s="41"/>
      <c r="P44" s="41"/>
      <c r="Q44" s="41"/>
      <c r="R44" s="25">
        <f t="shared" si="1"/>
        <v>0</v>
      </c>
      <c r="S44" s="26">
        <f t="shared" si="2"/>
        <v>0</v>
      </c>
      <c r="T44" s="41"/>
      <c r="U44" s="41"/>
      <c r="V44" s="25">
        <f t="shared" si="3"/>
        <v>0</v>
      </c>
      <c r="W44" s="26">
        <f t="shared" si="4"/>
        <v>0</v>
      </c>
    </row>
    <row r="45" spans="1:23" x14ac:dyDescent="0.35">
      <c r="A45" s="37">
        <v>5448978</v>
      </c>
      <c r="B45" s="37" t="s">
        <v>645</v>
      </c>
      <c r="C45" s="38" t="s">
        <v>646</v>
      </c>
      <c r="D45" s="39" t="s">
        <v>15</v>
      </c>
      <c r="E45" s="39" t="s">
        <v>38</v>
      </c>
      <c r="F45" s="39" t="s">
        <v>647</v>
      </c>
      <c r="G45" s="39" t="s">
        <v>648</v>
      </c>
      <c r="H45" s="39" t="s">
        <v>649</v>
      </c>
      <c r="I45" s="39" t="s">
        <v>650</v>
      </c>
      <c r="J45" s="39" t="s">
        <v>651</v>
      </c>
      <c r="K45" s="40">
        <v>2</v>
      </c>
      <c r="L45" s="39">
        <v>494193</v>
      </c>
      <c r="M45" s="39">
        <v>223303</v>
      </c>
      <c r="N45" s="39">
        <v>1</v>
      </c>
      <c r="O45" s="41"/>
      <c r="P45" s="41"/>
      <c r="Q45" s="41"/>
      <c r="R45" s="25">
        <f t="shared" si="1"/>
        <v>0</v>
      </c>
      <c r="S45" s="26">
        <f t="shared" si="2"/>
        <v>0</v>
      </c>
      <c r="T45" s="41"/>
      <c r="U45" s="41"/>
      <c r="V45" s="25">
        <f t="shared" si="3"/>
        <v>0</v>
      </c>
      <c r="W45" s="26">
        <f t="shared" si="4"/>
        <v>0</v>
      </c>
    </row>
    <row r="46" spans="1:23" x14ac:dyDescent="0.35">
      <c r="A46" s="37">
        <v>5450287</v>
      </c>
      <c r="B46" s="37" t="s">
        <v>652</v>
      </c>
      <c r="C46" s="38" t="s">
        <v>653</v>
      </c>
      <c r="D46" s="39" t="s">
        <v>15</v>
      </c>
      <c r="E46" s="39" t="s">
        <v>38</v>
      </c>
      <c r="F46" s="39" t="s">
        <v>647</v>
      </c>
      <c r="G46" s="39" t="s">
        <v>654</v>
      </c>
      <c r="H46" s="39" t="s">
        <v>655</v>
      </c>
      <c r="I46" s="39" t="s">
        <v>65</v>
      </c>
      <c r="J46" s="39" t="s">
        <v>66</v>
      </c>
      <c r="K46" s="40">
        <v>17</v>
      </c>
      <c r="L46" s="39">
        <v>496425</v>
      </c>
      <c r="M46" s="39">
        <v>223446</v>
      </c>
      <c r="N46" s="39">
        <v>1</v>
      </c>
      <c r="O46" s="41"/>
      <c r="P46" s="41"/>
      <c r="Q46" s="41"/>
      <c r="R46" s="25">
        <f t="shared" si="1"/>
        <v>0</v>
      </c>
      <c r="S46" s="26">
        <f t="shared" si="2"/>
        <v>0</v>
      </c>
      <c r="T46" s="41"/>
      <c r="U46" s="41"/>
      <c r="V46" s="25">
        <f t="shared" si="3"/>
        <v>0</v>
      </c>
      <c r="W46" s="26">
        <f t="shared" si="4"/>
        <v>0</v>
      </c>
    </row>
    <row r="47" spans="1:23" x14ac:dyDescent="0.35">
      <c r="A47" s="37">
        <v>5449463</v>
      </c>
      <c r="B47" s="37" t="s">
        <v>656</v>
      </c>
      <c r="C47" s="38" t="s">
        <v>657</v>
      </c>
      <c r="D47" s="39" t="s">
        <v>15</v>
      </c>
      <c r="E47" s="39" t="s">
        <v>38</v>
      </c>
      <c r="F47" s="39" t="s">
        <v>647</v>
      </c>
      <c r="G47" s="39" t="s">
        <v>654</v>
      </c>
      <c r="H47" s="39" t="s">
        <v>655</v>
      </c>
      <c r="I47" s="39" t="s">
        <v>658</v>
      </c>
      <c r="J47" s="39" t="s">
        <v>659</v>
      </c>
      <c r="K47" s="40">
        <v>46</v>
      </c>
      <c r="L47" s="39">
        <v>495264</v>
      </c>
      <c r="M47" s="39">
        <v>225685</v>
      </c>
      <c r="N47" s="39">
        <v>1</v>
      </c>
      <c r="O47" s="41"/>
      <c r="P47" s="41"/>
      <c r="Q47" s="41"/>
      <c r="R47" s="25">
        <f t="shared" si="1"/>
        <v>0</v>
      </c>
      <c r="S47" s="26">
        <f t="shared" si="2"/>
        <v>0</v>
      </c>
      <c r="T47" s="41"/>
      <c r="U47" s="41"/>
      <c r="V47" s="25">
        <f t="shared" si="3"/>
        <v>0</v>
      </c>
      <c r="W47" s="26">
        <f t="shared" si="4"/>
        <v>0</v>
      </c>
    </row>
    <row r="48" spans="1:23" x14ac:dyDescent="0.35">
      <c r="A48" s="37">
        <v>5436136</v>
      </c>
      <c r="B48" s="37" t="s">
        <v>838</v>
      </c>
      <c r="C48" s="38" t="s">
        <v>839</v>
      </c>
      <c r="D48" s="39" t="s">
        <v>15</v>
      </c>
      <c r="E48" s="39" t="s">
        <v>38</v>
      </c>
      <c r="F48" s="39" t="s">
        <v>840</v>
      </c>
      <c r="G48" s="39" t="s">
        <v>841</v>
      </c>
      <c r="H48" s="39" t="s">
        <v>840</v>
      </c>
      <c r="I48" s="39" t="s">
        <v>842</v>
      </c>
      <c r="J48" s="39" t="s">
        <v>843</v>
      </c>
      <c r="K48" s="40">
        <v>154</v>
      </c>
      <c r="L48" s="39">
        <v>500386</v>
      </c>
      <c r="M48" s="39">
        <v>204099</v>
      </c>
      <c r="N48" s="39">
        <v>1</v>
      </c>
      <c r="O48" s="41"/>
      <c r="P48" s="41"/>
      <c r="Q48" s="41"/>
      <c r="R48" s="25">
        <f t="shared" si="1"/>
        <v>0</v>
      </c>
      <c r="S48" s="26">
        <f t="shared" ref="S48:S51" si="5">ROUND(SUM(Q48:R48),2)</f>
        <v>0</v>
      </c>
      <c r="T48" s="41"/>
      <c r="U48" s="41"/>
      <c r="V48" s="25">
        <f t="shared" si="3"/>
        <v>0</v>
      </c>
      <c r="W48" s="26">
        <f t="shared" ref="W48:W51" si="6">ROUND(SUM(U48:V48),2)</f>
        <v>0</v>
      </c>
    </row>
    <row r="49" spans="1:23" x14ac:dyDescent="0.35">
      <c r="A49" s="37">
        <v>8718483</v>
      </c>
      <c r="B49" s="37" t="s">
        <v>844</v>
      </c>
      <c r="C49" s="38" t="s">
        <v>845</v>
      </c>
      <c r="D49" s="39" t="s">
        <v>15</v>
      </c>
      <c r="E49" s="39" t="s">
        <v>38</v>
      </c>
      <c r="F49" s="39" t="s">
        <v>840</v>
      </c>
      <c r="G49" s="39" t="s">
        <v>841</v>
      </c>
      <c r="H49" s="39" t="s">
        <v>840</v>
      </c>
      <c r="I49" s="39" t="s">
        <v>34</v>
      </c>
      <c r="J49" s="39" t="s">
        <v>35</v>
      </c>
      <c r="K49" s="40">
        <v>9</v>
      </c>
      <c r="L49" s="39">
        <v>502717</v>
      </c>
      <c r="M49" s="39">
        <v>205961</v>
      </c>
      <c r="N49" s="39">
        <v>1</v>
      </c>
      <c r="O49" s="41"/>
      <c r="P49" s="41"/>
      <c r="Q49" s="41"/>
      <c r="R49" s="25">
        <f t="shared" si="1"/>
        <v>0</v>
      </c>
      <c r="S49" s="26">
        <f t="shared" si="5"/>
        <v>0</v>
      </c>
      <c r="T49" s="41"/>
      <c r="U49" s="41"/>
      <c r="V49" s="25">
        <f t="shared" si="3"/>
        <v>0</v>
      </c>
      <c r="W49" s="26">
        <f t="shared" si="6"/>
        <v>0</v>
      </c>
    </row>
    <row r="50" spans="1:23" x14ac:dyDescent="0.35">
      <c r="A50" s="37">
        <v>5477254</v>
      </c>
      <c r="B50" s="37" t="s">
        <v>1007</v>
      </c>
      <c r="C50" s="38" t="s">
        <v>1008</v>
      </c>
      <c r="D50" s="39" t="s">
        <v>15</v>
      </c>
      <c r="E50" s="39" t="s">
        <v>38</v>
      </c>
      <c r="F50" s="39" t="s">
        <v>547</v>
      </c>
      <c r="G50" s="39" t="s">
        <v>1009</v>
      </c>
      <c r="H50" s="39" t="s">
        <v>389</v>
      </c>
      <c r="I50" s="39" t="s">
        <v>1010</v>
      </c>
      <c r="J50" s="39" t="s">
        <v>1011</v>
      </c>
      <c r="K50" s="39">
        <v>68</v>
      </c>
      <c r="L50" s="39">
        <v>504304</v>
      </c>
      <c r="M50" s="39">
        <v>210381</v>
      </c>
      <c r="N50" s="39">
        <v>1</v>
      </c>
      <c r="O50" s="41"/>
      <c r="P50" s="41"/>
      <c r="Q50" s="41"/>
      <c r="R50" s="25">
        <f t="shared" si="1"/>
        <v>0</v>
      </c>
      <c r="S50" s="26">
        <f t="shared" si="5"/>
        <v>0</v>
      </c>
      <c r="T50" s="41"/>
      <c r="U50" s="41"/>
      <c r="V50" s="25">
        <f t="shared" si="3"/>
        <v>0</v>
      </c>
      <c r="W50" s="26">
        <f t="shared" si="6"/>
        <v>0</v>
      </c>
    </row>
    <row r="51" spans="1:23" x14ac:dyDescent="0.35">
      <c r="A51" s="37">
        <v>5477320</v>
      </c>
      <c r="B51" s="37" t="s">
        <v>1012</v>
      </c>
      <c r="C51" s="38" t="s">
        <v>1013</v>
      </c>
      <c r="D51" s="39" t="s">
        <v>15</v>
      </c>
      <c r="E51" s="39" t="s">
        <v>38</v>
      </c>
      <c r="F51" s="39" t="s">
        <v>547</v>
      </c>
      <c r="G51" s="39" t="s">
        <v>1009</v>
      </c>
      <c r="H51" s="39" t="s">
        <v>389</v>
      </c>
      <c r="I51" s="39" t="s">
        <v>1014</v>
      </c>
      <c r="J51" s="39" t="s">
        <v>1015</v>
      </c>
      <c r="K51" s="39">
        <v>2</v>
      </c>
      <c r="L51" s="39">
        <v>505234</v>
      </c>
      <c r="M51" s="39">
        <v>211770</v>
      </c>
      <c r="N51" s="39">
        <v>1</v>
      </c>
      <c r="O51" s="41"/>
      <c r="P51" s="41"/>
      <c r="Q51" s="41"/>
      <c r="R51" s="25">
        <f t="shared" si="1"/>
        <v>0</v>
      </c>
      <c r="S51" s="26">
        <f t="shared" si="5"/>
        <v>0</v>
      </c>
      <c r="T51" s="41"/>
      <c r="U51" s="41"/>
      <c r="V51" s="25">
        <f t="shared" si="3"/>
        <v>0</v>
      </c>
      <c r="W51" s="26">
        <f t="shared" si="6"/>
        <v>0</v>
      </c>
    </row>
  </sheetData>
  <sheetProtection algorithmName="SHA-512" hashValue="otHq+MP1oTWu+dagI8v1gO3SZlOoAw9iriPLgH13PPtM9yuO24e2hwGBR82JTERk0BZ640BEJXSitjyXMEQSjQ==" saltValue="VlthrUmyNnP10RgREOrBvQ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C453F-7A71-4170-AF9C-5347A8009DF2}">
  <dimension ref="A1:W79"/>
  <sheetViews>
    <sheetView tabSelected="1" workbookViewId="0">
      <selection activeCell="A15" sqref="A15"/>
    </sheetView>
  </sheetViews>
  <sheetFormatPr defaultColWidth="8.7265625" defaultRowHeight="14.5" x14ac:dyDescent="0.35"/>
  <cols>
    <col min="1" max="4" width="8.7265625" style="4"/>
    <col min="5" max="5" width="12.453125" style="4" customWidth="1"/>
    <col min="6" max="6" width="11.7265625" style="4" customWidth="1"/>
    <col min="7" max="11" width="8.7265625" style="4"/>
    <col min="12" max="12" width="15.453125" style="4" customWidth="1"/>
    <col min="13" max="14" width="8.7265625" style="4"/>
    <col min="15" max="15" width="18.81640625" style="4" customWidth="1"/>
    <col min="16" max="16" width="10.81640625" style="4" customWidth="1"/>
    <col min="17" max="17" width="17.81640625" style="4" customWidth="1"/>
    <col min="18" max="18" width="8.7265625" style="4"/>
    <col min="19" max="19" width="14.453125" style="4" customWidth="1"/>
    <col min="20" max="20" width="12.7265625" style="4" customWidth="1"/>
    <col min="21" max="21" width="15.453125" style="4" customWidth="1"/>
    <col min="22" max="22" width="8.7265625" style="4"/>
    <col min="23" max="23" width="13.453125" style="4" customWidth="1"/>
    <col min="24" max="16384" width="8.7265625" style="4"/>
  </cols>
  <sheetData>
    <row r="1" spans="1:23" ht="15" thickBot="1" x14ac:dyDescent="0.4">
      <c r="A1" s="1" t="s">
        <v>1018</v>
      </c>
      <c r="B1" s="1" t="s">
        <v>1020</v>
      </c>
      <c r="C1" s="1" t="s">
        <v>1022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 t="s">
        <v>1023</v>
      </c>
      <c r="B2" s="1">
        <f>M14</f>
        <v>64</v>
      </c>
      <c r="C2" s="1" t="str">
        <f>E16</f>
        <v>ŻYWIECKI</v>
      </c>
      <c r="D2" s="1"/>
      <c r="E2" s="1"/>
      <c r="F2" s="1"/>
      <c r="G2" s="42" t="s">
        <v>1031</v>
      </c>
      <c r="H2" s="43"/>
      <c r="I2" s="44"/>
      <c r="J2" s="45" t="s">
        <v>1032</v>
      </c>
      <c r="K2" s="46"/>
      <c r="L2" s="47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1033</v>
      </c>
      <c r="G3" s="7" t="s">
        <v>1034</v>
      </c>
      <c r="H3" s="1" t="s">
        <v>1035</v>
      </c>
      <c r="I3" s="8" t="s">
        <v>1036</v>
      </c>
      <c r="J3" s="27" t="str">
        <f>G3</f>
        <v>Netto</v>
      </c>
      <c r="K3" s="1" t="str">
        <f>H3</f>
        <v>VAT</v>
      </c>
      <c r="L3" s="28" t="str">
        <f>I3</f>
        <v>Brutto</v>
      </c>
      <c r="P3" s="9" t="s">
        <v>1037</v>
      </c>
      <c r="Q3" s="1" t="s">
        <v>1038</v>
      </c>
      <c r="S3" s="1"/>
      <c r="T3" s="1"/>
      <c r="U3" s="1"/>
      <c r="V3" s="1"/>
    </row>
    <row r="4" spans="1:23" ht="31.5" x14ac:dyDescent="0.35">
      <c r="A4" s="48" t="s">
        <v>1039</v>
      </c>
      <c r="B4" s="48"/>
      <c r="C4" s="48"/>
      <c r="D4" s="48"/>
      <c r="E4" s="48"/>
      <c r="F4" s="10" t="s">
        <v>1040</v>
      </c>
      <c r="G4" s="11">
        <f>ROUND(J4/M14/60,2)</f>
        <v>0</v>
      </c>
      <c r="H4" s="12">
        <f>ROUND(K4/M14/60,2)</f>
        <v>0</v>
      </c>
      <c r="I4" s="13">
        <f>G4+H4</f>
        <v>0</v>
      </c>
      <c r="J4" s="27">
        <f>ROUND(SUM(Q16:Q102)*60,2)</f>
        <v>0</v>
      </c>
      <c r="K4" s="2">
        <f>SUM(R16:R102)*60</f>
        <v>0</v>
      </c>
      <c r="L4" s="29">
        <f>SUM(S16:S102)*60</f>
        <v>0</v>
      </c>
      <c r="N4" s="49" t="s">
        <v>1041</v>
      </c>
      <c r="O4" s="50"/>
      <c r="P4" s="14">
        <v>1</v>
      </c>
      <c r="Q4" s="51"/>
      <c r="R4" s="52"/>
      <c r="S4" s="52"/>
      <c r="T4" s="52"/>
      <c r="U4" s="52"/>
      <c r="V4" s="53"/>
    </row>
    <row r="5" spans="1:23" ht="31.5" x14ac:dyDescent="0.35">
      <c r="A5" s="48" t="s">
        <v>1042</v>
      </c>
      <c r="B5" s="48"/>
      <c r="C5" s="48"/>
      <c r="D5" s="48"/>
      <c r="E5" s="48"/>
      <c r="F5" s="10" t="s">
        <v>1043</v>
      </c>
      <c r="G5" s="11">
        <f>ROUND(J5/M14/60,2)</f>
        <v>0</v>
      </c>
      <c r="H5" s="12">
        <f>ROUND(K5/M14/60,2)</f>
        <v>0</v>
      </c>
      <c r="I5" s="13">
        <f>G5+H5</f>
        <v>0</v>
      </c>
      <c r="J5" s="27">
        <f>ROUND(SUM(U16:U102)*60,2)</f>
        <v>0</v>
      </c>
      <c r="K5" s="2">
        <f>SUM(V16:V102)*60</f>
        <v>0</v>
      </c>
      <c r="L5" s="29">
        <f>SUM(W16:W102)*60</f>
        <v>0</v>
      </c>
      <c r="N5" s="49"/>
      <c r="O5" s="50"/>
      <c r="P5" s="14">
        <v>2</v>
      </c>
      <c r="Q5" s="51"/>
      <c r="R5" s="52"/>
      <c r="S5" s="52"/>
      <c r="T5" s="52"/>
      <c r="U5" s="52"/>
      <c r="V5" s="53"/>
    </row>
    <row r="6" spans="1:23" ht="53.5" x14ac:dyDescent="0.35">
      <c r="A6" s="54" t="s">
        <v>1044</v>
      </c>
      <c r="B6" s="54"/>
      <c r="C6" s="54"/>
      <c r="D6" s="54"/>
      <c r="E6" s="54"/>
      <c r="F6" s="3" t="s">
        <v>1045</v>
      </c>
      <c r="G6" s="15"/>
      <c r="H6" s="12">
        <f t="shared" ref="H6:H10" si="0">G6*0.23</f>
        <v>0</v>
      </c>
      <c r="I6" s="30">
        <f>ROUND(G6+H6,2)</f>
        <v>0</v>
      </c>
      <c r="J6" s="55" t="s">
        <v>1046</v>
      </c>
      <c r="K6" s="56"/>
      <c r="L6" s="57"/>
      <c r="P6" s="9"/>
      <c r="Q6" s="1"/>
      <c r="S6" s="5"/>
      <c r="T6" s="5"/>
    </row>
    <row r="7" spans="1:23" ht="53.5" x14ac:dyDescent="0.35">
      <c r="A7" s="54" t="s">
        <v>1047</v>
      </c>
      <c r="B7" s="54"/>
      <c r="C7" s="54"/>
      <c r="D7" s="54"/>
      <c r="E7" s="54"/>
      <c r="F7" s="3" t="s">
        <v>1048</v>
      </c>
      <c r="G7" s="15"/>
      <c r="H7" s="12">
        <f t="shared" si="0"/>
        <v>0</v>
      </c>
      <c r="I7" s="30">
        <f>ROUND(G7+H7,2)</f>
        <v>0</v>
      </c>
      <c r="J7" s="55" t="s">
        <v>1046</v>
      </c>
      <c r="K7" s="56"/>
      <c r="L7" s="57"/>
      <c r="P7" s="9" t="s">
        <v>1037</v>
      </c>
      <c r="Q7" s="1" t="s">
        <v>1038</v>
      </c>
      <c r="S7" s="5"/>
      <c r="T7" s="5"/>
    </row>
    <row r="8" spans="1:23" ht="43" x14ac:dyDescent="0.35">
      <c r="A8" s="54" t="s">
        <v>1049</v>
      </c>
      <c r="B8" s="54"/>
      <c r="C8" s="54"/>
      <c r="D8" s="54"/>
      <c r="E8" s="54"/>
      <c r="F8" s="3" t="s">
        <v>1050</v>
      </c>
      <c r="G8" s="15"/>
      <c r="H8" s="12">
        <f t="shared" si="0"/>
        <v>0</v>
      </c>
      <c r="I8" s="30">
        <f>ROUND(G8+H8,2)</f>
        <v>0</v>
      </c>
      <c r="J8" s="27">
        <f>ROUND(G8*M14,2)</f>
        <v>0</v>
      </c>
      <c r="K8" s="2">
        <f>ROUND(J8*0.23,2)</f>
        <v>0</v>
      </c>
      <c r="L8" s="31">
        <f>ROUND(J8+K8,2)</f>
        <v>0</v>
      </c>
      <c r="N8" s="49" t="s">
        <v>1051</v>
      </c>
      <c r="O8" s="50"/>
      <c r="P8" s="14">
        <v>1</v>
      </c>
      <c r="Q8" s="51"/>
      <c r="R8" s="52"/>
      <c r="S8" s="52"/>
      <c r="T8" s="52"/>
      <c r="U8" s="52"/>
      <c r="V8" s="53"/>
    </row>
    <row r="9" spans="1:23" ht="32.5" x14ac:dyDescent="0.35">
      <c r="A9" s="60" t="s">
        <v>1052</v>
      </c>
      <c r="B9" s="60"/>
      <c r="C9" s="60"/>
      <c r="D9" s="60"/>
      <c r="E9" s="60"/>
      <c r="F9" s="3" t="s">
        <v>1053</v>
      </c>
      <c r="G9" s="15"/>
      <c r="H9" s="12">
        <f t="shared" si="0"/>
        <v>0</v>
      </c>
      <c r="I9" s="30">
        <f>ROUND(G9+H9,2)</f>
        <v>0</v>
      </c>
      <c r="J9" s="61" t="s">
        <v>1046</v>
      </c>
      <c r="K9" s="62"/>
      <c r="L9" s="63"/>
      <c r="M9" s="1"/>
      <c r="N9" s="16"/>
    </row>
    <row r="10" spans="1:23" ht="43.5" thickBot="1" x14ac:dyDescent="0.4">
      <c r="A10" s="60" t="s">
        <v>1054</v>
      </c>
      <c r="B10" s="60"/>
      <c r="C10" s="60"/>
      <c r="D10" s="60"/>
      <c r="E10" s="60"/>
      <c r="F10" s="3" t="s">
        <v>1055</v>
      </c>
      <c r="G10" s="17"/>
      <c r="H10" s="18">
        <f t="shared" si="0"/>
        <v>0</v>
      </c>
      <c r="I10" s="30">
        <f>ROUND(G10+H10,2)</f>
        <v>0</v>
      </c>
      <c r="J10" s="64" t="s">
        <v>1046</v>
      </c>
      <c r="K10" s="65"/>
      <c r="L10" s="66"/>
      <c r="M10" s="1"/>
      <c r="N10" s="1"/>
    </row>
    <row r="11" spans="1:23" ht="15" thickTop="1" x14ac:dyDescent="0.35">
      <c r="A11" s="19"/>
      <c r="B11" s="19"/>
      <c r="C11" s="19"/>
      <c r="D11" s="19"/>
      <c r="H11" s="19"/>
      <c r="I11" s="67"/>
      <c r="J11" s="68"/>
      <c r="K11" s="68"/>
      <c r="L11" s="69"/>
      <c r="M11" s="32" t="s">
        <v>1056</v>
      </c>
      <c r="N11" s="33"/>
      <c r="O11" s="1"/>
      <c r="P11" s="1"/>
      <c r="Q11" s="1"/>
      <c r="R11" s="1"/>
      <c r="S11" s="1"/>
      <c r="T11" s="1"/>
      <c r="U11" s="1"/>
    </row>
    <row r="12" spans="1:23" ht="15" thickBot="1" x14ac:dyDescent="0.4">
      <c r="A12" s="19"/>
      <c r="B12" s="19"/>
      <c r="C12" s="19"/>
      <c r="D12" s="19"/>
      <c r="H12" s="20" t="s">
        <v>1057</v>
      </c>
      <c r="I12" s="70"/>
      <c r="J12" s="71"/>
      <c r="K12" s="71"/>
      <c r="L12" s="72"/>
      <c r="M12" s="73" t="s">
        <v>1058</v>
      </c>
      <c r="N12" s="74"/>
      <c r="O12" s="74"/>
      <c r="P12" s="74"/>
      <c r="Q12" s="74"/>
      <c r="R12" s="74"/>
      <c r="S12" s="74"/>
      <c r="T12" s="74"/>
      <c r="U12" s="74"/>
      <c r="V12" s="74"/>
    </row>
    <row r="13" spans="1:23" ht="15" thickTop="1" x14ac:dyDescent="0.35"/>
    <row r="14" spans="1:23" ht="43.5" customHeight="1" x14ac:dyDescent="0.35">
      <c r="A14" s="21" t="s">
        <v>1059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>SUM(N16:N788)</f>
        <v>64</v>
      </c>
      <c r="N14" s="23"/>
      <c r="P14" s="58" t="s">
        <v>1060</v>
      </c>
      <c r="Q14" s="59"/>
      <c r="R14" s="59"/>
      <c r="S14" s="59"/>
      <c r="T14" s="58" t="s">
        <v>1061</v>
      </c>
      <c r="U14" s="59"/>
      <c r="V14" s="59"/>
      <c r="W14" s="59"/>
    </row>
    <row r="15" spans="1:23" ht="73.5" x14ac:dyDescent="0.35">
      <c r="A15" s="34" t="s">
        <v>0</v>
      </c>
      <c r="B15" s="34" t="s">
        <v>1</v>
      </c>
      <c r="C15" s="35" t="s">
        <v>2</v>
      </c>
      <c r="D15" s="36" t="s">
        <v>3</v>
      </c>
      <c r="E15" s="36" t="s">
        <v>4</v>
      </c>
      <c r="F15" s="36" t="s">
        <v>5</v>
      </c>
      <c r="G15" s="36" t="s">
        <v>6</v>
      </c>
      <c r="H15" s="36" t="s">
        <v>7</v>
      </c>
      <c r="I15" s="36" t="s">
        <v>8</v>
      </c>
      <c r="J15" s="36" t="s">
        <v>9</v>
      </c>
      <c r="K15" s="36" t="s">
        <v>10</v>
      </c>
      <c r="L15" s="36" t="s">
        <v>11</v>
      </c>
      <c r="M15" s="36" t="s">
        <v>12</v>
      </c>
      <c r="N15" s="36" t="s">
        <v>1016</v>
      </c>
      <c r="O15" s="24" t="s">
        <v>1062</v>
      </c>
      <c r="P15" s="24" t="s">
        <v>1063</v>
      </c>
      <c r="Q15" s="24" t="s">
        <v>1064</v>
      </c>
      <c r="R15" s="24" t="s">
        <v>1065</v>
      </c>
      <c r="S15" s="24" t="s">
        <v>1066</v>
      </c>
      <c r="T15" s="24" t="s">
        <v>1067</v>
      </c>
      <c r="U15" s="24" t="s">
        <v>1064</v>
      </c>
      <c r="V15" s="24" t="s">
        <v>1065</v>
      </c>
      <c r="W15" s="24" t="s">
        <v>1066</v>
      </c>
    </row>
    <row r="16" spans="1:23" x14ac:dyDescent="0.35">
      <c r="A16" s="37">
        <v>5864378</v>
      </c>
      <c r="B16" s="37" t="s">
        <v>81</v>
      </c>
      <c r="C16" s="38" t="s">
        <v>82</v>
      </c>
      <c r="D16" s="39" t="s">
        <v>15</v>
      </c>
      <c r="E16" s="39" t="s">
        <v>83</v>
      </c>
      <c r="F16" s="39" t="s">
        <v>84</v>
      </c>
      <c r="G16" s="39" t="s">
        <v>85</v>
      </c>
      <c r="H16" s="39" t="s">
        <v>84</v>
      </c>
      <c r="I16" s="39" t="s">
        <v>86</v>
      </c>
      <c r="J16" s="39" t="s">
        <v>87</v>
      </c>
      <c r="K16" s="39">
        <v>8</v>
      </c>
      <c r="L16" s="39">
        <v>514828</v>
      </c>
      <c r="M16" s="39">
        <v>209387</v>
      </c>
      <c r="N16" s="39">
        <v>1</v>
      </c>
      <c r="O16" s="41"/>
      <c r="P16" s="41"/>
      <c r="Q16" s="41"/>
      <c r="R16" s="25">
        <f>ROUND(Q16*0.23,2)</f>
        <v>0</v>
      </c>
      <c r="S16" s="26">
        <f>ROUND(SUM(Q16:R16),2)</f>
        <v>0</v>
      </c>
      <c r="T16" s="41"/>
      <c r="U16" s="41"/>
      <c r="V16" s="25">
        <f>ROUND(U16*0.23,2)</f>
        <v>0</v>
      </c>
      <c r="W16" s="26">
        <f>ROUND(SUM(U16:V16),2)</f>
        <v>0</v>
      </c>
    </row>
    <row r="17" spans="1:23" x14ac:dyDescent="0.35">
      <c r="A17" s="37">
        <v>5869203</v>
      </c>
      <c r="B17" s="37" t="s">
        <v>110</v>
      </c>
      <c r="C17" s="38" t="s">
        <v>111</v>
      </c>
      <c r="D17" s="39" t="s">
        <v>15</v>
      </c>
      <c r="E17" s="39" t="s">
        <v>83</v>
      </c>
      <c r="F17" s="39" t="s">
        <v>109</v>
      </c>
      <c r="G17" s="39" t="s">
        <v>112</v>
      </c>
      <c r="H17" s="39" t="s">
        <v>113</v>
      </c>
      <c r="I17" s="39" t="s">
        <v>49</v>
      </c>
      <c r="J17" s="39" t="s">
        <v>50</v>
      </c>
      <c r="K17" s="39">
        <v>43</v>
      </c>
      <c r="L17" s="39">
        <v>519497</v>
      </c>
      <c r="M17" s="39">
        <v>203616</v>
      </c>
      <c r="N17" s="39">
        <v>1</v>
      </c>
      <c r="O17" s="41"/>
      <c r="P17" s="41"/>
      <c r="Q17" s="41"/>
      <c r="R17" s="25">
        <f t="shared" ref="R17:R79" si="1">ROUND(Q17*0.23,2)</f>
        <v>0</v>
      </c>
      <c r="S17" s="26">
        <f t="shared" ref="S17:S47" si="2">ROUND(SUM(Q17:R17),2)</f>
        <v>0</v>
      </c>
      <c r="T17" s="41"/>
      <c r="U17" s="41"/>
      <c r="V17" s="25">
        <f t="shared" ref="V17:V79" si="3">ROUND(U17*0.23,2)</f>
        <v>0</v>
      </c>
      <c r="W17" s="26">
        <f t="shared" ref="W17:W47" si="4">ROUND(SUM(U17:V17),2)</f>
        <v>0</v>
      </c>
    </row>
    <row r="18" spans="1:23" x14ac:dyDescent="0.35">
      <c r="A18" s="37">
        <v>5870594</v>
      </c>
      <c r="B18" s="37" t="s">
        <v>221</v>
      </c>
      <c r="C18" s="38" t="s">
        <v>222</v>
      </c>
      <c r="D18" s="39" t="s">
        <v>15</v>
      </c>
      <c r="E18" s="39" t="s">
        <v>83</v>
      </c>
      <c r="F18" s="39" t="s">
        <v>223</v>
      </c>
      <c r="G18" s="39" t="s">
        <v>224</v>
      </c>
      <c r="H18" s="39" t="s">
        <v>223</v>
      </c>
      <c r="I18" s="39" t="s">
        <v>225</v>
      </c>
      <c r="J18" s="39" t="s">
        <v>226</v>
      </c>
      <c r="K18" s="39">
        <v>11</v>
      </c>
      <c r="L18" s="39">
        <v>523920</v>
      </c>
      <c r="M18" s="39">
        <v>195744</v>
      </c>
      <c r="N18" s="39">
        <v>1</v>
      </c>
      <c r="O18" s="41"/>
      <c r="P18" s="41"/>
      <c r="Q18" s="41"/>
      <c r="R18" s="25">
        <f t="shared" si="1"/>
        <v>0</v>
      </c>
      <c r="S18" s="26">
        <f t="shared" si="2"/>
        <v>0</v>
      </c>
      <c r="T18" s="41"/>
      <c r="U18" s="41"/>
      <c r="V18" s="25">
        <f t="shared" si="3"/>
        <v>0</v>
      </c>
      <c r="W18" s="26">
        <f t="shared" si="4"/>
        <v>0</v>
      </c>
    </row>
    <row r="19" spans="1:23" x14ac:dyDescent="0.35">
      <c r="A19" s="37">
        <v>5869417</v>
      </c>
      <c r="B19" s="37" t="s">
        <v>227</v>
      </c>
      <c r="C19" s="38" t="s">
        <v>228</v>
      </c>
      <c r="D19" s="39" t="s">
        <v>15</v>
      </c>
      <c r="E19" s="39" t="s">
        <v>83</v>
      </c>
      <c r="F19" s="39" t="s">
        <v>223</v>
      </c>
      <c r="G19" s="39" t="s">
        <v>224</v>
      </c>
      <c r="H19" s="39" t="s">
        <v>223</v>
      </c>
      <c r="I19" s="39" t="s">
        <v>229</v>
      </c>
      <c r="J19" s="39" t="s">
        <v>230</v>
      </c>
      <c r="K19" s="39">
        <v>17</v>
      </c>
      <c r="L19" s="39">
        <v>522718</v>
      </c>
      <c r="M19" s="39">
        <v>198770</v>
      </c>
      <c r="N19" s="39">
        <v>1</v>
      </c>
      <c r="O19" s="41"/>
      <c r="P19" s="41"/>
      <c r="Q19" s="41"/>
      <c r="R19" s="25">
        <f t="shared" si="1"/>
        <v>0</v>
      </c>
      <c r="S19" s="26">
        <f t="shared" si="2"/>
        <v>0</v>
      </c>
      <c r="T19" s="41"/>
      <c r="U19" s="41"/>
      <c r="V19" s="25">
        <f t="shared" si="3"/>
        <v>0</v>
      </c>
      <c r="W19" s="26">
        <f t="shared" si="4"/>
        <v>0</v>
      </c>
    </row>
    <row r="20" spans="1:23" x14ac:dyDescent="0.35">
      <c r="A20" s="37">
        <v>5871169</v>
      </c>
      <c r="B20" s="37" t="s">
        <v>231</v>
      </c>
      <c r="C20" s="38" t="s">
        <v>232</v>
      </c>
      <c r="D20" s="39" t="s">
        <v>15</v>
      </c>
      <c r="E20" s="39" t="s">
        <v>83</v>
      </c>
      <c r="F20" s="39" t="s">
        <v>223</v>
      </c>
      <c r="G20" s="39" t="s">
        <v>233</v>
      </c>
      <c r="H20" s="39" t="s">
        <v>234</v>
      </c>
      <c r="I20" s="39" t="s">
        <v>49</v>
      </c>
      <c r="J20" s="39" t="s">
        <v>50</v>
      </c>
      <c r="K20" s="39">
        <v>40</v>
      </c>
      <c r="L20" s="39">
        <v>524791</v>
      </c>
      <c r="M20" s="39">
        <v>190564</v>
      </c>
      <c r="N20" s="39">
        <v>1</v>
      </c>
      <c r="O20" s="41"/>
      <c r="P20" s="41"/>
      <c r="Q20" s="41"/>
      <c r="R20" s="25">
        <f t="shared" si="1"/>
        <v>0</v>
      </c>
      <c r="S20" s="26">
        <f t="shared" si="2"/>
        <v>0</v>
      </c>
      <c r="T20" s="41"/>
      <c r="U20" s="41"/>
      <c r="V20" s="25">
        <f t="shared" si="3"/>
        <v>0</v>
      </c>
      <c r="W20" s="26">
        <f t="shared" si="4"/>
        <v>0</v>
      </c>
    </row>
    <row r="21" spans="1:23" x14ac:dyDescent="0.35">
      <c r="A21" s="37">
        <v>5871712</v>
      </c>
      <c r="B21" s="37" t="s">
        <v>235</v>
      </c>
      <c r="C21" s="38" t="s">
        <v>236</v>
      </c>
      <c r="D21" s="39" t="s">
        <v>15</v>
      </c>
      <c r="E21" s="39" t="s">
        <v>83</v>
      </c>
      <c r="F21" s="39" t="s">
        <v>223</v>
      </c>
      <c r="G21" s="39" t="s">
        <v>237</v>
      </c>
      <c r="H21" s="39" t="s">
        <v>238</v>
      </c>
      <c r="I21" s="39" t="s">
        <v>34</v>
      </c>
      <c r="J21" s="39" t="s">
        <v>35</v>
      </c>
      <c r="K21" s="39">
        <v>13</v>
      </c>
      <c r="L21" s="39">
        <v>523954</v>
      </c>
      <c r="M21" s="39">
        <v>192602</v>
      </c>
      <c r="N21" s="39">
        <v>1</v>
      </c>
      <c r="O21" s="41"/>
      <c r="P21" s="41"/>
      <c r="Q21" s="41"/>
      <c r="R21" s="25">
        <f t="shared" si="1"/>
        <v>0</v>
      </c>
      <c r="S21" s="26">
        <f t="shared" si="2"/>
        <v>0</v>
      </c>
      <c r="T21" s="41"/>
      <c r="U21" s="41"/>
      <c r="V21" s="25">
        <f t="shared" si="3"/>
        <v>0</v>
      </c>
      <c r="W21" s="26">
        <f t="shared" si="4"/>
        <v>0</v>
      </c>
    </row>
    <row r="22" spans="1:23" x14ac:dyDescent="0.35">
      <c r="A22" s="37">
        <v>8465464</v>
      </c>
      <c r="B22" s="37" t="s">
        <v>239</v>
      </c>
      <c r="C22" s="38" t="s">
        <v>240</v>
      </c>
      <c r="D22" s="39" t="s">
        <v>15</v>
      </c>
      <c r="E22" s="39" t="s">
        <v>83</v>
      </c>
      <c r="F22" s="39" t="s">
        <v>223</v>
      </c>
      <c r="G22" s="39" t="s">
        <v>241</v>
      </c>
      <c r="H22" s="39" t="s">
        <v>242</v>
      </c>
      <c r="I22" s="39" t="s">
        <v>96</v>
      </c>
      <c r="J22" s="39" t="s">
        <v>21</v>
      </c>
      <c r="K22" s="39">
        <v>59</v>
      </c>
      <c r="L22" s="39">
        <v>522422</v>
      </c>
      <c r="M22" s="39">
        <v>199780</v>
      </c>
      <c r="N22" s="39">
        <v>1</v>
      </c>
      <c r="O22" s="41"/>
      <c r="P22" s="41"/>
      <c r="Q22" s="41"/>
      <c r="R22" s="25">
        <f t="shared" si="1"/>
        <v>0</v>
      </c>
      <c r="S22" s="26">
        <f t="shared" si="2"/>
        <v>0</v>
      </c>
      <c r="T22" s="41"/>
      <c r="U22" s="41"/>
      <c r="V22" s="25">
        <f t="shared" si="3"/>
        <v>0</v>
      </c>
      <c r="W22" s="26">
        <f t="shared" si="4"/>
        <v>0</v>
      </c>
    </row>
    <row r="23" spans="1:23" x14ac:dyDescent="0.35">
      <c r="A23" s="37">
        <v>5872001</v>
      </c>
      <c r="B23" s="37" t="s">
        <v>243</v>
      </c>
      <c r="C23" s="38" t="s">
        <v>244</v>
      </c>
      <c r="D23" s="39" t="s">
        <v>15</v>
      </c>
      <c r="E23" s="39" t="s">
        <v>83</v>
      </c>
      <c r="F23" s="39" t="s">
        <v>223</v>
      </c>
      <c r="G23" s="39" t="s">
        <v>245</v>
      </c>
      <c r="H23" s="39" t="s">
        <v>246</v>
      </c>
      <c r="I23" s="39" t="s">
        <v>96</v>
      </c>
      <c r="J23" s="39" t="s">
        <v>21</v>
      </c>
      <c r="K23" s="39">
        <v>100</v>
      </c>
      <c r="L23" s="39">
        <v>525174</v>
      </c>
      <c r="M23" s="39">
        <v>199443</v>
      </c>
      <c r="N23" s="39">
        <v>1</v>
      </c>
      <c r="O23" s="41"/>
      <c r="P23" s="41"/>
      <c r="Q23" s="41"/>
      <c r="R23" s="25">
        <f t="shared" si="1"/>
        <v>0</v>
      </c>
      <c r="S23" s="26">
        <f t="shared" si="2"/>
        <v>0</v>
      </c>
      <c r="T23" s="41"/>
      <c r="U23" s="41"/>
      <c r="V23" s="25">
        <f t="shared" si="3"/>
        <v>0</v>
      </c>
      <c r="W23" s="26">
        <f t="shared" si="4"/>
        <v>0</v>
      </c>
    </row>
    <row r="24" spans="1:23" x14ac:dyDescent="0.35">
      <c r="A24" s="37">
        <v>5872560</v>
      </c>
      <c r="B24" s="37" t="s">
        <v>247</v>
      </c>
      <c r="C24" s="38" t="s">
        <v>248</v>
      </c>
      <c r="D24" s="39" t="s">
        <v>15</v>
      </c>
      <c r="E24" s="39" t="s">
        <v>83</v>
      </c>
      <c r="F24" s="39" t="s">
        <v>223</v>
      </c>
      <c r="G24" s="39" t="s">
        <v>245</v>
      </c>
      <c r="H24" s="39" t="s">
        <v>246</v>
      </c>
      <c r="I24" s="39" t="s">
        <v>96</v>
      </c>
      <c r="J24" s="39" t="s">
        <v>21</v>
      </c>
      <c r="K24" s="39">
        <v>355</v>
      </c>
      <c r="L24" s="39">
        <v>526948</v>
      </c>
      <c r="M24" s="39">
        <v>200770</v>
      </c>
      <c r="N24" s="39">
        <v>1</v>
      </c>
      <c r="O24" s="41"/>
      <c r="P24" s="41"/>
      <c r="Q24" s="41"/>
      <c r="R24" s="25">
        <f t="shared" si="1"/>
        <v>0</v>
      </c>
      <c r="S24" s="26">
        <f t="shared" si="2"/>
        <v>0</v>
      </c>
      <c r="T24" s="41"/>
      <c r="U24" s="41"/>
      <c r="V24" s="25">
        <f t="shared" si="3"/>
        <v>0</v>
      </c>
      <c r="W24" s="26">
        <f t="shared" si="4"/>
        <v>0</v>
      </c>
    </row>
    <row r="25" spans="1:23" x14ac:dyDescent="0.35">
      <c r="A25" s="37">
        <v>5872970</v>
      </c>
      <c r="B25" s="37" t="s">
        <v>249</v>
      </c>
      <c r="C25" s="38" t="s">
        <v>250</v>
      </c>
      <c r="D25" s="39" t="s">
        <v>15</v>
      </c>
      <c r="E25" s="39" t="s">
        <v>83</v>
      </c>
      <c r="F25" s="39" t="s">
        <v>223</v>
      </c>
      <c r="G25" s="39" t="s">
        <v>251</v>
      </c>
      <c r="H25" s="39" t="s">
        <v>252</v>
      </c>
      <c r="I25" s="39" t="s">
        <v>96</v>
      </c>
      <c r="J25" s="39" t="s">
        <v>21</v>
      </c>
      <c r="K25" s="39">
        <v>201</v>
      </c>
      <c r="L25" s="39">
        <v>520021</v>
      </c>
      <c r="M25" s="39">
        <v>194406</v>
      </c>
      <c r="N25" s="39">
        <v>1</v>
      </c>
      <c r="O25" s="41"/>
      <c r="P25" s="41"/>
      <c r="Q25" s="41"/>
      <c r="R25" s="25">
        <f t="shared" si="1"/>
        <v>0</v>
      </c>
      <c r="S25" s="26">
        <f t="shared" si="2"/>
        <v>0</v>
      </c>
      <c r="T25" s="41"/>
      <c r="U25" s="41"/>
      <c r="V25" s="25">
        <f t="shared" si="3"/>
        <v>0</v>
      </c>
      <c r="W25" s="26">
        <f t="shared" si="4"/>
        <v>0</v>
      </c>
    </row>
    <row r="26" spans="1:23" x14ac:dyDescent="0.35">
      <c r="A26" s="37">
        <v>5873524</v>
      </c>
      <c r="B26" s="37" t="s">
        <v>253</v>
      </c>
      <c r="C26" s="38" t="s">
        <v>254</v>
      </c>
      <c r="D26" s="39" t="s">
        <v>15</v>
      </c>
      <c r="E26" s="39" t="s">
        <v>83</v>
      </c>
      <c r="F26" s="39" t="s">
        <v>223</v>
      </c>
      <c r="G26" s="39" t="s">
        <v>255</v>
      </c>
      <c r="H26" s="39" t="s">
        <v>256</v>
      </c>
      <c r="I26" s="39" t="s">
        <v>96</v>
      </c>
      <c r="J26" s="39" t="s">
        <v>21</v>
      </c>
      <c r="K26" s="39">
        <v>298</v>
      </c>
      <c r="L26" s="39">
        <v>521776</v>
      </c>
      <c r="M26" s="39">
        <v>190796</v>
      </c>
      <c r="N26" s="39">
        <v>1</v>
      </c>
      <c r="O26" s="41"/>
      <c r="P26" s="41"/>
      <c r="Q26" s="41"/>
      <c r="R26" s="25">
        <f t="shared" si="1"/>
        <v>0</v>
      </c>
      <c r="S26" s="26">
        <f t="shared" si="2"/>
        <v>0</v>
      </c>
      <c r="T26" s="41"/>
      <c r="U26" s="41"/>
      <c r="V26" s="25">
        <f t="shared" si="3"/>
        <v>0</v>
      </c>
      <c r="W26" s="26">
        <f t="shared" si="4"/>
        <v>0</v>
      </c>
    </row>
    <row r="27" spans="1:23" x14ac:dyDescent="0.35">
      <c r="A27" s="37">
        <v>5875394</v>
      </c>
      <c r="B27" s="37" t="s">
        <v>257</v>
      </c>
      <c r="C27" s="38" t="s">
        <v>258</v>
      </c>
      <c r="D27" s="39" t="s">
        <v>15</v>
      </c>
      <c r="E27" s="39" t="s">
        <v>83</v>
      </c>
      <c r="F27" s="39" t="s">
        <v>259</v>
      </c>
      <c r="G27" s="39" t="s">
        <v>260</v>
      </c>
      <c r="H27" s="39" t="s">
        <v>259</v>
      </c>
      <c r="I27" s="39" t="s">
        <v>96</v>
      </c>
      <c r="J27" s="39" t="s">
        <v>21</v>
      </c>
      <c r="K27" s="39">
        <v>142</v>
      </c>
      <c r="L27" s="39">
        <v>528911</v>
      </c>
      <c r="M27" s="39">
        <v>197405</v>
      </c>
      <c r="N27" s="39">
        <v>1</v>
      </c>
      <c r="O27" s="41"/>
      <c r="P27" s="41"/>
      <c r="Q27" s="41"/>
      <c r="R27" s="25">
        <f t="shared" si="1"/>
        <v>0</v>
      </c>
      <c r="S27" s="26">
        <f t="shared" si="2"/>
        <v>0</v>
      </c>
      <c r="T27" s="41"/>
      <c r="U27" s="41"/>
      <c r="V27" s="25">
        <f t="shared" si="3"/>
        <v>0</v>
      </c>
      <c r="W27" s="26">
        <f t="shared" si="4"/>
        <v>0</v>
      </c>
    </row>
    <row r="28" spans="1:23" x14ac:dyDescent="0.35">
      <c r="A28" s="37">
        <v>5875687</v>
      </c>
      <c r="B28" s="37" t="s">
        <v>261</v>
      </c>
      <c r="C28" s="38" t="s">
        <v>262</v>
      </c>
      <c r="D28" s="39" t="s">
        <v>15</v>
      </c>
      <c r="E28" s="39" t="s">
        <v>83</v>
      </c>
      <c r="F28" s="39" t="s">
        <v>259</v>
      </c>
      <c r="G28" s="39" t="s">
        <v>260</v>
      </c>
      <c r="H28" s="39" t="s">
        <v>259</v>
      </c>
      <c r="I28" s="39" t="s">
        <v>96</v>
      </c>
      <c r="J28" s="39" t="s">
        <v>21</v>
      </c>
      <c r="K28" s="39">
        <v>675</v>
      </c>
      <c r="L28" s="39">
        <v>532076</v>
      </c>
      <c r="M28" s="39">
        <v>196870</v>
      </c>
      <c r="N28" s="39">
        <v>1</v>
      </c>
      <c r="O28" s="41"/>
      <c r="P28" s="41"/>
      <c r="Q28" s="41"/>
      <c r="R28" s="25">
        <f t="shared" si="1"/>
        <v>0</v>
      </c>
      <c r="S28" s="26">
        <f t="shared" si="2"/>
        <v>0</v>
      </c>
      <c r="T28" s="41"/>
      <c r="U28" s="41"/>
      <c r="V28" s="25">
        <f t="shared" si="3"/>
        <v>0</v>
      </c>
      <c r="W28" s="26">
        <f t="shared" si="4"/>
        <v>0</v>
      </c>
    </row>
    <row r="29" spans="1:23" x14ac:dyDescent="0.35">
      <c r="A29" s="37">
        <v>5875588</v>
      </c>
      <c r="B29" s="37" t="s">
        <v>263</v>
      </c>
      <c r="C29" s="38" t="s">
        <v>264</v>
      </c>
      <c r="D29" s="39" t="s">
        <v>15</v>
      </c>
      <c r="E29" s="39" t="s">
        <v>83</v>
      </c>
      <c r="F29" s="39" t="s">
        <v>259</v>
      </c>
      <c r="G29" s="39" t="s">
        <v>260</v>
      </c>
      <c r="H29" s="39" t="s">
        <v>259</v>
      </c>
      <c r="I29" s="39" t="s">
        <v>96</v>
      </c>
      <c r="J29" s="39" t="s">
        <v>21</v>
      </c>
      <c r="K29" s="39">
        <v>74</v>
      </c>
      <c r="L29" s="39">
        <v>528759</v>
      </c>
      <c r="M29" s="39">
        <v>197033</v>
      </c>
      <c r="N29" s="39">
        <v>1</v>
      </c>
      <c r="O29" s="41"/>
      <c r="P29" s="41"/>
      <c r="Q29" s="41"/>
      <c r="R29" s="25">
        <f t="shared" si="1"/>
        <v>0</v>
      </c>
      <c r="S29" s="26">
        <f t="shared" si="2"/>
        <v>0</v>
      </c>
      <c r="T29" s="41"/>
      <c r="U29" s="41"/>
      <c r="V29" s="25">
        <f t="shared" si="3"/>
        <v>0</v>
      </c>
      <c r="W29" s="26">
        <f t="shared" si="4"/>
        <v>0</v>
      </c>
    </row>
    <row r="30" spans="1:23" x14ac:dyDescent="0.35">
      <c r="A30" s="37">
        <v>9519216</v>
      </c>
      <c r="B30" s="37" t="s">
        <v>265</v>
      </c>
      <c r="C30" s="38" t="s">
        <v>266</v>
      </c>
      <c r="D30" s="39" t="s">
        <v>15</v>
      </c>
      <c r="E30" s="39" t="s">
        <v>83</v>
      </c>
      <c r="F30" s="39" t="s">
        <v>223</v>
      </c>
      <c r="G30" s="39" t="s">
        <v>267</v>
      </c>
      <c r="H30" s="39" t="s">
        <v>268</v>
      </c>
      <c r="I30" s="39" t="s">
        <v>269</v>
      </c>
      <c r="J30" s="39" t="s">
        <v>270</v>
      </c>
      <c r="K30" s="39">
        <v>217</v>
      </c>
      <c r="L30" s="39">
        <v>526599</v>
      </c>
      <c r="M30" s="39">
        <v>194411</v>
      </c>
      <c r="N30" s="39">
        <v>1</v>
      </c>
      <c r="O30" s="41"/>
      <c r="P30" s="41"/>
      <c r="Q30" s="41"/>
      <c r="R30" s="25">
        <f t="shared" si="1"/>
        <v>0</v>
      </c>
      <c r="S30" s="26">
        <f t="shared" si="2"/>
        <v>0</v>
      </c>
      <c r="T30" s="41"/>
      <c r="U30" s="41"/>
      <c r="V30" s="25">
        <f t="shared" si="3"/>
        <v>0</v>
      </c>
      <c r="W30" s="26">
        <f t="shared" si="4"/>
        <v>0</v>
      </c>
    </row>
    <row r="31" spans="1:23" x14ac:dyDescent="0.35">
      <c r="A31" s="37">
        <v>5876350</v>
      </c>
      <c r="B31" s="37" t="s">
        <v>287</v>
      </c>
      <c r="C31" s="38" t="s">
        <v>288</v>
      </c>
      <c r="D31" s="39" t="s">
        <v>15</v>
      </c>
      <c r="E31" s="39" t="s">
        <v>83</v>
      </c>
      <c r="F31" s="39" t="s">
        <v>289</v>
      </c>
      <c r="G31" s="39" t="s">
        <v>290</v>
      </c>
      <c r="H31" s="39" t="s">
        <v>291</v>
      </c>
      <c r="I31" s="39" t="s">
        <v>96</v>
      </c>
      <c r="J31" s="39" t="s">
        <v>21</v>
      </c>
      <c r="K31" s="39">
        <v>68</v>
      </c>
      <c r="L31" s="39">
        <v>510021</v>
      </c>
      <c r="M31" s="39">
        <v>200468</v>
      </c>
      <c r="N31" s="39">
        <v>1</v>
      </c>
      <c r="O31" s="41"/>
      <c r="P31" s="41"/>
      <c r="Q31" s="41"/>
      <c r="R31" s="25">
        <f t="shared" si="1"/>
        <v>0</v>
      </c>
      <c r="S31" s="26">
        <f t="shared" si="2"/>
        <v>0</v>
      </c>
      <c r="T31" s="41"/>
      <c r="U31" s="41"/>
      <c r="V31" s="25">
        <f t="shared" si="3"/>
        <v>0</v>
      </c>
      <c r="W31" s="26">
        <f t="shared" si="4"/>
        <v>0</v>
      </c>
    </row>
    <row r="32" spans="1:23" x14ac:dyDescent="0.35">
      <c r="A32" s="37">
        <v>5878045</v>
      </c>
      <c r="B32" s="37" t="s">
        <v>292</v>
      </c>
      <c r="C32" s="38" t="s">
        <v>293</v>
      </c>
      <c r="D32" s="39" t="s">
        <v>15</v>
      </c>
      <c r="E32" s="39" t="s">
        <v>83</v>
      </c>
      <c r="F32" s="39" t="s">
        <v>289</v>
      </c>
      <c r="G32" s="39" t="s">
        <v>294</v>
      </c>
      <c r="H32" s="39" t="s">
        <v>289</v>
      </c>
      <c r="I32" s="39" t="s">
        <v>96</v>
      </c>
      <c r="J32" s="39" t="s">
        <v>21</v>
      </c>
      <c r="K32" s="39">
        <v>771</v>
      </c>
      <c r="L32" s="39">
        <v>506663</v>
      </c>
      <c r="M32" s="39">
        <v>201036</v>
      </c>
      <c r="N32" s="39">
        <v>1</v>
      </c>
      <c r="O32" s="41"/>
      <c r="P32" s="41"/>
      <c r="Q32" s="41"/>
      <c r="R32" s="25">
        <f t="shared" si="1"/>
        <v>0</v>
      </c>
      <c r="S32" s="26">
        <f t="shared" si="2"/>
        <v>0</v>
      </c>
      <c r="T32" s="41"/>
      <c r="U32" s="41"/>
      <c r="V32" s="25">
        <f t="shared" si="3"/>
        <v>0</v>
      </c>
      <c r="W32" s="26">
        <f t="shared" si="4"/>
        <v>0</v>
      </c>
    </row>
    <row r="33" spans="1:23" x14ac:dyDescent="0.35">
      <c r="A33" s="37">
        <v>5878660</v>
      </c>
      <c r="B33" s="37" t="s">
        <v>295</v>
      </c>
      <c r="C33" s="38" t="s">
        <v>296</v>
      </c>
      <c r="D33" s="39" t="s">
        <v>15</v>
      </c>
      <c r="E33" s="39" t="s">
        <v>83</v>
      </c>
      <c r="F33" s="39" t="s">
        <v>289</v>
      </c>
      <c r="G33" s="39" t="s">
        <v>297</v>
      </c>
      <c r="H33" s="39" t="s">
        <v>298</v>
      </c>
      <c r="I33" s="39" t="s">
        <v>96</v>
      </c>
      <c r="J33" s="39" t="s">
        <v>299</v>
      </c>
      <c r="K33" s="39">
        <v>50</v>
      </c>
      <c r="L33" s="39">
        <v>510681</v>
      </c>
      <c r="M33" s="39">
        <v>201088</v>
      </c>
      <c r="N33" s="39">
        <v>1</v>
      </c>
      <c r="O33" s="41"/>
      <c r="P33" s="41"/>
      <c r="Q33" s="41"/>
      <c r="R33" s="25">
        <f t="shared" si="1"/>
        <v>0</v>
      </c>
      <c r="S33" s="26">
        <f t="shared" si="2"/>
        <v>0</v>
      </c>
      <c r="T33" s="41"/>
      <c r="U33" s="41"/>
      <c r="V33" s="25">
        <f t="shared" si="3"/>
        <v>0</v>
      </c>
      <c r="W33" s="26">
        <f t="shared" si="4"/>
        <v>0</v>
      </c>
    </row>
    <row r="34" spans="1:23" x14ac:dyDescent="0.35">
      <c r="A34" s="37">
        <v>5879092</v>
      </c>
      <c r="B34" s="37" t="s">
        <v>300</v>
      </c>
      <c r="C34" s="38" t="s">
        <v>301</v>
      </c>
      <c r="D34" s="39" t="s">
        <v>15</v>
      </c>
      <c r="E34" s="39" t="s">
        <v>83</v>
      </c>
      <c r="F34" s="39" t="s">
        <v>289</v>
      </c>
      <c r="G34" s="39" t="s">
        <v>302</v>
      </c>
      <c r="H34" s="39" t="s">
        <v>303</v>
      </c>
      <c r="I34" s="39" t="s">
        <v>96</v>
      </c>
      <c r="J34" s="39" t="s">
        <v>21</v>
      </c>
      <c r="K34" s="39">
        <v>31</v>
      </c>
      <c r="L34" s="39">
        <v>505307</v>
      </c>
      <c r="M34" s="39">
        <v>203450</v>
      </c>
      <c r="N34" s="39">
        <v>1</v>
      </c>
      <c r="O34" s="41"/>
      <c r="P34" s="41"/>
      <c r="Q34" s="41"/>
      <c r="R34" s="25">
        <f t="shared" si="1"/>
        <v>0</v>
      </c>
      <c r="S34" s="26">
        <f t="shared" si="2"/>
        <v>0</v>
      </c>
      <c r="T34" s="41"/>
      <c r="U34" s="41"/>
      <c r="V34" s="25">
        <f t="shared" si="3"/>
        <v>0</v>
      </c>
      <c r="W34" s="26">
        <f t="shared" si="4"/>
        <v>0</v>
      </c>
    </row>
    <row r="35" spans="1:23" x14ac:dyDescent="0.35">
      <c r="A35" s="37">
        <v>5879572</v>
      </c>
      <c r="B35" s="37" t="s">
        <v>304</v>
      </c>
      <c r="C35" s="38" t="s">
        <v>305</v>
      </c>
      <c r="D35" s="39" t="s">
        <v>15</v>
      </c>
      <c r="E35" s="39" t="s">
        <v>83</v>
      </c>
      <c r="F35" s="39" t="s">
        <v>289</v>
      </c>
      <c r="G35" s="39" t="s">
        <v>306</v>
      </c>
      <c r="H35" s="39" t="s">
        <v>307</v>
      </c>
      <c r="I35" s="39" t="s">
        <v>96</v>
      </c>
      <c r="J35" s="39" t="s">
        <v>21</v>
      </c>
      <c r="K35" s="39">
        <v>333</v>
      </c>
      <c r="L35" s="39">
        <v>507820</v>
      </c>
      <c r="M35" s="39">
        <v>199202</v>
      </c>
      <c r="N35" s="39">
        <v>1</v>
      </c>
      <c r="O35" s="41"/>
      <c r="P35" s="41"/>
      <c r="Q35" s="41"/>
      <c r="R35" s="25">
        <f t="shared" si="1"/>
        <v>0</v>
      </c>
      <c r="S35" s="26">
        <f t="shared" si="2"/>
        <v>0</v>
      </c>
      <c r="T35" s="41"/>
      <c r="U35" s="41"/>
      <c r="V35" s="25">
        <f t="shared" si="3"/>
        <v>0</v>
      </c>
      <c r="W35" s="26">
        <f t="shared" si="4"/>
        <v>0</v>
      </c>
    </row>
    <row r="36" spans="1:23" x14ac:dyDescent="0.35">
      <c r="A36" s="37">
        <v>5879820</v>
      </c>
      <c r="B36" s="37" t="s">
        <v>308</v>
      </c>
      <c r="C36" s="38" t="s">
        <v>309</v>
      </c>
      <c r="D36" s="39" t="s">
        <v>15</v>
      </c>
      <c r="E36" s="39" t="s">
        <v>83</v>
      </c>
      <c r="F36" s="39" t="s">
        <v>310</v>
      </c>
      <c r="G36" s="39" t="s">
        <v>311</v>
      </c>
      <c r="H36" s="39" t="s">
        <v>312</v>
      </c>
      <c r="I36" s="39" t="s">
        <v>49</v>
      </c>
      <c r="J36" s="39" t="s">
        <v>50</v>
      </c>
      <c r="K36" s="39">
        <v>56</v>
      </c>
      <c r="L36" s="39">
        <v>518575</v>
      </c>
      <c r="M36" s="39">
        <v>208378</v>
      </c>
      <c r="N36" s="39">
        <v>1</v>
      </c>
      <c r="O36" s="41"/>
      <c r="P36" s="41"/>
      <c r="Q36" s="41"/>
      <c r="R36" s="25">
        <f t="shared" si="1"/>
        <v>0</v>
      </c>
      <c r="S36" s="26">
        <f t="shared" si="2"/>
        <v>0</v>
      </c>
      <c r="T36" s="41"/>
      <c r="U36" s="41"/>
      <c r="V36" s="25">
        <f t="shared" si="3"/>
        <v>0</v>
      </c>
      <c r="W36" s="26">
        <f t="shared" si="4"/>
        <v>0</v>
      </c>
    </row>
    <row r="37" spans="1:23" x14ac:dyDescent="0.35">
      <c r="A37" s="37">
        <v>5880764</v>
      </c>
      <c r="B37" s="37" t="s">
        <v>313</v>
      </c>
      <c r="C37" s="38" t="s">
        <v>314</v>
      </c>
      <c r="D37" s="39" t="s">
        <v>15</v>
      </c>
      <c r="E37" s="39" t="s">
        <v>83</v>
      </c>
      <c r="F37" s="39" t="s">
        <v>310</v>
      </c>
      <c r="G37" s="39" t="s">
        <v>315</v>
      </c>
      <c r="H37" s="39" t="s">
        <v>310</v>
      </c>
      <c r="I37" s="39" t="s">
        <v>316</v>
      </c>
      <c r="J37" s="39" t="s">
        <v>317</v>
      </c>
      <c r="K37" s="39" t="s">
        <v>318</v>
      </c>
      <c r="L37" s="39">
        <v>519010</v>
      </c>
      <c r="M37" s="39">
        <v>205918</v>
      </c>
      <c r="N37" s="39">
        <v>1</v>
      </c>
      <c r="O37" s="41"/>
      <c r="P37" s="41"/>
      <c r="Q37" s="41"/>
      <c r="R37" s="25">
        <f t="shared" si="1"/>
        <v>0</v>
      </c>
      <c r="S37" s="26">
        <f t="shared" si="2"/>
        <v>0</v>
      </c>
      <c r="T37" s="41"/>
      <c r="U37" s="41"/>
      <c r="V37" s="25">
        <f t="shared" si="3"/>
        <v>0</v>
      </c>
      <c r="W37" s="26">
        <f t="shared" si="4"/>
        <v>0</v>
      </c>
    </row>
    <row r="38" spans="1:23" x14ac:dyDescent="0.35">
      <c r="A38" s="37">
        <v>5880765</v>
      </c>
      <c r="B38" s="37" t="s">
        <v>319</v>
      </c>
      <c r="C38" s="38" t="s">
        <v>320</v>
      </c>
      <c r="D38" s="39" t="s">
        <v>15</v>
      </c>
      <c r="E38" s="39" t="s">
        <v>83</v>
      </c>
      <c r="F38" s="39" t="s">
        <v>310</v>
      </c>
      <c r="G38" s="39" t="s">
        <v>315</v>
      </c>
      <c r="H38" s="39" t="s">
        <v>310</v>
      </c>
      <c r="I38" s="39" t="s">
        <v>316</v>
      </c>
      <c r="J38" s="39" t="s">
        <v>317</v>
      </c>
      <c r="K38" s="39" t="s">
        <v>321</v>
      </c>
      <c r="L38" s="39">
        <v>518981</v>
      </c>
      <c r="M38" s="39">
        <v>205884</v>
      </c>
      <c r="N38" s="39">
        <v>1</v>
      </c>
      <c r="O38" s="41"/>
      <c r="P38" s="41"/>
      <c r="Q38" s="41"/>
      <c r="R38" s="25">
        <f t="shared" si="1"/>
        <v>0</v>
      </c>
      <c r="S38" s="26">
        <f t="shared" si="2"/>
        <v>0</v>
      </c>
      <c r="T38" s="41"/>
      <c r="U38" s="41"/>
      <c r="V38" s="25">
        <f t="shared" si="3"/>
        <v>0</v>
      </c>
      <c r="W38" s="26">
        <f t="shared" si="4"/>
        <v>0</v>
      </c>
    </row>
    <row r="39" spans="1:23" x14ac:dyDescent="0.35">
      <c r="A39" s="37">
        <v>5880782</v>
      </c>
      <c r="B39" s="37" t="s">
        <v>322</v>
      </c>
      <c r="C39" s="38" t="s">
        <v>323</v>
      </c>
      <c r="D39" s="39" t="s">
        <v>15</v>
      </c>
      <c r="E39" s="39" t="s">
        <v>83</v>
      </c>
      <c r="F39" s="39" t="s">
        <v>310</v>
      </c>
      <c r="G39" s="39" t="s">
        <v>315</v>
      </c>
      <c r="H39" s="39" t="s">
        <v>310</v>
      </c>
      <c r="I39" s="39" t="s">
        <v>229</v>
      </c>
      <c r="J39" s="39" t="s">
        <v>230</v>
      </c>
      <c r="K39" s="39">
        <v>82</v>
      </c>
      <c r="L39" s="39">
        <v>520166</v>
      </c>
      <c r="M39" s="39">
        <v>207323</v>
      </c>
      <c r="N39" s="39">
        <v>1</v>
      </c>
      <c r="O39" s="41"/>
      <c r="P39" s="41"/>
      <c r="Q39" s="41"/>
      <c r="R39" s="25">
        <f t="shared" si="1"/>
        <v>0</v>
      </c>
      <c r="S39" s="26">
        <f t="shared" si="2"/>
        <v>0</v>
      </c>
      <c r="T39" s="41"/>
      <c r="U39" s="41"/>
      <c r="V39" s="25">
        <f t="shared" si="3"/>
        <v>0</v>
      </c>
      <c r="W39" s="26">
        <f t="shared" si="4"/>
        <v>0</v>
      </c>
    </row>
    <row r="40" spans="1:23" x14ac:dyDescent="0.35">
      <c r="A40" s="37">
        <v>5884016</v>
      </c>
      <c r="B40" s="37" t="s">
        <v>324</v>
      </c>
      <c r="C40" s="38" t="s">
        <v>325</v>
      </c>
      <c r="D40" s="39" t="s">
        <v>15</v>
      </c>
      <c r="E40" s="39" t="s">
        <v>83</v>
      </c>
      <c r="F40" s="39" t="s">
        <v>326</v>
      </c>
      <c r="G40" s="39" t="s">
        <v>327</v>
      </c>
      <c r="H40" s="39" t="s">
        <v>328</v>
      </c>
      <c r="I40" s="39" t="s">
        <v>329</v>
      </c>
      <c r="J40" s="39" t="s">
        <v>330</v>
      </c>
      <c r="K40" s="39">
        <v>120</v>
      </c>
      <c r="L40" s="39">
        <v>511471</v>
      </c>
      <c r="M40" s="39">
        <v>203672</v>
      </c>
      <c r="N40" s="39">
        <v>1</v>
      </c>
      <c r="O40" s="41"/>
      <c r="P40" s="41"/>
      <c r="Q40" s="41"/>
      <c r="R40" s="25">
        <f t="shared" si="1"/>
        <v>0</v>
      </c>
      <c r="S40" s="26">
        <f t="shared" si="2"/>
        <v>0</v>
      </c>
      <c r="T40" s="41"/>
      <c r="U40" s="41"/>
      <c r="V40" s="25">
        <f t="shared" si="3"/>
        <v>0</v>
      </c>
      <c r="W40" s="26">
        <f t="shared" si="4"/>
        <v>0</v>
      </c>
    </row>
    <row r="41" spans="1:23" x14ac:dyDescent="0.35">
      <c r="A41" s="37">
        <v>5882401</v>
      </c>
      <c r="B41" s="37" t="s">
        <v>332</v>
      </c>
      <c r="C41" s="38" t="s">
        <v>333</v>
      </c>
      <c r="D41" s="39" t="s">
        <v>15</v>
      </c>
      <c r="E41" s="39" t="s">
        <v>83</v>
      </c>
      <c r="F41" s="39" t="s">
        <v>326</v>
      </c>
      <c r="G41" s="39" t="s">
        <v>331</v>
      </c>
      <c r="H41" s="39" t="s">
        <v>326</v>
      </c>
      <c r="I41" s="39" t="s">
        <v>334</v>
      </c>
      <c r="J41" s="39" t="s">
        <v>335</v>
      </c>
      <c r="K41" s="39">
        <v>121</v>
      </c>
      <c r="L41" s="39">
        <v>509287</v>
      </c>
      <c r="M41" s="39">
        <v>207454</v>
      </c>
      <c r="N41" s="39">
        <v>1</v>
      </c>
      <c r="O41" s="41"/>
      <c r="P41" s="41"/>
      <c r="Q41" s="41"/>
      <c r="R41" s="25">
        <f t="shared" si="1"/>
        <v>0</v>
      </c>
      <c r="S41" s="26">
        <f t="shared" si="2"/>
        <v>0</v>
      </c>
      <c r="T41" s="41"/>
      <c r="U41" s="41"/>
      <c r="V41" s="25">
        <f t="shared" si="3"/>
        <v>0</v>
      </c>
      <c r="W41" s="26">
        <f t="shared" si="4"/>
        <v>0</v>
      </c>
    </row>
    <row r="42" spans="1:23" x14ac:dyDescent="0.35">
      <c r="A42" s="37">
        <v>5885078</v>
      </c>
      <c r="B42" s="37" t="s">
        <v>336</v>
      </c>
      <c r="C42" s="38" t="s">
        <v>337</v>
      </c>
      <c r="D42" s="39" t="s">
        <v>15</v>
      </c>
      <c r="E42" s="39" t="s">
        <v>83</v>
      </c>
      <c r="F42" s="39" t="s">
        <v>326</v>
      </c>
      <c r="G42" s="39" t="s">
        <v>338</v>
      </c>
      <c r="H42" s="39" t="s">
        <v>339</v>
      </c>
      <c r="I42" s="39" t="s">
        <v>340</v>
      </c>
      <c r="J42" s="39" t="s">
        <v>341</v>
      </c>
      <c r="K42" s="39">
        <v>8</v>
      </c>
      <c r="L42" s="39">
        <v>512192</v>
      </c>
      <c r="M42" s="39">
        <v>205690</v>
      </c>
      <c r="N42" s="39">
        <v>1</v>
      </c>
      <c r="O42" s="41"/>
      <c r="P42" s="41"/>
      <c r="Q42" s="41"/>
      <c r="R42" s="25">
        <f t="shared" si="1"/>
        <v>0</v>
      </c>
      <c r="S42" s="26">
        <f t="shared" si="2"/>
        <v>0</v>
      </c>
      <c r="T42" s="41"/>
      <c r="U42" s="41"/>
      <c r="V42" s="25">
        <f t="shared" si="3"/>
        <v>0</v>
      </c>
      <c r="W42" s="26">
        <f t="shared" si="4"/>
        <v>0</v>
      </c>
    </row>
    <row r="43" spans="1:23" x14ac:dyDescent="0.35">
      <c r="A43" s="37">
        <v>5885612</v>
      </c>
      <c r="B43" s="37" t="s">
        <v>342</v>
      </c>
      <c r="C43" s="38" t="s">
        <v>343</v>
      </c>
      <c r="D43" s="39" t="s">
        <v>15</v>
      </c>
      <c r="E43" s="39" t="s">
        <v>83</v>
      </c>
      <c r="F43" s="39" t="s">
        <v>344</v>
      </c>
      <c r="G43" s="39" t="s">
        <v>345</v>
      </c>
      <c r="H43" s="39" t="s">
        <v>346</v>
      </c>
      <c r="I43" s="39" t="s">
        <v>347</v>
      </c>
      <c r="J43" s="39" t="s">
        <v>348</v>
      </c>
      <c r="K43" s="39">
        <v>70</v>
      </c>
      <c r="L43" s="39">
        <v>504384</v>
      </c>
      <c r="M43" s="39">
        <v>190059</v>
      </c>
      <c r="N43" s="39">
        <v>1</v>
      </c>
      <c r="O43" s="41"/>
      <c r="P43" s="41"/>
      <c r="Q43" s="41"/>
      <c r="R43" s="25">
        <f t="shared" si="1"/>
        <v>0</v>
      </c>
      <c r="S43" s="26">
        <f t="shared" si="2"/>
        <v>0</v>
      </c>
      <c r="T43" s="41"/>
      <c r="U43" s="41"/>
      <c r="V43" s="25">
        <f t="shared" si="3"/>
        <v>0</v>
      </c>
      <c r="W43" s="26">
        <f t="shared" si="4"/>
        <v>0</v>
      </c>
    </row>
    <row r="44" spans="1:23" x14ac:dyDescent="0.35">
      <c r="A44" s="37">
        <v>5886359</v>
      </c>
      <c r="B44" s="37" t="s">
        <v>349</v>
      </c>
      <c r="C44" s="38" t="s">
        <v>350</v>
      </c>
      <c r="D44" s="39" t="s">
        <v>15</v>
      </c>
      <c r="E44" s="39" t="s">
        <v>83</v>
      </c>
      <c r="F44" s="39" t="s">
        <v>344</v>
      </c>
      <c r="G44" s="39" t="s">
        <v>345</v>
      </c>
      <c r="H44" s="39" t="s">
        <v>346</v>
      </c>
      <c r="I44" s="39" t="s">
        <v>316</v>
      </c>
      <c r="J44" s="39" t="s">
        <v>317</v>
      </c>
      <c r="K44" s="39">
        <v>382</v>
      </c>
      <c r="L44" s="39">
        <v>501357</v>
      </c>
      <c r="M44" s="39">
        <v>188528</v>
      </c>
      <c r="N44" s="39">
        <v>1</v>
      </c>
      <c r="O44" s="41"/>
      <c r="P44" s="41"/>
      <c r="Q44" s="41"/>
      <c r="R44" s="25">
        <f t="shared" si="1"/>
        <v>0</v>
      </c>
      <c r="S44" s="26">
        <f t="shared" si="2"/>
        <v>0</v>
      </c>
      <c r="T44" s="41"/>
      <c r="U44" s="41"/>
      <c r="V44" s="25">
        <f t="shared" si="3"/>
        <v>0</v>
      </c>
      <c r="W44" s="26">
        <f t="shared" si="4"/>
        <v>0</v>
      </c>
    </row>
    <row r="45" spans="1:23" x14ac:dyDescent="0.35">
      <c r="A45" s="37">
        <v>5886806</v>
      </c>
      <c r="B45" s="37" t="s">
        <v>351</v>
      </c>
      <c r="C45" s="38" t="s">
        <v>352</v>
      </c>
      <c r="D45" s="39" t="s">
        <v>15</v>
      </c>
      <c r="E45" s="39" t="s">
        <v>83</v>
      </c>
      <c r="F45" s="39" t="s">
        <v>344</v>
      </c>
      <c r="G45" s="39" t="s">
        <v>353</v>
      </c>
      <c r="H45" s="39" t="s">
        <v>354</v>
      </c>
      <c r="I45" s="39" t="s">
        <v>96</v>
      </c>
      <c r="J45" s="39" t="s">
        <v>21</v>
      </c>
      <c r="K45" s="39">
        <v>356</v>
      </c>
      <c r="L45" s="39">
        <v>500880</v>
      </c>
      <c r="M45" s="39">
        <v>185540</v>
      </c>
      <c r="N45" s="39">
        <v>1</v>
      </c>
      <c r="O45" s="41"/>
      <c r="P45" s="41"/>
      <c r="Q45" s="41"/>
      <c r="R45" s="25">
        <f t="shared" si="1"/>
        <v>0</v>
      </c>
      <c r="S45" s="26">
        <f t="shared" si="2"/>
        <v>0</v>
      </c>
      <c r="T45" s="41"/>
      <c r="U45" s="41"/>
      <c r="V45" s="25">
        <f t="shared" si="3"/>
        <v>0</v>
      </c>
      <c r="W45" s="26">
        <f t="shared" si="4"/>
        <v>0</v>
      </c>
    </row>
    <row r="46" spans="1:23" x14ac:dyDescent="0.35">
      <c r="A46" s="37">
        <v>5888211</v>
      </c>
      <c r="B46" s="37" t="s">
        <v>355</v>
      </c>
      <c r="C46" s="38" t="s">
        <v>356</v>
      </c>
      <c r="D46" s="39" t="s">
        <v>15</v>
      </c>
      <c r="E46" s="39" t="s">
        <v>83</v>
      </c>
      <c r="F46" s="39" t="s">
        <v>344</v>
      </c>
      <c r="G46" s="39" t="s">
        <v>357</v>
      </c>
      <c r="H46" s="39" t="s">
        <v>344</v>
      </c>
      <c r="I46" s="39" t="s">
        <v>358</v>
      </c>
      <c r="J46" s="39" t="s">
        <v>359</v>
      </c>
      <c r="K46" s="39">
        <v>17</v>
      </c>
      <c r="L46" s="39">
        <v>506620</v>
      </c>
      <c r="M46" s="39">
        <v>187854</v>
      </c>
      <c r="N46" s="39">
        <v>1</v>
      </c>
      <c r="O46" s="41"/>
      <c r="P46" s="41"/>
      <c r="Q46" s="41"/>
      <c r="R46" s="25">
        <f t="shared" si="1"/>
        <v>0</v>
      </c>
      <c r="S46" s="26">
        <f t="shared" si="2"/>
        <v>0</v>
      </c>
      <c r="T46" s="41"/>
      <c r="U46" s="41"/>
      <c r="V46" s="25">
        <f t="shared" si="3"/>
        <v>0</v>
      </c>
      <c r="W46" s="26">
        <f t="shared" si="4"/>
        <v>0</v>
      </c>
    </row>
    <row r="47" spans="1:23" x14ac:dyDescent="0.35">
      <c r="A47" s="37">
        <v>5887427</v>
      </c>
      <c r="B47" s="37" t="s">
        <v>360</v>
      </c>
      <c r="C47" s="38" t="s">
        <v>361</v>
      </c>
      <c r="D47" s="39" t="s">
        <v>15</v>
      </c>
      <c r="E47" s="39" t="s">
        <v>83</v>
      </c>
      <c r="F47" s="39" t="s">
        <v>344</v>
      </c>
      <c r="G47" s="39" t="s">
        <v>357</v>
      </c>
      <c r="H47" s="39" t="s">
        <v>344</v>
      </c>
      <c r="I47" s="39" t="s">
        <v>358</v>
      </c>
      <c r="J47" s="39" t="s">
        <v>359</v>
      </c>
      <c r="K47" s="39">
        <v>3</v>
      </c>
      <c r="L47" s="39">
        <v>506404</v>
      </c>
      <c r="M47" s="39">
        <v>187889</v>
      </c>
      <c r="N47" s="39">
        <v>1</v>
      </c>
      <c r="O47" s="41"/>
      <c r="P47" s="41"/>
      <c r="Q47" s="41"/>
      <c r="R47" s="25">
        <f t="shared" si="1"/>
        <v>0</v>
      </c>
      <c r="S47" s="26">
        <f t="shared" si="2"/>
        <v>0</v>
      </c>
      <c r="T47" s="41"/>
      <c r="U47" s="41"/>
      <c r="V47" s="25">
        <f t="shared" si="3"/>
        <v>0</v>
      </c>
      <c r="W47" s="26">
        <f t="shared" si="4"/>
        <v>0</v>
      </c>
    </row>
    <row r="48" spans="1:23" x14ac:dyDescent="0.35">
      <c r="A48" s="37">
        <v>5888252</v>
      </c>
      <c r="B48" s="37" t="s">
        <v>362</v>
      </c>
      <c r="C48" s="38" t="s">
        <v>363</v>
      </c>
      <c r="D48" s="39" t="s">
        <v>15</v>
      </c>
      <c r="E48" s="39" t="s">
        <v>83</v>
      </c>
      <c r="F48" s="39" t="s">
        <v>344</v>
      </c>
      <c r="G48" s="39" t="s">
        <v>357</v>
      </c>
      <c r="H48" s="39" t="s">
        <v>344</v>
      </c>
      <c r="I48" s="39" t="s">
        <v>316</v>
      </c>
      <c r="J48" s="39" t="s">
        <v>317</v>
      </c>
      <c r="K48" s="39">
        <v>15</v>
      </c>
      <c r="L48" s="39">
        <v>506102</v>
      </c>
      <c r="M48" s="39">
        <v>187775</v>
      </c>
      <c r="N48" s="39">
        <v>1</v>
      </c>
      <c r="O48" s="41"/>
      <c r="P48" s="41"/>
      <c r="Q48" s="41"/>
      <c r="R48" s="25">
        <f t="shared" si="1"/>
        <v>0</v>
      </c>
      <c r="S48" s="26">
        <f t="shared" ref="S48:S79" si="5">ROUND(SUM(Q48:R48),2)</f>
        <v>0</v>
      </c>
      <c r="T48" s="41"/>
      <c r="U48" s="41"/>
      <c r="V48" s="25">
        <f t="shared" si="3"/>
        <v>0</v>
      </c>
      <c r="W48" s="26">
        <f t="shared" ref="W48:W79" si="6">ROUND(SUM(U48:V48),2)</f>
        <v>0</v>
      </c>
    </row>
    <row r="49" spans="1:23" x14ac:dyDescent="0.35">
      <c r="A49" s="37">
        <v>5888398</v>
      </c>
      <c r="B49" s="37" t="s">
        <v>364</v>
      </c>
      <c r="C49" s="38" t="s">
        <v>365</v>
      </c>
      <c r="D49" s="39" t="s">
        <v>15</v>
      </c>
      <c r="E49" s="39" t="s">
        <v>83</v>
      </c>
      <c r="F49" s="39" t="s">
        <v>344</v>
      </c>
      <c r="G49" s="39" t="s">
        <v>366</v>
      </c>
      <c r="H49" s="39" t="s">
        <v>367</v>
      </c>
      <c r="I49" s="39" t="s">
        <v>368</v>
      </c>
      <c r="J49" s="39" t="s">
        <v>369</v>
      </c>
      <c r="K49" s="39">
        <v>297</v>
      </c>
      <c r="L49" s="39">
        <v>504874</v>
      </c>
      <c r="M49" s="39">
        <v>185724</v>
      </c>
      <c r="N49" s="39">
        <v>1</v>
      </c>
      <c r="O49" s="41"/>
      <c r="P49" s="41"/>
      <c r="Q49" s="41"/>
      <c r="R49" s="25">
        <f t="shared" si="1"/>
        <v>0</v>
      </c>
      <c r="S49" s="26">
        <f t="shared" si="5"/>
        <v>0</v>
      </c>
      <c r="T49" s="41"/>
      <c r="U49" s="41"/>
      <c r="V49" s="25">
        <f t="shared" si="3"/>
        <v>0</v>
      </c>
      <c r="W49" s="26">
        <f t="shared" si="6"/>
        <v>0</v>
      </c>
    </row>
    <row r="50" spans="1:23" x14ac:dyDescent="0.35">
      <c r="A50" s="37">
        <v>8358074</v>
      </c>
      <c r="B50" s="37" t="s">
        <v>370</v>
      </c>
      <c r="C50" s="38" t="s">
        <v>371</v>
      </c>
      <c r="D50" s="39" t="s">
        <v>15</v>
      </c>
      <c r="E50" s="39" t="s">
        <v>83</v>
      </c>
      <c r="F50" s="39" t="s">
        <v>344</v>
      </c>
      <c r="G50" s="39" t="s">
        <v>372</v>
      </c>
      <c r="H50" s="39" t="s">
        <v>373</v>
      </c>
      <c r="I50" s="39" t="s">
        <v>96</v>
      </c>
      <c r="J50" s="39" t="s">
        <v>21</v>
      </c>
      <c r="K50" s="39">
        <v>51</v>
      </c>
      <c r="L50" s="39">
        <v>503752</v>
      </c>
      <c r="M50" s="39">
        <v>188187</v>
      </c>
      <c r="N50" s="39">
        <v>1</v>
      </c>
      <c r="O50" s="41"/>
      <c r="P50" s="41"/>
      <c r="Q50" s="41"/>
      <c r="R50" s="25">
        <f t="shared" si="1"/>
        <v>0</v>
      </c>
      <c r="S50" s="26">
        <f t="shared" si="5"/>
        <v>0</v>
      </c>
      <c r="T50" s="41"/>
      <c r="U50" s="41"/>
      <c r="V50" s="25">
        <f t="shared" si="3"/>
        <v>0</v>
      </c>
      <c r="W50" s="26">
        <f t="shared" si="6"/>
        <v>0</v>
      </c>
    </row>
    <row r="51" spans="1:23" x14ac:dyDescent="0.35">
      <c r="A51" s="37">
        <v>5889033</v>
      </c>
      <c r="B51" s="37" t="s">
        <v>381</v>
      </c>
      <c r="C51" s="38" t="s">
        <v>382</v>
      </c>
      <c r="D51" s="39" t="s">
        <v>15</v>
      </c>
      <c r="E51" s="39" t="s">
        <v>83</v>
      </c>
      <c r="F51" s="39" t="s">
        <v>383</v>
      </c>
      <c r="G51" s="39" t="s">
        <v>384</v>
      </c>
      <c r="H51" s="39" t="s">
        <v>385</v>
      </c>
      <c r="I51" s="39" t="s">
        <v>96</v>
      </c>
      <c r="J51" s="39" t="s">
        <v>21</v>
      </c>
      <c r="K51" s="39">
        <v>115</v>
      </c>
      <c r="L51" s="39">
        <v>512564</v>
      </c>
      <c r="M51" s="39">
        <v>194457</v>
      </c>
      <c r="N51" s="39">
        <v>1</v>
      </c>
      <c r="O51" s="41"/>
      <c r="P51" s="41"/>
      <c r="Q51" s="41"/>
      <c r="R51" s="25">
        <f t="shared" si="1"/>
        <v>0</v>
      </c>
      <c r="S51" s="26">
        <f t="shared" si="5"/>
        <v>0</v>
      </c>
      <c r="T51" s="41"/>
      <c r="U51" s="41"/>
      <c r="V51" s="25">
        <f t="shared" si="3"/>
        <v>0</v>
      </c>
      <c r="W51" s="26">
        <f t="shared" si="6"/>
        <v>0</v>
      </c>
    </row>
    <row r="52" spans="1:23" x14ac:dyDescent="0.35">
      <c r="A52" s="37">
        <v>5889318</v>
      </c>
      <c r="B52" s="37" t="s">
        <v>386</v>
      </c>
      <c r="C52" s="38" t="s">
        <v>387</v>
      </c>
      <c r="D52" s="39" t="s">
        <v>15</v>
      </c>
      <c r="E52" s="39" t="s">
        <v>83</v>
      </c>
      <c r="F52" s="39" t="s">
        <v>383</v>
      </c>
      <c r="G52" s="39" t="s">
        <v>388</v>
      </c>
      <c r="H52" s="39" t="s">
        <v>389</v>
      </c>
      <c r="I52" s="39" t="s">
        <v>96</v>
      </c>
      <c r="J52" s="39" t="s">
        <v>21</v>
      </c>
      <c r="K52" s="39">
        <v>81</v>
      </c>
      <c r="L52" s="39">
        <v>513426</v>
      </c>
      <c r="M52" s="39">
        <v>195401</v>
      </c>
      <c r="N52" s="39">
        <v>1</v>
      </c>
      <c r="O52" s="41"/>
      <c r="P52" s="41"/>
      <c r="Q52" s="41"/>
      <c r="R52" s="25">
        <f t="shared" si="1"/>
        <v>0</v>
      </c>
      <c r="S52" s="26">
        <f t="shared" si="5"/>
        <v>0</v>
      </c>
      <c r="T52" s="41"/>
      <c r="U52" s="41"/>
      <c r="V52" s="25">
        <f t="shared" si="3"/>
        <v>0</v>
      </c>
      <c r="W52" s="26">
        <f t="shared" si="6"/>
        <v>0</v>
      </c>
    </row>
    <row r="53" spans="1:23" x14ac:dyDescent="0.35">
      <c r="A53" s="37">
        <v>5889870</v>
      </c>
      <c r="B53" s="37" t="s">
        <v>390</v>
      </c>
      <c r="C53" s="38" t="s">
        <v>391</v>
      </c>
      <c r="D53" s="39" t="s">
        <v>15</v>
      </c>
      <c r="E53" s="39" t="s">
        <v>83</v>
      </c>
      <c r="F53" s="39" t="s">
        <v>383</v>
      </c>
      <c r="G53" s="39" t="s">
        <v>392</v>
      </c>
      <c r="H53" s="39" t="s">
        <v>393</v>
      </c>
      <c r="I53" s="39" t="s">
        <v>96</v>
      </c>
      <c r="J53" s="39" t="s">
        <v>21</v>
      </c>
      <c r="K53" s="39">
        <v>275</v>
      </c>
      <c r="L53" s="39">
        <v>516274</v>
      </c>
      <c r="M53" s="39">
        <v>195714</v>
      </c>
      <c r="N53" s="39">
        <v>1</v>
      </c>
      <c r="O53" s="41"/>
      <c r="P53" s="41"/>
      <c r="Q53" s="41"/>
      <c r="R53" s="25">
        <f t="shared" si="1"/>
        <v>0</v>
      </c>
      <c r="S53" s="26">
        <f t="shared" si="5"/>
        <v>0</v>
      </c>
      <c r="T53" s="41"/>
      <c r="U53" s="41"/>
      <c r="V53" s="25">
        <f t="shared" si="3"/>
        <v>0</v>
      </c>
      <c r="W53" s="26">
        <f t="shared" si="6"/>
        <v>0</v>
      </c>
    </row>
    <row r="54" spans="1:23" x14ac:dyDescent="0.35">
      <c r="A54" s="37">
        <v>5890208</v>
      </c>
      <c r="B54" s="37" t="s">
        <v>394</v>
      </c>
      <c r="C54" s="38" t="s">
        <v>395</v>
      </c>
      <c r="D54" s="39" t="s">
        <v>15</v>
      </c>
      <c r="E54" s="39" t="s">
        <v>83</v>
      </c>
      <c r="F54" s="39" t="s">
        <v>383</v>
      </c>
      <c r="G54" s="39" t="s">
        <v>396</v>
      </c>
      <c r="H54" s="39" t="s">
        <v>397</v>
      </c>
      <c r="I54" s="39" t="s">
        <v>34</v>
      </c>
      <c r="J54" s="39" t="s">
        <v>35</v>
      </c>
      <c r="K54" s="39">
        <v>299</v>
      </c>
      <c r="L54" s="39">
        <v>509397</v>
      </c>
      <c r="M54" s="39">
        <v>197940</v>
      </c>
      <c r="N54" s="39">
        <v>1</v>
      </c>
      <c r="O54" s="41"/>
      <c r="P54" s="41"/>
      <c r="Q54" s="41"/>
      <c r="R54" s="25">
        <f t="shared" si="1"/>
        <v>0</v>
      </c>
      <c r="S54" s="26">
        <f t="shared" si="5"/>
        <v>0</v>
      </c>
      <c r="T54" s="41"/>
      <c r="U54" s="41"/>
      <c r="V54" s="25">
        <f t="shared" si="3"/>
        <v>0</v>
      </c>
      <c r="W54" s="26">
        <f t="shared" si="6"/>
        <v>0</v>
      </c>
    </row>
    <row r="55" spans="1:23" x14ac:dyDescent="0.35">
      <c r="A55" s="37">
        <v>5891273</v>
      </c>
      <c r="B55" s="37" t="s">
        <v>398</v>
      </c>
      <c r="C55" s="38" t="s">
        <v>399</v>
      </c>
      <c r="D55" s="39" t="s">
        <v>15</v>
      </c>
      <c r="E55" s="39" t="s">
        <v>83</v>
      </c>
      <c r="F55" s="39" t="s">
        <v>383</v>
      </c>
      <c r="G55" s="39" t="s">
        <v>400</v>
      </c>
      <c r="H55" s="39" t="s">
        <v>401</v>
      </c>
      <c r="I55" s="39" t="s">
        <v>402</v>
      </c>
      <c r="J55" s="39" t="s">
        <v>403</v>
      </c>
      <c r="K55" s="39">
        <v>71</v>
      </c>
      <c r="L55" s="39">
        <v>508952</v>
      </c>
      <c r="M55" s="39">
        <v>195854</v>
      </c>
      <c r="N55" s="39">
        <v>1</v>
      </c>
      <c r="O55" s="41"/>
      <c r="P55" s="41"/>
      <c r="Q55" s="41"/>
      <c r="R55" s="25">
        <f t="shared" si="1"/>
        <v>0</v>
      </c>
      <c r="S55" s="26">
        <f t="shared" si="5"/>
        <v>0</v>
      </c>
      <c r="T55" s="41"/>
      <c r="U55" s="41"/>
      <c r="V55" s="25">
        <f t="shared" si="3"/>
        <v>0</v>
      </c>
      <c r="W55" s="26">
        <f t="shared" si="6"/>
        <v>0</v>
      </c>
    </row>
    <row r="56" spans="1:23" x14ac:dyDescent="0.35">
      <c r="A56" s="37">
        <v>5892408</v>
      </c>
      <c r="B56" s="37" t="s">
        <v>404</v>
      </c>
      <c r="C56" s="38" t="s">
        <v>405</v>
      </c>
      <c r="D56" s="39" t="s">
        <v>15</v>
      </c>
      <c r="E56" s="39" t="s">
        <v>83</v>
      </c>
      <c r="F56" s="39" t="s">
        <v>383</v>
      </c>
      <c r="G56" s="39" t="s">
        <v>406</v>
      </c>
      <c r="H56" s="39" t="s">
        <v>407</v>
      </c>
      <c r="I56" s="39" t="s">
        <v>34</v>
      </c>
      <c r="J56" s="39" t="s">
        <v>35</v>
      </c>
      <c r="K56" s="39">
        <v>800</v>
      </c>
      <c r="L56" s="39">
        <v>512615</v>
      </c>
      <c r="M56" s="39">
        <v>197345</v>
      </c>
      <c r="N56" s="39">
        <v>1</v>
      </c>
      <c r="O56" s="41"/>
      <c r="P56" s="41"/>
      <c r="Q56" s="41"/>
      <c r="R56" s="25">
        <f t="shared" si="1"/>
        <v>0</v>
      </c>
      <c r="S56" s="26">
        <f t="shared" si="5"/>
        <v>0</v>
      </c>
      <c r="T56" s="41"/>
      <c r="U56" s="41"/>
      <c r="V56" s="25">
        <f t="shared" si="3"/>
        <v>0</v>
      </c>
      <c r="W56" s="26">
        <f t="shared" si="6"/>
        <v>0</v>
      </c>
    </row>
    <row r="57" spans="1:23" x14ac:dyDescent="0.35">
      <c r="A57" s="37">
        <v>5893181</v>
      </c>
      <c r="B57" s="37" t="s">
        <v>408</v>
      </c>
      <c r="C57" s="38" t="s">
        <v>409</v>
      </c>
      <c r="D57" s="39" t="s">
        <v>15</v>
      </c>
      <c r="E57" s="39" t="s">
        <v>83</v>
      </c>
      <c r="F57" s="39" t="s">
        <v>410</v>
      </c>
      <c r="G57" s="39" t="s">
        <v>411</v>
      </c>
      <c r="H57" s="39" t="s">
        <v>410</v>
      </c>
      <c r="I57" s="39" t="s">
        <v>412</v>
      </c>
      <c r="J57" s="39" t="s">
        <v>413</v>
      </c>
      <c r="K57" s="39">
        <v>2</v>
      </c>
      <c r="L57" s="39">
        <v>507389</v>
      </c>
      <c r="M57" s="39">
        <v>181946</v>
      </c>
      <c r="N57" s="39">
        <v>1</v>
      </c>
      <c r="O57" s="41"/>
      <c r="P57" s="41"/>
      <c r="Q57" s="41"/>
      <c r="R57" s="25">
        <f t="shared" si="1"/>
        <v>0</v>
      </c>
      <c r="S57" s="26">
        <f t="shared" si="5"/>
        <v>0</v>
      </c>
      <c r="T57" s="41"/>
      <c r="U57" s="41"/>
      <c r="V57" s="25">
        <f t="shared" si="3"/>
        <v>0</v>
      </c>
      <c r="W57" s="26">
        <f t="shared" si="6"/>
        <v>0</v>
      </c>
    </row>
    <row r="58" spans="1:23" x14ac:dyDescent="0.35">
      <c r="A58" s="37">
        <v>5894092</v>
      </c>
      <c r="B58" s="37" t="s">
        <v>414</v>
      </c>
      <c r="C58" s="38" t="s">
        <v>415</v>
      </c>
      <c r="D58" s="39" t="s">
        <v>15</v>
      </c>
      <c r="E58" s="39" t="s">
        <v>83</v>
      </c>
      <c r="F58" s="39" t="s">
        <v>410</v>
      </c>
      <c r="G58" s="39" t="s">
        <v>416</v>
      </c>
      <c r="H58" s="39" t="s">
        <v>417</v>
      </c>
      <c r="I58" s="39" t="s">
        <v>96</v>
      </c>
      <c r="J58" s="39" t="s">
        <v>21</v>
      </c>
      <c r="K58" s="39" t="s">
        <v>418</v>
      </c>
      <c r="L58" s="39">
        <v>506094</v>
      </c>
      <c r="M58" s="39">
        <v>179682</v>
      </c>
      <c r="N58" s="39">
        <v>1</v>
      </c>
      <c r="O58" s="41"/>
      <c r="P58" s="41"/>
      <c r="Q58" s="41"/>
      <c r="R58" s="25">
        <f t="shared" si="1"/>
        <v>0</v>
      </c>
      <c r="S58" s="26">
        <f t="shared" si="5"/>
        <v>0</v>
      </c>
      <c r="T58" s="41"/>
      <c r="U58" s="41"/>
      <c r="V58" s="25">
        <f t="shared" si="3"/>
        <v>0</v>
      </c>
      <c r="W58" s="26">
        <f t="shared" si="6"/>
        <v>0</v>
      </c>
    </row>
    <row r="59" spans="1:23" x14ac:dyDescent="0.35">
      <c r="A59" s="37">
        <v>5894284</v>
      </c>
      <c r="B59" s="37" t="s">
        <v>419</v>
      </c>
      <c r="C59" s="38" t="s">
        <v>420</v>
      </c>
      <c r="D59" s="39" t="s">
        <v>15</v>
      </c>
      <c r="E59" s="39" t="s">
        <v>83</v>
      </c>
      <c r="F59" s="39" t="s">
        <v>410</v>
      </c>
      <c r="G59" s="39" t="s">
        <v>421</v>
      </c>
      <c r="H59" s="39" t="s">
        <v>422</v>
      </c>
      <c r="I59" s="39" t="s">
        <v>96</v>
      </c>
      <c r="J59" s="39" t="s">
        <v>21</v>
      </c>
      <c r="K59" s="39">
        <v>183</v>
      </c>
      <c r="L59" s="39">
        <v>502332</v>
      </c>
      <c r="M59" s="39">
        <v>178128</v>
      </c>
      <c r="N59" s="39">
        <v>1</v>
      </c>
      <c r="O59" s="41"/>
      <c r="P59" s="41"/>
      <c r="Q59" s="41"/>
      <c r="R59" s="25">
        <f t="shared" si="1"/>
        <v>0</v>
      </c>
      <c r="S59" s="26">
        <f t="shared" si="5"/>
        <v>0</v>
      </c>
      <c r="T59" s="41"/>
      <c r="U59" s="41"/>
      <c r="V59" s="25">
        <f t="shared" si="3"/>
        <v>0</v>
      </c>
      <c r="W59" s="26">
        <f t="shared" si="6"/>
        <v>0</v>
      </c>
    </row>
    <row r="60" spans="1:23" x14ac:dyDescent="0.35">
      <c r="A60" s="37">
        <v>5895219</v>
      </c>
      <c r="B60" s="37" t="s">
        <v>423</v>
      </c>
      <c r="C60" s="38" t="s">
        <v>424</v>
      </c>
      <c r="D60" s="39" t="s">
        <v>15</v>
      </c>
      <c r="E60" s="39" t="s">
        <v>83</v>
      </c>
      <c r="F60" s="39" t="s">
        <v>410</v>
      </c>
      <c r="G60" s="39" t="s">
        <v>425</v>
      </c>
      <c r="H60" s="39" t="s">
        <v>426</v>
      </c>
      <c r="I60" s="39" t="s">
        <v>96</v>
      </c>
      <c r="J60" s="39" t="s">
        <v>21</v>
      </c>
      <c r="K60" s="39">
        <v>111</v>
      </c>
      <c r="L60" s="39">
        <v>503696</v>
      </c>
      <c r="M60" s="39">
        <v>180257</v>
      </c>
      <c r="N60" s="39">
        <v>1</v>
      </c>
      <c r="O60" s="41"/>
      <c r="P60" s="41"/>
      <c r="Q60" s="41"/>
      <c r="R60" s="25">
        <f t="shared" si="1"/>
        <v>0</v>
      </c>
      <c r="S60" s="26">
        <f t="shared" si="5"/>
        <v>0</v>
      </c>
      <c r="T60" s="41"/>
      <c r="U60" s="41"/>
      <c r="V60" s="25">
        <f t="shared" si="3"/>
        <v>0</v>
      </c>
      <c r="W60" s="26">
        <f t="shared" si="6"/>
        <v>0</v>
      </c>
    </row>
    <row r="61" spans="1:23" x14ac:dyDescent="0.35">
      <c r="A61" s="37">
        <v>5895452</v>
      </c>
      <c r="B61" s="37" t="s">
        <v>427</v>
      </c>
      <c r="C61" s="38" t="s">
        <v>428</v>
      </c>
      <c r="D61" s="39" t="s">
        <v>15</v>
      </c>
      <c r="E61" s="39" t="s">
        <v>83</v>
      </c>
      <c r="F61" s="39" t="s">
        <v>410</v>
      </c>
      <c r="G61" s="39" t="s">
        <v>429</v>
      </c>
      <c r="H61" s="39" t="s">
        <v>430</v>
      </c>
      <c r="I61" s="39" t="s">
        <v>96</v>
      </c>
      <c r="J61" s="39" t="s">
        <v>21</v>
      </c>
      <c r="K61" s="39">
        <v>297</v>
      </c>
      <c r="L61" s="39">
        <v>503413</v>
      </c>
      <c r="M61" s="39">
        <v>182586</v>
      </c>
      <c r="N61" s="39">
        <v>1</v>
      </c>
      <c r="O61" s="41"/>
      <c r="P61" s="41"/>
      <c r="Q61" s="41"/>
      <c r="R61" s="25">
        <f t="shared" si="1"/>
        <v>0</v>
      </c>
      <c r="S61" s="26">
        <f t="shared" si="5"/>
        <v>0</v>
      </c>
      <c r="T61" s="41"/>
      <c r="U61" s="41"/>
      <c r="V61" s="25">
        <f t="shared" si="3"/>
        <v>0</v>
      </c>
      <c r="W61" s="26">
        <f t="shared" si="6"/>
        <v>0</v>
      </c>
    </row>
    <row r="62" spans="1:23" x14ac:dyDescent="0.35">
      <c r="A62" s="37">
        <v>5895635</v>
      </c>
      <c r="B62" s="37" t="s">
        <v>431</v>
      </c>
      <c r="C62" s="38" t="s">
        <v>432</v>
      </c>
      <c r="D62" s="39" t="s">
        <v>15</v>
      </c>
      <c r="E62" s="39" t="s">
        <v>83</v>
      </c>
      <c r="F62" s="39" t="s">
        <v>410</v>
      </c>
      <c r="G62" s="39" t="s">
        <v>433</v>
      </c>
      <c r="H62" s="39" t="s">
        <v>434</v>
      </c>
      <c r="I62" s="39" t="s">
        <v>96</v>
      </c>
      <c r="J62" s="39" t="s">
        <v>21</v>
      </c>
      <c r="K62" s="39" t="s">
        <v>435</v>
      </c>
      <c r="L62" s="39">
        <v>498594</v>
      </c>
      <c r="M62" s="39">
        <v>182030</v>
      </c>
      <c r="N62" s="39">
        <v>1</v>
      </c>
      <c r="O62" s="41"/>
      <c r="P62" s="41"/>
      <c r="Q62" s="41"/>
      <c r="R62" s="25">
        <f t="shared" si="1"/>
        <v>0</v>
      </c>
      <c r="S62" s="26">
        <f t="shared" si="5"/>
        <v>0</v>
      </c>
      <c r="T62" s="41"/>
      <c r="U62" s="41"/>
      <c r="V62" s="25">
        <f t="shared" si="3"/>
        <v>0</v>
      </c>
      <c r="W62" s="26">
        <f t="shared" si="6"/>
        <v>0</v>
      </c>
    </row>
    <row r="63" spans="1:23" x14ac:dyDescent="0.35">
      <c r="A63" s="37">
        <v>5896404</v>
      </c>
      <c r="B63" s="37" t="s">
        <v>462</v>
      </c>
      <c r="C63" s="38" t="s">
        <v>463</v>
      </c>
      <c r="D63" s="39" t="s">
        <v>15</v>
      </c>
      <c r="E63" s="39" t="s">
        <v>83</v>
      </c>
      <c r="F63" s="39" t="s">
        <v>464</v>
      </c>
      <c r="G63" s="39" t="s">
        <v>465</v>
      </c>
      <c r="H63" s="39" t="s">
        <v>466</v>
      </c>
      <c r="I63" s="39" t="s">
        <v>467</v>
      </c>
      <c r="J63" s="39" t="s">
        <v>468</v>
      </c>
      <c r="K63" s="39">
        <v>59</v>
      </c>
      <c r="L63" s="39">
        <v>530254</v>
      </c>
      <c r="M63" s="39">
        <v>207703</v>
      </c>
      <c r="N63" s="39">
        <v>1</v>
      </c>
      <c r="O63" s="41"/>
      <c r="P63" s="41"/>
      <c r="Q63" s="41"/>
      <c r="R63" s="25">
        <f t="shared" si="1"/>
        <v>0</v>
      </c>
      <c r="S63" s="26">
        <f t="shared" si="5"/>
        <v>0</v>
      </c>
      <c r="T63" s="41"/>
      <c r="U63" s="41"/>
      <c r="V63" s="25">
        <f t="shared" si="3"/>
        <v>0</v>
      </c>
      <c r="W63" s="26">
        <f t="shared" si="6"/>
        <v>0</v>
      </c>
    </row>
    <row r="64" spans="1:23" x14ac:dyDescent="0.35">
      <c r="A64" s="37">
        <v>5897217</v>
      </c>
      <c r="B64" s="37" t="s">
        <v>469</v>
      </c>
      <c r="C64" s="38" t="s">
        <v>470</v>
      </c>
      <c r="D64" s="39" t="s">
        <v>15</v>
      </c>
      <c r="E64" s="39" t="s">
        <v>83</v>
      </c>
      <c r="F64" s="39" t="s">
        <v>464</v>
      </c>
      <c r="G64" s="39" t="s">
        <v>471</v>
      </c>
      <c r="H64" s="39" t="s">
        <v>464</v>
      </c>
      <c r="I64" s="39" t="s">
        <v>34</v>
      </c>
      <c r="J64" s="39" t="s">
        <v>35</v>
      </c>
      <c r="K64" s="39">
        <v>1</v>
      </c>
      <c r="L64" s="39">
        <v>526338</v>
      </c>
      <c r="M64" s="39">
        <v>205682</v>
      </c>
      <c r="N64" s="39">
        <v>1</v>
      </c>
      <c r="O64" s="41"/>
      <c r="P64" s="41"/>
      <c r="Q64" s="41"/>
      <c r="R64" s="25">
        <f t="shared" si="1"/>
        <v>0</v>
      </c>
      <c r="S64" s="26">
        <f t="shared" si="5"/>
        <v>0</v>
      </c>
      <c r="T64" s="41"/>
      <c r="U64" s="41"/>
      <c r="V64" s="25">
        <f t="shared" si="3"/>
        <v>0</v>
      </c>
      <c r="W64" s="26">
        <f t="shared" si="6"/>
        <v>0</v>
      </c>
    </row>
    <row r="65" spans="1:23" x14ac:dyDescent="0.35">
      <c r="A65" s="37">
        <v>5897405</v>
      </c>
      <c r="B65" s="37" t="s">
        <v>472</v>
      </c>
      <c r="C65" s="38" t="s">
        <v>473</v>
      </c>
      <c r="D65" s="39" t="s">
        <v>15</v>
      </c>
      <c r="E65" s="39" t="s">
        <v>83</v>
      </c>
      <c r="F65" s="39" t="s">
        <v>474</v>
      </c>
      <c r="G65" s="39" t="s">
        <v>475</v>
      </c>
      <c r="H65" s="39" t="s">
        <v>476</v>
      </c>
      <c r="I65" s="39" t="s">
        <v>477</v>
      </c>
      <c r="J65" s="39" t="s">
        <v>478</v>
      </c>
      <c r="K65" s="39">
        <v>15</v>
      </c>
      <c r="L65" s="39">
        <v>520046</v>
      </c>
      <c r="M65" s="39">
        <v>199997</v>
      </c>
      <c r="N65" s="39">
        <v>1</v>
      </c>
      <c r="O65" s="41"/>
      <c r="P65" s="41"/>
      <c r="Q65" s="41"/>
      <c r="R65" s="25">
        <f t="shared" si="1"/>
        <v>0</v>
      </c>
      <c r="S65" s="26">
        <f t="shared" si="5"/>
        <v>0</v>
      </c>
      <c r="T65" s="41"/>
      <c r="U65" s="41"/>
      <c r="V65" s="25">
        <f t="shared" si="3"/>
        <v>0</v>
      </c>
      <c r="W65" s="26">
        <f t="shared" si="6"/>
        <v>0</v>
      </c>
    </row>
    <row r="66" spans="1:23" x14ac:dyDescent="0.35">
      <c r="A66" s="37">
        <v>9414318</v>
      </c>
      <c r="B66" s="37" t="s">
        <v>479</v>
      </c>
      <c r="C66" s="38" t="s">
        <v>480</v>
      </c>
      <c r="D66" s="39" t="s">
        <v>15</v>
      </c>
      <c r="E66" s="39" t="s">
        <v>83</v>
      </c>
      <c r="F66" s="39" t="s">
        <v>474</v>
      </c>
      <c r="G66" s="39" t="s">
        <v>481</v>
      </c>
      <c r="H66" s="39" t="s">
        <v>482</v>
      </c>
      <c r="I66" s="39" t="s">
        <v>379</v>
      </c>
      <c r="J66" s="39" t="s">
        <v>380</v>
      </c>
      <c r="K66" s="39">
        <v>169</v>
      </c>
      <c r="L66" s="39">
        <v>523820</v>
      </c>
      <c r="M66" s="39">
        <v>202366</v>
      </c>
      <c r="N66" s="39">
        <v>1</v>
      </c>
      <c r="O66" s="41"/>
      <c r="P66" s="41"/>
      <c r="Q66" s="41"/>
      <c r="R66" s="25">
        <f t="shared" si="1"/>
        <v>0</v>
      </c>
      <c r="S66" s="26">
        <f t="shared" si="5"/>
        <v>0</v>
      </c>
      <c r="T66" s="41"/>
      <c r="U66" s="41"/>
      <c r="V66" s="25">
        <f t="shared" si="3"/>
        <v>0</v>
      </c>
      <c r="W66" s="26">
        <f t="shared" si="6"/>
        <v>0</v>
      </c>
    </row>
    <row r="67" spans="1:23" x14ac:dyDescent="0.35">
      <c r="A67" s="37">
        <v>9231359</v>
      </c>
      <c r="B67" s="37" t="s">
        <v>483</v>
      </c>
      <c r="C67" s="38" t="s">
        <v>484</v>
      </c>
      <c r="D67" s="39" t="s">
        <v>15</v>
      </c>
      <c r="E67" s="39" t="s">
        <v>83</v>
      </c>
      <c r="F67" s="39" t="s">
        <v>474</v>
      </c>
      <c r="G67" s="39" t="s">
        <v>485</v>
      </c>
      <c r="H67" s="39" t="s">
        <v>486</v>
      </c>
      <c r="I67" s="39" t="s">
        <v>487</v>
      </c>
      <c r="J67" s="39" t="s">
        <v>488</v>
      </c>
      <c r="K67" s="39">
        <v>56</v>
      </c>
      <c r="L67" s="39">
        <v>518297</v>
      </c>
      <c r="M67" s="39">
        <v>196802</v>
      </c>
      <c r="N67" s="39">
        <v>1</v>
      </c>
      <c r="O67" s="41"/>
      <c r="P67" s="41"/>
      <c r="Q67" s="41"/>
      <c r="R67" s="25">
        <f t="shared" si="1"/>
        <v>0</v>
      </c>
      <c r="S67" s="26">
        <f t="shared" si="5"/>
        <v>0</v>
      </c>
      <c r="T67" s="41"/>
      <c r="U67" s="41"/>
      <c r="V67" s="25">
        <f t="shared" si="3"/>
        <v>0</v>
      </c>
      <c r="W67" s="26">
        <f t="shared" si="6"/>
        <v>0</v>
      </c>
    </row>
    <row r="68" spans="1:23" x14ac:dyDescent="0.35">
      <c r="A68" s="37">
        <v>5898407</v>
      </c>
      <c r="B68" s="37" t="s">
        <v>489</v>
      </c>
      <c r="C68" s="38" t="s">
        <v>490</v>
      </c>
      <c r="D68" s="39" t="s">
        <v>15</v>
      </c>
      <c r="E68" s="39" t="s">
        <v>83</v>
      </c>
      <c r="F68" s="39" t="s">
        <v>474</v>
      </c>
      <c r="G68" s="39" t="s">
        <v>491</v>
      </c>
      <c r="H68" s="39" t="s">
        <v>492</v>
      </c>
      <c r="I68" s="39" t="s">
        <v>34</v>
      </c>
      <c r="J68" s="39" t="s">
        <v>35</v>
      </c>
      <c r="K68" s="39">
        <v>42</v>
      </c>
      <c r="L68" s="39">
        <v>520469</v>
      </c>
      <c r="M68" s="39">
        <v>201407</v>
      </c>
      <c r="N68" s="39">
        <v>1</v>
      </c>
      <c r="O68" s="41"/>
      <c r="P68" s="41"/>
      <c r="Q68" s="41"/>
      <c r="R68" s="25">
        <f t="shared" si="1"/>
        <v>0</v>
      </c>
      <c r="S68" s="26">
        <f t="shared" si="5"/>
        <v>0</v>
      </c>
      <c r="T68" s="41"/>
      <c r="U68" s="41"/>
      <c r="V68" s="25">
        <f t="shared" si="3"/>
        <v>0</v>
      </c>
      <c r="W68" s="26">
        <f t="shared" si="6"/>
        <v>0</v>
      </c>
    </row>
    <row r="69" spans="1:23" x14ac:dyDescent="0.35">
      <c r="A69" s="37">
        <v>8854840</v>
      </c>
      <c r="B69" s="37" t="s">
        <v>493</v>
      </c>
      <c r="C69" s="38" t="s">
        <v>494</v>
      </c>
      <c r="D69" s="39" t="s">
        <v>15</v>
      </c>
      <c r="E69" s="39" t="s">
        <v>83</v>
      </c>
      <c r="F69" s="39" t="s">
        <v>474</v>
      </c>
      <c r="G69" s="39" t="s">
        <v>495</v>
      </c>
      <c r="H69" s="39" t="s">
        <v>474</v>
      </c>
      <c r="I69" s="39" t="s">
        <v>487</v>
      </c>
      <c r="J69" s="39" t="s">
        <v>488</v>
      </c>
      <c r="K69" s="39">
        <v>58</v>
      </c>
      <c r="L69" s="39">
        <v>518395</v>
      </c>
      <c r="M69" s="39">
        <v>199310</v>
      </c>
      <c r="N69" s="39">
        <v>1</v>
      </c>
      <c r="O69" s="41"/>
      <c r="P69" s="41"/>
      <c r="Q69" s="41"/>
      <c r="R69" s="25">
        <f t="shared" si="1"/>
        <v>0</v>
      </c>
      <c r="S69" s="26">
        <f t="shared" si="5"/>
        <v>0</v>
      </c>
      <c r="T69" s="41"/>
      <c r="U69" s="41"/>
      <c r="V69" s="25">
        <f t="shared" si="3"/>
        <v>0</v>
      </c>
      <c r="W69" s="26">
        <f t="shared" si="6"/>
        <v>0</v>
      </c>
    </row>
    <row r="70" spans="1:23" x14ac:dyDescent="0.35">
      <c r="A70" s="37">
        <v>9573381</v>
      </c>
      <c r="B70" s="37" t="s">
        <v>496</v>
      </c>
      <c r="C70" s="38" t="s">
        <v>497</v>
      </c>
      <c r="D70" s="39" t="s">
        <v>15</v>
      </c>
      <c r="E70" s="39" t="s">
        <v>83</v>
      </c>
      <c r="F70" s="39" t="s">
        <v>474</v>
      </c>
      <c r="G70" s="39" t="s">
        <v>498</v>
      </c>
      <c r="H70" s="39" t="s">
        <v>499</v>
      </c>
      <c r="I70" s="39" t="s">
        <v>49</v>
      </c>
      <c r="J70" s="39" t="s">
        <v>50</v>
      </c>
      <c r="K70" s="39">
        <v>158</v>
      </c>
      <c r="L70" s="39">
        <v>516049</v>
      </c>
      <c r="M70" s="39">
        <v>198157</v>
      </c>
      <c r="N70" s="39">
        <v>1</v>
      </c>
      <c r="O70" s="41"/>
      <c r="P70" s="41"/>
      <c r="Q70" s="41"/>
      <c r="R70" s="25">
        <f t="shared" si="1"/>
        <v>0</v>
      </c>
      <c r="S70" s="26">
        <f t="shared" si="5"/>
        <v>0</v>
      </c>
      <c r="T70" s="41"/>
      <c r="U70" s="41"/>
      <c r="V70" s="25">
        <f t="shared" si="3"/>
        <v>0</v>
      </c>
      <c r="W70" s="26">
        <f t="shared" si="6"/>
        <v>0</v>
      </c>
    </row>
    <row r="71" spans="1:23" x14ac:dyDescent="0.35">
      <c r="A71" s="37">
        <v>5899744</v>
      </c>
      <c r="B71" s="37" t="s">
        <v>500</v>
      </c>
      <c r="C71" s="38" t="s">
        <v>501</v>
      </c>
      <c r="D71" s="39" t="s">
        <v>15</v>
      </c>
      <c r="E71" s="39" t="s">
        <v>83</v>
      </c>
      <c r="F71" s="39" t="s">
        <v>502</v>
      </c>
      <c r="G71" s="39" t="s">
        <v>503</v>
      </c>
      <c r="H71" s="39" t="s">
        <v>504</v>
      </c>
      <c r="I71" s="39" t="s">
        <v>96</v>
      </c>
      <c r="J71" s="39" t="s">
        <v>21</v>
      </c>
      <c r="K71" s="39">
        <v>68</v>
      </c>
      <c r="L71" s="39">
        <v>512079</v>
      </c>
      <c r="M71" s="39">
        <v>177205</v>
      </c>
      <c r="N71" s="39">
        <v>1</v>
      </c>
      <c r="O71" s="41"/>
      <c r="P71" s="41"/>
      <c r="Q71" s="41"/>
      <c r="R71" s="25">
        <f t="shared" si="1"/>
        <v>0</v>
      </c>
      <c r="S71" s="26">
        <f t="shared" si="5"/>
        <v>0</v>
      </c>
      <c r="T71" s="41"/>
      <c r="U71" s="41"/>
      <c r="V71" s="25">
        <f t="shared" si="3"/>
        <v>0</v>
      </c>
      <c r="W71" s="26">
        <f t="shared" si="6"/>
        <v>0</v>
      </c>
    </row>
    <row r="72" spans="1:23" x14ac:dyDescent="0.35">
      <c r="A72" s="37">
        <v>5901080</v>
      </c>
      <c r="B72" s="37" t="s">
        <v>505</v>
      </c>
      <c r="C72" s="38" t="s">
        <v>506</v>
      </c>
      <c r="D72" s="39" t="s">
        <v>15</v>
      </c>
      <c r="E72" s="39" t="s">
        <v>83</v>
      </c>
      <c r="F72" s="39" t="s">
        <v>502</v>
      </c>
      <c r="G72" s="39" t="s">
        <v>507</v>
      </c>
      <c r="H72" s="39" t="s">
        <v>502</v>
      </c>
      <c r="I72" s="39" t="s">
        <v>508</v>
      </c>
      <c r="J72" s="39" t="s">
        <v>509</v>
      </c>
      <c r="K72" s="39">
        <v>6</v>
      </c>
      <c r="L72" s="39">
        <v>510387</v>
      </c>
      <c r="M72" s="39">
        <v>179002</v>
      </c>
      <c r="N72" s="39">
        <v>1</v>
      </c>
      <c r="O72" s="41"/>
      <c r="P72" s="41"/>
      <c r="Q72" s="41"/>
      <c r="R72" s="25">
        <f t="shared" si="1"/>
        <v>0</v>
      </c>
      <c r="S72" s="26">
        <f t="shared" si="5"/>
        <v>0</v>
      </c>
      <c r="T72" s="41"/>
      <c r="U72" s="41"/>
      <c r="V72" s="25">
        <f t="shared" si="3"/>
        <v>0</v>
      </c>
      <c r="W72" s="26">
        <f t="shared" si="6"/>
        <v>0</v>
      </c>
    </row>
    <row r="73" spans="1:23" x14ac:dyDescent="0.35">
      <c r="A73" s="37">
        <v>5902462</v>
      </c>
      <c r="B73" s="37" t="s">
        <v>510</v>
      </c>
      <c r="C73" s="38" t="s">
        <v>511</v>
      </c>
      <c r="D73" s="39" t="s">
        <v>15</v>
      </c>
      <c r="E73" s="39" t="s">
        <v>83</v>
      </c>
      <c r="F73" s="39" t="s">
        <v>512</v>
      </c>
      <c r="G73" s="39" t="s">
        <v>513</v>
      </c>
      <c r="H73" s="39" t="s">
        <v>514</v>
      </c>
      <c r="I73" s="39" t="s">
        <v>515</v>
      </c>
      <c r="J73" s="39" t="s">
        <v>516</v>
      </c>
      <c r="K73" s="39">
        <v>20</v>
      </c>
      <c r="L73" s="39">
        <v>509857</v>
      </c>
      <c r="M73" s="39">
        <v>194018</v>
      </c>
      <c r="N73" s="39">
        <v>1</v>
      </c>
      <c r="O73" s="41"/>
      <c r="P73" s="41"/>
      <c r="Q73" s="41"/>
      <c r="R73" s="25">
        <f t="shared" si="1"/>
        <v>0</v>
      </c>
      <c r="S73" s="26">
        <f t="shared" si="5"/>
        <v>0</v>
      </c>
      <c r="T73" s="41"/>
      <c r="U73" s="41"/>
      <c r="V73" s="25">
        <f t="shared" si="3"/>
        <v>0</v>
      </c>
      <c r="W73" s="26">
        <f t="shared" si="6"/>
        <v>0</v>
      </c>
    </row>
    <row r="74" spans="1:23" x14ac:dyDescent="0.35">
      <c r="A74" s="37">
        <v>5902637</v>
      </c>
      <c r="B74" s="37" t="s">
        <v>517</v>
      </c>
      <c r="C74" s="38" t="s">
        <v>518</v>
      </c>
      <c r="D74" s="39" t="s">
        <v>15</v>
      </c>
      <c r="E74" s="39" t="s">
        <v>83</v>
      </c>
      <c r="F74" s="39" t="s">
        <v>512</v>
      </c>
      <c r="G74" s="39" t="s">
        <v>513</v>
      </c>
      <c r="H74" s="39" t="s">
        <v>514</v>
      </c>
      <c r="I74" s="39" t="s">
        <v>515</v>
      </c>
      <c r="J74" s="39" t="s">
        <v>516</v>
      </c>
      <c r="K74" s="39">
        <v>246</v>
      </c>
      <c r="L74" s="39">
        <v>511434</v>
      </c>
      <c r="M74" s="39">
        <v>191821</v>
      </c>
      <c r="N74" s="39">
        <v>1</v>
      </c>
      <c r="O74" s="41"/>
      <c r="P74" s="41"/>
      <c r="Q74" s="41"/>
      <c r="R74" s="25">
        <f t="shared" si="1"/>
        <v>0</v>
      </c>
      <c r="S74" s="26">
        <f t="shared" si="5"/>
        <v>0</v>
      </c>
      <c r="T74" s="41"/>
      <c r="U74" s="41"/>
      <c r="V74" s="25">
        <f t="shared" si="3"/>
        <v>0</v>
      </c>
      <c r="W74" s="26">
        <f t="shared" si="6"/>
        <v>0</v>
      </c>
    </row>
    <row r="75" spans="1:23" x14ac:dyDescent="0.35">
      <c r="A75" s="37">
        <v>5903642</v>
      </c>
      <c r="B75" s="37" t="s">
        <v>519</v>
      </c>
      <c r="C75" s="38" t="s">
        <v>520</v>
      </c>
      <c r="D75" s="39" t="s">
        <v>15</v>
      </c>
      <c r="E75" s="39" t="s">
        <v>83</v>
      </c>
      <c r="F75" s="39" t="s">
        <v>512</v>
      </c>
      <c r="G75" s="39" t="s">
        <v>521</v>
      </c>
      <c r="H75" s="39" t="s">
        <v>522</v>
      </c>
      <c r="I75" s="39" t="s">
        <v>34</v>
      </c>
      <c r="J75" s="39" t="s">
        <v>35</v>
      </c>
      <c r="K75" s="39">
        <v>6</v>
      </c>
      <c r="L75" s="39">
        <v>507405</v>
      </c>
      <c r="M75" s="39">
        <v>190440</v>
      </c>
      <c r="N75" s="39">
        <v>1</v>
      </c>
      <c r="O75" s="41"/>
      <c r="P75" s="41"/>
      <c r="Q75" s="41"/>
      <c r="R75" s="25">
        <f t="shared" si="1"/>
        <v>0</v>
      </c>
      <c r="S75" s="26">
        <f t="shared" si="5"/>
        <v>0</v>
      </c>
      <c r="T75" s="41"/>
      <c r="U75" s="41"/>
      <c r="V75" s="25">
        <f t="shared" si="3"/>
        <v>0</v>
      </c>
      <c r="W75" s="26">
        <f t="shared" si="6"/>
        <v>0</v>
      </c>
    </row>
    <row r="76" spans="1:23" x14ac:dyDescent="0.35">
      <c r="A76" s="37">
        <v>5904534</v>
      </c>
      <c r="B76" s="37" t="s">
        <v>523</v>
      </c>
      <c r="C76" s="38" t="s">
        <v>524</v>
      </c>
      <c r="D76" s="39" t="s">
        <v>15</v>
      </c>
      <c r="E76" s="39" t="s">
        <v>83</v>
      </c>
      <c r="F76" s="39" t="s">
        <v>512</v>
      </c>
      <c r="G76" s="39" t="s">
        <v>525</v>
      </c>
      <c r="H76" s="39" t="s">
        <v>512</v>
      </c>
      <c r="I76" s="39" t="s">
        <v>329</v>
      </c>
      <c r="J76" s="39" t="s">
        <v>330</v>
      </c>
      <c r="K76" s="39">
        <v>14</v>
      </c>
      <c r="L76" s="39">
        <v>508906</v>
      </c>
      <c r="M76" s="39">
        <v>193430</v>
      </c>
      <c r="N76" s="39">
        <v>1</v>
      </c>
      <c r="O76" s="41"/>
      <c r="P76" s="41"/>
      <c r="Q76" s="41"/>
      <c r="R76" s="25">
        <f t="shared" si="1"/>
        <v>0</v>
      </c>
      <c r="S76" s="26">
        <f t="shared" si="5"/>
        <v>0</v>
      </c>
      <c r="T76" s="41"/>
      <c r="U76" s="41"/>
      <c r="V76" s="25">
        <f t="shared" si="3"/>
        <v>0</v>
      </c>
      <c r="W76" s="26">
        <f t="shared" si="6"/>
        <v>0</v>
      </c>
    </row>
    <row r="77" spans="1:23" x14ac:dyDescent="0.35">
      <c r="A77" s="37">
        <v>5904473</v>
      </c>
      <c r="B77" s="37" t="s">
        <v>526</v>
      </c>
      <c r="C77" s="38" t="s">
        <v>527</v>
      </c>
      <c r="D77" s="39" t="s">
        <v>15</v>
      </c>
      <c r="E77" s="39" t="s">
        <v>83</v>
      </c>
      <c r="F77" s="39" t="s">
        <v>512</v>
      </c>
      <c r="G77" s="39" t="s">
        <v>525</v>
      </c>
      <c r="H77" s="39" t="s">
        <v>512</v>
      </c>
      <c r="I77" s="39" t="s">
        <v>528</v>
      </c>
      <c r="J77" s="39" t="s">
        <v>529</v>
      </c>
      <c r="K77" s="39">
        <v>41</v>
      </c>
      <c r="L77" s="39">
        <v>508284</v>
      </c>
      <c r="M77" s="39">
        <v>192986</v>
      </c>
      <c r="N77" s="39">
        <v>1</v>
      </c>
      <c r="O77" s="41"/>
      <c r="P77" s="41"/>
      <c r="Q77" s="41"/>
      <c r="R77" s="25">
        <f t="shared" si="1"/>
        <v>0</v>
      </c>
      <c r="S77" s="26">
        <f t="shared" si="5"/>
        <v>0</v>
      </c>
      <c r="T77" s="41"/>
      <c r="U77" s="41"/>
      <c r="V77" s="25">
        <f t="shared" si="3"/>
        <v>0</v>
      </c>
      <c r="W77" s="26">
        <f t="shared" si="6"/>
        <v>0</v>
      </c>
    </row>
    <row r="78" spans="1:23" x14ac:dyDescent="0.35">
      <c r="A78" s="37">
        <v>5905478</v>
      </c>
      <c r="B78" s="37" t="s">
        <v>530</v>
      </c>
      <c r="C78" s="38" t="s">
        <v>531</v>
      </c>
      <c r="D78" s="39" t="s">
        <v>15</v>
      </c>
      <c r="E78" s="39" t="s">
        <v>83</v>
      </c>
      <c r="F78" s="39" t="s">
        <v>512</v>
      </c>
      <c r="G78" s="39" t="s">
        <v>532</v>
      </c>
      <c r="H78" s="39" t="s">
        <v>533</v>
      </c>
      <c r="I78" s="39" t="s">
        <v>34</v>
      </c>
      <c r="J78" s="39" t="s">
        <v>35</v>
      </c>
      <c r="K78" s="39">
        <v>6</v>
      </c>
      <c r="L78" s="39">
        <v>510553</v>
      </c>
      <c r="M78" s="39">
        <v>190812</v>
      </c>
      <c r="N78" s="39">
        <v>1</v>
      </c>
      <c r="O78" s="41"/>
      <c r="P78" s="41"/>
      <c r="Q78" s="41"/>
      <c r="R78" s="25">
        <f t="shared" si="1"/>
        <v>0</v>
      </c>
      <c r="S78" s="26">
        <f t="shared" si="5"/>
        <v>0</v>
      </c>
      <c r="T78" s="41"/>
      <c r="U78" s="41"/>
      <c r="V78" s="25">
        <f t="shared" si="3"/>
        <v>0</v>
      </c>
      <c r="W78" s="26">
        <f t="shared" si="6"/>
        <v>0</v>
      </c>
    </row>
    <row r="79" spans="1:23" x14ac:dyDescent="0.35">
      <c r="A79" s="37">
        <v>5857412</v>
      </c>
      <c r="B79" s="37" t="s">
        <v>884</v>
      </c>
      <c r="C79" s="38" t="s">
        <v>885</v>
      </c>
      <c r="D79" s="39" t="s">
        <v>15</v>
      </c>
      <c r="E79" s="39" t="s">
        <v>83</v>
      </c>
      <c r="F79" s="39" t="s">
        <v>882</v>
      </c>
      <c r="G79" s="39" t="s">
        <v>883</v>
      </c>
      <c r="H79" s="39" t="s">
        <v>882</v>
      </c>
      <c r="I79" s="39" t="s">
        <v>886</v>
      </c>
      <c r="J79" s="39" t="s">
        <v>35</v>
      </c>
      <c r="K79" s="40">
        <v>2</v>
      </c>
      <c r="L79" s="39">
        <v>516566</v>
      </c>
      <c r="M79" s="39">
        <v>203204</v>
      </c>
      <c r="N79" s="39">
        <v>1</v>
      </c>
      <c r="O79" s="41"/>
      <c r="P79" s="41"/>
      <c r="Q79" s="41"/>
      <c r="R79" s="25">
        <f t="shared" si="1"/>
        <v>0</v>
      </c>
      <c r="S79" s="26">
        <f t="shared" si="5"/>
        <v>0</v>
      </c>
      <c r="T79" s="41"/>
      <c r="U79" s="41"/>
      <c r="V79" s="25">
        <f t="shared" si="3"/>
        <v>0</v>
      </c>
      <c r="W79" s="26">
        <f t="shared" si="6"/>
        <v>0</v>
      </c>
    </row>
  </sheetData>
  <sheetProtection algorithmName="SHA-512" hashValue="V/5kUffISH8orjFAyY5wes1EydBrAXdNjVzJg/+SvXbg8uo/ev7t7uKiOBuwbbr7ogOoKHNHA5oW68ThDqwWGw==" saltValue="BVelO1KJj1bm2Fgu+BcU6A==" spinCount="100000" sheet="1" objects="1" scenarios="1" formatCells="0" formatColumns="0" formatRows="0" sort="0" autoFilter="0" pivotTables="0"/>
  <mergeCells count="22"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  <mergeCell ref="A6:E6"/>
    <mergeCell ref="J6:L6"/>
    <mergeCell ref="A7:E7"/>
    <mergeCell ref="J7:L7"/>
    <mergeCell ref="A8:E8"/>
    <mergeCell ref="G2:I2"/>
    <mergeCell ref="J2:L2"/>
    <mergeCell ref="A4:E4"/>
    <mergeCell ref="N4:O5"/>
    <mergeCell ref="Q4:V4"/>
    <mergeCell ref="A5:E5"/>
    <mergeCell ref="Q5:V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Części_wykaz_POPC</vt:lpstr>
      <vt:lpstr>7P</vt:lpstr>
      <vt:lpstr>6P</vt:lpstr>
      <vt:lpstr>5P</vt:lpstr>
      <vt:lpstr>4P</vt:lpstr>
      <vt:lpstr>3P</vt:lpstr>
      <vt:lpstr>2P</vt:lpstr>
      <vt:lpstr>1P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dcterms:created xsi:type="dcterms:W3CDTF">2018-12-24T09:31:08Z</dcterms:created>
  <dcterms:modified xsi:type="dcterms:W3CDTF">2019-01-17T19:05:04Z</dcterms:modified>
</cp:coreProperties>
</file>