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\\admin\OSE\Operatorzy\2 przetarg łącza\Baza do części paczek 26112018\DOLNOŚLĄSKIE\"/>
    </mc:Choice>
  </mc:AlternateContent>
  <xr:revisionPtr revIDLastSave="0" documentId="8_{13141F52-30D9-4C2B-B154-37A9B5802DA7}" xr6:coauthVersionLast="40" xr6:coauthVersionMax="40" xr10:uidLastSave="{00000000-0000-0000-0000-000000000000}"/>
  <bookViews>
    <workbookView xWindow="0" yWindow="0" windowWidth="20490" windowHeight="7395" tabRatio="876" firstSheet="64" activeTab="77" xr2:uid="{00000000-000D-0000-FFFF-FFFF00000000}"/>
  </bookViews>
  <sheets>
    <sheet name="Części_Raport" sheetId="2" r:id="rId1"/>
    <sheet name="Części_wykaz" sheetId="27" r:id="rId2"/>
    <sheet name="242" sheetId="122" r:id="rId3"/>
    <sheet name="241" sheetId="121" r:id="rId4"/>
    <sheet name="240" sheetId="120" r:id="rId5"/>
    <sheet name="239" sheetId="119" r:id="rId6"/>
    <sheet name="238" sheetId="118" r:id="rId7"/>
    <sheet name="237" sheetId="117" r:id="rId8"/>
    <sheet name="236" sheetId="116" r:id="rId9"/>
    <sheet name="235" sheetId="115" r:id="rId10"/>
    <sheet name="234" sheetId="114" r:id="rId11"/>
    <sheet name="233" sheetId="113" r:id="rId12"/>
    <sheet name="232" sheetId="112" r:id="rId13"/>
    <sheet name="231" sheetId="111" r:id="rId14"/>
    <sheet name="230" sheetId="110" r:id="rId15"/>
    <sheet name="229" sheetId="109" r:id="rId16"/>
    <sheet name="228" sheetId="108" r:id="rId17"/>
    <sheet name="227" sheetId="107" r:id="rId18"/>
    <sheet name="226" sheetId="106" r:id="rId19"/>
    <sheet name="225" sheetId="105" r:id="rId20"/>
    <sheet name="224" sheetId="104" r:id="rId21"/>
    <sheet name="223" sheetId="103" r:id="rId22"/>
    <sheet name="222" sheetId="102" r:id="rId23"/>
    <sheet name="221" sheetId="101" r:id="rId24"/>
    <sheet name="220" sheetId="100" r:id="rId25"/>
    <sheet name="219" sheetId="99" r:id="rId26"/>
    <sheet name="218" sheetId="98" r:id="rId27"/>
    <sheet name="217" sheetId="97" r:id="rId28"/>
    <sheet name="216" sheetId="96" r:id="rId29"/>
    <sheet name="215" sheetId="95" r:id="rId30"/>
    <sheet name="214" sheetId="94" r:id="rId31"/>
    <sheet name="213" sheetId="93" r:id="rId32"/>
    <sheet name="212" sheetId="92" r:id="rId33"/>
    <sheet name="211" sheetId="91" r:id="rId34"/>
    <sheet name="210" sheetId="90" r:id="rId35"/>
    <sheet name="209" sheetId="89" r:id="rId36"/>
    <sheet name="208" sheetId="88" r:id="rId37"/>
    <sheet name="207" sheetId="87" r:id="rId38"/>
    <sheet name="206" sheetId="86" r:id="rId39"/>
    <sheet name="205" sheetId="85" r:id="rId40"/>
    <sheet name="204" sheetId="84" r:id="rId41"/>
    <sheet name="203" sheetId="83" r:id="rId42"/>
    <sheet name="202" sheetId="82" r:id="rId43"/>
    <sheet name="201" sheetId="81" r:id="rId44"/>
    <sheet name="200" sheetId="80" r:id="rId45"/>
    <sheet name="199" sheetId="79" r:id="rId46"/>
    <sheet name="198" sheetId="78" r:id="rId47"/>
    <sheet name="197" sheetId="77" r:id="rId48"/>
    <sheet name="196" sheetId="76" r:id="rId49"/>
    <sheet name="195" sheetId="75" r:id="rId50"/>
    <sheet name="194" sheetId="74" r:id="rId51"/>
    <sheet name="193" sheetId="73" r:id="rId52"/>
    <sheet name="192" sheetId="72" r:id="rId53"/>
    <sheet name="191" sheetId="71" r:id="rId54"/>
    <sheet name="190" sheetId="70" r:id="rId55"/>
    <sheet name="189" sheetId="69" r:id="rId56"/>
    <sheet name="188" sheetId="68" r:id="rId57"/>
    <sheet name="187" sheetId="67" r:id="rId58"/>
    <sheet name="186" sheetId="66" r:id="rId59"/>
    <sheet name="185" sheetId="65" r:id="rId60"/>
    <sheet name="184" sheetId="64" r:id="rId61"/>
    <sheet name="183" sheetId="63" r:id="rId62"/>
    <sheet name="182" sheetId="62" r:id="rId63"/>
    <sheet name="181" sheetId="61" r:id="rId64"/>
    <sheet name="180" sheetId="60" r:id="rId65"/>
    <sheet name="179" sheetId="59" r:id="rId66"/>
    <sheet name="178" sheetId="58" r:id="rId67"/>
    <sheet name="177" sheetId="57" r:id="rId68"/>
    <sheet name="176" sheetId="56" r:id="rId69"/>
    <sheet name="175" sheetId="55" r:id="rId70"/>
    <sheet name="174" sheetId="54" r:id="rId71"/>
    <sheet name="173" sheetId="53" r:id="rId72"/>
    <sheet name="172" sheetId="52" r:id="rId73"/>
    <sheet name="171" sheetId="51" r:id="rId74"/>
    <sheet name="170" sheetId="50" r:id="rId75"/>
    <sheet name="169" sheetId="49" r:id="rId76"/>
    <sheet name="168" sheetId="48" r:id="rId77"/>
    <sheet name="167" sheetId="47" r:id="rId78"/>
    <sheet name="166" sheetId="46" r:id="rId79"/>
    <sheet name="165" sheetId="45" r:id="rId80"/>
    <sheet name="164" sheetId="44" r:id="rId81"/>
    <sheet name="163" sheetId="43" r:id="rId82"/>
    <sheet name="162" sheetId="42" r:id="rId83"/>
    <sheet name="161" sheetId="41" r:id="rId84"/>
    <sheet name="160" sheetId="40" r:id="rId85"/>
    <sheet name="159" sheetId="39" r:id="rId86"/>
    <sheet name="158" sheetId="38" r:id="rId87"/>
    <sheet name="157" sheetId="37" r:id="rId88"/>
    <sheet name="156" sheetId="36" r:id="rId89"/>
    <sheet name="155" sheetId="35" r:id="rId90"/>
    <sheet name="154" sheetId="34" r:id="rId91"/>
    <sheet name="153" sheetId="33" r:id="rId92"/>
    <sheet name="152" sheetId="32" r:id="rId93"/>
    <sheet name="151" sheetId="31" r:id="rId94"/>
    <sheet name="150" sheetId="30" r:id="rId95"/>
    <sheet name="149" sheetId="29" r:id="rId96"/>
    <sheet name="148" sheetId="28" r:id="rId97"/>
  </sheets>
  <definedNames>
    <definedName name="_xlnm._FilterDatabase" localSheetId="1" hidden="1">Części_wykaz!$A$2:$F$97</definedName>
  </definedNames>
  <calcPr calcId="181029"/>
  <pivotCaches>
    <pivotCache cacheId="0" r:id="rId98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21" l="1"/>
  <c r="H5" i="119"/>
  <c r="H5" i="118"/>
  <c r="H5" i="117"/>
  <c r="H5" i="116"/>
  <c r="H5" i="115"/>
  <c r="H5" i="114"/>
  <c r="H5" i="113"/>
  <c r="H5" i="112"/>
  <c r="H5" i="111"/>
  <c r="H5" i="110"/>
  <c r="H5" i="109"/>
  <c r="H5" i="108"/>
  <c r="H5" i="107"/>
  <c r="H5" i="106"/>
  <c r="H5" i="105"/>
  <c r="H5" i="104"/>
  <c r="H5" i="103"/>
  <c r="H5" i="102"/>
  <c r="H5" i="101"/>
  <c r="H5" i="100"/>
  <c r="H5" i="99"/>
  <c r="H5" i="98"/>
  <c r="H5" i="97"/>
  <c r="H5" i="96"/>
  <c r="H5" i="95"/>
  <c r="H5" i="94"/>
  <c r="H5" i="93"/>
  <c r="H5" i="92"/>
  <c r="H5" i="91"/>
  <c r="H5" i="90"/>
  <c r="H5" i="89"/>
  <c r="H5" i="88"/>
  <c r="H5" i="87"/>
  <c r="H5" i="86"/>
  <c r="H5" i="85"/>
  <c r="H5" i="84"/>
  <c r="H5" i="83"/>
  <c r="H5" i="82"/>
  <c r="H5" i="81"/>
  <c r="H5" i="80"/>
  <c r="H5" i="79"/>
  <c r="H5" i="78"/>
  <c r="H5" i="77"/>
  <c r="H5" i="76"/>
  <c r="H5" i="75"/>
  <c r="H5" i="74"/>
  <c r="H5" i="73"/>
  <c r="H5" i="72"/>
  <c r="H5" i="71"/>
  <c r="H5" i="70"/>
  <c r="H5" i="69"/>
  <c r="H5" i="68"/>
  <c r="H5" i="67"/>
  <c r="H5" i="66"/>
  <c r="H5" i="65"/>
  <c r="H5" i="64"/>
  <c r="H5" i="63"/>
  <c r="H5" i="62"/>
  <c r="H5" i="61"/>
  <c r="H5" i="60"/>
  <c r="H5" i="59"/>
  <c r="H5" i="58"/>
  <c r="H5" i="57"/>
  <c r="H5" i="56"/>
  <c r="H5" i="55"/>
  <c r="H5" i="54"/>
  <c r="H5" i="53"/>
  <c r="H5" i="52"/>
  <c r="H5" i="51"/>
  <c r="H5" i="50"/>
  <c r="H5" i="49"/>
  <c r="H5" i="48"/>
  <c r="H5" i="47"/>
  <c r="H5" i="46"/>
  <c r="H5" i="45"/>
  <c r="H5" i="44"/>
  <c r="H5" i="43"/>
  <c r="H5" i="42"/>
  <c r="H5" i="41"/>
  <c r="H5" i="40"/>
  <c r="H5" i="39"/>
  <c r="H5" i="38"/>
  <c r="H5" i="37"/>
  <c r="H5" i="36"/>
  <c r="H5" i="35"/>
  <c r="H5" i="34"/>
  <c r="H5" i="33"/>
  <c r="H5" i="32"/>
  <c r="H5" i="31"/>
  <c r="H5" i="30"/>
  <c r="H5" i="29"/>
  <c r="H5" i="28"/>
  <c r="H4" i="121"/>
  <c r="H4" i="119"/>
  <c r="H4" i="118"/>
  <c r="H4" i="117"/>
  <c r="H4" i="116"/>
  <c r="H4" i="115"/>
  <c r="H4" i="114"/>
  <c r="H4" i="113"/>
  <c r="H4" i="112"/>
  <c r="H4" i="111"/>
  <c r="H4" i="110"/>
  <c r="H4" i="109"/>
  <c r="H4" i="108"/>
  <c r="H4" i="107"/>
  <c r="H4" i="106"/>
  <c r="H4" i="105"/>
  <c r="H4" i="104"/>
  <c r="H4" i="103"/>
  <c r="H4" i="102"/>
  <c r="H4" i="101"/>
  <c r="H4" i="100"/>
  <c r="H4" i="99"/>
  <c r="H4" i="98"/>
  <c r="H4" i="97"/>
  <c r="H4" i="96"/>
  <c r="H4" i="95"/>
  <c r="H4" i="94"/>
  <c r="H4" i="93"/>
  <c r="H4" i="92"/>
  <c r="H4" i="91"/>
  <c r="H4" i="90"/>
  <c r="H4" i="89"/>
  <c r="H4" i="88"/>
  <c r="H4" i="87"/>
  <c r="H4" i="86"/>
  <c r="H4" i="85"/>
  <c r="H4" i="84"/>
  <c r="H4" i="83"/>
  <c r="H4" i="82"/>
  <c r="H4" i="81"/>
  <c r="H4" i="80"/>
  <c r="H4" i="79"/>
  <c r="H4" i="78"/>
  <c r="H4" i="77"/>
  <c r="H4" i="76"/>
  <c r="H4" i="75"/>
  <c r="H4" i="74"/>
  <c r="H4" i="73"/>
  <c r="H4" i="72"/>
  <c r="H4" i="71"/>
  <c r="H4" i="70"/>
  <c r="H4" i="69"/>
  <c r="H4" i="68"/>
  <c r="H4" i="67"/>
  <c r="H4" i="66"/>
  <c r="H4" i="65"/>
  <c r="H4" i="64"/>
  <c r="H4" i="63"/>
  <c r="H4" i="62"/>
  <c r="H4" i="61"/>
  <c r="H4" i="60"/>
  <c r="H4" i="59"/>
  <c r="H4" i="58"/>
  <c r="H4" i="57"/>
  <c r="H4" i="56"/>
  <c r="H4" i="55"/>
  <c r="H4" i="54"/>
  <c r="H4" i="53"/>
  <c r="H4" i="52"/>
  <c r="H4" i="51"/>
  <c r="H4" i="50"/>
  <c r="H4" i="49"/>
  <c r="H4" i="48"/>
  <c r="H4" i="47"/>
  <c r="H4" i="46"/>
  <c r="H4" i="45"/>
  <c r="H4" i="44"/>
  <c r="H4" i="43"/>
  <c r="H4" i="42"/>
  <c r="H4" i="41"/>
  <c r="H4" i="40"/>
  <c r="H4" i="39"/>
  <c r="H4" i="38"/>
  <c r="H4" i="37"/>
  <c r="H4" i="36"/>
  <c r="H4" i="35"/>
  <c r="H4" i="34"/>
  <c r="H4" i="33"/>
  <c r="H4" i="32"/>
  <c r="H4" i="31"/>
  <c r="H4" i="30"/>
  <c r="H4" i="29"/>
  <c r="H4" i="28"/>
  <c r="V17" i="28" l="1"/>
  <c r="W17" i="28" s="1"/>
  <c r="R17" i="28"/>
  <c r="S17" i="28" s="1"/>
  <c r="V17" i="29"/>
  <c r="W17" i="29" s="1"/>
  <c r="R17" i="29"/>
  <c r="S17" i="29" s="1"/>
  <c r="V17" i="30"/>
  <c r="W17" i="30" s="1"/>
  <c r="S17" i="30"/>
  <c r="R17" i="30"/>
  <c r="W20" i="32"/>
  <c r="W24" i="32"/>
  <c r="V17" i="32"/>
  <c r="W17" i="32" s="1"/>
  <c r="V18" i="32"/>
  <c r="W18" i="32" s="1"/>
  <c r="V19" i="32"/>
  <c r="W19" i="32" s="1"/>
  <c r="V20" i="32"/>
  <c r="V21" i="32"/>
  <c r="W21" i="32" s="1"/>
  <c r="V22" i="32"/>
  <c r="W22" i="32" s="1"/>
  <c r="V23" i="32"/>
  <c r="W23" i="32" s="1"/>
  <c r="V24" i="32"/>
  <c r="V25" i="32"/>
  <c r="W25" i="32" s="1"/>
  <c r="S18" i="32"/>
  <c r="S22" i="32"/>
  <c r="R17" i="32"/>
  <c r="S17" i="32" s="1"/>
  <c r="R18" i="32"/>
  <c r="R19" i="32"/>
  <c r="S19" i="32" s="1"/>
  <c r="R20" i="32"/>
  <c r="S20" i="32" s="1"/>
  <c r="R21" i="32"/>
  <c r="S21" i="32" s="1"/>
  <c r="R22" i="32"/>
  <c r="R23" i="32"/>
  <c r="S23" i="32" s="1"/>
  <c r="R24" i="32"/>
  <c r="S24" i="32" s="1"/>
  <c r="R25" i="32"/>
  <c r="S25" i="32" s="1"/>
  <c r="V17" i="33"/>
  <c r="W17" i="33" s="1"/>
  <c r="V18" i="33"/>
  <c r="W18" i="33" s="1"/>
  <c r="R17" i="33"/>
  <c r="S17" i="33" s="1"/>
  <c r="R18" i="33"/>
  <c r="W19" i="34"/>
  <c r="W20" i="34"/>
  <c r="V17" i="34"/>
  <c r="W17" i="34" s="1"/>
  <c r="V18" i="34"/>
  <c r="W18" i="34" s="1"/>
  <c r="V19" i="34"/>
  <c r="V20" i="34"/>
  <c r="V21" i="34"/>
  <c r="W21" i="34" s="1"/>
  <c r="V22" i="34"/>
  <c r="W22" i="34" s="1"/>
  <c r="S19" i="34"/>
  <c r="S20" i="34"/>
  <c r="R17" i="34"/>
  <c r="S17" i="34" s="1"/>
  <c r="R18" i="34"/>
  <c r="S18" i="34" s="1"/>
  <c r="R19" i="34"/>
  <c r="R20" i="34"/>
  <c r="R21" i="34"/>
  <c r="S21" i="34" s="1"/>
  <c r="R22" i="34"/>
  <c r="S22" i="34" s="1"/>
  <c r="W19" i="36"/>
  <c r="W20" i="36"/>
  <c r="V17" i="36"/>
  <c r="W17" i="36" s="1"/>
  <c r="V18" i="36"/>
  <c r="W18" i="36" s="1"/>
  <c r="V19" i="36"/>
  <c r="V20" i="36"/>
  <c r="V21" i="36"/>
  <c r="W21" i="36" s="1"/>
  <c r="V22" i="36"/>
  <c r="W22" i="36" s="1"/>
  <c r="S19" i="36"/>
  <c r="S20" i="36"/>
  <c r="R17" i="36"/>
  <c r="S17" i="36" s="1"/>
  <c r="R18" i="36"/>
  <c r="S18" i="36" s="1"/>
  <c r="L4" i="36" s="1"/>
  <c r="R19" i="36"/>
  <c r="R20" i="36"/>
  <c r="R21" i="36"/>
  <c r="S21" i="36" s="1"/>
  <c r="R22" i="36"/>
  <c r="S22" i="36" s="1"/>
  <c r="W20" i="37"/>
  <c r="W24" i="37"/>
  <c r="V17" i="37"/>
  <c r="V18" i="37"/>
  <c r="W18" i="37" s="1"/>
  <c r="V19" i="37"/>
  <c r="W19" i="37" s="1"/>
  <c r="V20" i="37"/>
  <c r="V21" i="37"/>
  <c r="W21" i="37" s="1"/>
  <c r="V22" i="37"/>
  <c r="W22" i="37" s="1"/>
  <c r="V23" i="37"/>
  <c r="W23" i="37" s="1"/>
  <c r="V24" i="37"/>
  <c r="V25" i="37"/>
  <c r="W25" i="37" s="1"/>
  <c r="S18" i="37"/>
  <c r="S22" i="37"/>
  <c r="R17" i="37"/>
  <c r="S17" i="37" s="1"/>
  <c r="R18" i="37"/>
  <c r="R19" i="37"/>
  <c r="S19" i="37" s="1"/>
  <c r="R20" i="37"/>
  <c r="R21" i="37"/>
  <c r="S21" i="37" s="1"/>
  <c r="R22" i="37"/>
  <c r="R23" i="37"/>
  <c r="S23" i="37" s="1"/>
  <c r="R24" i="37"/>
  <c r="S24" i="37" s="1"/>
  <c r="R25" i="37"/>
  <c r="S25" i="37" s="1"/>
  <c r="V17" i="38"/>
  <c r="W17" i="38" s="1"/>
  <c r="V18" i="38"/>
  <c r="W18" i="38" s="1"/>
  <c r="V19" i="38"/>
  <c r="W19" i="38" s="1"/>
  <c r="V20" i="38"/>
  <c r="W20" i="38" s="1"/>
  <c r="R17" i="38"/>
  <c r="S17" i="38" s="1"/>
  <c r="R18" i="38"/>
  <c r="S18" i="38" s="1"/>
  <c r="R19" i="38"/>
  <c r="R20" i="38"/>
  <c r="S20" i="38" s="1"/>
  <c r="V17" i="39"/>
  <c r="W17" i="39" s="1"/>
  <c r="R17" i="39"/>
  <c r="S17" i="39" s="1"/>
  <c r="L4" i="39" s="1"/>
  <c r="W19" i="40"/>
  <c r="W20" i="40"/>
  <c r="V17" i="40"/>
  <c r="W17" i="40" s="1"/>
  <c r="V18" i="40"/>
  <c r="W18" i="40" s="1"/>
  <c r="V19" i="40"/>
  <c r="V20" i="40"/>
  <c r="V21" i="40"/>
  <c r="W21" i="40" s="1"/>
  <c r="V22" i="40"/>
  <c r="W22" i="40" s="1"/>
  <c r="V23" i="40"/>
  <c r="W23" i="40" s="1"/>
  <c r="V24" i="40"/>
  <c r="W24" i="40" s="1"/>
  <c r="S19" i="40"/>
  <c r="S20" i="40"/>
  <c r="R17" i="40"/>
  <c r="S17" i="40" s="1"/>
  <c r="R18" i="40"/>
  <c r="S18" i="40" s="1"/>
  <c r="R19" i="40"/>
  <c r="R20" i="40"/>
  <c r="R21" i="40"/>
  <c r="S21" i="40" s="1"/>
  <c r="R22" i="40"/>
  <c r="S22" i="40" s="1"/>
  <c r="R23" i="40"/>
  <c r="S23" i="40" s="1"/>
  <c r="R24" i="40"/>
  <c r="S24" i="40" s="1"/>
  <c r="V17" i="41"/>
  <c r="W17" i="41" s="1"/>
  <c r="S17" i="41"/>
  <c r="R17" i="41"/>
  <c r="V17" i="42"/>
  <c r="W17" i="42" s="1"/>
  <c r="R17" i="42"/>
  <c r="S17" i="42" s="1"/>
  <c r="V17" i="43"/>
  <c r="W17" i="43" s="1"/>
  <c r="R17" i="43"/>
  <c r="S17" i="43" s="1"/>
  <c r="W20" i="44"/>
  <c r="V17" i="44"/>
  <c r="W17" i="44" s="1"/>
  <c r="V18" i="44"/>
  <c r="W18" i="44" s="1"/>
  <c r="V19" i="44"/>
  <c r="W19" i="44" s="1"/>
  <c r="V20" i="44"/>
  <c r="V21" i="44"/>
  <c r="W21" i="44" s="1"/>
  <c r="S17" i="44"/>
  <c r="S18" i="44"/>
  <c r="R17" i="44"/>
  <c r="R18" i="44"/>
  <c r="R19" i="44"/>
  <c r="S19" i="44" s="1"/>
  <c r="R20" i="44"/>
  <c r="R21" i="44"/>
  <c r="S21" i="44" s="1"/>
  <c r="V17" i="46"/>
  <c r="W17" i="46" s="1"/>
  <c r="V18" i="46"/>
  <c r="W18" i="46" s="1"/>
  <c r="R17" i="46"/>
  <c r="S17" i="46" s="1"/>
  <c r="R18" i="46"/>
  <c r="S18" i="46" s="1"/>
  <c r="V17" i="47"/>
  <c r="W17" i="47" s="1"/>
  <c r="V18" i="47"/>
  <c r="W18" i="47" s="1"/>
  <c r="R17" i="47"/>
  <c r="S17" i="47" s="1"/>
  <c r="R18" i="47"/>
  <c r="S18" i="47" s="1"/>
  <c r="V17" i="48"/>
  <c r="W17" i="48" s="1"/>
  <c r="S17" i="48"/>
  <c r="L4" i="48" s="1"/>
  <c r="R17" i="48"/>
  <c r="V17" i="50"/>
  <c r="W17" i="50" s="1"/>
  <c r="R17" i="50"/>
  <c r="S17" i="50" s="1"/>
  <c r="V17" i="51"/>
  <c r="W17" i="51" s="1"/>
  <c r="V18" i="51"/>
  <c r="W18" i="51" s="1"/>
  <c r="R17" i="51"/>
  <c r="S17" i="51" s="1"/>
  <c r="R18" i="51"/>
  <c r="S18" i="51" s="1"/>
  <c r="V17" i="52"/>
  <c r="W17" i="52" s="1"/>
  <c r="V18" i="52"/>
  <c r="W18" i="52" s="1"/>
  <c r="V19" i="52"/>
  <c r="W19" i="52" s="1"/>
  <c r="V20" i="52"/>
  <c r="W20" i="52" s="1"/>
  <c r="R17" i="52"/>
  <c r="S17" i="52" s="1"/>
  <c r="R18" i="52"/>
  <c r="S18" i="52" s="1"/>
  <c r="R19" i="52"/>
  <c r="S19" i="52" s="1"/>
  <c r="R20" i="52"/>
  <c r="W18" i="53"/>
  <c r="W19" i="53"/>
  <c r="V17" i="53"/>
  <c r="W17" i="53" s="1"/>
  <c r="V18" i="53"/>
  <c r="V19" i="53"/>
  <c r="S17" i="53"/>
  <c r="S18" i="53"/>
  <c r="R17" i="53"/>
  <c r="R18" i="53"/>
  <c r="R19" i="53"/>
  <c r="V17" i="54"/>
  <c r="W17" i="54" s="1"/>
  <c r="V18" i="54"/>
  <c r="W18" i="54" s="1"/>
  <c r="R17" i="54"/>
  <c r="S17" i="54" s="1"/>
  <c r="R18" i="54"/>
  <c r="S18" i="54" s="1"/>
  <c r="W18" i="55"/>
  <c r="W19" i="55"/>
  <c r="V17" i="55"/>
  <c r="W17" i="55" s="1"/>
  <c r="V18" i="55"/>
  <c r="V19" i="55"/>
  <c r="S17" i="55"/>
  <c r="R17" i="55"/>
  <c r="R18" i="55"/>
  <c r="S18" i="55" s="1"/>
  <c r="R19" i="55"/>
  <c r="S19" i="55" s="1"/>
  <c r="V17" i="56"/>
  <c r="W17" i="56" s="1"/>
  <c r="V18" i="56"/>
  <c r="W18" i="56" s="1"/>
  <c r="R17" i="56"/>
  <c r="S17" i="56" s="1"/>
  <c r="L4" i="56" s="1"/>
  <c r="R18" i="56"/>
  <c r="S18" i="56" s="1"/>
  <c r="V17" i="57"/>
  <c r="W17" i="57" s="1"/>
  <c r="R17" i="57"/>
  <c r="S17" i="57" s="1"/>
  <c r="W18" i="58"/>
  <c r="W19" i="58"/>
  <c r="W22" i="58"/>
  <c r="W23" i="58"/>
  <c r="V17" i="58"/>
  <c r="W17" i="58" s="1"/>
  <c r="V18" i="58"/>
  <c r="V19" i="58"/>
  <c r="V20" i="58"/>
  <c r="W20" i="58" s="1"/>
  <c r="V21" i="58"/>
  <c r="W21" i="58" s="1"/>
  <c r="V22" i="58"/>
  <c r="V23" i="58"/>
  <c r="S17" i="58"/>
  <c r="S20" i="58"/>
  <c r="S21" i="58"/>
  <c r="S22" i="58"/>
  <c r="R17" i="58"/>
  <c r="R18" i="58"/>
  <c r="S18" i="58" s="1"/>
  <c r="R19" i="58"/>
  <c r="S19" i="58" s="1"/>
  <c r="R20" i="58"/>
  <c r="R21" i="58"/>
  <c r="R22" i="58"/>
  <c r="R23" i="58"/>
  <c r="S23" i="58" s="1"/>
  <c r="V17" i="60"/>
  <c r="W17" i="60" s="1"/>
  <c r="R17" i="60"/>
  <c r="S17" i="60" s="1"/>
  <c r="W19" i="62"/>
  <c r="W20" i="62"/>
  <c r="V17" i="62"/>
  <c r="W17" i="62" s="1"/>
  <c r="V18" i="62"/>
  <c r="W18" i="62" s="1"/>
  <c r="V19" i="62"/>
  <c r="V20" i="62"/>
  <c r="V21" i="62"/>
  <c r="W21" i="62" s="1"/>
  <c r="V22" i="62"/>
  <c r="W22" i="62" s="1"/>
  <c r="V23" i="62"/>
  <c r="W23" i="62" s="1"/>
  <c r="V24" i="62"/>
  <c r="W24" i="62" s="1"/>
  <c r="S19" i="62"/>
  <c r="S20" i="62"/>
  <c r="R17" i="62"/>
  <c r="S17" i="62" s="1"/>
  <c r="R18" i="62"/>
  <c r="S18" i="62" s="1"/>
  <c r="R19" i="62"/>
  <c r="R20" i="62"/>
  <c r="R21" i="62"/>
  <c r="S21" i="62" s="1"/>
  <c r="R22" i="62"/>
  <c r="S22" i="62" s="1"/>
  <c r="R23" i="62"/>
  <c r="S23" i="62" s="1"/>
  <c r="R24" i="62"/>
  <c r="S24" i="62" s="1"/>
  <c r="W18" i="63"/>
  <c r="W19" i="63"/>
  <c r="V17" i="63"/>
  <c r="W17" i="63" s="1"/>
  <c r="V18" i="63"/>
  <c r="V19" i="63"/>
  <c r="S17" i="63"/>
  <c r="R17" i="63"/>
  <c r="R18" i="63"/>
  <c r="S18" i="63" s="1"/>
  <c r="R19" i="63"/>
  <c r="S19" i="63" s="1"/>
  <c r="W19" i="64"/>
  <c r="W20" i="64"/>
  <c r="V17" i="64"/>
  <c r="W17" i="64" s="1"/>
  <c r="V18" i="64"/>
  <c r="W18" i="64" s="1"/>
  <c r="V19" i="64"/>
  <c r="V20" i="64"/>
  <c r="V21" i="64"/>
  <c r="W21" i="64" s="1"/>
  <c r="V22" i="64"/>
  <c r="W22" i="64" s="1"/>
  <c r="S19" i="64"/>
  <c r="S20" i="64"/>
  <c r="R17" i="64"/>
  <c r="S17" i="64" s="1"/>
  <c r="R18" i="64"/>
  <c r="S18" i="64" s="1"/>
  <c r="R19" i="64"/>
  <c r="R20" i="64"/>
  <c r="R21" i="64"/>
  <c r="S21" i="64" s="1"/>
  <c r="R22" i="64"/>
  <c r="S22" i="64" s="1"/>
  <c r="V17" i="65"/>
  <c r="W17" i="65" s="1"/>
  <c r="R17" i="65"/>
  <c r="S17" i="65" s="1"/>
  <c r="V17" i="66"/>
  <c r="W17" i="66" s="1"/>
  <c r="R17" i="66"/>
  <c r="S17" i="66" s="1"/>
  <c r="W19" i="67"/>
  <c r="V17" i="67"/>
  <c r="W17" i="67" s="1"/>
  <c r="V18" i="67"/>
  <c r="W18" i="67" s="1"/>
  <c r="V19" i="67"/>
  <c r="V20" i="67"/>
  <c r="W20" i="67" s="1"/>
  <c r="V21" i="67"/>
  <c r="W21" i="67" s="1"/>
  <c r="V22" i="67"/>
  <c r="W22" i="67" s="1"/>
  <c r="S19" i="67"/>
  <c r="S22" i="67"/>
  <c r="R17" i="67"/>
  <c r="S17" i="67" s="1"/>
  <c r="R18" i="67"/>
  <c r="S18" i="67" s="1"/>
  <c r="R19" i="67"/>
  <c r="R20" i="67"/>
  <c r="S20" i="67" s="1"/>
  <c r="L4" i="67" s="1"/>
  <c r="R21" i="67"/>
  <c r="S21" i="67" s="1"/>
  <c r="R22" i="67"/>
  <c r="W18" i="68"/>
  <c r="W19" i="68"/>
  <c r="V17" i="68"/>
  <c r="W17" i="68" s="1"/>
  <c r="V18" i="68"/>
  <c r="V19" i="68"/>
  <c r="V20" i="68"/>
  <c r="W20" i="68" s="1"/>
  <c r="R17" i="68"/>
  <c r="S17" i="68" s="1"/>
  <c r="R18" i="68"/>
  <c r="S18" i="68" s="1"/>
  <c r="R19" i="68"/>
  <c r="S19" i="68" s="1"/>
  <c r="R20" i="68"/>
  <c r="V17" i="69"/>
  <c r="W17" i="69" s="1"/>
  <c r="V18" i="69"/>
  <c r="W18" i="69" s="1"/>
  <c r="L5" i="69" s="1"/>
  <c r="V19" i="69"/>
  <c r="W19" i="69" s="1"/>
  <c r="V20" i="69"/>
  <c r="W20" i="69" s="1"/>
  <c r="S18" i="69"/>
  <c r="R17" i="69"/>
  <c r="S17" i="69" s="1"/>
  <c r="R18" i="69"/>
  <c r="R19" i="69"/>
  <c r="S19" i="69" s="1"/>
  <c r="R20" i="69"/>
  <c r="W18" i="70"/>
  <c r="V17" i="70"/>
  <c r="W17" i="70" s="1"/>
  <c r="V18" i="70"/>
  <c r="V19" i="70"/>
  <c r="W19" i="70" s="1"/>
  <c r="V20" i="70"/>
  <c r="W20" i="70" s="1"/>
  <c r="R17" i="70"/>
  <c r="S17" i="70" s="1"/>
  <c r="R18" i="70"/>
  <c r="R19" i="70"/>
  <c r="S19" i="70" s="1"/>
  <c r="R20" i="70"/>
  <c r="S20" i="70" s="1"/>
  <c r="V17" i="71"/>
  <c r="W17" i="71" s="1"/>
  <c r="R17" i="71"/>
  <c r="S17" i="71" s="1"/>
  <c r="W17" i="73"/>
  <c r="V17" i="73"/>
  <c r="R17" i="73"/>
  <c r="S17" i="73" s="1"/>
  <c r="V17" i="74"/>
  <c r="W17" i="74" s="1"/>
  <c r="V18" i="74"/>
  <c r="W18" i="74" s="1"/>
  <c r="V19" i="74"/>
  <c r="W19" i="74" s="1"/>
  <c r="V20" i="74"/>
  <c r="W20" i="74" s="1"/>
  <c r="S17" i="74"/>
  <c r="R17" i="74"/>
  <c r="R18" i="74"/>
  <c r="S18" i="74" s="1"/>
  <c r="R19" i="74"/>
  <c r="S19" i="74" s="1"/>
  <c r="R20" i="74"/>
  <c r="W17" i="77"/>
  <c r="V17" i="77"/>
  <c r="R17" i="77"/>
  <c r="S17" i="77" s="1"/>
  <c r="W17" i="79"/>
  <c r="W21" i="79"/>
  <c r="W25" i="79"/>
  <c r="V17" i="79"/>
  <c r="V18" i="79"/>
  <c r="W18" i="79" s="1"/>
  <c r="V19" i="79"/>
  <c r="W19" i="79" s="1"/>
  <c r="V20" i="79"/>
  <c r="W20" i="79" s="1"/>
  <c r="V21" i="79"/>
  <c r="V22" i="79"/>
  <c r="W22" i="79" s="1"/>
  <c r="V23" i="79"/>
  <c r="W23" i="79" s="1"/>
  <c r="V24" i="79"/>
  <c r="W24" i="79" s="1"/>
  <c r="V25" i="79"/>
  <c r="S19" i="79"/>
  <c r="S22" i="79"/>
  <c r="S23" i="79"/>
  <c r="R17" i="79"/>
  <c r="S17" i="79" s="1"/>
  <c r="R18" i="79"/>
  <c r="S18" i="79" s="1"/>
  <c r="R19" i="79"/>
  <c r="R20" i="79"/>
  <c r="S20" i="79" s="1"/>
  <c r="R21" i="79"/>
  <c r="S21" i="79" s="1"/>
  <c r="R22" i="79"/>
  <c r="R23" i="79"/>
  <c r="R24" i="79"/>
  <c r="S24" i="79" s="1"/>
  <c r="R25" i="79"/>
  <c r="S25" i="79" s="1"/>
  <c r="W20" i="80"/>
  <c r="V17" i="80"/>
  <c r="W17" i="80" s="1"/>
  <c r="V18" i="80"/>
  <c r="W18" i="80" s="1"/>
  <c r="V19" i="80"/>
  <c r="W19" i="80" s="1"/>
  <c r="V20" i="80"/>
  <c r="V21" i="80"/>
  <c r="W21" i="80" s="1"/>
  <c r="V22" i="80"/>
  <c r="W22" i="80" s="1"/>
  <c r="V23" i="80"/>
  <c r="W23" i="80" s="1"/>
  <c r="V24" i="80"/>
  <c r="W24" i="80" s="1"/>
  <c r="S20" i="80"/>
  <c r="R17" i="80"/>
  <c r="S17" i="80" s="1"/>
  <c r="R18" i="80"/>
  <c r="S18" i="80" s="1"/>
  <c r="R19" i="80"/>
  <c r="R20" i="80"/>
  <c r="R21" i="80"/>
  <c r="S21" i="80" s="1"/>
  <c r="R22" i="80"/>
  <c r="S22" i="80" s="1"/>
  <c r="R23" i="80"/>
  <c r="S23" i="80" s="1"/>
  <c r="R24" i="80"/>
  <c r="S24" i="80" s="1"/>
  <c r="W17" i="81"/>
  <c r="W19" i="81"/>
  <c r="V17" i="81"/>
  <c r="V18" i="81"/>
  <c r="W18" i="81" s="1"/>
  <c r="V19" i="81"/>
  <c r="S17" i="81"/>
  <c r="S18" i="81"/>
  <c r="S19" i="81"/>
  <c r="R17" i="81"/>
  <c r="R18" i="81"/>
  <c r="R19" i="81"/>
  <c r="V17" i="82"/>
  <c r="W17" i="82" s="1"/>
  <c r="V18" i="82"/>
  <c r="W18" i="82" s="1"/>
  <c r="V19" i="82"/>
  <c r="W19" i="82" s="1"/>
  <c r="V20" i="82"/>
  <c r="W20" i="82" s="1"/>
  <c r="S17" i="82"/>
  <c r="R17" i="82"/>
  <c r="R18" i="82"/>
  <c r="S18" i="82" s="1"/>
  <c r="R19" i="82"/>
  <c r="S19" i="82" s="1"/>
  <c r="R20" i="82"/>
  <c r="W17" i="85"/>
  <c r="W20" i="85"/>
  <c r="W21" i="85"/>
  <c r="W25" i="85"/>
  <c r="V17" i="85"/>
  <c r="V18" i="85"/>
  <c r="W18" i="85" s="1"/>
  <c r="V19" i="85"/>
  <c r="W19" i="85" s="1"/>
  <c r="V20" i="85"/>
  <c r="V21" i="85"/>
  <c r="V22" i="85"/>
  <c r="W22" i="85" s="1"/>
  <c r="V23" i="85"/>
  <c r="W23" i="85" s="1"/>
  <c r="V24" i="85"/>
  <c r="W24" i="85" s="1"/>
  <c r="V25" i="85"/>
  <c r="S18" i="85"/>
  <c r="S19" i="85"/>
  <c r="S22" i="85"/>
  <c r="S23" i="85"/>
  <c r="R17" i="85"/>
  <c r="S17" i="85" s="1"/>
  <c r="R18" i="85"/>
  <c r="R19" i="85"/>
  <c r="R20" i="85"/>
  <c r="S20" i="85" s="1"/>
  <c r="R21" i="85"/>
  <c r="S21" i="85" s="1"/>
  <c r="R22" i="85"/>
  <c r="R23" i="85"/>
  <c r="R24" i="85"/>
  <c r="S24" i="85" s="1"/>
  <c r="R25" i="85"/>
  <c r="S25" i="85" s="1"/>
  <c r="W17" i="86"/>
  <c r="V17" i="86"/>
  <c r="V18" i="86"/>
  <c r="W18" i="86" s="1"/>
  <c r="S17" i="86"/>
  <c r="R17" i="86"/>
  <c r="R18" i="86"/>
  <c r="S18" i="86" s="1"/>
  <c r="W19" i="89"/>
  <c r="W20" i="89"/>
  <c r="W23" i="89"/>
  <c r="W24" i="89"/>
  <c r="W27" i="89"/>
  <c r="V17" i="89"/>
  <c r="W17" i="89" s="1"/>
  <c r="V18" i="89"/>
  <c r="W18" i="89" s="1"/>
  <c r="V19" i="89"/>
  <c r="V20" i="89"/>
  <c r="V21" i="89"/>
  <c r="W21" i="89" s="1"/>
  <c r="V22" i="89"/>
  <c r="W22" i="89" s="1"/>
  <c r="V23" i="89"/>
  <c r="V24" i="89"/>
  <c r="V25" i="89"/>
  <c r="W25" i="89" s="1"/>
  <c r="V26" i="89"/>
  <c r="W26" i="89" s="1"/>
  <c r="V27" i="89"/>
  <c r="S17" i="89"/>
  <c r="S18" i="89"/>
  <c r="S19" i="89"/>
  <c r="S21" i="89"/>
  <c r="S22" i="89"/>
  <c r="S23" i="89"/>
  <c r="S25" i="89"/>
  <c r="S26" i="89"/>
  <c r="S27" i="89"/>
  <c r="R17" i="89"/>
  <c r="R18" i="89"/>
  <c r="R19" i="89"/>
  <c r="R20" i="89"/>
  <c r="S20" i="89" s="1"/>
  <c r="R21" i="89"/>
  <c r="R22" i="89"/>
  <c r="R23" i="89"/>
  <c r="R24" i="89"/>
  <c r="S24" i="89" s="1"/>
  <c r="R25" i="89"/>
  <c r="R26" i="89"/>
  <c r="R27" i="89"/>
  <c r="W19" i="94"/>
  <c r="V17" i="94"/>
  <c r="W17" i="94" s="1"/>
  <c r="V18" i="94"/>
  <c r="W18" i="94" s="1"/>
  <c r="V19" i="94"/>
  <c r="S17" i="94"/>
  <c r="S18" i="94"/>
  <c r="R17" i="94"/>
  <c r="R18" i="94"/>
  <c r="R19" i="94"/>
  <c r="S19" i="94" s="1"/>
  <c r="W17" i="95"/>
  <c r="V17" i="95"/>
  <c r="V18" i="95"/>
  <c r="W18" i="95" s="1"/>
  <c r="S17" i="95"/>
  <c r="R17" i="95"/>
  <c r="R18" i="95"/>
  <c r="S18" i="95" s="1"/>
  <c r="W17" i="96"/>
  <c r="V17" i="96"/>
  <c r="V18" i="96"/>
  <c r="W18" i="96" s="1"/>
  <c r="S17" i="96"/>
  <c r="R17" i="96"/>
  <c r="R18" i="96"/>
  <c r="S18" i="96" s="1"/>
  <c r="L4" i="96" s="1"/>
  <c r="W17" i="97"/>
  <c r="V17" i="97"/>
  <c r="R17" i="97"/>
  <c r="S17" i="97" s="1"/>
  <c r="W17" i="98"/>
  <c r="V17" i="98"/>
  <c r="V18" i="98"/>
  <c r="W18" i="98" s="1"/>
  <c r="S17" i="98"/>
  <c r="R17" i="98"/>
  <c r="R18" i="98"/>
  <c r="S18" i="98" s="1"/>
  <c r="W17" i="99"/>
  <c r="V17" i="99"/>
  <c r="R17" i="99"/>
  <c r="S17" i="99" s="1"/>
  <c r="W17" i="100"/>
  <c r="W20" i="100"/>
  <c r="W21" i="100"/>
  <c r="V17" i="100"/>
  <c r="V18" i="100"/>
  <c r="W18" i="100" s="1"/>
  <c r="V19" i="100"/>
  <c r="W19" i="100" s="1"/>
  <c r="V20" i="100"/>
  <c r="V21" i="100"/>
  <c r="V22" i="100"/>
  <c r="W22" i="100" s="1"/>
  <c r="S17" i="100"/>
  <c r="S20" i="100"/>
  <c r="S21" i="100"/>
  <c r="R17" i="100"/>
  <c r="R18" i="100"/>
  <c r="S18" i="100" s="1"/>
  <c r="R19" i="100"/>
  <c r="S19" i="100" s="1"/>
  <c r="R20" i="100"/>
  <c r="R21" i="100"/>
  <c r="R22" i="100"/>
  <c r="S22" i="100" s="1"/>
  <c r="W17" i="101"/>
  <c r="V17" i="101"/>
  <c r="R17" i="101"/>
  <c r="S17" i="101" s="1"/>
  <c r="W17" i="102"/>
  <c r="W20" i="102"/>
  <c r="W21" i="102"/>
  <c r="W24" i="102"/>
  <c r="W25" i="102"/>
  <c r="V17" i="102"/>
  <c r="V18" i="102"/>
  <c r="W18" i="102" s="1"/>
  <c r="V19" i="102"/>
  <c r="W19" i="102" s="1"/>
  <c r="V20" i="102"/>
  <c r="V21" i="102"/>
  <c r="V22" i="102"/>
  <c r="W22" i="102" s="1"/>
  <c r="V23" i="102"/>
  <c r="W23" i="102" s="1"/>
  <c r="V24" i="102"/>
  <c r="V25" i="102"/>
  <c r="V26" i="102"/>
  <c r="W26" i="102" s="1"/>
  <c r="S17" i="102"/>
  <c r="S20" i="102"/>
  <c r="S21" i="102"/>
  <c r="S24" i="102"/>
  <c r="S25" i="102"/>
  <c r="R17" i="102"/>
  <c r="R18" i="102"/>
  <c r="S18" i="102" s="1"/>
  <c r="R19" i="102"/>
  <c r="S19" i="102" s="1"/>
  <c r="R20" i="102"/>
  <c r="R21" i="102"/>
  <c r="R22" i="102"/>
  <c r="S22" i="102" s="1"/>
  <c r="R23" i="102"/>
  <c r="S23" i="102" s="1"/>
  <c r="R24" i="102"/>
  <c r="R25" i="102"/>
  <c r="R26" i="102"/>
  <c r="S26" i="102" s="1"/>
  <c r="W17" i="104"/>
  <c r="W19" i="104"/>
  <c r="V17" i="104"/>
  <c r="V18" i="104"/>
  <c r="W18" i="104" s="1"/>
  <c r="V19" i="104"/>
  <c r="S17" i="104"/>
  <c r="S18" i="104"/>
  <c r="S19" i="104"/>
  <c r="L4" i="104" s="1"/>
  <c r="R17" i="104"/>
  <c r="R18" i="104"/>
  <c r="R19" i="104"/>
  <c r="W17" i="105"/>
  <c r="W20" i="105"/>
  <c r="W21" i="105"/>
  <c r="V17" i="105"/>
  <c r="V18" i="105"/>
  <c r="W18" i="105" s="1"/>
  <c r="V19" i="105"/>
  <c r="W19" i="105" s="1"/>
  <c r="L5" i="105" s="1"/>
  <c r="V20" i="105"/>
  <c r="V21" i="105"/>
  <c r="S18" i="105"/>
  <c r="S19" i="105"/>
  <c r="R17" i="105"/>
  <c r="S17" i="105" s="1"/>
  <c r="R18" i="105"/>
  <c r="R19" i="105"/>
  <c r="R20" i="105"/>
  <c r="S20" i="105" s="1"/>
  <c r="R21" i="105"/>
  <c r="S21" i="105" s="1"/>
  <c r="W17" i="107"/>
  <c r="V17" i="107"/>
  <c r="V18" i="107"/>
  <c r="W18" i="107" s="1"/>
  <c r="S17" i="107"/>
  <c r="R17" i="107"/>
  <c r="R18" i="107"/>
  <c r="S18" i="107" s="1"/>
  <c r="W17" i="108"/>
  <c r="V17" i="108"/>
  <c r="R17" i="108"/>
  <c r="S17" i="108" s="1"/>
  <c r="W17" i="109"/>
  <c r="V17" i="109"/>
  <c r="V18" i="109"/>
  <c r="W18" i="109" s="1"/>
  <c r="S17" i="109"/>
  <c r="R17" i="109"/>
  <c r="R18" i="109"/>
  <c r="S18" i="109" s="1"/>
  <c r="W19" i="110"/>
  <c r="W20" i="110"/>
  <c r="W21" i="110"/>
  <c r="W23" i="110"/>
  <c r="V17" i="110"/>
  <c r="W17" i="110" s="1"/>
  <c r="V18" i="110"/>
  <c r="W18" i="110" s="1"/>
  <c r="V19" i="110"/>
  <c r="V20" i="110"/>
  <c r="V21" i="110"/>
  <c r="V22" i="110"/>
  <c r="W22" i="110" s="1"/>
  <c r="V23" i="110"/>
  <c r="S17" i="110"/>
  <c r="S18" i="110"/>
  <c r="S19" i="110"/>
  <c r="S21" i="110"/>
  <c r="S22" i="110"/>
  <c r="S23" i="110"/>
  <c r="R17" i="110"/>
  <c r="R18" i="110"/>
  <c r="R19" i="110"/>
  <c r="R20" i="110"/>
  <c r="S20" i="110" s="1"/>
  <c r="R21" i="110"/>
  <c r="R22" i="110"/>
  <c r="R23" i="110"/>
  <c r="W17" i="111"/>
  <c r="V17" i="111"/>
  <c r="V18" i="111"/>
  <c r="W18" i="111" s="1"/>
  <c r="S17" i="111"/>
  <c r="R17" i="111"/>
  <c r="R18" i="111"/>
  <c r="S18" i="111" s="1"/>
  <c r="W17" i="112"/>
  <c r="W21" i="112"/>
  <c r="W24" i="112"/>
  <c r="W25" i="112"/>
  <c r="W29" i="112"/>
  <c r="V17" i="112"/>
  <c r="V18" i="112"/>
  <c r="W18" i="112" s="1"/>
  <c r="V19" i="112"/>
  <c r="W19" i="112" s="1"/>
  <c r="V20" i="112"/>
  <c r="W20" i="112" s="1"/>
  <c r="V21" i="112"/>
  <c r="V22" i="112"/>
  <c r="W22" i="112" s="1"/>
  <c r="V23" i="112"/>
  <c r="W23" i="112" s="1"/>
  <c r="V24" i="112"/>
  <c r="V25" i="112"/>
  <c r="V26" i="112"/>
  <c r="W26" i="112" s="1"/>
  <c r="V27" i="112"/>
  <c r="W27" i="112" s="1"/>
  <c r="V28" i="112"/>
  <c r="W28" i="112" s="1"/>
  <c r="V29" i="112"/>
  <c r="S18" i="112"/>
  <c r="S19" i="112"/>
  <c r="S23" i="112"/>
  <c r="S26" i="112"/>
  <c r="S27" i="112"/>
  <c r="R17" i="112"/>
  <c r="S17" i="112" s="1"/>
  <c r="R18" i="112"/>
  <c r="R19" i="112"/>
  <c r="R20" i="112"/>
  <c r="R21" i="112"/>
  <c r="S21" i="112" s="1"/>
  <c r="R22" i="112"/>
  <c r="S22" i="112" s="1"/>
  <c r="R23" i="112"/>
  <c r="R24" i="112"/>
  <c r="S24" i="112" s="1"/>
  <c r="R25" i="112"/>
  <c r="S25" i="112" s="1"/>
  <c r="R26" i="112"/>
  <c r="R27" i="112"/>
  <c r="R28" i="112"/>
  <c r="S28" i="112" s="1"/>
  <c r="R29" i="112"/>
  <c r="S29" i="112" s="1"/>
  <c r="W17" i="113"/>
  <c r="V17" i="113"/>
  <c r="R17" i="113"/>
  <c r="V17" i="114"/>
  <c r="W17" i="114" s="1"/>
  <c r="V18" i="114"/>
  <c r="W18" i="114" s="1"/>
  <c r="V19" i="114"/>
  <c r="W19" i="114" s="1"/>
  <c r="V20" i="114"/>
  <c r="W20" i="114" s="1"/>
  <c r="V21" i="114"/>
  <c r="W21" i="114" s="1"/>
  <c r="V22" i="114"/>
  <c r="W22" i="114" s="1"/>
  <c r="V23" i="114"/>
  <c r="W23" i="114" s="1"/>
  <c r="V24" i="114"/>
  <c r="W24" i="114" s="1"/>
  <c r="V25" i="114"/>
  <c r="W25" i="114" s="1"/>
  <c r="V26" i="114"/>
  <c r="W26" i="114" s="1"/>
  <c r="V27" i="114"/>
  <c r="W27" i="114" s="1"/>
  <c r="V28" i="114"/>
  <c r="W28" i="114" s="1"/>
  <c r="S17" i="114"/>
  <c r="S24" i="114"/>
  <c r="S25" i="114"/>
  <c r="R17" i="114"/>
  <c r="R18" i="114"/>
  <c r="S18" i="114" s="1"/>
  <c r="R19" i="114"/>
  <c r="R20" i="114"/>
  <c r="S20" i="114" s="1"/>
  <c r="R21" i="114"/>
  <c r="S21" i="114" s="1"/>
  <c r="R22" i="114"/>
  <c r="S22" i="114" s="1"/>
  <c r="R23" i="114"/>
  <c r="S23" i="114" s="1"/>
  <c r="R24" i="114"/>
  <c r="R25" i="114"/>
  <c r="R26" i="114"/>
  <c r="S26" i="114" s="1"/>
  <c r="R27" i="114"/>
  <c r="S27" i="114" s="1"/>
  <c r="R28" i="114"/>
  <c r="S28" i="114" s="1"/>
  <c r="W19" i="115"/>
  <c r="V17" i="115"/>
  <c r="W17" i="115" s="1"/>
  <c r="V18" i="115"/>
  <c r="W18" i="115" s="1"/>
  <c r="V19" i="115"/>
  <c r="S17" i="115"/>
  <c r="S18" i="115"/>
  <c r="R17" i="115"/>
  <c r="R18" i="115"/>
  <c r="R19" i="115"/>
  <c r="S19" i="115" s="1"/>
  <c r="V17" i="116"/>
  <c r="W17" i="116" s="1"/>
  <c r="V18" i="116"/>
  <c r="W18" i="116" s="1"/>
  <c r="V19" i="116"/>
  <c r="W19" i="116" s="1"/>
  <c r="V20" i="116"/>
  <c r="W20" i="116" s="1"/>
  <c r="S17" i="116"/>
  <c r="R17" i="116"/>
  <c r="R18" i="116"/>
  <c r="S18" i="116" s="1"/>
  <c r="R19" i="116"/>
  <c r="R20" i="116"/>
  <c r="S20" i="116" s="1"/>
  <c r="W17" i="118"/>
  <c r="V17" i="118"/>
  <c r="V18" i="118"/>
  <c r="W18" i="118" s="1"/>
  <c r="S17" i="118"/>
  <c r="R17" i="118"/>
  <c r="R18" i="118"/>
  <c r="S18" i="118" s="1"/>
  <c r="W20" i="121"/>
  <c r="V17" i="121"/>
  <c r="W17" i="121" s="1"/>
  <c r="V18" i="121"/>
  <c r="W18" i="121" s="1"/>
  <c r="V19" i="121"/>
  <c r="V20" i="121"/>
  <c r="V21" i="121"/>
  <c r="W21" i="121" s="1"/>
  <c r="V22" i="121"/>
  <c r="W22" i="121" s="1"/>
  <c r="V23" i="121"/>
  <c r="W23" i="121" s="1"/>
  <c r="V24" i="121"/>
  <c r="W24" i="121" s="1"/>
  <c r="S20" i="121"/>
  <c r="R17" i="121"/>
  <c r="S17" i="121" s="1"/>
  <c r="R18" i="121"/>
  <c r="S18" i="121" s="1"/>
  <c r="R19" i="121"/>
  <c r="S19" i="121" s="1"/>
  <c r="R20" i="121"/>
  <c r="R21" i="121"/>
  <c r="S21" i="121" s="1"/>
  <c r="R22" i="121"/>
  <c r="S22" i="121" s="1"/>
  <c r="R23" i="121"/>
  <c r="S23" i="121" s="1"/>
  <c r="R24" i="121"/>
  <c r="S24" i="121" s="1"/>
  <c r="V16" i="121"/>
  <c r="W16" i="121" s="1"/>
  <c r="V16" i="120"/>
  <c r="V16" i="119"/>
  <c r="W16" i="119" s="1"/>
  <c r="L5" i="119" s="1"/>
  <c r="V16" i="118"/>
  <c r="W16" i="118" s="1"/>
  <c r="V16" i="117"/>
  <c r="W16" i="117" s="1"/>
  <c r="L5" i="117" s="1"/>
  <c r="V16" i="116"/>
  <c r="V16" i="115"/>
  <c r="W16" i="115" s="1"/>
  <c r="V16" i="114"/>
  <c r="W16" i="114" s="1"/>
  <c r="V16" i="113"/>
  <c r="W16" i="113" s="1"/>
  <c r="V16" i="112"/>
  <c r="V16" i="111"/>
  <c r="W16" i="111" s="1"/>
  <c r="V16" i="110"/>
  <c r="W16" i="110" s="1"/>
  <c r="V16" i="109"/>
  <c r="W16" i="109" s="1"/>
  <c r="V16" i="108"/>
  <c r="V16" i="107"/>
  <c r="W16" i="107" s="1"/>
  <c r="V16" i="106"/>
  <c r="W16" i="106" s="1"/>
  <c r="L5" i="106" s="1"/>
  <c r="V16" i="105"/>
  <c r="W16" i="105" s="1"/>
  <c r="V16" i="104"/>
  <c r="V16" i="103"/>
  <c r="W16" i="103" s="1"/>
  <c r="L5" i="103" s="1"/>
  <c r="V16" i="102"/>
  <c r="W16" i="102" s="1"/>
  <c r="V16" i="101"/>
  <c r="W16" i="101" s="1"/>
  <c r="L5" i="101" s="1"/>
  <c r="V16" i="100"/>
  <c r="V16" i="99"/>
  <c r="W16" i="99" s="1"/>
  <c r="L5" i="99" s="1"/>
  <c r="V16" i="98"/>
  <c r="W16" i="98" s="1"/>
  <c r="V16" i="97"/>
  <c r="W16" i="97" s="1"/>
  <c r="L5" i="97" s="1"/>
  <c r="V16" i="96"/>
  <c r="V16" i="95"/>
  <c r="W16" i="95" s="1"/>
  <c r="V16" i="94"/>
  <c r="W16" i="94" s="1"/>
  <c r="V16" i="93"/>
  <c r="W16" i="93" s="1"/>
  <c r="V16" i="92"/>
  <c r="V16" i="91"/>
  <c r="W16" i="91" s="1"/>
  <c r="L5" i="91" s="1"/>
  <c r="V16" i="90"/>
  <c r="W16" i="90" s="1"/>
  <c r="L5" i="90" s="1"/>
  <c r="V16" i="89"/>
  <c r="W16" i="89" s="1"/>
  <c r="V16" i="88"/>
  <c r="V16" i="87"/>
  <c r="W16" i="87" s="1"/>
  <c r="L5" i="87" s="1"/>
  <c r="V16" i="86"/>
  <c r="W16" i="86" s="1"/>
  <c r="V16" i="85"/>
  <c r="W16" i="85" s="1"/>
  <c r="V16" i="84"/>
  <c r="V16" i="83"/>
  <c r="W16" i="83" s="1"/>
  <c r="L5" i="83" s="1"/>
  <c r="V16" i="82"/>
  <c r="W16" i="82" s="1"/>
  <c r="V16" i="81"/>
  <c r="W16" i="81" s="1"/>
  <c r="V16" i="80"/>
  <c r="V16" i="79"/>
  <c r="W16" i="79" s="1"/>
  <c r="V16" i="78"/>
  <c r="W16" i="78" s="1"/>
  <c r="L5" i="78" s="1"/>
  <c r="V16" i="77"/>
  <c r="W16" i="77" s="1"/>
  <c r="L5" i="77" s="1"/>
  <c r="V16" i="76"/>
  <c r="V16" i="75"/>
  <c r="W16" i="75" s="1"/>
  <c r="L5" i="75" s="1"/>
  <c r="V16" i="74"/>
  <c r="W16" i="74" s="1"/>
  <c r="V16" i="73"/>
  <c r="W16" i="73" s="1"/>
  <c r="L5" i="73" s="1"/>
  <c r="V16" i="72"/>
  <c r="V16" i="71"/>
  <c r="W16" i="71" s="1"/>
  <c r="L5" i="71" s="1"/>
  <c r="V16" i="70"/>
  <c r="W16" i="70" s="1"/>
  <c r="V16" i="69"/>
  <c r="W16" i="69" s="1"/>
  <c r="V16" i="68"/>
  <c r="V16" i="67"/>
  <c r="W16" i="67" s="1"/>
  <c r="V16" i="66"/>
  <c r="W16" i="66" s="1"/>
  <c r="V16" i="65"/>
  <c r="W16" i="65" s="1"/>
  <c r="V16" i="64"/>
  <c r="V16" i="63"/>
  <c r="W16" i="63" s="1"/>
  <c r="L5" i="63" s="1"/>
  <c r="V16" i="62"/>
  <c r="W16" i="62" s="1"/>
  <c r="V16" i="61"/>
  <c r="W16" i="61" s="1"/>
  <c r="L5" i="61" s="1"/>
  <c r="V16" i="60"/>
  <c r="V16" i="59"/>
  <c r="W16" i="59" s="1"/>
  <c r="L5" i="59" s="1"/>
  <c r="V16" i="58"/>
  <c r="W16" i="58" s="1"/>
  <c r="V16" i="57"/>
  <c r="W16" i="57" s="1"/>
  <c r="L5" i="57" s="1"/>
  <c r="V16" i="56"/>
  <c r="V16" i="55"/>
  <c r="W16" i="55" s="1"/>
  <c r="L5" i="55" s="1"/>
  <c r="V16" i="54"/>
  <c r="W16" i="54" s="1"/>
  <c r="V16" i="53"/>
  <c r="W16" i="53" s="1"/>
  <c r="V16" i="52"/>
  <c r="W16" i="51"/>
  <c r="V16" i="51"/>
  <c r="V16" i="50"/>
  <c r="W16" i="50" s="1"/>
  <c r="L5" i="50" s="1"/>
  <c r="V16" i="49"/>
  <c r="W16" i="49" s="1"/>
  <c r="L5" i="49" s="1"/>
  <c r="V16" i="48"/>
  <c r="V16" i="47"/>
  <c r="W16" i="47" s="1"/>
  <c r="L5" i="47" s="1"/>
  <c r="V16" i="46"/>
  <c r="W16" i="46" s="1"/>
  <c r="V16" i="45"/>
  <c r="W16" i="45" s="1"/>
  <c r="V16" i="44"/>
  <c r="V16" i="43"/>
  <c r="W16" i="43" s="1"/>
  <c r="L5" i="43" s="1"/>
  <c r="V16" i="42"/>
  <c r="W16" i="42" s="1"/>
  <c r="L5" i="42" s="1"/>
  <c r="V16" i="41"/>
  <c r="W16" i="41" s="1"/>
  <c r="V16" i="40"/>
  <c r="V16" i="39"/>
  <c r="W16" i="39" s="1"/>
  <c r="L5" i="39" s="1"/>
  <c r="V16" i="38"/>
  <c r="W16" i="38" s="1"/>
  <c r="V16" i="37"/>
  <c r="W16" i="37" s="1"/>
  <c r="V16" i="36"/>
  <c r="V16" i="35"/>
  <c r="W16" i="35" s="1"/>
  <c r="L5" i="35" s="1"/>
  <c r="V16" i="34"/>
  <c r="W16" i="34" s="1"/>
  <c r="V16" i="33"/>
  <c r="W16" i="33" s="1"/>
  <c r="V16" i="32"/>
  <c r="V16" i="31"/>
  <c r="W16" i="31" s="1"/>
  <c r="L5" i="31" s="1"/>
  <c r="V16" i="30"/>
  <c r="W16" i="30" s="1"/>
  <c r="L5" i="30" s="1"/>
  <c r="V16" i="29"/>
  <c r="W16" i="29" s="1"/>
  <c r="V16" i="28"/>
  <c r="V16" i="122"/>
  <c r="W16" i="122" s="1"/>
  <c r="L5" i="122" s="1"/>
  <c r="R16" i="121"/>
  <c r="S16" i="121" s="1"/>
  <c r="R16" i="120"/>
  <c r="S16" i="120" s="1"/>
  <c r="R16" i="119"/>
  <c r="S16" i="119" s="1"/>
  <c r="L4" i="119" s="1"/>
  <c r="R16" i="118"/>
  <c r="S16" i="118" s="1"/>
  <c r="L4" i="118" s="1"/>
  <c r="R16" i="117"/>
  <c r="S16" i="117" s="1"/>
  <c r="L4" i="117" s="1"/>
  <c r="R16" i="116"/>
  <c r="S16" i="116" s="1"/>
  <c r="R16" i="115"/>
  <c r="S16" i="115" s="1"/>
  <c r="L4" i="115" s="1"/>
  <c r="R16" i="114"/>
  <c r="S16" i="114" s="1"/>
  <c r="R16" i="113"/>
  <c r="S16" i="113" s="1"/>
  <c r="R16" i="112"/>
  <c r="S16" i="112" s="1"/>
  <c r="R16" i="111"/>
  <c r="S16" i="111" s="1"/>
  <c r="R16" i="110"/>
  <c r="S16" i="110" s="1"/>
  <c r="R16" i="109"/>
  <c r="S16" i="109" s="1"/>
  <c r="R16" i="108"/>
  <c r="S16" i="108" s="1"/>
  <c r="R16" i="107"/>
  <c r="S16" i="107" s="1"/>
  <c r="L4" i="107" s="1"/>
  <c r="R16" i="106"/>
  <c r="S16" i="106" s="1"/>
  <c r="L4" i="106" s="1"/>
  <c r="R16" i="105"/>
  <c r="S16" i="105" s="1"/>
  <c r="R16" i="104"/>
  <c r="S16" i="104" s="1"/>
  <c r="R16" i="103"/>
  <c r="S16" i="103" s="1"/>
  <c r="R16" i="102"/>
  <c r="S16" i="102" s="1"/>
  <c r="R16" i="101"/>
  <c r="S16" i="101" s="1"/>
  <c r="L4" i="101" s="1"/>
  <c r="R16" i="100"/>
  <c r="S16" i="100" s="1"/>
  <c r="R16" i="99"/>
  <c r="S16" i="99" s="1"/>
  <c r="R16" i="98"/>
  <c r="S16" i="98" s="1"/>
  <c r="L4" i="98" s="1"/>
  <c r="R16" i="97"/>
  <c r="S16" i="97" s="1"/>
  <c r="R16" i="96"/>
  <c r="S16" i="96" s="1"/>
  <c r="R16" i="95"/>
  <c r="S16" i="95" s="1"/>
  <c r="L4" i="95" s="1"/>
  <c r="R16" i="94"/>
  <c r="S16" i="94" s="1"/>
  <c r="R16" i="93"/>
  <c r="S16" i="93" s="1"/>
  <c r="L4" i="93" s="1"/>
  <c r="R16" i="92"/>
  <c r="S16" i="92" s="1"/>
  <c r="R16" i="91"/>
  <c r="S16" i="91" s="1"/>
  <c r="R16" i="90"/>
  <c r="S16" i="90" s="1"/>
  <c r="L4" i="90" s="1"/>
  <c r="R16" i="89"/>
  <c r="S16" i="89" s="1"/>
  <c r="R16" i="88"/>
  <c r="S16" i="88" s="1"/>
  <c r="R16" i="87"/>
  <c r="S16" i="87" s="1"/>
  <c r="L4" i="87" s="1"/>
  <c r="R16" i="86"/>
  <c r="S16" i="86" s="1"/>
  <c r="L4" i="86" s="1"/>
  <c r="R16" i="85"/>
  <c r="S16" i="85" s="1"/>
  <c r="R16" i="84"/>
  <c r="S16" i="84" s="1"/>
  <c r="R16" i="83"/>
  <c r="S16" i="83" s="1"/>
  <c r="R16" i="82"/>
  <c r="S16" i="82" s="1"/>
  <c r="R16" i="81"/>
  <c r="S16" i="81" s="1"/>
  <c r="R16" i="80"/>
  <c r="S16" i="80" s="1"/>
  <c r="R16" i="79"/>
  <c r="S16" i="79" s="1"/>
  <c r="L4" i="79" s="1"/>
  <c r="R16" i="78"/>
  <c r="S16" i="78" s="1"/>
  <c r="L4" i="78" s="1"/>
  <c r="R16" i="77"/>
  <c r="S16" i="77" s="1"/>
  <c r="R16" i="76"/>
  <c r="S16" i="76" s="1"/>
  <c r="R16" i="75"/>
  <c r="S16" i="75" s="1"/>
  <c r="R16" i="74"/>
  <c r="S16" i="74" s="1"/>
  <c r="R16" i="73"/>
  <c r="S16" i="73" s="1"/>
  <c r="R16" i="72"/>
  <c r="S16" i="72" s="1"/>
  <c r="R16" i="71"/>
  <c r="S16" i="71" s="1"/>
  <c r="L4" i="71" s="1"/>
  <c r="R16" i="70"/>
  <c r="S16" i="70" s="1"/>
  <c r="R16" i="69"/>
  <c r="S16" i="69" s="1"/>
  <c r="R16" i="68"/>
  <c r="S16" i="68" s="1"/>
  <c r="R16" i="67"/>
  <c r="S16" i="67" s="1"/>
  <c r="R16" i="66"/>
  <c r="S16" i="66" s="1"/>
  <c r="L4" i="66" s="1"/>
  <c r="R16" i="65"/>
  <c r="S16" i="65" s="1"/>
  <c r="L4" i="65" s="1"/>
  <c r="R16" i="64"/>
  <c r="S16" i="64" s="1"/>
  <c r="R16" i="63"/>
  <c r="S16" i="63" s="1"/>
  <c r="L4" i="63" s="1"/>
  <c r="R16" i="62"/>
  <c r="S16" i="62" s="1"/>
  <c r="R16" i="61"/>
  <c r="S16" i="61" s="1"/>
  <c r="L4" i="61" s="1"/>
  <c r="R16" i="60"/>
  <c r="S16" i="60" s="1"/>
  <c r="R16" i="59"/>
  <c r="S16" i="59" s="1"/>
  <c r="R16" i="58"/>
  <c r="S16" i="58" s="1"/>
  <c r="R16" i="57"/>
  <c r="S16" i="57" s="1"/>
  <c r="R16" i="56"/>
  <c r="S16" i="56" s="1"/>
  <c r="R16" i="55"/>
  <c r="S16" i="55" s="1"/>
  <c r="L4" i="55" s="1"/>
  <c r="R16" i="54"/>
  <c r="S16" i="54" s="1"/>
  <c r="R16" i="53"/>
  <c r="S16" i="53" s="1"/>
  <c r="R16" i="52"/>
  <c r="S16" i="52" s="1"/>
  <c r="R16" i="51"/>
  <c r="S16" i="51" s="1"/>
  <c r="R16" i="50"/>
  <c r="S16" i="50" s="1"/>
  <c r="R16" i="49"/>
  <c r="S16" i="49" s="1"/>
  <c r="L4" i="49" s="1"/>
  <c r="R16" i="48"/>
  <c r="S16" i="48" s="1"/>
  <c r="R16" i="47"/>
  <c r="S16" i="47" s="1"/>
  <c r="R16" i="46"/>
  <c r="S16" i="46" s="1"/>
  <c r="L4" i="46" s="1"/>
  <c r="R16" i="45"/>
  <c r="S16" i="45" s="1"/>
  <c r="L4" i="45" s="1"/>
  <c r="R16" i="44"/>
  <c r="S16" i="44" s="1"/>
  <c r="R16" i="43"/>
  <c r="S16" i="43" s="1"/>
  <c r="L4" i="43" s="1"/>
  <c r="R16" i="42"/>
  <c r="S16" i="42" s="1"/>
  <c r="R16" i="41"/>
  <c r="S16" i="41" s="1"/>
  <c r="L4" i="41" s="1"/>
  <c r="R16" i="40"/>
  <c r="S16" i="40" s="1"/>
  <c r="R16" i="39"/>
  <c r="S16" i="39" s="1"/>
  <c r="R16" i="38"/>
  <c r="S16" i="38" s="1"/>
  <c r="R16" i="37"/>
  <c r="S16" i="37" s="1"/>
  <c r="R16" i="36"/>
  <c r="S16" i="36" s="1"/>
  <c r="R16" i="35"/>
  <c r="S16" i="35" s="1"/>
  <c r="R16" i="34"/>
  <c r="S16" i="34" s="1"/>
  <c r="R16" i="33"/>
  <c r="S16" i="33" s="1"/>
  <c r="R16" i="32"/>
  <c r="S16" i="32" s="1"/>
  <c r="R16" i="31"/>
  <c r="S16" i="31" s="1"/>
  <c r="L4" i="31" s="1"/>
  <c r="R16" i="30"/>
  <c r="S16" i="30" s="1"/>
  <c r="L4" i="30" s="1"/>
  <c r="R16" i="29"/>
  <c r="S16" i="29" s="1"/>
  <c r="R16" i="28"/>
  <c r="S16" i="28" s="1"/>
  <c r="R16" i="122"/>
  <c r="S16" i="122" s="1"/>
  <c r="L4" i="122" s="1"/>
  <c r="C2" i="121"/>
  <c r="C2" i="120"/>
  <c r="C2" i="119"/>
  <c r="C2" i="118"/>
  <c r="C2" i="117"/>
  <c r="C2" i="116"/>
  <c r="C2" i="115"/>
  <c r="C2" i="114"/>
  <c r="C2" i="113"/>
  <c r="C2" i="112"/>
  <c r="C2" i="111"/>
  <c r="C2" i="110"/>
  <c r="C2" i="109"/>
  <c r="C2" i="108"/>
  <c r="C2" i="107"/>
  <c r="C2" i="106"/>
  <c r="C2" i="105"/>
  <c r="C2" i="104"/>
  <c r="C2" i="103"/>
  <c r="C2" i="102"/>
  <c r="C2" i="101"/>
  <c r="C2" i="100"/>
  <c r="C2" i="99"/>
  <c r="C2" i="98"/>
  <c r="C2" i="97"/>
  <c r="C2" i="96"/>
  <c r="C2" i="95"/>
  <c r="C2" i="94"/>
  <c r="C2" i="93"/>
  <c r="C2" i="92"/>
  <c r="C2" i="91"/>
  <c r="C2" i="90"/>
  <c r="C2" i="89"/>
  <c r="C2" i="88"/>
  <c r="C2" i="87"/>
  <c r="C2" i="86"/>
  <c r="C2" i="85"/>
  <c r="C2" i="84"/>
  <c r="C2" i="83"/>
  <c r="C2" i="82"/>
  <c r="C2" i="81"/>
  <c r="C2" i="80"/>
  <c r="C2" i="79"/>
  <c r="C2" i="78"/>
  <c r="C2" i="77"/>
  <c r="C2" i="76"/>
  <c r="C2" i="75"/>
  <c r="C2" i="74"/>
  <c r="C2" i="73"/>
  <c r="C2" i="72"/>
  <c r="C2" i="71"/>
  <c r="C2" i="70"/>
  <c r="C2" i="69"/>
  <c r="C2" i="68"/>
  <c r="C2" i="67"/>
  <c r="C2" i="66"/>
  <c r="C2" i="65"/>
  <c r="C2" i="64"/>
  <c r="C2" i="63"/>
  <c r="C2" i="62"/>
  <c r="C2" i="61"/>
  <c r="C2" i="60"/>
  <c r="C2" i="59"/>
  <c r="C2" i="58"/>
  <c r="C2" i="57"/>
  <c r="C2" i="56"/>
  <c r="C2" i="55"/>
  <c r="C2" i="54"/>
  <c r="C2" i="53"/>
  <c r="C2" i="52"/>
  <c r="C2" i="51"/>
  <c r="C2" i="50"/>
  <c r="C2" i="49"/>
  <c r="C2" i="48"/>
  <c r="C2" i="47"/>
  <c r="C2" i="46"/>
  <c r="C2" i="45"/>
  <c r="C2" i="44"/>
  <c r="C2" i="43"/>
  <c r="C2" i="42"/>
  <c r="C2" i="41"/>
  <c r="C2" i="40"/>
  <c r="C2" i="39"/>
  <c r="C2" i="38"/>
  <c r="C2" i="37"/>
  <c r="C2" i="36"/>
  <c r="C2" i="35"/>
  <c r="C2" i="34"/>
  <c r="C2" i="33"/>
  <c r="C2" i="32"/>
  <c r="C2" i="31"/>
  <c r="C2" i="30"/>
  <c r="C2" i="29"/>
  <c r="C2" i="28"/>
  <c r="C2" i="122"/>
  <c r="J4" i="121"/>
  <c r="J4" i="120"/>
  <c r="G4" i="120" s="1"/>
  <c r="J4" i="119"/>
  <c r="J4" i="118"/>
  <c r="J4" i="117"/>
  <c r="J4" i="116"/>
  <c r="J4" i="115"/>
  <c r="J4" i="114"/>
  <c r="J4" i="113"/>
  <c r="J4" i="112"/>
  <c r="J4" i="111"/>
  <c r="J4" i="110"/>
  <c r="J4" i="109"/>
  <c r="J4" i="108"/>
  <c r="G4" i="108" s="1"/>
  <c r="J4" i="107"/>
  <c r="J4" i="106"/>
  <c r="J4" i="105"/>
  <c r="J4" i="104"/>
  <c r="G4" i="104" s="1"/>
  <c r="J4" i="103"/>
  <c r="J4" i="102"/>
  <c r="J4" i="101"/>
  <c r="J4" i="100"/>
  <c r="J4" i="99"/>
  <c r="J4" i="98"/>
  <c r="J4" i="97"/>
  <c r="J4" i="96"/>
  <c r="J4" i="95"/>
  <c r="J4" i="94"/>
  <c r="J4" i="93"/>
  <c r="J4" i="92"/>
  <c r="G4" i="92" s="1"/>
  <c r="J4" i="91"/>
  <c r="J4" i="90"/>
  <c r="J4" i="89"/>
  <c r="J4" i="88"/>
  <c r="J4" i="87"/>
  <c r="J4" i="86"/>
  <c r="J4" i="85"/>
  <c r="J4" i="84"/>
  <c r="J4" i="83"/>
  <c r="J4" i="82"/>
  <c r="J4" i="81"/>
  <c r="J4" i="80"/>
  <c r="G4" i="80" s="1"/>
  <c r="J4" i="79"/>
  <c r="J4" i="78"/>
  <c r="J4" i="77"/>
  <c r="J4" i="76"/>
  <c r="G4" i="76" s="1"/>
  <c r="J4" i="75"/>
  <c r="J4" i="74"/>
  <c r="J4" i="73"/>
  <c r="J4" i="72"/>
  <c r="G4" i="72" s="1"/>
  <c r="J4" i="71"/>
  <c r="J4" i="70"/>
  <c r="J4" i="69"/>
  <c r="G4" i="69" s="1"/>
  <c r="J4" i="68"/>
  <c r="J4" i="67"/>
  <c r="J4" i="66"/>
  <c r="J4" i="65"/>
  <c r="J4" i="64"/>
  <c r="G4" i="64" s="1"/>
  <c r="J4" i="63"/>
  <c r="J4" i="62"/>
  <c r="J4" i="61"/>
  <c r="J4" i="60"/>
  <c r="G4" i="60" s="1"/>
  <c r="J4" i="59"/>
  <c r="J4" i="58"/>
  <c r="J4" i="57"/>
  <c r="J4" i="56"/>
  <c r="G4" i="56" s="1"/>
  <c r="J4" i="55"/>
  <c r="J4" i="54"/>
  <c r="J4" i="53"/>
  <c r="J4" i="52"/>
  <c r="J4" i="51"/>
  <c r="J4" i="50"/>
  <c r="J4" i="49"/>
  <c r="J4" i="48"/>
  <c r="J4" i="47"/>
  <c r="J4" i="46"/>
  <c r="J4" i="45"/>
  <c r="J4" i="44"/>
  <c r="G4" i="44" s="1"/>
  <c r="J4" i="43"/>
  <c r="J4" i="42"/>
  <c r="J4" i="41"/>
  <c r="J4" i="40"/>
  <c r="G4" i="40" s="1"/>
  <c r="J4" i="39"/>
  <c r="J4" i="38"/>
  <c r="J4" i="37"/>
  <c r="J4" i="36"/>
  <c r="J4" i="35"/>
  <c r="J4" i="34"/>
  <c r="J4" i="33"/>
  <c r="J4" i="32"/>
  <c r="G4" i="32" s="1"/>
  <c r="J4" i="31"/>
  <c r="J4" i="30"/>
  <c r="J4" i="29"/>
  <c r="J4" i="28"/>
  <c r="G4" i="28" s="1"/>
  <c r="J4" i="122"/>
  <c r="K4" i="120"/>
  <c r="H4" i="120" s="1"/>
  <c r="K4" i="119"/>
  <c r="K4" i="118"/>
  <c r="K4" i="117"/>
  <c r="K4" i="111"/>
  <c r="K4" i="109"/>
  <c r="K4" i="108"/>
  <c r="K4" i="105"/>
  <c r="K4" i="104"/>
  <c r="K4" i="101"/>
  <c r="K4" i="94"/>
  <c r="K4" i="93"/>
  <c r="K4" i="92"/>
  <c r="K4" i="88"/>
  <c r="K4" i="84"/>
  <c r="K4" i="77"/>
  <c r="K4" i="76"/>
  <c r="K4" i="72"/>
  <c r="K4" i="66"/>
  <c r="K4" i="65"/>
  <c r="K4" i="61"/>
  <c r="K4" i="60"/>
  <c r="K4" i="50"/>
  <c r="K4" i="49"/>
  <c r="K4" i="48"/>
  <c r="K4" i="45"/>
  <c r="K4" i="41"/>
  <c r="K4" i="32"/>
  <c r="K4" i="29"/>
  <c r="K4" i="28"/>
  <c r="L4" i="120"/>
  <c r="L4" i="111"/>
  <c r="L4" i="108"/>
  <c r="L4" i="103"/>
  <c r="L4" i="99"/>
  <c r="L4" i="92"/>
  <c r="L4" i="91"/>
  <c r="L4" i="88"/>
  <c r="L4" i="84"/>
  <c r="L4" i="83"/>
  <c r="L4" i="76"/>
  <c r="L4" i="75"/>
  <c r="L4" i="72"/>
  <c r="L4" i="60"/>
  <c r="L4" i="59"/>
  <c r="L4" i="51"/>
  <c r="L4" i="35"/>
  <c r="L4" i="28"/>
  <c r="J5" i="121"/>
  <c r="J5" i="120"/>
  <c r="J5" i="119"/>
  <c r="J5" i="118"/>
  <c r="J5" i="117"/>
  <c r="J5" i="116"/>
  <c r="J5" i="115"/>
  <c r="J5" i="114"/>
  <c r="J5" i="113"/>
  <c r="J5" i="112"/>
  <c r="J5" i="111"/>
  <c r="J5" i="110"/>
  <c r="J5" i="109"/>
  <c r="J5" i="108"/>
  <c r="J5" i="107"/>
  <c r="J5" i="106"/>
  <c r="J5" i="105"/>
  <c r="J5" i="104"/>
  <c r="J5" i="103"/>
  <c r="J5" i="102"/>
  <c r="J5" i="101"/>
  <c r="J5" i="100"/>
  <c r="J5" i="99"/>
  <c r="J5" i="98"/>
  <c r="J5" i="97"/>
  <c r="J5" i="96"/>
  <c r="J5" i="95"/>
  <c r="J5" i="94"/>
  <c r="J5" i="93"/>
  <c r="J5" i="92"/>
  <c r="J5" i="91"/>
  <c r="J5" i="90"/>
  <c r="J5" i="89"/>
  <c r="J5" i="88"/>
  <c r="J5" i="87"/>
  <c r="J5" i="86"/>
  <c r="J5" i="85"/>
  <c r="J5" i="84"/>
  <c r="J5" i="83"/>
  <c r="J5" i="82"/>
  <c r="J5" i="81"/>
  <c r="J5" i="80"/>
  <c r="J5" i="79"/>
  <c r="J5" i="78"/>
  <c r="J5" i="77"/>
  <c r="J5" i="76"/>
  <c r="J5" i="75"/>
  <c r="J5" i="74"/>
  <c r="J5" i="73"/>
  <c r="J5" i="72"/>
  <c r="J5" i="71"/>
  <c r="J5" i="70"/>
  <c r="J5" i="69"/>
  <c r="J5" i="68"/>
  <c r="J5" i="67"/>
  <c r="J5" i="66"/>
  <c r="J5" i="65"/>
  <c r="J5" i="64"/>
  <c r="J5" i="63"/>
  <c r="J5" i="62"/>
  <c r="J5" i="61"/>
  <c r="J5" i="60"/>
  <c r="J5" i="59"/>
  <c r="J5" i="58"/>
  <c r="J5" i="57"/>
  <c r="J5" i="56"/>
  <c r="J5" i="55"/>
  <c r="J5" i="54"/>
  <c r="J5" i="53"/>
  <c r="G5" i="53" s="1"/>
  <c r="J5" i="52"/>
  <c r="J5" i="51"/>
  <c r="J5" i="50"/>
  <c r="J5" i="49"/>
  <c r="J5" i="48"/>
  <c r="J5" i="47"/>
  <c r="J5" i="46"/>
  <c r="J5" i="45"/>
  <c r="G5" i="45" s="1"/>
  <c r="J5" i="44"/>
  <c r="J5" i="43"/>
  <c r="J5" i="42"/>
  <c r="J5" i="41"/>
  <c r="J5" i="40"/>
  <c r="J5" i="39"/>
  <c r="J5" i="38"/>
  <c r="J5" i="37"/>
  <c r="J5" i="36"/>
  <c r="J5" i="35"/>
  <c r="J5" i="34"/>
  <c r="J5" i="33"/>
  <c r="J5" i="32"/>
  <c r="J5" i="31"/>
  <c r="J5" i="30"/>
  <c r="J5" i="29"/>
  <c r="J5" i="28"/>
  <c r="J5" i="122"/>
  <c r="K5" i="119"/>
  <c r="K5" i="118"/>
  <c r="K5" i="113"/>
  <c r="K5" i="111"/>
  <c r="K5" i="103"/>
  <c r="K5" i="101"/>
  <c r="K5" i="99"/>
  <c r="K5" i="95"/>
  <c r="K5" i="93"/>
  <c r="K5" i="91"/>
  <c r="K5" i="87"/>
  <c r="K5" i="86"/>
  <c r="K5" i="83"/>
  <c r="K5" i="77"/>
  <c r="K5" i="75"/>
  <c r="K5" i="71"/>
  <c r="K5" i="69"/>
  <c r="K5" i="63"/>
  <c r="K5" i="61"/>
  <c r="K5" i="59"/>
  <c r="K5" i="54"/>
  <c r="K5" i="51"/>
  <c r="K5" i="49"/>
  <c r="K5" i="45"/>
  <c r="K5" i="41"/>
  <c r="K5" i="38"/>
  <c r="K5" i="33"/>
  <c r="K5" i="29"/>
  <c r="L5" i="113"/>
  <c r="L5" i="109"/>
  <c r="L5" i="93"/>
  <c r="L5" i="65"/>
  <c r="L5" i="53"/>
  <c r="L5" i="51"/>
  <c r="L5" i="45"/>
  <c r="L5" i="41"/>
  <c r="L5" i="33"/>
  <c r="L5" i="29"/>
  <c r="N14" i="121"/>
  <c r="M14" i="121" s="1"/>
  <c r="J8" i="121" s="1"/>
  <c r="N14" i="120"/>
  <c r="N14" i="119"/>
  <c r="M14" i="119" s="1"/>
  <c r="N14" i="118"/>
  <c r="M14" i="118" s="1"/>
  <c r="J8" i="118" s="1"/>
  <c r="K8" i="118" s="1"/>
  <c r="L8" i="118" s="1"/>
  <c r="N14" i="117"/>
  <c r="M14" i="117" s="1"/>
  <c r="N14" i="116"/>
  <c r="N14" i="115"/>
  <c r="M14" i="115" s="1"/>
  <c r="N14" i="114"/>
  <c r="M14" i="114" s="1"/>
  <c r="N14" i="113"/>
  <c r="M14" i="113" s="1"/>
  <c r="J8" i="113" s="1"/>
  <c r="K8" i="113" s="1"/>
  <c r="N14" i="112"/>
  <c r="N14" i="111"/>
  <c r="M14" i="111" s="1"/>
  <c r="N14" i="110"/>
  <c r="M14" i="110" s="1"/>
  <c r="J8" i="110" s="1"/>
  <c r="K8" i="110" s="1"/>
  <c r="L8" i="110" s="1"/>
  <c r="N14" i="109"/>
  <c r="M14" i="109" s="1"/>
  <c r="N14" i="108"/>
  <c r="N14" i="107"/>
  <c r="N14" i="106"/>
  <c r="M14" i="106" s="1"/>
  <c r="N14" i="105"/>
  <c r="M14" i="105" s="1"/>
  <c r="N14" i="104"/>
  <c r="N14" i="103"/>
  <c r="M14" i="103" s="1"/>
  <c r="N14" i="102"/>
  <c r="M14" i="102" s="1"/>
  <c r="J8" i="102" s="1"/>
  <c r="K8" i="102" s="1"/>
  <c r="L8" i="102" s="1"/>
  <c r="N14" i="101"/>
  <c r="M14" i="101" s="1"/>
  <c r="N14" i="100"/>
  <c r="N14" i="99"/>
  <c r="M14" i="99" s="1"/>
  <c r="N14" i="98"/>
  <c r="M14" i="98" s="1"/>
  <c r="N14" i="97"/>
  <c r="M14" i="97" s="1"/>
  <c r="J8" i="97" s="1"/>
  <c r="K8" i="97" s="1"/>
  <c r="N14" i="96"/>
  <c r="N14" i="95"/>
  <c r="N14" i="94"/>
  <c r="M14" i="94" s="1"/>
  <c r="J8" i="94" s="1"/>
  <c r="N14" i="93"/>
  <c r="N14" i="92"/>
  <c r="N14" i="91"/>
  <c r="N14" i="90"/>
  <c r="M14" i="90" s="1"/>
  <c r="N14" i="89"/>
  <c r="M14" i="89" s="1"/>
  <c r="B2" i="89" s="1"/>
  <c r="N14" i="88"/>
  <c r="N14" i="87"/>
  <c r="M14" i="87" s="1"/>
  <c r="N14" i="86"/>
  <c r="M14" i="86" s="1"/>
  <c r="J8" i="86" s="1"/>
  <c r="N14" i="85"/>
  <c r="M14" i="85" s="1"/>
  <c r="B2" i="85" s="1"/>
  <c r="N14" i="84"/>
  <c r="N14" i="83"/>
  <c r="M14" i="83" s="1"/>
  <c r="N14" i="82"/>
  <c r="M14" i="82" s="1"/>
  <c r="N14" i="81"/>
  <c r="M14" i="81" s="1"/>
  <c r="N14" i="80"/>
  <c r="N14" i="79"/>
  <c r="M14" i="79" s="1"/>
  <c r="J8" i="79" s="1"/>
  <c r="K8" i="79" s="1"/>
  <c r="N14" i="78"/>
  <c r="M14" i="78" s="1"/>
  <c r="J8" i="78" s="1"/>
  <c r="N14" i="77"/>
  <c r="M14" i="77" s="1"/>
  <c r="N14" i="76"/>
  <c r="N14" i="75"/>
  <c r="N14" i="74"/>
  <c r="M14" i="74" s="1"/>
  <c r="N14" i="73"/>
  <c r="M14" i="73" s="1"/>
  <c r="J8" i="73" s="1"/>
  <c r="N14" i="72"/>
  <c r="N14" i="71"/>
  <c r="M14" i="71" s="1"/>
  <c r="J8" i="71" s="1"/>
  <c r="N14" i="70"/>
  <c r="M14" i="70" s="1"/>
  <c r="N14" i="69"/>
  <c r="M14" i="69" s="1"/>
  <c r="N14" i="68"/>
  <c r="N14" i="67"/>
  <c r="M14" i="67" s="1"/>
  <c r="N14" i="66"/>
  <c r="M14" i="66" s="1"/>
  <c r="N14" i="65"/>
  <c r="M14" i="65" s="1"/>
  <c r="N14" i="64"/>
  <c r="N14" i="63"/>
  <c r="N14" i="62"/>
  <c r="M14" i="62" s="1"/>
  <c r="B2" i="62" s="1"/>
  <c r="N14" i="61"/>
  <c r="N14" i="60"/>
  <c r="N14" i="59"/>
  <c r="N14" i="58"/>
  <c r="M14" i="58" s="1"/>
  <c r="B2" i="58" s="1"/>
  <c r="N14" i="57"/>
  <c r="M14" i="57" s="1"/>
  <c r="G4" i="57" s="1"/>
  <c r="N14" i="56"/>
  <c r="N14" i="55"/>
  <c r="M14" i="55" s="1"/>
  <c r="N14" i="54"/>
  <c r="M14" i="54" s="1"/>
  <c r="N14" i="53"/>
  <c r="M14" i="53" s="1"/>
  <c r="N14" i="52"/>
  <c r="N14" i="51"/>
  <c r="M14" i="51" s="1"/>
  <c r="N14" i="50"/>
  <c r="M14" i="50" s="1"/>
  <c r="N14" i="49"/>
  <c r="M14" i="49" s="1"/>
  <c r="N14" i="48"/>
  <c r="N14" i="47"/>
  <c r="M14" i="47" s="1"/>
  <c r="J8" i="47" s="1"/>
  <c r="N14" i="46"/>
  <c r="M14" i="46" s="1"/>
  <c r="N14" i="45"/>
  <c r="M14" i="45" s="1"/>
  <c r="J8" i="45" s="1"/>
  <c r="K8" i="45" s="1"/>
  <c r="N14" i="44"/>
  <c r="N14" i="43"/>
  <c r="N14" i="42"/>
  <c r="M14" i="42" s="1"/>
  <c r="N14" i="41"/>
  <c r="M14" i="41" s="1"/>
  <c r="J8" i="41" s="1"/>
  <c r="K8" i="41" s="1"/>
  <c r="N14" i="40"/>
  <c r="N14" i="39"/>
  <c r="M14" i="39" s="1"/>
  <c r="J8" i="39" s="1"/>
  <c r="K8" i="39" s="1"/>
  <c r="N14" i="38"/>
  <c r="M14" i="38" s="1"/>
  <c r="N14" i="37"/>
  <c r="M14" i="37" s="1"/>
  <c r="N14" i="36"/>
  <c r="N14" i="35"/>
  <c r="M14" i="35" s="1"/>
  <c r="N14" i="34"/>
  <c r="M14" i="34" s="1"/>
  <c r="N14" i="33"/>
  <c r="M14" i="33" s="1"/>
  <c r="J8" i="33" s="1"/>
  <c r="K8" i="33" s="1"/>
  <c r="L8" i="33" s="1"/>
  <c r="N14" i="32"/>
  <c r="N14" i="31"/>
  <c r="N14" i="30"/>
  <c r="M14" i="30" s="1"/>
  <c r="N14" i="29"/>
  <c r="N14" i="28"/>
  <c r="N14" i="122"/>
  <c r="M14" i="120"/>
  <c r="J8" i="120" s="1"/>
  <c r="K8" i="120" s="1"/>
  <c r="M14" i="116"/>
  <c r="B2" i="116" s="1"/>
  <c r="M14" i="112"/>
  <c r="J8" i="112" s="1"/>
  <c r="K8" i="112" s="1"/>
  <c r="M14" i="108"/>
  <c r="M14" i="107"/>
  <c r="J8" i="107" s="1"/>
  <c r="K8" i="107" s="1"/>
  <c r="M14" i="104"/>
  <c r="M14" i="100"/>
  <c r="J8" i="100" s="1"/>
  <c r="M14" i="96"/>
  <c r="J8" i="96" s="1"/>
  <c r="M14" i="95"/>
  <c r="M14" i="93"/>
  <c r="B2" i="93" s="1"/>
  <c r="M14" i="92"/>
  <c r="M14" i="91"/>
  <c r="J8" i="91" s="1"/>
  <c r="K8" i="91" s="1"/>
  <c r="L8" i="91" s="1"/>
  <c r="M14" i="88"/>
  <c r="J8" i="88" s="1"/>
  <c r="K8" i="88" s="1"/>
  <c r="L8" i="88" s="1"/>
  <c r="M14" i="84"/>
  <c r="B2" i="84" s="1"/>
  <c r="M14" i="80"/>
  <c r="B2" i="80" s="1"/>
  <c r="M14" i="76"/>
  <c r="B2" i="76" s="1"/>
  <c r="M14" i="75"/>
  <c r="J8" i="75" s="1"/>
  <c r="K8" i="75" s="1"/>
  <c r="M14" i="72"/>
  <c r="M14" i="68"/>
  <c r="M14" i="64"/>
  <c r="M14" i="63"/>
  <c r="M14" i="61"/>
  <c r="M14" i="60"/>
  <c r="M14" i="59"/>
  <c r="M14" i="56"/>
  <c r="J8" i="56" s="1"/>
  <c r="M14" i="52"/>
  <c r="M14" i="48"/>
  <c r="G5" i="48" s="1"/>
  <c r="M14" i="44"/>
  <c r="B2" i="44" s="1"/>
  <c r="M14" i="43"/>
  <c r="B2" i="43" s="1"/>
  <c r="M14" i="40"/>
  <c r="M14" i="36"/>
  <c r="M14" i="32"/>
  <c r="M14" i="31"/>
  <c r="J8" i="31" s="1"/>
  <c r="M14" i="29"/>
  <c r="M14" i="28"/>
  <c r="M14" i="122"/>
  <c r="H10" i="121"/>
  <c r="I10" i="121" s="1"/>
  <c r="H9" i="121"/>
  <c r="I9" i="121" s="1"/>
  <c r="H8" i="121"/>
  <c r="I8" i="121" s="1"/>
  <c r="H7" i="121"/>
  <c r="I7" i="121" s="1"/>
  <c r="H6" i="121"/>
  <c r="I6" i="121" s="1"/>
  <c r="L3" i="121"/>
  <c r="K3" i="121"/>
  <c r="J3" i="121"/>
  <c r="H10" i="120"/>
  <c r="I10" i="120" s="1"/>
  <c r="H9" i="120"/>
  <c r="I9" i="120" s="1"/>
  <c r="H8" i="120"/>
  <c r="I8" i="120" s="1"/>
  <c r="H7" i="120"/>
  <c r="I7" i="120" s="1"/>
  <c r="H6" i="120"/>
  <c r="L3" i="120"/>
  <c r="K3" i="120"/>
  <c r="J3" i="120"/>
  <c r="H10" i="119"/>
  <c r="I10" i="119" s="1"/>
  <c r="H9" i="119"/>
  <c r="I9" i="119" s="1"/>
  <c r="H8" i="119"/>
  <c r="I8" i="119" s="1"/>
  <c r="H7" i="119"/>
  <c r="I7" i="119" s="1"/>
  <c r="H6" i="119"/>
  <c r="L3" i="119"/>
  <c r="K3" i="119"/>
  <c r="J3" i="119"/>
  <c r="H10" i="118"/>
  <c r="I10" i="118" s="1"/>
  <c r="H9" i="118"/>
  <c r="I9" i="118" s="1"/>
  <c r="H8" i="118"/>
  <c r="I8" i="118" s="1"/>
  <c r="H7" i="118"/>
  <c r="I7" i="118" s="1"/>
  <c r="H6" i="118"/>
  <c r="L3" i="118"/>
  <c r="K3" i="118"/>
  <c r="J3" i="118"/>
  <c r="H10" i="117"/>
  <c r="I10" i="117" s="1"/>
  <c r="H9" i="117"/>
  <c r="I9" i="117" s="1"/>
  <c r="H8" i="117"/>
  <c r="I8" i="117" s="1"/>
  <c r="H7" i="117"/>
  <c r="I7" i="117" s="1"/>
  <c r="H6" i="117"/>
  <c r="L3" i="117"/>
  <c r="K3" i="117"/>
  <c r="J3" i="117"/>
  <c r="H10" i="116"/>
  <c r="I10" i="116" s="1"/>
  <c r="H9" i="116"/>
  <c r="I9" i="116" s="1"/>
  <c r="H8" i="116"/>
  <c r="I8" i="116" s="1"/>
  <c r="H7" i="116"/>
  <c r="I7" i="116" s="1"/>
  <c r="H6" i="116"/>
  <c r="I6" i="116" s="1"/>
  <c r="L3" i="116"/>
  <c r="K3" i="116"/>
  <c r="J3" i="116"/>
  <c r="H10" i="115"/>
  <c r="I10" i="115" s="1"/>
  <c r="H9" i="115"/>
  <c r="I9" i="115" s="1"/>
  <c r="H8" i="115"/>
  <c r="I8" i="115" s="1"/>
  <c r="H7" i="115"/>
  <c r="I7" i="115" s="1"/>
  <c r="H6" i="115"/>
  <c r="L3" i="115"/>
  <c r="K3" i="115"/>
  <c r="J3" i="115"/>
  <c r="H10" i="114"/>
  <c r="I10" i="114" s="1"/>
  <c r="H9" i="114"/>
  <c r="I9" i="114" s="1"/>
  <c r="H8" i="114"/>
  <c r="I8" i="114" s="1"/>
  <c r="H7" i="114"/>
  <c r="I7" i="114" s="1"/>
  <c r="H6" i="114"/>
  <c r="I6" i="114" s="1"/>
  <c r="L3" i="114"/>
  <c r="K3" i="114"/>
  <c r="J3" i="114"/>
  <c r="H10" i="113"/>
  <c r="I10" i="113" s="1"/>
  <c r="H9" i="113"/>
  <c r="I9" i="113" s="1"/>
  <c r="H8" i="113"/>
  <c r="I8" i="113" s="1"/>
  <c r="H7" i="113"/>
  <c r="I7" i="113" s="1"/>
  <c r="H6" i="113"/>
  <c r="L3" i="113"/>
  <c r="K3" i="113"/>
  <c r="J3" i="113"/>
  <c r="H10" i="112"/>
  <c r="I10" i="112" s="1"/>
  <c r="H9" i="112"/>
  <c r="I9" i="112" s="1"/>
  <c r="H8" i="112"/>
  <c r="I8" i="112" s="1"/>
  <c r="H7" i="112"/>
  <c r="I7" i="112" s="1"/>
  <c r="H6" i="112"/>
  <c r="L3" i="112"/>
  <c r="K3" i="112"/>
  <c r="J3" i="112"/>
  <c r="B2" i="112"/>
  <c r="H10" i="111"/>
  <c r="I10" i="111" s="1"/>
  <c r="H9" i="111"/>
  <c r="I9" i="111" s="1"/>
  <c r="H8" i="111"/>
  <c r="I8" i="111" s="1"/>
  <c r="H7" i="111"/>
  <c r="I7" i="111" s="1"/>
  <c r="H6" i="111"/>
  <c r="L3" i="111"/>
  <c r="K3" i="111"/>
  <c r="J3" i="111"/>
  <c r="H10" i="110"/>
  <c r="I10" i="110" s="1"/>
  <c r="H9" i="110"/>
  <c r="I9" i="110" s="1"/>
  <c r="H8" i="110"/>
  <c r="I8" i="110" s="1"/>
  <c r="H7" i="110"/>
  <c r="I7" i="110" s="1"/>
  <c r="H6" i="110"/>
  <c r="I6" i="110" s="1"/>
  <c r="L3" i="110"/>
  <c r="K3" i="110"/>
  <c r="J3" i="110"/>
  <c r="H10" i="109"/>
  <c r="I10" i="109" s="1"/>
  <c r="H9" i="109"/>
  <c r="I9" i="109" s="1"/>
  <c r="H8" i="109"/>
  <c r="I8" i="109" s="1"/>
  <c r="H7" i="109"/>
  <c r="I7" i="109" s="1"/>
  <c r="H6" i="109"/>
  <c r="L3" i="109"/>
  <c r="K3" i="109"/>
  <c r="J3" i="109"/>
  <c r="H10" i="108"/>
  <c r="I10" i="108" s="1"/>
  <c r="H9" i="108"/>
  <c r="I9" i="108" s="1"/>
  <c r="J8" i="108"/>
  <c r="K8" i="108" s="1"/>
  <c r="H8" i="108"/>
  <c r="I8" i="108" s="1"/>
  <c r="H7" i="108"/>
  <c r="I7" i="108" s="1"/>
  <c r="H6" i="108"/>
  <c r="I6" i="108" s="1"/>
  <c r="G5" i="108"/>
  <c r="L3" i="108"/>
  <c r="K3" i="108"/>
  <c r="J3" i="108"/>
  <c r="H10" i="107"/>
  <c r="I10" i="107" s="1"/>
  <c r="H9" i="107"/>
  <c r="I9" i="107" s="1"/>
  <c r="H8" i="107"/>
  <c r="I8" i="107" s="1"/>
  <c r="H7" i="107"/>
  <c r="I7" i="107" s="1"/>
  <c r="H6" i="107"/>
  <c r="G5" i="107"/>
  <c r="L3" i="107"/>
  <c r="K3" i="107"/>
  <c r="J3" i="107"/>
  <c r="H10" i="106"/>
  <c r="I10" i="106" s="1"/>
  <c r="H9" i="106"/>
  <c r="I9" i="106" s="1"/>
  <c r="H8" i="106"/>
  <c r="I8" i="106" s="1"/>
  <c r="H7" i="106"/>
  <c r="I7" i="106" s="1"/>
  <c r="H6" i="106"/>
  <c r="I6" i="106" s="1"/>
  <c r="L3" i="106"/>
  <c r="K3" i="106"/>
  <c r="J3" i="106"/>
  <c r="H10" i="105"/>
  <c r="I10" i="105" s="1"/>
  <c r="H9" i="105"/>
  <c r="I9" i="105" s="1"/>
  <c r="H8" i="105"/>
  <c r="I8" i="105" s="1"/>
  <c r="H7" i="105"/>
  <c r="I7" i="105" s="1"/>
  <c r="H6" i="105"/>
  <c r="L3" i="105"/>
  <c r="K3" i="105"/>
  <c r="J3" i="105"/>
  <c r="H10" i="104"/>
  <c r="I10" i="104" s="1"/>
  <c r="H9" i="104"/>
  <c r="I9" i="104" s="1"/>
  <c r="J8" i="104"/>
  <c r="H8" i="104"/>
  <c r="I8" i="104" s="1"/>
  <c r="H7" i="104"/>
  <c r="I7" i="104" s="1"/>
  <c r="H6" i="104"/>
  <c r="I6" i="104" s="1"/>
  <c r="G5" i="104"/>
  <c r="L3" i="104"/>
  <c r="K3" i="104"/>
  <c r="J3" i="104"/>
  <c r="B2" i="104"/>
  <c r="H10" i="103"/>
  <c r="I10" i="103" s="1"/>
  <c r="H9" i="103"/>
  <c r="I9" i="103" s="1"/>
  <c r="H8" i="103"/>
  <c r="I8" i="103" s="1"/>
  <c r="H7" i="103"/>
  <c r="I7" i="103" s="1"/>
  <c r="H6" i="103"/>
  <c r="L3" i="103"/>
  <c r="K3" i="103"/>
  <c r="J3" i="103"/>
  <c r="H10" i="102"/>
  <c r="I10" i="102" s="1"/>
  <c r="H9" i="102"/>
  <c r="I9" i="102" s="1"/>
  <c r="H8" i="102"/>
  <c r="I8" i="102" s="1"/>
  <c r="H7" i="102"/>
  <c r="I7" i="102" s="1"/>
  <c r="H6" i="102"/>
  <c r="I6" i="102" s="1"/>
  <c r="L3" i="102"/>
  <c r="K3" i="102"/>
  <c r="J3" i="102"/>
  <c r="H10" i="101"/>
  <c r="I10" i="101" s="1"/>
  <c r="H9" i="101"/>
  <c r="I9" i="101" s="1"/>
  <c r="H8" i="101"/>
  <c r="I8" i="101" s="1"/>
  <c r="H7" i="101"/>
  <c r="I7" i="101" s="1"/>
  <c r="H6" i="101"/>
  <c r="L3" i="101"/>
  <c r="K3" i="101"/>
  <c r="J3" i="101"/>
  <c r="H10" i="100"/>
  <c r="I10" i="100" s="1"/>
  <c r="H9" i="100"/>
  <c r="I9" i="100" s="1"/>
  <c r="H8" i="100"/>
  <c r="I8" i="100" s="1"/>
  <c r="H7" i="100"/>
  <c r="I7" i="100" s="1"/>
  <c r="H6" i="100"/>
  <c r="L3" i="100"/>
  <c r="K3" i="100"/>
  <c r="J3" i="100"/>
  <c r="H10" i="99"/>
  <c r="I10" i="99" s="1"/>
  <c r="H9" i="99"/>
  <c r="I9" i="99" s="1"/>
  <c r="H8" i="99"/>
  <c r="I8" i="99" s="1"/>
  <c r="H7" i="99"/>
  <c r="I7" i="99" s="1"/>
  <c r="H6" i="99"/>
  <c r="G5" i="99"/>
  <c r="G4" i="99"/>
  <c r="L3" i="99"/>
  <c r="K3" i="99"/>
  <c r="J3" i="99"/>
  <c r="H10" i="98"/>
  <c r="I10" i="98" s="1"/>
  <c r="H9" i="98"/>
  <c r="I9" i="98" s="1"/>
  <c r="H8" i="98"/>
  <c r="I8" i="98" s="1"/>
  <c r="H7" i="98"/>
  <c r="I7" i="98" s="1"/>
  <c r="H6" i="98"/>
  <c r="L3" i="98"/>
  <c r="K3" i="98"/>
  <c r="J3" i="98"/>
  <c r="H10" i="97"/>
  <c r="I10" i="97" s="1"/>
  <c r="I9" i="97"/>
  <c r="H9" i="97"/>
  <c r="H8" i="97"/>
  <c r="I8" i="97" s="1"/>
  <c r="H7" i="97"/>
  <c r="I7" i="97" s="1"/>
  <c r="H6" i="97"/>
  <c r="L3" i="97"/>
  <c r="K3" i="97"/>
  <c r="J3" i="97"/>
  <c r="H10" i="96"/>
  <c r="I10" i="96" s="1"/>
  <c r="H9" i="96"/>
  <c r="I9" i="96" s="1"/>
  <c r="H8" i="96"/>
  <c r="I8" i="96" s="1"/>
  <c r="H7" i="96"/>
  <c r="I7" i="96" s="1"/>
  <c r="H6" i="96"/>
  <c r="I6" i="96" s="1"/>
  <c r="L3" i="96"/>
  <c r="K3" i="96"/>
  <c r="J3" i="96"/>
  <c r="H10" i="95"/>
  <c r="I10" i="95" s="1"/>
  <c r="H9" i="95"/>
  <c r="I9" i="95" s="1"/>
  <c r="H8" i="95"/>
  <c r="I8" i="95" s="1"/>
  <c r="H7" i="95"/>
  <c r="I7" i="95" s="1"/>
  <c r="H6" i="95"/>
  <c r="L3" i="95"/>
  <c r="K3" i="95"/>
  <c r="J3" i="95"/>
  <c r="H10" i="94"/>
  <c r="I10" i="94" s="1"/>
  <c r="H9" i="94"/>
  <c r="I9" i="94" s="1"/>
  <c r="H8" i="94"/>
  <c r="I8" i="94" s="1"/>
  <c r="H7" i="94"/>
  <c r="I7" i="94" s="1"/>
  <c r="H6" i="94"/>
  <c r="L3" i="94"/>
  <c r="K3" i="94"/>
  <c r="J3" i="94"/>
  <c r="H10" i="93"/>
  <c r="I10" i="93" s="1"/>
  <c r="H9" i="93"/>
  <c r="I9" i="93" s="1"/>
  <c r="H8" i="93"/>
  <c r="I8" i="93" s="1"/>
  <c r="H7" i="93"/>
  <c r="I7" i="93" s="1"/>
  <c r="H6" i="93"/>
  <c r="I6" i="93" s="1"/>
  <c r="L3" i="93"/>
  <c r="K3" i="93"/>
  <c r="J3" i="93"/>
  <c r="H10" i="92"/>
  <c r="I10" i="92" s="1"/>
  <c r="H9" i="92"/>
  <c r="I9" i="92" s="1"/>
  <c r="J8" i="92"/>
  <c r="K8" i="92" s="1"/>
  <c r="L8" i="92" s="1"/>
  <c r="H8" i="92"/>
  <c r="I8" i="92" s="1"/>
  <c r="H7" i="92"/>
  <c r="I7" i="92" s="1"/>
  <c r="H6" i="92"/>
  <c r="I6" i="92" s="1"/>
  <c r="G5" i="92"/>
  <c r="L3" i="92"/>
  <c r="K3" i="92"/>
  <c r="J3" i="92"/>
  <c r="B2" i="92"/>
  <c r="H10" i="91"/>
  <c r="I10" i="91" s="1"/>
  <c r="H9" i="91"/>
  <c r="I9" i="91" s="1"/>
  <c r="H8" i="91"/>
  <c r="I8" i="91" s="1"/>
  <c r="H7" i="91"/>
  <c r="I7" i="91" s="1"/>
  <c r="H6" i="91"/>
  <c r="L3" i="91"/>
  <c r="K3" i="91"/>
  <c r="J3" i="91"/>
  <c r="B2" i="91"/>
  <c r="H10" i="90"/>
  <c r="I10" i="90" s="1"/>
  <c r="H9" i="90"/>
  <c r="I9" i="90" s="1"/>
  <c r="H8" i="90"/>
  <c r="I8" i="90" s="1"/>
  <c r="H7" i="90"/>
  <c r="I7" i="90" s="1"/>
  <c r="H6" i="90"/>
  <c r="L3" i="90"/>
  <c r="K3" i="90"/>
  <c r="J3" i="90"/>
  <c r="H10" i="89"/>
  <c r="I10" i="89" s="1"/>
  <c r="H9" i="89"/>
  <c r="I9" i="89" s="1"/>
  <c r="H8" i="89"/>
  <c r="I8" i="89" s="1"/>
  <c r="H7" i="89"/>
  <c r="I7" i="89" s="1"/>
  <c r="H6" i="89"/>
  <c r="I6" i="89" s="1"/>
  <c r="L3" i="89"/>
  <c r="K3" i="89"/>
  <c r="J3" i="89"/>
  <c r="H10" i="88"/>
  <c r="I10" i="88" s="1"/>
  <c r="H9" i="88"/>
  <c r="I9" i="88" s="1"/>
  <c r="H8" i="88"/>
  <c r="I8" i="88" s="1"/>
  <c r="H7" i="88"/>
  <c r="I7" i="88" s="1"/>
  <c r="H6" i="88"/>
  <c r="I6" i="88" s="1"/>
  <c r="G4" i="88"/>
  <c r="L3" i="88"/>
  <c r="K3" i="88"/>
  <c r="J3" i="88"/>
  <c r="B2" i="88"/>
  <c r="H10" i="87"/>
  <c r="I10" i="87" s="1"/>
  <c r="H9" i="87"/>
  <c r="I9" i="87" s="1"/>
  <c r="H8" i="87"/>
  <c r="I8" i="87" s="1"/>
  <c r="H7" i="87"/>
  <c r="I7" i="87" s="1"/>
  <c r="H6" i="87"/>
  <c r="L3" i="87"/>
  <c r="K3" i="87"/>
  <c r="J3" i="87"/>
  <c r="H10" i="86"/>
  <c r="I10" i="86" s="1"/>
  <c r="H9" i="86"/>
  <c r="I9" i="86" s="1"/>
  <c r="H8" i="86"/>
  <c r="I8" i="86" s="1"/>
  <c r="H7" i="86"/>
  <c r="I7" i="86" s="1"/>
  <c r="H6" i="86"/>
  <c r="I6" i="86" s="1"/>
  <c r="L3" i="86"/>
  <c r="K3" i="86"/>
  <c r="J3" i="86"/>
  <c r="H10" i="85"/>
  <c r="I10" i="85" s="1"/>
  <c r="H9" i="85"/>
  <c r="I9" i="85" s="1"/>
  <c r="H8" i="85"/>
  <c r="I8" i="85" s="1"/>
  <c r="H7" i="85"/>
  <c r="I7" i="85" s="1"/>
  <c r="H6" i="85"/>
  <c r="I6" i="85" s="1"/>
  <c r="L3" i="85"/>
  <c r="K3" i="85"/>
  <c r="J3" i="85"/>
  <c r="H10" i="84"/>
  <c r="I10" i="84" s="1"/>
  <c r="H9" i="84"/>
  <c r="I9" i="84" s="1"/>
  <c r="H8" i="84"/>
  <c r="I8" i="84" s="1"/>
  <c r="H7" i="84"/>
  <c r="I7" i="84" s="1"/>
  <c r="H6" i="84"/>
  <c r="L3" i="84"/>
  <c r="K3" i="84"/>
  <c r="J3" i="84"/>
  <c r="H10" i="83"/>
  <c r="I10" i="83" s="1"/>
  <c r="H9" i="83"/>
  <c r="I9" i="83" s="1"/>
  <c r="H8" i="83"/>
  <c r="I8" i="83" s="1"/>
  <c r="H7" i="83"/>
  <c r="I7" i="83" s="1"/>
  <c r="H6" i="83"/>
  <c r="G4" i="83"/>
  <c r="L3" i="83"/>
  <c r="K3" i="83"/>
  <c r="J3" i="83"/>
  <c r="H10" i="82"/>
  <c r="I10" i="82" s="1"/>
  <c r="H9" i="82"/>
  <c r="I9" i="82" s="1"/>
  <c r="H8" i="82"/>
  <c r="I8" i="82" s="1"/>
  <c r="H7" i="82"/>
  <c r="I7" i="82" s="1"/>
  <c r="H6" i="82"/>
  <c r="L3" i="82"/>
  <c r="K3" i="82"/>
  <c r="J3" i="82"/>
  <c r="H10" i="81"/>
  <c r="I10" i="81" s="1"/>
  <c r="H9" i="81"/>
  <c r="I9" i="81" s="1"/>
  <c r="H8" i="81"/>
  <c r="I8" i="81" s="1"/>
  <c r="H7" i="81"/>
  <c r="I7" i="81" s="1"/>
  <c r="H6" i="81"/>
  <c r="L3" i="81"/>
  <c r="K3" i="81"/>
  <c r="J3" i="81"/>
  <c r="H10" i="80"/>
  <c r="I10" i="80" s="1"/>
  <c r="H9" i="80"/>
  <c r="I9" i="80" s="1"/>
  <c r="H8" i="80"/>
  <c r="I8" i="80" s="1"/>
  <c r="H7" i="80"/>
  <c r="I7" i="80" s="1"/>
  <c r="H6" i="80"/>
  <c r="L3" i="80"/>
  <c r="K3" i="80"/>
  <c r="J3" i="80"/>
  <c r="H10" i="79"/>
  <c r="I10" i="79" s="1"/>
  <c r="H9" i="79"/>
  <c r="I9" i="79" s="1"/>
  <c r="H8" i="79"/>
  <c r="I8" i="79" s="1"/>
  <c r="H7" i="79"/>
  <c r="I7" i="79" s="1"/>
  <c r="H6" i="79"/>
  <c r="L3" i="79"/>
  <c r="K3" i="79"/>
  <c r="J3" i="79"/>
  <c r="H10" i="78"/>
  <c r="I10" i="78" s="1"/>
  <c r="H9" i="78"/>
  <c r="I9" i="78" s="1"/>
  <c r="H8" i="78"/>
  <c r="I8" i="78" s="1"/>
  <c r="H7" i="78"/>
  <c r="I7" i="78" s="1"/>
  <c r="H6" i="78"/>
  <c r="L3" i="78"/>
  <c r="K3" i="78"/>
  <c r="J3" i="78"/>
  <c r="H10" i="77"/>
  <c r="I10" i="77" s="1"/>
  <c r="H9" i="77"/>
  <c r="I9" i="77" s="1"/>
  <c r="H8" i="77"/>
  <c r="I8" i="77" s="1"/>
  <c r="H7" i="77"/>
  <c r="I7" i="77" s="1"/>
  <c r="H6" i="77"/>
  <c r="L3" i="77"/>
  <c r="K3" i="77"/>
  <c r="J3" i="77"/>
  <c r="H10" i="76"/>
  <c r="I10" i="76" s="1"/>
  <c r="H9" i="76"/>
  <c r="I9" i="76" s="1"/>
  <c r="J8" i="76"/>
  <c r="K8" i="76" s="1"/>
  <c r="L8" i="76" s="1"/>
  <c r="H8" i="76"/>
  <c r="I8" i="76" s="1"/>
  <c r="H7" i="76"/>
  <c r="I7" i="76" s="1"/>
  <c r="H6" i="76"/>
  <c r="I6" i="76" s="1"/>
  <c r="G5" i="76"/>
  <c r="L3" i="76"/>
  <c r="K3" i="76"/>
  <c r="J3" i="76"/>
  <c r="H10" i="75"/>
  <c r="I10" i="75" s="1"/>
  <c r="H9" i="75"/>
  <c r="I9" i="75" s="1"/>
  <c r="H8" i="75"/>
  <c r="I8" i="75" s="1"/>
  <c r="H7" i="75"/>
  <c r="I7" i="75" s="1"/>
  <c r="H6" i="75"/>
  <c r="L3" i="75"/>
  <c r="K3" i="75"/>
  <c r="J3" i="75"/>
  <c r="H10" i="74"/>
  <c r="I10" i="74" s="1"/>
  <c r="H9" i="74"/>
  <c r="I9" i="74" s="1"/>
  <c r="H8" i="74"/>
  <c r="I8" i="74" s="1"/>
  <c r="H7" i="74"/>
  <c r="I7" i="74" s="1"/>
  <c r="H6" i="74"/>
  <c r="L3" i="74"/>
  <c r="K3" i="74"/>
  <c r="J3" i="74"/>
  <c r="H10" i="73"/>
  <c r="I10" i="73" s="1"/>
  <c r="H9" i="73"/>
  <c r="I9" i="73" s="1"/>
  <c r="H8" i="73"/>
  <c r="I8" i="73" s="1"/>
  <c r="H7" i="73"/>
  <c r="I7" i="73" s="1"/>
  <c r="H6" i="73"/>
  <c r="L3" i="73"/>
  <c r="K3" i="73"/>
  <c r="J3" i="73"/>
  <c r="H10" i="72"/>
  <c r="I10" i="72" s="1"/>
  <c r="H9" i="72"/>
  <c r="I9" i="72" s="1"/>
  <c r="J8" i="72"/>
  <c r="K8" i="72" s="1"/>
  <c r="L8" i="72" s="1"/>
  <c r="H8" i="72"/>
  <c r="I8" i="72" s="1"/>
  <c r="H7" i="72"/>
  <c r="I7" i="72" s="1"/>
  <c r="H6" i="72"/>
  <c r="G5" i="72"/>
  <c r="L3" i="72"/>
  <c r="K3" i="72"/>
  <c r="J3" i="72"/>
  <c r="B2" i="72"/>
  <c r="H10" i="71"/>
  <c r="I10" i="71" s="1"/>
  <c r="H9" i="71"/>
  <c r="I9" i="71" s="1"/>
  <c r="H8" i="71"/>
  <c r="I8" i="71" s="1"/>
  <c r="H7" i="71"/>
  <c r="I7" i="71" s="1"/>
  <c r="H6" i="71"/>
  <c r="I6" i="71" s="1"/>
  <c r="L3" i="71"/>
  <c r="K3" i="71"/>
  <c r="J3" i="71"/>
  <c r="H10" i="70"/>
  <c r="I10" i="70" s="1"/>
  <c r="H9" i="70"/>
  <c r="I9" i="70" s="1"/>
  <c r="H8" i="70"/>
  <c r="I8" i="70" s="1"/>
  <c r="H7" i="70"/>
  <c r="I7" i="70" s="1"/>
  <c r="H6" i="70"/>
  <c r="L3" i="70"/>
  <c r="K3" i="70"/>
  <c r="J3" i="70"/>
  <c r="H10" i="69"/>
  <c r="I10" i="69" s="1"/>
  <c r="H9" i="69"/>
  <c r="I9" i="69" s="1"/>
  <c r="H8" i="69"/>
  <c r="I8" i="69" s="1"/>
  <c r="H7" i="69"/>
  <c r="I7" i="69" s="1"/>
  <c r="H6" i="69"/>
  <c r="I6" i="69" s="1"/>
  <c r="L3" i="69"/>
  <c r="K3" i="69"/>
  <c r="J3" i="69"/>
  <c r="H10" i="68"/>
  <c r="I10" i="68" s="1"/>
  <c r="H9" i="68"/>
  <c r="I9" i="68" s="1"/>
  <c r="H8" i="68"/>
  <c r="I8" i="68" s="1"/>
  <c r="H7" i="68"/>
  <c r="I7" i="68" s="1"/>
  <c r="H6" i="68"/>
  <c r="I6" i="68" s="1"/>
  <c r="L3" i="68"/>
  <c r="K3" i="68"/>
  <c r="J3" i="68"/>
  <c r="H10" i="67"/>
  <c r="I10" i="67" s="1"/>
  <c r="H9" i="67"/>
  <c r="I9" i="67" s="1"/>
  <c r="H8" i="67"/>
  <c r="I8" i="67" s="1"/>
  <c r="H7" i="67"/>
  <c r="I7" i="67" s="1"/>
  <c r="H6" i="67"/>
  <c r="L3" i="67"/>
  <c r="K3" i="67"/>
  <c r="J3" i="67"/>
  <c r="H10" i="66"/>
  <c r="I10" i="66" s="1"/>
  <c r="H9" i="66"/>
  <c r="I9" i="66" s="1"/>
  <c r="H8" i="66"/>
  <c r="I8" i="66" s="1"/>
  <c r="H7" i="66"/>
  <c r="I7" i="66" s="1"/>
  <c r="H6" i="66"/>
  <c r="L3" i="66"/>
  <c r="K3" i="66"/>
  <c r="J3" i="66"/>
  <c r="H10" i="65"/>
  <c r="I10" i="65" s="1"/>
  <c r="H9" i="65"/>
  <c r="I9" i="65" s="1"/>
  <c r="H8" i="65"/>
  <c r="I8" i="65" s="1"/>
  <c r="H7" i="65"/>
  <c r="I7" i="65" s="1"/>
  <c r="H6" i="65"/>
  <c r="I6" i="65" s="1"/>
  <c r="L3" i="65"/>
  <c r="K3" i="65"/>
  <c r="J3" i="65"/>
  <c r="H10" i="64"/>
  <c r="I10" i="64" s="1"/>
  <c r="H9" i="64"/>
  <c r="I9" i="64" s="1"/>
  <c r="J8" i="64"/>
  <c r="H8" i="64"/>
  <c r="I8" i="64" s="1"/>
  <c r="H7" i="64"/>
  <c r="I7" i="64" s="1"/>
  <c r="H6" i="64"/>
  <c r="I6" i="64" s="1"/>
  <c r="G5" i="64"/>
  <c r="L3" i="64"/>
  <c r="K3" i="64"/>
  <c r="J3" i="64"/>
  <c r="B2" i="64"/>
  <c r="H10" i="63"/>
  <c r="I10" i="63" s="1"/>
  <c r="H9" i="63"/>
  <c r="I9" i="63" s="1"/>
  <c r="H8" i="63"/>
  <c r="I8" i="63" s="1"/>
  <c r="H7" i="63"/>
  <c r="I7" i="63" s="1"/>
  <c r="H6" i="63"/>
  <c r="I6" i="63" s="1"/>
  <c r="L3" i="63"/>
  <c r="K3" i="63"/>
  <c r="J3" i="63"/>
  <c r="H10" i="62"/>
  <c r="I10" i="62" s="1"/>
  <c r="H9" i="62"/>
  <c r="I9" i="62" s="1"/>
  <c r="H8" i="62"/>
  <c r="I8" i="62" s="1"/>
  <c r="H7" i="62"/>
  <c r="I7" i="62" s="1"/>
  <c r="H6" i="62"/>
  <c r="I6" i="62" s="1"/>
  <c r="L3" i="62"/>
  <c r="K3" i="62"/>
  <c r="J3" i="62"/>
  <c r="H10" i="61"/>
  <c r="I10" i="61" s="1"/>
  <c r="H9" i="61"/>
  <c r="I9" i="61" s="1"/>
  <c r="H8" i="61"/>
  <c r="I8" i="61" s="1"/>
  <c r="H7" i="61"/>
  <c r="I7" i="61" s="1"/>
  <c r="H6" i="61"/>
  <c r="L3" i="61"/>
  <c r="K3" i="61"/>
  <c r="J3" i="61"/>
  <c r="H10" i="60"/>
  <c r="I10" i="60" s="1"/>
  <c r="H9" i="60"/>
  <c r="I9" i="60" s="1"/>
  <c r="J8" i="60"/>
  <c r="H8" i="60"/>
  <c r="I8" i="60" s="1"/>
  <c r="H7" i="60"/>
  <c r="I7" i="60" s="1"/>
  <c r="H6" i="60"/>
  <c r="G5" i="60"/>
  <c r="L3" i="60"/>
  <c r="K3" i="60"/>
  <c r="J3" i="60"/>
  <c r="B2" i="60"/>
  <c r="H10" i="59"/>
  <c r="I10" i="59" s="1"/>
  <c r="H9" i="59"/>
  <c r="I9" i="59" s="1"/>
  <c r="J8" i="59"/>
  <c r="H8" i="59"/>
  <c r="I8" i="59" s="1"/>
  <c r="H7" i="59"/>
  <c r="I7" i="59" s="1"/>
  <c r="H6" i="59"/>
  <c r="I6" i="59" s="1"/>
  <c r="G5" i="59"/>
  <c r="G4" i="59"/>
  <c r="L3" i="59"/>
  <c r="K3" i="59"/>
  <c r="J3" i="59"/>
  <c r="B2" i="59"/>
  <c r="H10" i="58"/>
  <c r="I10" i="58" s="1"/>
  <c r="H9" i="58"/>
  <c r="I9" i="58" s="1"/>
  <c r="H8" i="58"/>
  <c r="I8" i="58" s="1"/>
  <c r="H7" i="58"/>
  <c r="I7" i="58" s="1"/>
  <c r="H6" i="58"/>
  <c r="L3" i="58"/>
  <c r="K3" i="58"/>
  <c r="J3" i="58"/>
  <c r="H10" i="57"/>
  <c r="I10" i="57" s="1"/>
  <c r="H9" i="57"/>
  <c r="I9" i="57" s="1"/>
  <c r="H8" i="57"/>
  <c r="I8" i="57" s="1"/>
  <c r="H7" i="57"/>
  <c r="I7" i="57" s="1"/>
  <c r="H6" i="57"/>
  <c r="L3" i="57"/>
  <c r="K3" i="57"/>
  <c r="J3" i="57"/>
  <c r="H10" i="56"/>
  <c r="I10" i="56" s="1"/>
  <c r="H9" i="56"/>
  <c r="I9" i="56" s="1"/>
  <c r="H8" i="56"/>
  <c r="I8" i="56" s="1"/>
  <c r="H7" i="56"/>
  <c r="I7" i="56" s="1"/>
  <c r="I6" i="56"/>
  <c r="H6" i="56"/>
  <c r="L3" i="56"/>
  <c r="K3" i="56"/>
  <c r="J3" i="56"/>
  <c r="H10" i="55"/>
  <c r="I10" i="55" s="1"/>
  <c r="H9" i="55"/>
  <c r="I9" i="55" s="1"/>
  <c r="H8" i="55"/>
  <c r="I8" i="55" s="1"/>
  <c r="H7" i="55"/>
  <c r="I7" i="55" s="1"/>
  <c r="H6" i="55"/>
  <c r="I6" i="55" s="1"/>
  <c r="L3" i="55"/>
  <c r="K3" i="55"/>
  <c r="J3" i="55"/>
  <c r="H10" i="54"/>
  <c r="I10" i="54" s="1"/>
  <c r="H9" i="54"/>
  <c r="I9" i="54" s="1"/>
  <c r="H8" i="54"/>
  <c r="I8" i="54" s="1"/>
  <c r="H7" i="54"/>
  <c r="I7" i="54" s="1"/>
  <c r="H6" i="54"/>
  <c r="I6" i="54" s="1"/>
  <c r="L3" i="54"/>
  <c r="K3" i="54"/>
  <c r="J3" i="54"/>
  <c r="H10" i="53"/>
  <c r="I10" i="53" s="1"/>
  <c r="H9" i="53"/>
  <c r="I9" i="53" s="1"/>
  <c r="H8" i="53"/>
  <c r="I8" i="53" s="1"/>
  <c r="H7" i="53"/>
  <c r="I7" i="53" s="1"/>
  <c r="H6" i="53"/>
  <c r="L3" i="53"/>
  <c r="K3" i="53"/>
  <c r="J3" i="53"/>
  <c r="H10" i="52"/>
  <c r="I10" i="52" s="1"/>
  <c r="H9" i="52"/>
  <c r="I9" i="52" s="1"/>
  <c r="H8" i="52"/>
  <c r="I8" i="52" s="1"/>
  <c r="H7" i="52"/>
  <c r="I7" i="52" s="1"/>
  <c r="H6" i="52"/>
  <c r="L3" i="52"/>
  <c r="K3" i="52"/>
  <c r="J3" i="52"/>
  <c r="H10" i="51"/>
  <c r="I10" i="51" s="1"/>
  <c r="H9" i="51"/>
  <c r="I9" i="51" s="1"/>
  <c r="H8" i="51"/>
  <c r="I8" i="51" s="1"/>
  <c r="H7" i="51"/>
  <c r="I7" i="51" s="1"/>
  <c r="H6" i="51"/>
  <c r="I6" i="51" s="1"/>
  <c r="L3" i="51"/>
  <c r="K3" i="51"/>
  <c r="J3" i="51"/>
  <c r="H10" i="50"/>
  <c r="I10" i="50" s="1"/>
  <c r="H9" i="50"/>
  <c r="I9" i="50" s="1"/>
  <c r="H8" i="50"/>
  <c r="I8" i="50" s="1"/>
  <c r="H7" i="50"/>
  <c r="I7" i="50" s="1"/>
  <c r="H6" i="50"/>
  <c r="L3" i="50"/>
  <c r="K3" i="50"/>
  <c r="J3" i="50"/>
  <c r="H10" i="49"/>
  <c r="I10" i="49" s="1"/>
  <c r="H9" i="49"/>
  <c r="I9" i="49" s="1"/>
  <c r="H8" i="49"/>
  <c r="I8" i="49" s="1"/>
  <c r="H7" i="49"/>
  <c r="I7" i="49" s="1"/>
  <c r="H6" i="49"/>
  <c r="L3" i="49"/>
  <c r="K3" i="49"/>
  <c r="J3" i="49"/>
  <c r="H10" i="48"/>
  <c r="I10" i="48" s="1"/>
  <c r="H9" i="48"/>
  <c r="I9" i="48" s="1"/>
  <c r="H8" i="48"/>
  <c r="I8" i="48" s="1"/>
  <c r="H7" i="48"/>
  <c r="I7" i="48" s="1"/>
  <c r="H6" i="48"/>
  <c r="G4" i="48"/>
  <c r="L3" i="48"/>
  <c r="K3" i="48"/>
  <c r="J3" i="48"/>
  <c r="B2" i="48"/>
  <c r="H10" i="47"/>
  <c r="I10" i="47" s="1"/>
  <c r="H9" i="47"/>
  <c r="I9" i="47" s="1"/>
  <c r="H8" i="47"/>
  <c r="I8" i="47" s="1"/>
  <c r="H7" i="47"/>
  <c r="I7" i="47" s="1"/>
  <c r="H6" i="47"/>
  <c r="L3" i="47"/>
  <c r="K3" i="47"/>
  <c r="J3" i="47"/>
  <c r="H10" i="46"/>
  <c r="I10" i="46" s="1"/>
  <c r="H9" i="46"/>
  <c r="I9" i="46" s="1"/>
  <c r="H8" i="46"/>
  <c r="I8" i="46" s="1"/>
  <c r="H7" i="46"/>
  <c r="I7" i="46" s="1"/>
  <c r="H6" i="46"/>
  <c r="I6" i="46" s="1"/>
  <c r="L3" i="46"/>
  <c r="K3" i="46"/>
  <c r="J3" i="46"/>
  <c r="H10" i="45"/>
  <c r="I10" i="45" s="1"/>
  <c r="H9" i="45"/>
  <c r="I9" i="45" s="1"/>
  <c r="H8" i="45"/>
  <c r="I8" i="45" s="1"/>
  <c r="H7" i="45"/>
  <c r="I7" i="45" s="1"/>
  <c r="H6" i="45"/>
  <c r="L3" i="45"/>
  <c r="K3" i="45"/>
  <c r="J3" i="45"/>
  <c r="H10" i="44"/>
  <c r="I10" i="44" s="1"/>
  <c r="H9" i="44"/>
  <c r="I9" i="44" s="1"/>
  <c r="J8" i="44"/>
  <c r="H8" i="44"/>
  <c r="I8" i="44" s="1"/>
  <c r="H7" i="44"/>
  <c r="I7" i="44" s="1"/>
  <c r="H6" i="44"/>
  <c r="G5" i="44"/>
  <c r="L3" i="44"/>
  <c r="K3" i="44"/>
  <c r="J3" i="44"/>
  <c r="H10" i="43"/>
  <c r="I10" i="43" s="1"/>
  <c r="H9" i="43"/>
  <c r="I9" i="43" s="1"/>
  <c r="J8" i="43"/>
  <c r="K8" i="43" s="1"/>
  <c r="H8" i="43"/>
  <c r="I8" i="43" s="1"/>
  <c r="H7" i="43"/>
  <c r="I7" i="43" s="1"/>
  <c r="H6" i="43"/>
  <c r="G5" i="43"/>
  <c r="L3" i="43"/>
  <c r="K3" i="43"/>
  <c r="J3" i="43"/>
  <c r="H10" i="42"/>
  <c r="I10" i="42" s="1"/>
  <c r="H9" i="42"/>
  <c r="I9" i="42" s="1"/>
  <c r="H8" i="42"/>
  <c r="I8" i="42" s="1"/>
  <c r="H7" i="42"/>
  <c r="I7" i="42" s="1"/>
  <c r="H6" i="42"/>
  <c r="L3" i="42"/>
  <c r="K3" i="42"/>
  <c r="J3" i="42"/>
  <c r="H10" i="41"/>
  <c r="I10" i="41" s="1"/>
  <c r="H9" i="41"/>
  <c r="I9" i="41" s="1"/>
  <c r="H8" i="41"/>
  <c r="I8" i="41" s="1"/>
  <c r="H7" i="41"/>
  <c r="I7" i="41" s="1"/>
  <c r="H6" i="41"/>
  <c r="L3" i="41"/>
  <c r="K3" i="41"/>
  <c r="J3" i="41"/>
  <c r="H10" i="40"/>
  <c r="I10" i="40" s="1"/>
  <c r="H9" i="40"/>
  <c r="I9" i="40" s="1"/>
  <c r="J8" i="40"/>
  <c r="H8" i="40"/>
  <c r="I8" i="40" s="1"/>
  <c r="H7" i="40"/>
  <c r="I7" i="40" s="1"/>
  <c r="H6" i="40"/>
  <c r="G5" i="40"/>
  <c r="L3" i="40"/>
  <c r="K3" i="40"/>
  <c r="J3" i="40"/>
  <c r="B2" i="40"/>
  <c r="H10" i="39"/>
  <c r="I10" i="39" s="1"/>
  <c r="H9" i="39"/>
  <c r="I9" i="39" s="1"/>
  <c r="H8" i="39"/>
  <c r="I8" i="39" s="1"/>
  <c r="H7" i="39"/>
  <c r="I7" i="39" s="1"/>
  <c r="H6" i="39"/>
  <c r="L3" i="39"/>
  <c r="K3" i="39"/>
  <c r="J3" i="39"/>
  <c r="H10" i="38"/>
  <c r="I10" i="38" s="1"/>
  <c r="H9" i="38"/>
  <c r="I9" i="38" s="1"/>
  <c r="H8" i="38"/>
  <c r="I8" i="38" s="1"/>
  <c r="H7" i="38"/>
  <c r="I7" i="38" s="1"/>
  <c r="H6" i="38"/>
  <c r="I6" i="38" s="1"/>
  <c r="L3" i="38"/>
  <c r="K3" i="38"/>
  <c r="J3" i="38"/>
  <c r="H10" i="37"/>
  <c r="I10" i="37" s="1"/>
  <c r="H9" i="37"/>
  <c r="I9" i="37" s="1"/>
  <c r="H8" i="37"/>
  <c r="I8" i="37" s="1"/>
  <c r="H7" i="37"/>
  <c r="I7" i="37" s="1"/>
  <c r="H6" i="37"/>
  <c r="L3" i="37"/>
  <c r="K3" i="37"/>
  <c r="J3" i="37"/>
  <c r="H10" i="36"/>
  <c r="I10" i="36" s="1"/>
  <c r="H9" i="36"/>
  <c r="I9" i="36" s="1"/>
  <c r="H8" i="36"/>
  <c r="I8" i="36" s="1"/>
  <c r="H7" i="36"/>
  <c r="I7" i="36" s="1"/>
  <c r="H6" i="36"/>
  <c r="L3" i="36"/>
  <c r="K3" i="36"/>
  <c r="J3" i="36"/>
  <c r="H10" i="35"/>
  <c r="I10" i="35" s="1"/>
  <c r="H9" i="35"/>
  <c r="I9" i="35" s="1"/>
  <c r="H8" i="35"/>
  <c r="I8" i="35" s="1"/>
  <c r="H7" i="35"/>
  <c r="I7" i="35" s="1"/>
  <c r="H6" i="35"/>
  <c r="I6" i="35" s="1"/>
  <c r="L3" i="35"/>
  <c r="K3" i="35"/>
  <c r="J3" i="35"/>
  <c r="H10" i="34"/>
  <c r="I10" i="34" s="1"/>
  <c r="H9" i="34"/>
  <c r="I9" i="34" s="1"/>
  <c r="H8" i="34"/>
  <c r="I8" i="34" s="1"/>
  <c r="H7" i="34"/>
  <c r="I7" i="34" s="1"/>
  <c r="H6" i="34"/>
  <c r="I6" i="34" s="1"/>
  <c r="L3" i="34"/>
  <c r="K3" i="34"/>
  <c r="J3" i="34"/>
  <c r="I10" i="33"/>
  <c r="H10" i="33"/>
  <c r="H9" i="33"/>
  <c r="I9" i="33" s="1"/>
  <c r="H8" i="33"/>
  <c r="I8" i="33" s="1"/>
  <c r="H7" i="33"/>
  <c r="I7" i="33" s="1"/>
  <c r="H6" i="33"/>
  <c r="L3" i="33"/>
  <c r="K3" i="33"/>
  <c r="J3" i="33"/>
  <c r="H10" i="32"/>
  <c r="I10" i="32" s="1"/>
  <c r="H9" i="32"/>
  <c r="I9" i="32" s="1"/>
  <c r="J8" i="32"/>
  <c r="H8" i="32"/>
  <c r="I8" i="32" s="1"/>
  <c r="H7" i="32"/>
  <c r="I7" i="32" s="1"/>
  <c r="H6" i="32"/>
  <c r="G5" i="32"/>
  <c r="L3" i="32"/>
  <c r="K3" i="32"/>
  <c r="J3" i="32"/>
  <c r="B2" i="32"/>
  <c r="H10" i="31"/>
  <c r="I10" i="31" s="1"/>
  <c r="H9" i="31"/>
  <c r="I9" i="31" s="1"/>
  <c r="H8" i="31"/>
  <c r="I8" i="31" s="1"/>
  <c r="H7" i="31"/>
  <c r="I7" i="31" s="1"/>
  <c r="H6" i="31"/>
  <c r="I6" i="31" s="1"/>
  <c r="L3" i="31"/>
  <c r="K3" i="31"/>
  <c r="J3" i="31"/>
  <c r="H10" i="30"/>
  <c r="I10" i="30" s="1"/>
  <c r="H9" i="30"/>
  <c r="I9" i="30" s="1"/>
  <c r="H8" i="30"/>
  <c r="I8" i="30" s="1"/>
  <c r="H7" i="30"/>
  <c r="I7" i="30" s="1"/>
  <c r="H6" i="30"/>
  <c r="I6" i="30" s="1"/>
  <c r="L3" i="30"/>
  <c r="K3" i="30"/>
  <c r="J3" i="30"/>
  <c r="H10" i="29"/>
  <c r="I10" i="29" s="1"/>
  <c r="H9" i="29"/>
  <c r="I9" i="29" s="1"/>
  <c r="H8" i="29"/>
  <c r="I8" i="29" s="1"/>
  <c r="H7" i="29"/>
  <c r="I7" i="29" s="1"/>
  <c r="H6" i="29"/>
  <c r="L3" i="29"/>
  <c r="K3" i="29"/>
  <c r="J3" i="29"/>
  <c r="H10" i="28"/>
  <c r="I10" i="28" s="1"/>
  <c r="H9" i="28"/>
  <c r="I9" i="28" s="1"/>
  <c r="J8" i="28"/>
  <c r="H8" i="28"/>
  <c r="I8" i="28" s="1"/>
  <c r="H7" i="28"/>
  <c r="I7" i="28" s="1"/>
  <c r="H6" i="28"/>
  <c r="G5" i="28"/>
  <c r="L3" i="28"/>
  <c r="K3" i="28"/>
  <c r="J3" i="28"/>
  <c r="B2" i="28"/>
  <c r="H10" i="122"/>
  <c r="I10" i="122" s="1"/>
  <c r="H9" i="122"/>
  <c r="I9" i="122" s="1"/>
  <c r="J8" i="122"/>
  <c r="K8" i="122" s="1"/>
  <c r="H8" i="122"/>
  <c r="I8" i="122" s="1"/>
  <c r="H7" i="122"/>
  <c r="I7" i="122" s="1"/>
  <c r="H6" i="122"/>
  <c r="I6" i="122" s="1"/>
  <c r="G5" i="122"/>
  <c r="L3" i="122"/>
  <c r="K3" i="122"/>
  <c r="J3" i="122"/>
  <c r="B2" i="122"/>
  <c r="L5" i="89" l="1"/>
  <c r="I5" i="45"/>
  <c r="J8" i="37"/>
  <c r="K8" i="37" s="1"/>
  <c r="L8" i="37" s="1"/>
  <c r="G4" i="37"/>
  <c r="B2" i="37"/>
  <c r="J8" i="49"/>
  <c r="K8" i="49" s="1"/>
  <c r="L8" i="49" s="1"/>
  <c r="G4" i="49"/>
  <c r="B2" i="49"/>
  <c r="J8" i="69"/>
  <c r="J8" i="77"/>
  <c r="B2" i="77"/>
  <c r="G5" i="77"/>
  <c r="I5" i="77" s="1"/>
  <c r="J8" i="81"/>
  <c r="K8" i="81" s="1"/>
  <c r="G4" i="81"/>
  <c r="L4" i="52"/>
  <c r="I5" i="32"/>
  <c r="I5" i="64"/>
  <c r="I5" i="72"/>
  <c r="K5" i="31"/>
  <c r="K5" i="47"/>
  <c r="K5" i="70"/>
  <c r="K4" i="36"/>
  <c r="K4" i="90"/>
  <c r="K4" i="102"/>
  <c r="L4" i="100"/>
  <c r="L5" i="85"/>
  <c r="L4" i="40"/>
  <c r="J8" i="48"/>
  <c r="G5" i="56"/>
  <c r="I5" i="56" s="1"/>
  <c r="G5" i="88"/>
  <c r="I5" i="104"/>
  <c r="B2" i="108"/>
  <c r="K5" i="57"/>
  <c r="K5" i="65"/>
  <c r="K5" i="79"/>
  <c r="K5" i="97"/>
  <c r="K5" i="107"/>
  <c r="K5" i="115"/>
  <c r="K4" i="56"/>
  <c r="I4" i="56" s="1"/>
  <c r="K4" i="62"/>
  <c r="K4" i="73"/>
  <c r="K4" i="97"/>
  <c r="K4" i="103"/>
  <c r="K4" i="107"/>
  <c r="K4" i="115"/>
  <c r="L5" i="58"/>
  <c r="L5" i="62"/>
  <c r="L5" i="66"/>
  <c r="L5" i="70"/>
  <c r="L5" i="74"/>
  <c r="L5" i="82"/>
  <c r="L5" i="86"/>
  <c r="L5" i="94"/>
  <c r="L5" i="98"/>
  <c r="L5" i="102"/>
  <c r="L5" i="110"/>
  <c r="L5" i="118"/>
  <c r="K4" i="121"/>
  <c r="K5" i="85"/>
  <c r="K4" i="52"/>
  <c r="S20" i="52"/>
  <c r="L4" i="42"/>
  <c r="L4" i="50"/>
  <c r="K4" i="74"/>
  <c r="S20" i="74"/>
  <c r="L4" i="74" s="1"/>
  <c r="K4" i="33"/>
  <c r="S18" i="33"/>
  <c r="B2" i="56"/>
  <c r="B2" i="120"/>
  <c r="K5" i="39"/>
  <c r="K4" i="46"/>
  <c r="K4" i="54"/>
  <c r="K4" i="78"/>
  <c r="K4" i="96"/>
  <c r="K4" i="106"/>
  <c r="I5" i="60"/>
  <c r="G5" i="80"/>
  <c r="G5" i="120"/>
  <c r="K5" i="122"/>
  <c r="K5" i="35"/>
  <c r="K5" i="43"/>
  <c r="K5" i="50"/>
  <c r="K5" i="67"/>
  <c r="K5" i="73"/>
  <c r="K5" i="81"/>
  <c r="K5" i="109"/>
  <c r="K5" i="117"/>
  <c r="K4" i="30"/>
  <c r="I4" i="30" s="1"/>
  <c r="K4" i="42"/>
  <c r="K4" i="57"/>
  <c r="K4" i="86"/>
  <c r="K4" i="98"/>
  <c r="G4" i="122"/>
  <c r="G4" i="91"/>
  <c r="L4" i="29"/>
  <c r="L4" i="33"/>
  <c r="L4" i="57"/>
  <c r="L4" i="69"/>
  <c r="L4" i="73"/>
  <c r="L4" i="77"/>
  <c r="L4" i="97"/>
  <c r="L4" i="109"/>
  <c r="L4" i="121"/>
  <c r="L5" i="34"/>
  <c r="L5" i="38"/>
  <c r="L5" i="46"/>
  <c r="L5" i="95"/>
  <c r="L5" i="111"/>
  <c r="K4" i="113"/>
  <c r="S17" i="113"/>
  <c r="L4" i="113" s="1"/>
  <c r="K4" i="110"/>
  <c r="K5" i="105"/>
  <c r="K4" i="89"/>
  <c r="K4" i="82"/>
  <c r="S20" i="82"/>
  <c r="K4" i="68"/>
  <c r="S20" i="68"/>
  <c r="L4" i="68" s="1"/>
  <c r="L4" i="32"/>
  <c r="L5" i="115"/>
  <c r="K5" i="121"/>
  <c r="W19" i="121"/>
  <c r="L5" i="121" s="1"/>
  <c r="K4" i="116"/>
  <c r="S19" i="116"/>
  <c r="L4" i="116" s="1"/>
  <c r="K4" i="114"/>
  <c r="S19" i="114"/>
  <c r="L4" i="114" s="1"/>
  <c r="K4" i="112"/>
  <c r="K5" i="89"/>
  <c r="L5" i="81"/>
  <c r="K4" i="80"/>
  <c r="S19" i="80"/>
  <c r="L4" i="80" s="1"/>
  <c r="K4" i="70"/>
  <c r="S18" i="70"/>
  <c r="L4" i="70" s="1"/>
  <c r="K4" i="69"/>
  <c r="S20" i="69"/>
  <c r="K4" i="53"/>
  <c r="S19" i="53"/>
  <c r="K4" i="38"/>
  <c r="S19" i="38"/>
  <c r="L4" i="38" s="1"/>
  <c r="K4" i="37"/>
  <c r="S20" i="37"/>
  <c r="S20" i="112"/>
  <c r="L4" i="112" s="1"/>
  <c r="K5" i="102"/>
  <c r="K4" i="100"/>
  <c r="K4" i="85"/>
  <c r="K4" i="81"/>
  <c r="I4" i="81" s="1"/>
  <c r="L4" i="64"/>
  <c r="L4" i="47"/>
  <c r="K4" i="44"/>
  <c r="I4" i="44" s="1"/>
  <c r="S20" i="44"/>
  <c r="L4" i="44" s="1"/>
  <c r="K4" i="40"/>
  <c r="L4" i="34"/>
  <c r="K4" i="64"/>
  <c r="K5" i="55"/>
  <c r="K5" i="53"/>
  <c r="K5" i="37"/>
  <c r="K4" i="58"/>
  <c r="W17" i="37"/>
  <c r="L5" i="37" s="1"/>
  <c r="K4" i="34"/>
  <c r="L4" i="37"/>
  <c r="L4" i="53"/>
  <c r="L5" i="54"/>
  <c r="L4" i="54"/>
  <c r="L4" i="58"/>
  <c r="L4" i="62"/>
  <c r="L5" i="67"/>
  <c r="L5" i="79"/>
  <c r="L4" i="81"/>
  <c r="L4" i="82"/>
  <c r="L4" i="85"/>
  <c r="L4" i="89"/>
  <c r="L4" i="94"/>
  <c r="L4" i="102"/>
  <c r="L4" i="105"/>
  <c r="L5" i="107"/>
  <c r="L4" i="110"/>
  <c r="L5" i="114"/>
  <c r="K5" i="52"/>
  <c r="W16" i="52"/>
  <c r="L5" i="52" s="1"/>
  <c r="K5" i="34"/>
  <c r="K5" i="66"/>
  <c r="K5" i="82"/>
  <c r="K5" i="98"/>
  <c r="K5" i="114"/>
  <c r="K5" i="30"/>
  <c r="K5" i="46"/>
  <c r="K5" i="62"/>
  <c r="K5" i="78"/>
  <c r="K5" i="94"/>
  <c r="K5" i="110"/>
  <c r="K5" i="28"/>
  <c r="I5" i="28" s="1"/>
  <c r="W16" i="28"/>
  <c r="L5" i="28" s="1"/>
  <c r="K5" i="32"/>
  <c r="W16" i="32"/>
  <c r="L5" i="32" s="1"/>
  <c r="K5" i="36"/>
  <c r="W16" i="36"/>
  <c r="L5" i="36" s="1"/>
  <c r="K5" i="40"/>
  <c r="I5" i="40" s="1"/>
  <c r="W16" i="40"/>
  <c r="L5" i="40" s="1"/>
  <c r="K5" i="44"/>
  <c r="I5" i="44" s="1"/>
  <c r="W16" i="44"/>
  <c r="L5" i="44" s="1"/>
  <c r="K5" i="48"/>
  <c r="I5" i="48" s="1"/>
  <c r="W16" i="48"/>
  <c r="L5" i="48" s="1"/>
  <c r="K5" i="56"/>
  <c r="W16" i="56"/>
  <c r="L5" i="56" s="1"/>
  <c r="K5" i="60"/>
  <c r="W16" i="60"/>
  <c r="L5" i="60" s="1"/>
  <c r="K5" i="64"/>
  <c r="W16" i="64"/>
  <c r="L5" i="64" s="1"/>
  <c r="K5" i="68"/>
  <c r="W16" i="68"/>
  <c r="L5" i="68" s="1"/>
  <c r="K5" i="72"/>
  <c r="W16" i="72"/>
  <c r="L5" i="72" s="1"/>
  <c r="K5" i="76"/>
  <c r="I5" i="76" s="1"/>
  <c r="W16" i="76"/>
  <c r="L5" i="76" s="1"/>
  <c r="K5" i="80"/>
  <c r="W16" i="80"/>
  <c r="L5" i="80" s="1"/>
  <c r="K5" i="84"/>
  <c r="W16" i="84"/>
  <c r="L5" i="84" s="1"/>
  <c r="K5" i="88"/>
  <c r="W16" i="88"/>
  <c r="L5" i="88" s="1"/>
  <c r="K5" i="92"/>
  <c r="I5" i="92" s="1"/>
  <c r="W16" i="92"/>
  <c r="L5" i="92" s="1"/>
  <c r="K5" i="96"/>
  <c r="W16" i="96"/>
  <c r="L5" i="96" s="1"/>
  <c r="K5" i="100"/>
  <c r="W16" i="100"/>
  <c r="L5" i="100" s="1"/>
  <c r="K5" i="104"/>
  <c r="W16" i="104"/>
  <c r="L5" i="104" s="1"/>
  <c r="K5" i="108"/>
  <c r="I5" i="108" s="1"/>
  <c r="W16" i="108"/>
  <c r="L5" i="108" s="1"/>
  <c r="K5" i="112"/>
  <c r="W16" i="112"/>
  <c r="L5" i="112" s="1"/>
  <c r="K5" i="116"/>
  <c r="W16" i="116"/>
  <c r="L5" i="116" s="1"/>
  <c r="K5" i="120"/>
  <c r="H5" i="120" s="1"/>
  <c r="W16" i="120"/>
  <c r="L5" i="120" s="1"/>
  <c r="K5" i="42"/>
  <c r="K5" i="58"/>
  <c r="K5" i="74"/>
  <c r="K5" i="90"/>
  <c r="K5" i="106"/>
  <c r="K4" i="122"/>
  <c r="H4" i="122" s="1"/>
  <c r="I4" i="122" s="1"/>
  <c r="K4" i="31"/>
  <c r="K4" i="35"/>
  <c r="K4" i="39"/>
  <c r="K4" i="43"/>
  <c r="K4" i="47"/>
  <c r="K4" i="51"/>
  <c r="K4" i="55"/>
  <c r="K4" i="59"/>
  <c r="K4" i="63"/>
  <c r="K4" i="67"/>
  <c r="K4" i="71"/>
  <c r="K4" i="75"/>
  <c r="K4" i="79"/>
  <c r="K4" i="83"/>
  <c r="K4" i="87"/>
  <c r="K4" i="91"/>
  <c r="I4" i="91" s="1"/>
  <c r="K4" i="95"/>
  <c r="K4" i="99"/>
  <c r="I6" i="94"/>
  <c r="I6" i="39"/>
  <c r="I6" i="78"/>
  <c r="I6" i="36"/>
  <c r="I6" i="37"/>
  <c r="I6" i="66"/>
  <c r="G5" i="54"/>
  <c r="J8" i="35"/>
  <c r="K8" i="35" s="1"/>
  <c r="L8" i="35" s="1"/>
  <c r="B2" i="35"/>
  <c r="J8" i="51"/>
  <c r="B2" i="51"/>
  <c r="J8" i="55"/>
  <c r="K8" i="55" s="1"/>
  <c r="L8" i="55" s="1"/>
  <c r="B2" i="55"/>
  <c r="K8" i="71"/>
  <c r="L8" i="71" s="1"/>
  <c r="B2" i="83"/>
  <c r="J8" i="83"/>
  <c r="K8" i="83" s="1"/>
  <c r="L8" i="83" s="1"/>
  <c r="J8" i="87"/>
  <c r="K8" i="87" s="1"/>
  <c r="L8" i="87" s="1"/>
  <c r="B2" i="87"/>
  <c r="B2" i="99"/>
  <c r="J8" i="99"/>
  <c r="K8" i="99" s="1"/>
  <c r="J8" i="115"/>
  <c r="K8" i="115" s="1"/>
  <c r="B2" i="115"/>
  <c r="G5" i="51"/>
  <c r="I5" i="51" s="1"/>
  <c r="B2" i="31"/>
  <c r="G5" i="31"/>
  <c r="G4" i="39"/>
  <c r="I6" i="70"/>
  <c r="G4" i="84"/>
  <c r="G5" i="87"/>
  <c r="G4" i="95"/>
  <c r="B2" i="100"/>
  <c r="G5" i="115"/>
  <c r="G5" i="67"/>
  <c r="G5" i="111"/>
  <c r="I5" i="111" s="1"/>
  <c r="I6" i="32"/>
  <c r="I6" i="40"/>
  <c r="I6" i="44"/>
  <c r="I4" i="71"/>
  <c r="J8" i="80"/>
  <c r="K8" i="80" s="1"/>
  <c r="G4" i="87"/>
  <c r="I6" i="90"/>
  <c r="B2" i="96"/>
  <c r="B2" i="107"/>
  <c r="G4" i="107"/>
  <c r="G4" i="112"/>
  <c r="I4" i="112" s="1"/>
  <c r="G5" i="112"/>
  <c r="I5" i="112" s="1"/>
  <c r="I6" i="112"/>
  <c r="G4" i="115"/>
  <c r="G4" i="35"/>
  <c r="I4" i="35"/>
  <c r="I6" i="28"/>
  <c r="G5" i="35"/>
  <c r="I6" i="48"/>
  <c r="G4" i="55"/>
  <c r="G5" i="75"/>
  <c r="G5" i="91"/>
  <c r="I5" i="91" s="1"/>
  <c r="G4" i="96"/>
  <c r="I4" i="96" s="1"/>
  <c r="G5" i="96"/>
  <c r="I5" i="96" s="1"/>
  <c r="I6" i="42"/>
  <c r="I6" i="47"/>
  <c r="I6" i="73"/>
  <c r="I6" i="60"/>
  <c r="I6" i="98"/>
  <c r="I6" i="118"/>
  <c r="I6" i="58"/>
  <c r="I6" i="120"/>
  <c r="B2" i="63"/>
  <c r="J8" i="63"/>
  <c r="K8" i="63" s="1"/>
  <c r="J8" i="68"/>
  <c r="K8" i="68" s="1"/>
  <c r="L8" i="68" s="1"/>
  <c r="B2" i="68"/>
  <c r="J8" i="84"/>
  <c r="K8" i="84" s="1"/>
  <c r="L8" i="84" s="1"/>
  <c r="J8" i="95"/>
  <c r="B2" i="95"/>
  <c r="G5" i="68"/>
  <c r="I5" i="68" s="1"/>
  <c r="I6" i="83"/>
  <c r="G4" i="68"/>
  <c r="I6" i="74"/>
  <c r="I6" i="77"/>
  <c r="I6" i="81"/>
  <c r="J8" i="116"/>
  <c r="K8" i="116" s="1"/>
  <c r="I6" i="100"/>
  <c r="J8" i="36"/>
  <c r="K8" i="36" s="1"/>
  <c r="L8" i="36" s="1"/>
  <c r="B2" i="36"/>
  <c r="J8" i="52"/>
  <c r="K8" i="52" s="1"/>
  <c r="L8" i="52" s="1"/>
  <c r="B2" i="52"/>
  <c r="G5" i="105"/>
  <c r="J8" i="105"/>
  <c r="K8" i="105" s="1"/>
  <c r="G4" i="31"/>
  <c r="G5" i="36"/>
  <c r="I6" i="43"/>
  <c r="I6" i="50"/>
  <c r="G5" i="63"/>
  <c r="I5" i="63" s="1"/>
  <c r="G5" i="84"/>
  <c r="I5" i="84" s="1"/>
  <c r="G4" i="100"/>
  <c r="G5" i="100"/>
  <c r="I5" i="100" s="1"/>
  <c r="I5" i="53"/>
  <c r="G5" i="69"/>
  <c r="G5" i="101"/>
  <c r="I5" i="101" s="1"/>
  <c r="G5" i="117"/>
  <c r="I5" i="117" s="1"/>
  <c r="I6" i="33"/>
  <c r="G4" i="36"/>
  <c r="G5" i="52"/>
  <c r="I6" i="52"/>
  <c r="G5" i="79"/>
  <c r="I6" i="79"/>
  <c r="I6" i="82"/>
  <c r="I4" i="89"/>
  <c r="G4" i="33"/>
  <c r="G5" i="39"/>
  <c r="G4" i="65"/>
  <c r="G5" i="81"/>
  <c r="I5" i="81" s="1"/>
  <c r="G5" i="97"/>
  <c r="I5" i="97" s="1"/>
  <c r="G5" i="103"/>
  <c r="I5" i="103" s="1"/>
  <c r="G5" i="113"/>
  <c r="G5" i="119"/>
  <c r="G4" i="52"/>
  <c r="G4" i="63"/>
  <c r="G5" i="95"/>
  <c r="G4" i="116"/>
  <c r="G5" i="116"/>
  <c r="I5" i="116" s="1"/>
  <c r="G4" i="61"/>
  <c r="G5" i="109"/>
  <c r="I5" i="109" s="1"/>
  <c r="J8" i="30"/>
  <c r="K8" i="30" s="1"/>
  <c r="L8" i="30" s="1"/>
  <c r="B2" i="30"/>
  <c r="J8" i="106"/>
  <c r="K8" i="106" s="1"/>
  <c r="L8" i="106" s="1"/>
  <c r="B2" i="106"/>
  <c r="J8" i="114"/>
  <c r="K8" i="114" s="1"/>
  <c r="L8" i="114" s="1"/>
  <c r="B2" i="114"/>
  <c r="J8" i="50"/>
  <c r="K8" i="50" s="1"/>
  <c r="L8" i="50" s="1"/>
  <c r="G5" i="50"/>
  <c r="I5" i="50" s="1"/>
  <c r="J8" i="66"/>
  <c r="G5" i="66"/>
  <c r="J8" i="82"/>
  <c r="K8" i="82" s="1"/>
  <c r="L8" i="82" s="1"/>
  <c r="B2" i="82"/>
  <c r="J8" i="98"/>
  <c r="K8" i="98" s="1"/>
  <c r="L8" i="98" s="1"/>
  <c r="B2" i="98"/>
  <c r="B2" i="29"/>
  <c r="G4" i="29"/>
  <c r="J8" i="29"/>
  <c r="G5" i="33"/>
  <c r="I5" i="33" s="1"/>
  <c r="G5" i="37"/>
  <c r="J8" i="57"/>
  <c r="K8" i="57" s="1"/>
  <c r="L8" i="57" s="1"/>
  <c r="J8" i="61"/>
  <c r="K8" i="61" s="1"/>
  <c r="L8" i="61" s="1"/>
  <c r="G4" i="77"/>
  <c r="G5" i="82"/>
  <c r="G5" i="85"/>
  <c r="J8" i="85"/>
  <c r="K8" i="85" s="1"/>
  <c r="G5" i="93"/>
  <c r="J8" i="93"/>
  <c r="K8" i="93" s="1"/>
  <c r="L8" i="93" s="1"/>
  <c r="B2" i="97"/>
  <c r="G4" i="97"/>
  <c r="J8" i="101"/>
  <c r="K8" i="101" s="1"/>
  <c r="B2" i="105"/>
  <c r="G4" i="105"/>
  <c r="J8" i="109"/>
  <c r="K8" i="109" s="1"/>
  <c r="B2" i="113"/>
  <c r="G4" i="113"/>
  <c r="J8" i="117"/>
  <c r="K8" i="117" s="1"/>
  <c r="B2" i="121"/>
  <c r="G5" i="121"/>
  <c r="G5" i="29"/>
  <c r="G4" i="30"/>
  <c r="I4" i="37"/>
  <c r="B2" i="41"/>
  <c r="G4" i="41"/>
  <c r="I4" i="41" s="1"/>
  <c r="G5" i="49"/>
  <c r="J8" i="53"/>
  <c r="K8" i="53" s="1"/>
  <c r="J8" i="65"/>
  <c r="K8" i="65" s="1"/>
  <c r="B2" i="73"/>
  <c r="G5" i="73"/>
  <c r="G4" i="85"/>
  <c r="G5" i="89"/>
  <c r="I5" i="89" s="1"/>
  <c r="J8" i="89"/>
  <c r="K8" i="89" s="1"/>
  <c r="L8" i="89" s="1"/>
  <c r="G4" i="93"/>
  <c r="B2" i="101"/>
  <c r="G4" i="101"/>
  <c r="I4" i="101" s="1"/>
  <c r="B2" i="109"/>
  <c r="G4" i="109"/>
  <c r="B2" i="117"/>
  <c r="G4" i="117"/>
  <c r="I4" i="117" s="1"/>
  <c r="G4" i="121"/>
  <c r="I4" i="121" s="1"/>
  <c r="I4" i="32"/>
  <c r="B2" i="33"/>
  <c r="G5" i="41"/>
  <c r="I5" i="41" s="1"/>
  <c r="B2" i="45"/>
  <c r="G4" i="45"/>
  <c r="B2" i="53"/>
  <c r="G4" i="53"/>
  <c r="B2" i="57"/>
  <c r="G5" i="57"/>
  <c r="I5" i="57" s="1"/>
  <c r="B2" i="61"/>
  <c r="G5" i="61"/>
  <c r="I5" i="61" s="1"/>
  <c r="B2" i="65"/>
  <c r="G5" i="65"/>
  <c r="I5" i="65" s="1"/>
  <c r="B2" i="69"/>
  <c r="G4" i="73"/>
  <c r="B2" i="81"/>
  <c r="G4" i="89"/>
  <c r="J8" i="34"/>
  <c r="K8" i="34" s="1"/>
  <c r="L8" i="34" s="1"/>
  <c r="B2" i="34"/>
  <c r="G5" i="34"/>
  <c r="I5" i="34" s="1"/>
  <c r="J8" i="42"/>
  <c r="K8" i="42" s="1"/>
  <c r="L8" i="42" s="1"/>
  <c r="G5" i="42"/>
  <c r="I5" i="42" s="1"/>
  <c r="G4" i="42"/>
  <c r="B2" i="42"/>
  <c r="J8" i="74"/>
  <c r="K8" i="74" s="1"/>
  <c r="L8" i="74" s="1"/>
  <c r="G5" i="74"/>
  <c r="I5" i="74" s="1"/>
  <c r="B2" i="90"/>
  <c r="J8" i="90"/>
  <c r="B2" i="110"/>
  <c r="B2" i="118"/>
  <c r="B2" i="50"/>
  <c r="G4" i="50"/>
  <c r="J8" i="62"/>
  <c r="K8" i="62" s="1"/>
  <c r="L8" i="62" s="1"/>
  <c r="G4" i="78"/>
  <c r="B2" i="86"/>
  <c r="G5" i="86"/>
  <c r="I5" i="86" s="1"/>
  <c r="L8" i="75"/>
  <c r="L8" i="79"/>
  <c r="J8" i="38"/>
  <c r="K8" i="38" s="1"/>
  <c r="L8" i="38" s="1"/>
  <c r="G5" i="38"/>
  <c r="I5" i="38" s="1"/>
  <c r="J8" i="70"/>
  <c r="K8" i="70" s="1"/>
  <c r="L8" i="70" s="1"/>
  <c r="G5" i="78"/>
  <c r="I5" i="78" s="1"/>
  <c r="B2" i="78"/>
  <c r="B2" i="102"/>
  <c r="B2" i="38"/>
  <c r="G4" i="38"/>
  <c r="J8" i="54"/>
  <c r="K8" i="54" s="1"/>
  <c r="L8" i="54" s="1"/>
  <c r="B2" i="70"/>
  <c r="G4" i="70"/>
  <c r="B2" i="94"/>
  <c r="G5" i="94"/>
  <c r="L8" i="80"/>
  <c r="J8" i="46"/>
  <c r="K8" i="46" s="1"/>
  <c r="L8" i="46" s="1"/>
  <c r="G5" i="46"/>
  <c r="G4" i="46"/>
  <c r="B2" i="46"/>
  <c r="G5" i="30"/>
  <c r="B2" i="54"/>
  <c r="G4" i="54"/>
  <c r="J8" i="58"/>
  <c r="K8" i="58" s="1"/>
  <c r="L8" i="58" s="1"/>
  <c r="B2" i="66"/>
  <c r="G4" i="66"/>
  <c r="B2" i="74"/>
  <c r="G4" i="74"/>
  <c r="G4" i="86"/>
  <c r="G4" i="98"/>
  <c r="G5" i="106"/>
  <c r="I5" i="106" s="1"/>
  <c r="G4" i="114"/>
  <c r="G4" i="43"/>
  <c r="B2" i="47"/>
  <c r="G5" i="47"/>
  <c r="I5" i="47" s="1"/>
  <c r="G4" i="51"/>
  <c r="G4" i="58"/>
  <c r="G5" i="58"/>
  <c r="I5" i="59"/>
  <c r="G4" i="62"/>
  <c r="G5" i="62"/>
  <c r="I5" i="62" s="1"/>
  <c r="B2" i="67"/>
  <c r="G4" i="67"/>
  <c r="J8" i="67"/>
  <c r="K8" i="67" s="1"/>
  <c r="L8" i="67" s="1"/>
  <c r="G5" i="70"/>
  <c r="I5" i="70" s="1"/>
  <c r="B2" i="71"/>
  <c r="G4" i="71"/>
  <c r="G4" i="82"/>
  <c r="G5" i="83"/>
  <c r="G4" i="90"/>
  <c r="J8" i="103"/>
  <c r="K8" i="103" s="1"/>
  <c r="L8" i="103" s="1"/>
  <c r="J8" i="111"/>
  <c r="K8" i="111" s="1"/>
  <c r="J8" i="119"/>
  <c r="K8" i="119" s="1"/>
  <c r="L8" i="119" s="1"/>
  <c r="G5" i="90"/>
  <c r="G4" i="94"/>
  <c r="G5" i="98"/>
  <c r="I5" i="98" s="1"/>
  <c r="G4" i="106"/>
  <c r="G5" i="114"/>
  <c r="I5" i="114" s="1"/>
  <c r="G4" i="34"/>
  <c r="B2" i="39"/>
  <c r="I5" i="43"/>
  <c r="G4" i="47"/>
  <c r="I4" i="48"/>
  <c r="G5" i="55"/>
  <c r="I5" i="55" s="1"/>
  <c r="G5" i="71"/>
  <c r="I5" i="71" s="1"/>
  <c r="B2" i="75"/>
  <c r="G4" i="75"/>
  <c r="B2" i="79"/>
  <c r="G4" i="79"/>
  <c r="I4" i="99"/>
  <c r="I5" i="99"/>
  <c r="G4" i="102"/>
  <c r="G5" i="102"/>
  <c r="I5" i="102" s="1"/>
  <c r="B2" i="103"/>
  <c r="G4" i="103"/>
  <c r="I5" i="107"/>
  <c r="G4" i="110"/>
  <c r="G5" i="110"/>
  <c r="I5" i="110" s="1"/>
  <c r="B2" i="111"/>
  <c r="G4" i="111"/>
  <c r="G4" i="118"/>
  <c r="G5" i="118"/>
  <c r="B2" i="119"/>
  <c r="G4" i="119"/>
  <c r="I4" i="57"/>
  <c r="K8" i="96"/>
  <c r="L8" i="96" s="1"/>
  <c r="K8" i="100"/>
  <c r="L8" i="100" s="1"/>
  <c r="K8" i="104"/>
  <c r="L8" i="104" s="1"/>
  <c r="L8" i="109"/>
  <c r="L8" i="108"/>
  <c r="L8" i="120"/>
  <c r="L8" i="112"/>
  <c r="L8" i="41"/>
  <c r="L8" i="45"/>
  <c r="I4" i="84"/>
  <c r="K8" i="40"/>
  <c r="L8" i="40" s="1"/>
  <c r="I6" i="29"/>
  <c r="K8" i="31"/>
  <c r="L8" i="31" s="1"/>
  <c r="L8" i="39"/>
  <c r="L8" i="43"/>
  <c r="I6" i="49"/>
  <c r="K8" i="69"/>
  <c r="L8" i="69" s="1"/>
  <c r="I4" i="83"/>
  <c r="I6" i="84"/>
  <c r="K8" i="44"/>
  <c r="L8" i="44" s="1"/>
  <c r="I6" i="57"/>
  <c r="I4" i="60"/>
  <c r="I6" i="75"/>
  <c r="I4" i="28"/>
  <c r="K8" i="48"/>
  <c r="L8" i="48" s="1"/>
  <c r="I6" i="72"/>
  <c r="I4" i="76"/>
  <c r="I6" i="87"/>
  <c r="L8" i="122"/>
  <c r="I6" i="80"/>
  <c r="K8" i="28"/>
  <c r="L8" i="28" s="1"/>
  <c r="K8" i="32"/>
  <c r="L8" i="32" s="1"/>
  <c r="I4" i="40"/>
  <c r="I6" i="41"/>
  <c r="I6" i="45"/>
  <c r="K8" i="47"/>
  <c r="L8" i="47" s="1"/>
  <c r="K8" i="51"/>
  <c r="L8" i="51" s="1"/>
  <c r="I6" i="53"/>
  <c r="K8" i="59"/>
  <c r="L8" i="59" s="1"/>
  <c r="I6" i="61"/>
  <c r="I4" i="64"/>
  <c r="K8" i="78"/>
  <c r="L8" i="78" s="1"/>
  <c r="K8" i="95"/>
  <c r="L8" i="95" s="1"/>
  <c r="I6" i="101"/>
  <c r="I6" i="109"/>
  <c r="I6" i="117"/>
  <c r="I6" i="119"/>
  <c r="K8" i="56"/>
  <c r="L8" i="56" s="1"/>
  <c r="K8" i="60"/>
  <c r="L8" i="60" s="1"/>
  <c r="K8" i="64"/>
  <c r="L8" i="64" s="1"/>
  <c r="I4" i="72"/>
  <c r="K8" i="73"/>
  <c r="L8" i="73" s="1"/>
  <c r="I4" i="80"/>
  <c r="I4" i="88"/>
  <c r="I6" i="95"/>
  <c r="L8" i="65"/>
  <c r="K8" i="66"/>
  <c r="L8" i="66" s="1"/>
  <c r="I6" i="67"/>
  <c r="K8" i="77"/>
  <c r="L8" i="77" s="1"/>
  <c r="L8" i="85"/>
  <c r="K8" i="86"/>
  <c r="L8" i="86" s="1"/>
  <c r="I6" i="91"/>
  <c r="I4" i="92"/>
  <c r="I6" i="103"/>
  <c r="I4" i="108"/>
  <c r="I6" i="111"/>
  <c r="K8" i="90"/>
  <c r="L8" i="90" s="1"/>
  <c r="K8" i="94"/>
  <c r="L8" i="94" s="1"/>
  <c r="I6" i="97"/>
  <c r="L8" i="97"/>
  <c r="I4" i="102"/>
  <c r="I6" i="105"/>
  <c r="I6" i="113"/>
  <c r="L8" i="113"/>
  <c r="I4" i="120"/>
  <c r="I6" i="99"/>
  <c r="I4" i="104"/>
  <c r="I6" i="107"/>
  <c r="L8" i="107"/>
  <c r="I6" i="115"/>
  <c r="L8" i="115"/>
  <c r="K8" i="121"/>
  <c r="L8" i="121" s="1"/>
  <c r="D1" i="27"/>
  <c r="H5" i="122" l="1"/>
  <c r="I5" i="122" s="1"/>
  <c r="I5" i="82"/>
  <c r="I5" i="49"/>
  <c r="I5" i="93"/>
  <c r="I5" i="39"/>
  <c r="L8" i="81"/>
  <c r="L8" i="117"/>
  <c r="I5" i="118"/>
  <c r="I4" i="63"/>
  <c r="I5" i="46"/>
  <c r="I5" i="94"/>
  <c r="I4" i="45"/>
  <c r="I5" i="37"/>
  <c r="I5" i="66"/>
  <c r="I5" i="119"/>
  <c r="I5" i="75"/>
  <c r="I5" i="35"/>
  <c r="I4" i="87"/>
  <c r="I5" i="115"/>
  <c r="I5" i="120"/>
  <c r="I5" i="73"/>
  <c r="I5" i="121"/>
  <c r="L8" i="99"/>
  <c r="I5" i="90"/>
  <c r="I5" i="52"/>
  <c r="I5" i="83"/>
  <c r="I5" i="58"/>
  <c r="I5" i="30"/>
  <c r="I4" i="109"/>
  <c r="I5" i="29"/>
  <c r="I5" i="85"/>
  <c r="I5" i="95"/>
  <c r="I5" i="113"/>
  <c r="I5" i="79"/>
  <c r="I4" i="36"/>
  <c r="I5" i="69"/>
  <c r="I5" i="36"/>
  <c r="I5" i="105"/>
  <c r="I5" i="67"/>
  <c r="I5" i="87"/>
  <c r="I5" i="31"/>
  <c r="I5" i="54"/>
  <c r="I5" i="80"/>
  <c r="I5" i="88"/>
  <c r="I4" i="39"/>
  <c r="I4" i="98"/>
  <c r="I4" i="107"/>
  <c r="I4" i="111"/>
  <c r="L8" i="116"/>
  <c r="L8" i="63"/>
  <c r="L8" i="101"/>
  <c r="I4" i="31"/>
  <c r="I4" i="97"/>
  <c r="I4" i="66"/>
  <c r="I4" i="29"/>
  <c r="I4" i="116"/>
  <c r="I4" i="55"/>
  <c r="I4" i="33"/>
  <c r="I4" i="77"/>
  <c r="I4" i="67"/>
  <c r="I4" i="95"/>
  <c r="I4" i="118"/>
  <c r="I4" i="54"/>
  <c r="I4" i="68"/>
  <c r="I4" i="82"/>
  <c r="I4" i="114"/>
  <c r="I4" i="65"/>
  <c r="I4" i="69"/>
  <c r="I4" i="46"/>
  <c r="I4" i="50"/>
  <c r="I4" i="73"/>
  <c r="I4" i="100"/>
  <c r="I4" i="90"/>
  <c r="I4" i="103"/>
  <c r="L8" i="53"/>
  <c r="I4" i="34"/>
  <c r="I4" i="93"/>
  <c r="I4" i="74"/>
  <c r="I4" i="53"/>
  <c r="L8" i="105"/>
  <c r="I4" i="106"/>
  <c r="I4" i="61"/>
  <c r="I4" i="59"/>
  <c r="I4" i="113"/>
  <c r="I4" i="52"/>
  <c r="I4" i="38"/>
  <c r="I4" i="85"/>
  <c r="I4" i="110"/>
  <c r="I4" i="51"/>
  <c r="I4" i="62"/>
  <c r="I4" i="58"/>
  <c r="I4" i="86"/>
  <c r="I4" i="119"/>
  <c r="I4" i="49"/>
  <c r="L8" i="111"/>
  <c r="K8" i="29"/>
  <c r="L8" i="29" s="1"/>
  <c r="I4" i="94"/>
  <c r="I4" i="105"/>
  <c r="I4" i="75"/>
  <c r="I4" i="47"/>
  <c r="I4" i="79"/>
  <c r="I4" i="43"/>
  <c r="I4" i="70"/>
  <c r="I4" i="42"/>
  <c r="I4" i="115"/>
  <c r="I4" i="78"/>
</calcChain>
</file>

<file path=xl/sharedStrings.xml><?xml version="1.0" encoding="utf-8"?>
<sst xmlns="http://schemas.openxmlformats.org/spreadsheetml/2006/main" count="9535" uniqueCount="1460">
  <si>
    <t>Identyfikatory</t>
  </si>
  <si>
    <t>ID_2017</t>
  </si>
  <si>
    <t>GML_ID</t>
  </si>
  <si>
    <t>ID_PODMIOT_SZKOŁA
RSPO</t>
  </si>
  <si>
    <t>wojewodztwo</t>
  </si>
  <si>
    <t>powiat</t>
  </si>
  <si>
    <t>gmina</t>
  </si>
  <si>
    <t>SIMC</t>
  </si>
  <si>
    <t>miejscowosc</t>
  </si>
  <si>
    <t>ULIC</t>
  </si>
  <si>
    <t>ULICA</t>
  </si>
  <si>
    <t>NR_DOMU</t>
  </si>
  <si>
    <t>X92</t>
  </si>
  <si>
    <t>Y92</t>
  </si>
  <si>
    <t>DOLNOŚLĄSKIE</t>
  </si>
  <si>
    <t>ZGORZELECKI</t>
  </si>
  <si>
    <t>BOGATYNIA</t>
  </si>
  <si>
    <t>99999</t>
  </si>
  <si>
    <t/>
  </si>
  <si>
    <t>JELENIOGÓRSKI</t>
  </si>
  <si>
    <t>7A</t>
  </si>
  <si>
    <t>BOLESŁAWIECKI</t>
  </si>
  <si>
    <t>BOLESŁAWIEC</t>
  </si>
  <si>
    <t>10898</t>
  </si>
  <si>
    <t>UL. LEŚNA</t>
  </si>
  <si>
    <t>JAWORSKI</t>
  </si>
  <si>
    <t>LWÓWECKI</t>
  </si>
  <si>
    <t>09546</t>
  </si>
  <si>
    <t>UL. KOŚCIELNA</t>
  </si>
  <si>
    <t>LUBAŃSKI</t>
  </si>
  <si>
    <t>LUBAŃ</t>
  </si>
  <si>
    <t>LWÓWEK ŚLĄSKI</t>
  </si>
  <si>
    <t>21970</t>
  </si>
  <si>
    <t>UL. SZKOLNA</t>
  </si>
  <si>
    <t>07459</t>
  </si>
  <si>
    <t>UL. JELENIOGÓRSKA</t>
  </si>
  <si>
    <t>24687</t>
  </si>
  <si>
    <t>UL. WOLNOŚCI</t>
  </si>
  <si>
    <t>PLATERÓWKA</t>
  </si>
  <si>
    <t>8362100</t>
  </si>
  <si>
    <t>123634</t>
  </si>
  <si>
    <t>0192028</t>
  </si>
  <si>
    <t>WŁOSIEŃ</t>
  </si>
  <si>
    <t>26030</t>
  </si>
  <si>
    <t>UL. ZGORZELECKA</t>
  </si>
  <si>
    <t>ZŁOTORYJSKI</t>
  </si>
  <si>
    <t>08828</t>
  </si>
  <si>
    <t>UL. KOLEJOWA</t>
  </si>
  <si>
    <t>05635</t>
  </si>
  <si>
    <t>UL. GŁÓWNA</t>
  </si>
  <si>
    <t>ZGORZELEC</t>
  </si>
  <si>
    <t>OLEŚNICKI</t>
  </si>
  <si>
    <t>20254</t>
  </si>
  <si>
    <t>UL. SŁONECZNA</t>
  </si>
  <si>
    <t>SYCÓW</t>
  </si>
  <si>
    <t>POLKOWICKI</t>
  </si>
  <si>
    <t>CHOCIANÓW</t>
  </si>
  <si>
    <t>LEGNICKI</t>
  </si>
  <si>
    <t>32A</t>
  </si>
  <si>
    <t>GŁOGOWSKI</t>
  </si>
  <si>
    <t>GŁOGÓW</t>
  </si>
  <si>
    <t>14834</t>
  </si>
  <si>
    <t>UL. OGRODOWA</t>
  </si>
  <si>
    <t>5A</t>
  </si>
  <si>
    <t>16046</t>
  </si>
  <si>
    <t>UL. PIASTOWSKA</t>
  </si>
  <si>
    <t>10780</t>
  </si>
  <si>
    <t>UL. LEGNICKA</t>
  </si>
  <si>
    <t>4729617</t>
  </si>
  <si>
    <t>89639</t>
  </si>
  <si>
    <t>LUBIŃSKI</t>
  </si>
  <si>
    <t>LUBIN</t>
  </si>
  <si>
    <t>0365322</t>
  </si>
  <si>
    <t>KRZECZYN WIELKI</t>
  </si>
  <si>
    <t>11926</t>
  </si>
  <si>
    <t>UL. 1 MAJA</t>
  </si>
  <si>
    <t>2063520</t>
  </si>
  <si>
    <t>89641</t>
  </si>
  <si>
    <t>0365517</t>
  </si>
  <si>
    <t>SZKLARY GÓRNE</t>
  </si>
  <si>
    <t>3709684</t>
  </si>
  <si>
    <t>10927,10928,10929,10930</t>
  </si>
  <si>
    <t>51C</t>
  </si>
  <si>
    <t>24048</t>
  </si>
  <si>
    <t>UL. WIEJSKA</t>
  </si>
  <si>
    <t>20A</t>
  </si>
  <si>
    <t>1819177</t>
  </si>
  <si>
    <t>92853</t>
  </si>
  <si>
    <t>PIELGRZYMKA</t>
  </si>
  <si>
    <t>0366385</t>
  </si>
  <si>
    <t>NOWA WIEŚ GRODZISKA</t>
  </si>
  <si>
    <t>4793061</t>
  </si>
  <si>
    <t>92851</t>
  </si>
  <si>
    <t>0366439</t>
  </si>
  <si>
    <t>SĘDZIMIRÓW</t>
  </si>
  <si>
    <t>POLKOWICE</t>
  </si>
  <si>
    <t>PROCHOWICE</t>
  </si>
  <si>
    <t>20683</t>
  </si>
  <si>
    <t>UL. SPORTOWA</t>
  </si>
  <si>
    <t>RUDNA</t>
  </si>
  <si>
    <t>261965</t>
  </si>
  <si>
    <t>10888,10889</t>
  </si>
  <si>
    <t>0367373</t>
  </si>
  <si>
    <t>ŚCINAWA</t>
  </si>
  <si>
    <t>ŚREDZKI</t>
  </si>
  <si>
    <t>5812041</t>
  </si>
  <si>
    <t>5913,5914</t>
  </si>
  <si>
    <t>WARTA BOLESŁAWIECKA</t>
  </si>
  <si>
    <t>0368036</t>
  </si>
  <si>
    <t>IWINY</t>
  </si>
  <si>
    <t>OS. OSIEDLE II</t>
  </si>
  <si>
    <t>1824712</t>
  </si>
  <si>
    <t>74899,74901</t>
  </si>
  <si>
    <t>OS. OSIEDLE I</t>
  </si>
  <si>
    <t>8296451</t>
  </si>
  <si>
    <t>75053</t>
  </si>
  <si>
    <t>0368125</t>
  </si>
  <si>
    <t>ZŁOTORYJA</t>
  </si>
  <si>
    <t>4412130</t>
  </si>
  <si>
    <t>124921,124922,124923</t>
  </si>
  <si>
    <t>0368533</t>
  </si>
  <si>
    <t>JERZMANICE-ZDRÓJ</t>
  </si>
  <si>
    <t>7021287</t>
  </si>
  <si>
    <t>82431</t>
  </si>
  <si>
    <t>4155940</t>
  </si>
  <si>
    <t>25579</t>
  </si>
  <si>
    <t>0368579</t>
  </si>
  <si>
    <t>LUBIATÓW</t>
  </si>
  <si>
    <t>08728</t>
  </si>
  <si>
    <t>UL. JANA KOCHANOWSKIEGO</t>
  </si>
  <si>
    <t>GÓROWSKI</t>
  </si>
  <si>
    <t>GÓRA</t>
  </si>
  <si>
    <t>ZĄBKOWICKI</t>
  </si>
  <si>
    <t>KŁODZKI</t>
  </si>
  <si>
    <t>BYSTRZYCA KŁODZKA</t>
  </si>
  <si>
    <t>08622</t>
  </si>
  <si>
    <t>UL. KŁODZKA</t>
  </si>
  <si>
    <t>WAŁBRZYSKI</t>
  </si>
  <si>
    <t>ŚWIDNICKI</t>
  </si>
  <si>
    <t>07123</t>
  </si>
  <si>
    <t>UL. JANA PAWŁA II</t>
  </si>
  <si>
    <t>DZIERŻONIOWSKI</t>
  </si>
  <si>
    <t>DZIERŻONIÓW</t>
  </si>
  <si>
    <t>09572</t>
  </si>
  <si>
    <t>UL. KOŚCIUSZKI</t>
  </si>
  <si>
    <t>5811363</t>
  </si>
  <si>
    <t>121950</t>
  </si>
  <si>
    <t>0852306</t>
  </si>
  <si>
    <t>PIŁAWA DOLNA</t>
  </si>
  <si>
    <t>KŁODZKO</t>
  </si>
  <si>
    <t>LĄDEK-ZDRÓJ</t>
  </si>
  <si>
    <t>NOWA RUDA</t>
  </si>
  <si>
    <t>0854038</t>
  </si>
  <si>
    <t>BOŻKÓW</t>
  </si>
  <si>
    <t>2267947</t>
  </si>
  <si>
    <t>9539,9582</t>
  </si>
  <si>
    <t>89E</t>
  </si>
  <si>
    <t>2273478</t>
  </si>
  <si>
    <t>119389,4891</t>
  </si>
  <si>
    <t>0854529</t>
  </si>
  <si>
    <t>WŁODOWICE</t>
  </si>
  <si>
    <t>STRZELIŃSKI</t>
  </si>
  <si>
    <t>STRZEGOM</t>
  </si>
  <si>
    <t>15710</t>
  </si>
  <si>
    <t>UL. PARKOWA</t>
  </si>
  <si>
    <t>25130</t>
  </si>
  <si>
    <t>26469</t>
  </si>
  <si>
    <t>UL. STEFANA ŻEROMSKIEGO</t>
  </si>
  <si>
    <t>ŚWIDNICA</t>
  </si>
  <si>
    <t>24806</t>
  </si>
  <si>
    <t>UL. WROCŁAWSKA</t>
  </si>
  <si>
    <t>ZĄBKOWICE ŚLĄSKIE</t>
  </si>
  <si>
    <t>ZIĘBICE</t>
  </si>
  <si>
    <t>17011</t>
  </si>
  <si>
    <t>UL. POLNA</t>
  </si>
  <si>
    <t>ŻARÓW</t>
  </si>
  <si>
    <t>24628</t>
  </si>
  <si>
    <t>UL. WOJSKA POLSKIEGO</t>
  </si>
  <si>
    <t>WOŁOWSKI</t>
  </si>
  <si>
    <t>BRZEG DOLNY</t>
  </si>
  <si>
    <t>MILICKI</t>
  </si>
  <si>
    <t>06260</t>
  </si>
  <si>
    <t>UL. GRUNWALDZKA</t>
  </si>
  <si>
    <t>WROCŁAWSKI</t>
  </si>
  <si>
    <t>20291</t>
  </si>
  <si>
    <t>UL. JULIUSZA SŁOWACKIEGO</t>
  </si>
  <si>
    <t>23073</t>
  </si>
  <si>
    <t>UL. TRZEBNICKA</t>
  </si>
  <si>
    <t>OŁAWSKI</t>
  </si>
  <si>
    <t>4729514</t>
  </si>
  <si>
    <t>84009,84010</t>
  </si>
  <si>
    <t>JORDANÓW ŚLĄSKI</t>
  </si>
  <si>
    <t>0874779</t>
  </si>
  <si>
    <t>KĄTY WROCŁAWSKIE</t>
  </si>
  <si>
    <t>7852088</t>
  </si>
  <si>
    <t>83769,90085</t>
  </si>
  <si>
    <t>KOBIERZYCE</t>
  </si>
  <si>
    <t>0875313</t>
  </si>
  <si>
    <t>BIELANY WROCŁAWSKIE</t>
  </si>
  <si>
    <t>00157</t>
  </si>
  <si>
    <t>UL. AKACJOWA</t>
  </si>
  <si>
    <t>6705921</t>
  </si>
  <si>
    <t>51293</t>
  </si>
  <si>
    <t>0875543</t>
  </si>
  <si>
    <t>PUSTKÓW WILCZKOWSKI</t>
  </si>
  <si>
    <t>11139</t>
  </si>
  <si>
    <t>UL. LIPOWA</t>
  </si>
  <si>
    <t>07435</t>
  </si>
  <si>
    <t>UL. JEDNOŚCI NARODOWEJ</t>
  </si>
  <si>
    <t>8934928</t>
  </si>
  <si>
    <t>6933,7008</t>
  </si>
  <si>
    <t>MALCZYCE</t>
  </si>
  <si>
    <t>0876940</t>
  </si>
  <si>
    <t>6132108</t>
  </si>
  <si>
    <t>6292</t>
  </si>
  <si>
    <t>MILICZ</t>
  </si>
  <si>
    <t>0877654</t>
  </si>
  <si>
    <t>CZATKOWICE</t>
  </si>
  <si>
    <t>22050</t>
  </si>
  <si>
    <t>UL. SZOSOWA</t>
  </si>
  <si>
    <t>6450735</t>
  </si>
  <si>
    <t>6295</t>
  </si>
  <si>
    <t>0878530</t>
  </si>
  <si>
    <t>WZIĄCHOWO WIELKIE</t>
  </si>
  <si>
    <t>TRZEBNICKI</t>
  </si>
  <si>
    <t>16274</t>
  </si>
  <si>
    <t>UL. MARSZ. JÓZEFA PIŁSUDSKIEGO</t>
  </si>
  <si>
    <t>24728</t>
  </si>
  <si>
    <t>UL. WOŁOWSKA</t>
  </si>
  <si>
    <t>OLEŚNICA</t>
  </si>
  <si>
    <t>OŁAWA</t>
  </si>
  <si>
    <t>09582</t>
  </si>
  <si>
    <t>UL. TADEUSZA KOŚCIUSZKI</t>
  </si>
  <si>
    <t>SOBÓTKA</t>
  </si>
  <si>
    <t>STRZELIN</t>
  </si>
  <si>
    <t>07879</t>
  </si>
  <si>
    <t>UL. KAMIENNA</t>
  </si>
  <si>
    <t>4157684</t>
  </si>
  <si>
    <t>88419,88420</t>
  </si>
  <si>
    <t>ŚRODA ŚLĄSKA</t>
  </si>
  <si>
    <t>0880780</t>
  </si>
  <si>
    <t>CIECHÓW</t>
  </si>
  <si>
    <t>22414</t>
  </si>
  <si>
    <t>UL. ŚREDZKA</t>
  </si>
  <si>
    <t>WISZNIA MAŁA</t>
  </si>
  <si>
    <t>6514539</t>
  </si>
  <si>
    <t>56323,56324</t>
  </si>
  <si>
    <t>0883117</t>
  </si>
  <si>
    <t>SZEWCE</t>
  </si>
  <si>
    <t>21394</t>
  </si>
  <si>
    <t>UL. STRZESZOWSKA</t>
  </si>
  <si>
    <t>WOŁÓW</t>
  </si>
  <si>
    <t>27A</t>
  </si>
  <si>
    <t>5302565</t>
  </si>
  <si>
    <t>11315,11326,11335</t>
  </si>
  <si>
    <t>0883264</t>
  </si>
  <si>
    <t>LUBIĄŻ</t>
  </si>
  <si>
    <t>12740</t>
  </si>
  <si>
    <t>UL. ADAMA MICKIEWICZA</t>
  </si>
  <si>
    <t>6259554</t>
  </si>
  <si>
    <t>130221</t>
  </si>
  <si>
    <t>0883330</t>
  </si>
  <si>
    <t>MOJĘCICE</t>
  </si>
  <si>
    <t>09186</t>
  </si>
  <si>
    <t>UL. MARII KONOPNICKIEJ</t>
  </si>
  <si>
    <t>09282</t>
  </si>
  <si>
    <t>UL. MIKOŁAJA KOPERNIKA</t>
  </si>
  <si>
    <t>5239301</t>
  </si>
  <si>
    <t>57882</t>
  </si>
  <si>
    <t>JELENIA GÓRA</t>
  </si>
  <si>
    <t>0935802</t>
  </si>
  <si>
    <t>00432</t>
  </si>
  <si>
    <t>UL. ARMII KRAJOWEJ</t>
  </si>
  <si>
    <t>5430223</t>
  </si>
  <si>
    <t>124031</t>
  </si>
  <si>
    <t>03027</t>
  </si>
  <si>
    <t>UL. CIEPLICKA</t>
  </si>
  <si>
    <t>1844814</t>
  </si>
  <si>
    <t>111743,111807,111835</t>
  </si>
  <si>
    <t>1A</t>
  </si>
  <si>
    <t>6514609</t>
  </si>
  <si>
    <t>111607</t>
  </si>
  <si>
    <t>05527</t>
  </si>
  <si>
    <t>UL. GIMNAZJALNA</t>
  </si>
  <si>
    <t>3265534</t>
  </si>
  <si>
    <t>111483,111789</t>
  </si>
  <si>
    <t>2053546</t>
  </si>
  <si>
    <t>128094</t>
  </si>
  <si>
    <t>308709</t>
  </si>
  <si>
    <t>3873</t>
  </si>
  <si>
    <t>5939277</t>
  </si>
  <si>
    <t>78004,78005,78007,79076</t>
  </si>
  <si>
    <t>10045</t>
  </si>
  <si>
    <t>UL. KRUSZWICKA</t>
  </si>
  <si>
    <t>2287190</t>
  </si>
  <si>
    <t>112054,112058</t>
  </si>
  <si>
    <t>39/41</t>
  </si>
  <si>
    <t>8169599</t>
  </si>
  <si>
    <t>120625</t>
  </si>
  <si>
    <t>8362018</t>
  </si>
  <si>
    <t>127132,61299</t>
  </si>
  <si>
    <t>13246</t>
  </si>
  <si>
    <t>UL. STANISŁAWA MONIUSZKI</t>
  </si>
  <si>
    <t>4984533</t>
  </si>
  <si>
    <t>59633</t>
  </si>
  <si>
    <t>13279</t>
  </si>
  <si>
    <t>UL. GUSTAWA MORCINKA</t>
  </si>
  <si>
    <t>7532896</t>
  </si>
  <si>
    <t>114707,114708</t>
  </si>
  <si>
    <t>14642</t>
  </si>
  <si>
    <t>UL. OBROŃCÓW POKOJU</t>
  </si>
  <si>
    <t>5619667</t>
  </si>
  <si>
    <t>57858</t>
  </si>
  <si>
    <t>15529</t>
  </si>
  <si>
    <t>UL. IGNACEGO PADEREWSKIEGO</t>
  </si>
  <si>
    <t>16264</t>
  </si>
  <si>
    <t>UL. JÓZEFA PIŁSUDSKIEGO</t>
  </si>
  <si>
    <t>5366798</t>
  </si>
  <si>
    <t>103779,109072,43343,93193</t>
  </si>
  <si>
    <t>4348818</t>
  </si>
  <si>
    <t>111625</t>
  </si>
  <si>
    <t>2106407</t>
  </si>
  <si>
    <t>63480</t>
  </si>
  <si>
    <t>20012</t>
  </si>
  <si>
    <t>UL. PIOTRA SKARGI</t>
  </si>
  <si>
    <t>2061999</t>
  </si>
  <si>
    <t>80074</t>
  </si>
  <si>
    <t>20952</t>
  </si>
  <si>
    <t>UL. STAROMIEJSKA</t>
  </si>
  <si>
    <t>0935908</t>
  </si>
  <si>
    <t>2043504</t>
  </si>
  <si>
    <t>20530,7296,7461</t>
  </si>
  <si>
    <t>24963</t>
  </si>
  <si>
    <t>UL. LEONA WYCZÓŁKOWSKIEGO</t>
  </si>
  <si>
    <t>42A</t>
  </si>
  <si>
    <t>2510516</t>
  </si>
  <si>
    <t>111598,111626</t>
  </si>
  <si>
    <t>0935989</t>
  </si>
  <si>
    <t>00692</t>
  </si>
  <si>
    <t>UL. BANKOWA</t>
  </si>
  <si>
    <t>2414877</t>
  </si>
  <si>
    <t>130098,31666</t>
  </si>
  <si>
    <t>6E</t>
  </si>
  <si>
    <t>7342267</t>
  </si>
  <si>
    <t>15396,34518,34744</t>
  </si>
  <si>
    <t>04044</t>
  </si>
  <si>
    <t>UL. DOLNE MŁYNY</t>
  </si>
  <si>
    <t>2059722</t>
  </si>
  <si>
    <t>19335,19336</t>
  </si>
  <si>
    <t>05956</t>
  </si>
  <si>
    <t>UL. GÓRNE MŁYNY</t>
  </si>
  <si>
    <t>7023700</t>
  </si>
  <si>
    <t>24711,35042</t>
  </si>
  <si>
    <t>5558501</t>
  </si>
  <si>
    <t>19058,19059,24845</t>
  </si>
  <si>
    <t>09101</t>
  </si>
  <si>
    <t>UL. KOMUNY PARYSKIEJ</t>
  </si>
  <si>
    <t>1882984</t>
  </si>
  <si>
    <t>19601</t>
  </si>
  <si>
    <t>7661227</t>
  </si>
  <si>
    <t>17864,31665</t>
  </si>
  <si>
    <t>23260</t>
  </si>
  <si>
    <t>UL. HELENY I WINCENTEGO TYRANKIEWICZÓW</t>
  </si>
  <si>
    <t>2314783</t>
  </si>
  <si>
    <t>18924,18925,18926</t>
  </si>
  <si>
    <t>8043206</t>
  </si>
  <si>
    <t>31229</t>
  </si>
  <si>
    <t>2402053</t>
  </si>
  <si>
    <t>121578</t>
  </si>
  <si>
    <t>23266</t>
  </si>
  <si>
    <t>AL. TYSIĄCLECIA</t>
  </si>
  <si>
    <t>4030838</t>
  </si>
  <si>
    <t>19604,19605</t>
  </si>
  <si>
    <t>4793298</t>
  </si>
  <si>
    <t>22756,22765</t>
  </si>
  <si>
    <t>6321070</t>
  </si>
  <si>
    <t>19181,19182,19183,19184</t>
  </si>
  <si>
    <t>28/29</t>
  </si>
  <si>
    <t>09552</t>
  </si>
  <si>
    <t>PL. KOŚCIELNY</t>
  </si>
  <si>
    <t>20068</t>
  </si>
  <si>
    <t>UL. MARII SKŁODOWSKIEJ-CURIE</t>
  </si>
  <si>
    <t>22965</t>
  </si>
  <si>
    <t>UL. ROMUALDA TRAUGUTTA</t>
  </si>
  <si>
    <t>KOWARY</t>
  </si>
  <si>
    <t>0936078</t>
  </si>
  <si>
    <t>6259588</t>
  </si>
  <si>
    <t>84372</t>
  </si>
  <si>
    <t>21071</t>
  </si>
  <si>
    <t>UL. STANISŁAWA STASZICA</t>
  </si>
  <si>
    <t>0936150</t>
  </si>
  <si>
    <t>3966619</t>
  </si>
  <si>
    <t>84445</t>
  </si>
  <si>
    <t>05948</t>
  </si>
  <si>
    <t>UL. GÓRNA</t>
  </si>
  <si>
    <t>8168053</t>
  </si>
  <si>
    <t>11448</t>
  </si>
  <si>
    <t>09039</t>
  </si>
  <si>
    <t>AL. KOMBATANTÓW</t>
  </si>
  <si>
    <t>8551335</t>
  </si>
  <si>
    <t>20305,20347,20398</t>
  </si>
  <si>
    <t>8997827</t>
  </si>
  <si>
    <t>84447</t>
  </si>
  <si>
    <t>7405927</t>
  </si>
  <si>
    <t>19431,19461,19485</t>
  </si>
  <si>
    <t>8553029</t>
  </si>
  <si>
    <t>19362,19387,19405</t>
  </si>
  <si>
    <t>7406186</t>
  </si>
  <si>
    <t>18895,19268</t>
  </si>
  <si>
    <t>11653</t>
  </si>
  <si>
    <t>UL. WŁADYSŁAWA ŁOKIETKA</t>
  </si>
  <si>
    <t>2136575</t>
  </si>
  <si>
    <t>84444,84449</t>
  </si>
  <si>
    <t>4856921</t>
  </si>
  <si>
    <t>63989</t>
  </si>
  <si>
    <t>19142</t>
  </si>
  <si>
    <t>UL. RYBACKA</t>
  </si>
  <si>
    <t>2469848</t>
  </si>
  <si>
    <t>43579,52674,86346,86348,86351</t>
  </si>
  <si>
    <t>0936227</t>
  </si>
  <si>
    <t>06600</t>
  </si>
  <si>
    <t>UL. HENRYKA BRODATEGO</t>
  </si>
  <si>
    <t>264236</t>
  </si>
  <si>
    <t>43717</t>
  </si>
  <si>
    <t>4792406</t>
  </si>
  <si>
    <t>124625,90030,90031,90032,90033,90034</t>
  </si>
  <si>
    <t>5685951</t>
  </si>
  <si>
    <t>48924</t>
  </si>
  <si>
    <t>24623</t>
  </si>
  <si>
    <t>AL. WOJSKA POLSKIEGO</t>
  </si>
  <si>
    <t>19834</t>
  </si>
  <si>
    <t>UL. HENRYKA SIENKIEWICZA</t>
  </si>
  <si>
    <t>11205</t>
  </si>
  <si>
    <t>UL. 11 LISTOPADA</t>
  </si>
  <si>
    <t>308416</t>
  </si>
  <si>
    <t>31963,31972,31994</t>
  </si>
  <si>
    <t>WOJCIESZÓW</t>
  </si>
  <si>
    <t>0936517</t>
  </si>
  <si>
    <t>12765</t>
  </si>
  <si>
    <t>UL. MIEDZIANA</t>
  </si>
  <si>
    <t>0936546</t>
  </si>
  <si>
    <t>4857112</t>
  </si>
  <si>
    <t>103571,93113</t>
  </si>
  <si>
    <t>10636</t>
  </si>
  <si>
    <t>UL. MARIANA LANGIEWICZA</t>
  </si>
  <si>
    <t>15211</t>
  </si>
  <si>
    <t>UL. ELIZY ORZESZKOWEJ</t>
  </si>
  <si>
    <t>4030746</t>
  </si>
  <si>
    <t>72418</t>
  </si>
  <si>
    <t>17577</t>
  </si>
  <si>
    <t>UL. BOLESŁAWA PRUSA</t>
  </si>
  <si>
    <t>3265525</t>
  </si>
  <si>
    <t>106030,68125,69254</t>
  </si>
  <si>
    <t>8295693</t>
  </si>
  <si>
    <t>104968,129111,82805</t>
  </si>
  <si>
    <t>39630</t>
  </si>
  <si>
    <t>UL. BOHATERÓW II ARMII WOJSKA POLSKIEGO</t>
  </si>
  <si>
    <t>0937379</t>
  </si>
  <si>
    <t>03639</t>
  </si>
  <si>
    <t>UL. IGNACEGO DASZYŃSKIEGO</t>
  </si>
  <si>
    <t>6833064</t>
  </si>
  <si>
    <t>9174</t>
  </si>
  <si>
    <t>12489</t>
  </si>
  <si>
    <t>UL. JANA MATEJKI</t>
  </si>
  <si>
    <t>23707</t>
  </si>
  <si>
    <t>UL. LUDWIKA WARYŃSKIEGO</t>
  </si>
  <si>
    <t>2A</t>
  </si>
  <si>
    <t>7150692</t>
  </si>
  <si>
    <t>60550</t>
  </si>
  <si>
    <t>LEGNICA</t>
  </si>
  <si>
    <t>0954047</t>
  </si>
  <si>
    <t>02734</t>
  </si>
  <si>
    <t>UL. DEZYDEREGO CHŁAPOWSKIEGO</t>
  </si>
  <si>
    <t>5430429</t>
  </si>
  <si>
    <t>48722</t>
  </si>
  <si>
    <t>02828</t>
  </si>
  <si>
    <t>UL. CHOJNOWSKA</t>
  </si>
  <si>
    <t>3573754</t>
  </si>
  <si>
    <t>8611</t>
  </si>
  <si>
    <t>03148</t>
  </si>
  <si>
    <t>UL. MARII CURIE-SKŁODOWSKIEJ</t>
  </si>
  <si>
    <t>311234</t>
  </si>
  <si>
    <t>120276,129702</t>
  </si>
  <si>
    <t>05583</t>
  </si>
  <si>
    <t>UL. GLIWICKA</t>
  </si>
  <si>
    <t>3391027</t>
  </si>
  <si>
    <t>109566,109567,109568</t>
  </si>
  <si>
    <t>06052</t>
  </si>
  <si>
    <t>UL. WŁADYSŁAWA GRABSKIEGO</t>
  </si>
  <si>
    <t>14/22</t>
  </si>
  <si>
    <t>2298053</t>
  </si>
  <si>
    <t>8314</t>
  </si>
  <si>
    <t>7723634</t>
  </si>
  <si>
    <t>15414</t>
  </si>
  <si>
    <t>6703811</t>
  </si>
  <si>
    <t>113686</t>
  </si>
  <si>
    <t>5558454</t>
  </si>
  <si>
    <t>4007</t>
  </si>
  <si>
    <t>07409</t>
  </si>
  <si>
    <t>UL. JAWORZYŃSKA</t>
  </si>
  <si>
    <t>5749853</t>
  </si>
  <si>
    <t>15170,4626</t>
  </si>
  <si>
    <t>08486</t>
  </si>
  <si>
    <t>PL. KLASZTORNY</t>
  </si>
  <si>
    <t>7087334</t>
  </si>
  <si>
    <t>14281,4999</t>
  </si>
  <si>
    <t>11270</t>
  </si>
  <si>
    <t>UL. LOTNICZA</t>
  </si>
  <si>
    <t>4857332</t>
  </si>
  <si>
    <t>6715</t>
  </si>
  <si>
    <t>12427</t>
  </si>
  <si>
    <t>UL. MARYNARSKA</t>
  </si>
  <si>
    <t>2250039</t>
  </si>
  <si>
    <t>27818</t>
  </si>
  <si>
    <t>12446</t>
  </si>
  <si>
    <t>UL. MASARSKA</t>
  </si>
  <si>
    <t>8616337</t>
  </si>
  <si>
    <t>15295,15342,5285,5286</t>
  </si>
  <si>
    <t>12540</t>
  </si>
  <si>
    <t>UL. MAZOWIECKA</t>
  </si>
  <si>
    <t>4666076</t>
  </si>
  <si>
    <t>17335</t>
  </si>
  <si>
    <t>2402715</t>
  </si>
  <si>
    <t>6792</t>
  </si>
  <si>
    <t>16270</t>
  </si>
  <si>
    <t>AL. MARSZ. JÓZEFA PIŁSUDSKIEGO</t>
  </si>
  <si>
    <t>7405995</t>
  </si>
  <si>
    <t>4440</t>
  </si>
  <si>
    <t>16979</t>
  </si>
  <si>
    <t>UL. POLARNA</t>
  </si>
  <si>
    <t>7342125</t>
  </si>
  <si>
    <t>4620,4621</t>
  </si>
  <si>
    <t>18322</t>
  </si>
  <si>
    <t>UL. RADOSNA</t>
  </si>
  <si>
    <t>8871450</t>
  </si>
  <si>
    <t>13884,13886,13887</t>
  </si>
  <si>
    <t>19186</t>
  </si>
  <si>
    <t>UL. RYCERSKA</t>
  </si>
  <si>
    <t>7467641</t>
  </si>
  <si>
    <t>7960</t>
  </si>
  <si>
    <t>19329</t>
  </si>
  <si>
    <t>AL. RZECZYPOSPOLITEJ</t>
  </si>
  <si>
    <t>6068208</t>
  </si>
  <si>
    <t>120260,120262,3964</t>
  </si>
  <si>
    <t>19644</t>
  </si>
  <si>
    <t>UL. SEJMOWA</t>
  </si>
  <si>
    <t>8425280</t>
  </si>
  <si>
    <t>4157</t>
  </si>
  <si>
    <t>19677</t>
  </si>
  <si>
    <t>UL. SENATORSKA</t>
  </si>
  <si>
    <t>2236909</t>
  </si>
  <si>
    <t>103310,3914,3915</t>
  </si>
  <si>
    <t>19998</t>
  </si>
  <si>
    <t>UL. FRYDERYKA SKARBKA</t>
  </si>
  <si>
    <t>6131997</t>
  </si>
  <si>
    <t>4112,7012</t>
  </si>
  <si>
    <t>20295</t>
  </si>
  <si>
    <t>PL. SŁOWIAŃSKI</t>
  </si>
  <si>
    <t>8234455</t>
  </si>
  <si>
    <t>13680,13681,15121</t>
  </si>
  <si>
    <t>20308</t>
  </si>
  <si>
    <t>UL. SŁUBICKA</t>
  </si>
  <si>
    <t>3583864</t>
  </si>
  <si>
    <t>13883,13885,13888,8037</t>
  </si>
  <si>
    <t>22717</t>
  </si>
  <si>
    <t>UL. TATRZAŃSKA</t>
  </si>
  <si>
    <t>3902954</t>
  </si>
  <si>
    <t>109550,109551,109552</t>
  </si>
  <si>
    <t>24193</t>
  </si>
  <si>
    <t>UL. KAZIMIERZA WIERZYŃSKIEGO</t>
  </si>
  <si>
    <t>18154266</t>
  </si>
  <si>
    <t>11633</t>
  </si>
  <si>
    <t>26081</t>
  </si>
  <si>
    <t>UL. ZIELONA</t>
  </si>
  <si>
    <t>8616400</t>
  </si>
  <si>
    <t>114548,119406</t>
  </si>
  <si>
    <t>26211</t>
  </si>
  <si>
    <t>UL. ZŁOTORYJSKA</t>
  </si>
  <si>
    <t>7463216</t>
  </si>
  <si>
    <t>15136,54147</t>
  </si>
  <si>
    <t>36245</t>
  </si>
  <si>
    <t>UL. OJCÓW ZBIGNIEWA I MICHAŁA</t>
  </si>
  <si>
    <t>4984432</t>
  </si>
  <si>
    <t>122384,34920,34922</t>
  </si>
  <si>
    <t>0954060</t>
  </si>
  <si>
    <t>08968</t>
  </si>
  <si>
    <t>UL. KOLONIALNA</t>
  </si>
  <si>
    <t>3583978</t>
  </si>
  <si>
    <t>40083</t>
  </si>
  <si>
    <t>272609</t>
  </si>
  <si>
    <t>40084</t>
  </si>
  <si>
    <t>23884</t>
  </si>
  <si>
    <t>UL. WESOŁA</t>
  </si>
  <si>
    <t>08435</t>
  </si>
  <si>
    <t>UL. JANA KILIŃSKIEGO</t>
  </si>
  <si>
    <t>0954082</t>
  </si>
  <si>
    <t>7661233</t>
  </si>
  <si>
    <t>22348</t>
  </si>
  <si>
    <t>00207</t>
  </si>
  <si>
    <t>UL. ALEJA WOLNOŚCI</t>
  </si>
  <si>
    <t>7979433</t>
  </si>
  <si>
    <t>22352</t>
  </si>
  <si>
    <t>00294</t>
  </si>
  <si>
    <t>UL. ANDROMEDY</t>
  </si>
  <si>
    <t>7214380</t>
  </si>
  <si>
    <t>22351</t>
  </si>
  <si>
    <t>2227236</t>
  </si>
  <si>
    <t>5536</t>
  </si>
  <si>
    <t>5239306</t>
  </si>
  <si>
    <t>22353</t>
  </si>
  <si>
    <t>05790</t>
  </si>
  <si>
    <t>UL. MIKOŁAJA GOMÓŁKI</t>
  </si>
  <si>
    <t>2234910</t>
  </si>
  <si>
    <t>43708</t>
  </si>
  <si>
    <t>06422</t>
  </si>
  <si>
    <t>UL. GWIAŹDZISTA</t>
  </si>
  <si>
    <t>237518</t>
  </si>
  <si>
    <t>111478,5156</t>
  </si>
  <si>
    <t>07442</t>
  </si>
  <si>
    <t>UL. JEDNOŚCI ROBOTNICZEJ</t>
  </si>
  <si>
    <t>4475735</t>
  </si>
  <si>
    <t>104205,104206</t>
  </si>
  <si>
    <t>7212794</t>
  </si>
  <si>
    <t>13642</t>
  </si>
  <si>
    <t>8362097</t>
  </si>
  <si>
    <t>127279</t>
  </si>
  <si>
    <t>43B</t>
  </si>
  <si>
    <t>4157310</t>
  </si>
  <si>
    <t>22350</t>
  </si>
  <si>
    <t>3966624</t>
  </si>
  <si>
    <t>22355,48688</t>
  </si>
  <si>
    <t>09987</t>
  </si>
  <si>
    <t>UL. KRÓLEWSKA</t>
  </si>
  <si>
    <t>6895124</t>
  </si>
  <si>
    <t>43710</t>
  </si>
  <si>
    <t>3709119</t>
  </si>
  <si>
    <t>43709</t>
  </si>
  <si>
    <t>14140</t>
  </si>
  <si>
    <t>UL. MIECZYSŁAWA NIEDZIAŁKOWSKIEGO</t>
  </si>
  <si>
    <t>4348637</t>
  </si>
  <si>
    <t>124917,124982</t>
  </si>
  <si>
    <t>5748636</t>
  </si>
  <si>
    <t>6376,6426,6458</t>
  </si>
  <si>
    <t>15956</t>
  </si>
  <si>
    <t>UL. PERSEUSZA</t>
  </si>
  <si>
    <t>2122793</t>
  </si>
  <si>
    <t>13699,14581</t>
  </si>
  <si>
    <t>8104833</t>
  </si>
  <si>
    <t>6727,6941</t>
  </si>
  <si>
    <t>5877025</t>
  </si>
  <si>
    <t>49505,49506</t>
  </si>
  <si>
    <t>236956</t>
  </si>
  <si>
    <t>13684,13724,14005,14580</t>
  </si>
  <si>
    <t>237056</t>
  </si>
  <si>
    <t>127281</t>
  </si>
  <si>
    <t>24412</t>
  </si>
  <si>
    <t>UL. WIŚNIOWA</t>
  </si>
  <si>
    <t>8679924</t>
  </si>
  <si>
    <t>43713</t>
  </si>
  <si>
    <t>38378</t>
  </si>
  <si>
    <t>UL. GENERAŁA WŁADYSŁAWA SIKORSKIEGO</t>
  </si>
  <si>
    <t>5558404</t>
  </si>
  <si>
    <t>22349,38764</t>
  </si>
  <si>
    <t>39512</t>
  </si>
  <si>
    <t>PL. PLAC MIESZKA I</t>
  </si>
  <si>
    <t>8550563</t>
  </si>
  <si>
    <t>62450</t>
  </si>
  <si>
    <t>JAWOR</t>
  </si>
  <si>
    <t>0954120</t>
  </si>
  <si>
    <t>6195768</t>
  </si>
  <si>
    <t>62452</t>
  </si>
  <si>
    <t>00695</t>
  </si>
  <si>
    <t>PL. BANKOWY</t>
  </si>
  <si>
    <t>5302613</t>
  </si>
  <si>
    <t>23848</t>
  </si>
  <si>
    <t>8743553</t>
  </si>
  <si>
    <t>68700,72541</t>
  </si>
  <si>
    <t>7724674</t>
  </si>
  <si>
    <t>62451</t>
  </si>
  <si>
    <t>3581074</t>
  </si>
  <si>
    <t>21706,21707,21708,21709,21710,21711</t>
  </si>
  <si>
    <t>5877275</t>
  </si>
  <si>
    <t>62448</t>
  </si>
  <si>
    <t>20942</t>
  </si>
  <si>
    <t>UL. STAROJAWORSKA</t>
  </si>
  <si>
    <t>242381</t>
  </si>
  <si>
    <t>22313,22314</t>
  </si>
  <si>
    <t>30A</t>
  </si>
  <si>
    <t>0954142</t>
  </si>
  <si>
    <t>3327842</t>
  </si>
  <si>
    <t>10084</t>
  </si>
  <si>
    <t>2130692</t>
  </si>
  <si>
    <t>35045</t>
  </si>
  <si>
    <t>4094214</t>
  </si>
  <si>
    <t>11718</t>
  </si>
  <si>
    <t>7597346</t>
  </si>
  <si>
    <t>119997</t>
  </si>
  <si>
    <t>8807515</t>
  </si>
  <si>
    <t>11713</t>
  </si>
  <si>
    <t>2160072</t>
  </si>
  <si>
    <t>125333</t>
  </si>
  <si>
    <t>3646046</t>
  </si>
  <si>
    <t>107344,107346</t>
  </si>
  <si>
    <t>8806215</t>
  </si>
  <si>
    <t>10077</t>
  </si>
  <si>
    <t>7150538</t>
  </si>
  <si>
    <t>10080</t>
  </si>
  <si>
    <t>14319</t>
  </si>
  <si>
    <t>UL. CYPRIANA KAMILA NORWIDA</t>
  </si>
  <si>
    <t>260494</t>
  </si>
  <si>
    <t>88406</t>
  </si>
  <si>
    <t>5239299</t>
  </si>
  <si>
    <t>107394,107397</t>
  </si>
  <si>
    <t>15832</t>
  </si>
  <si>
    <t>UL. PAWIA</t>
  </si>
  <si>
    <t>1958365</t>
  </si>
  <si>
    <t>3807</t>
  </si>
  <si>
    <t>8234441</t>
  </si>
  <si>
    <t>8360,8361,8362,8363,8364,8365</t>
  </si>
  <si>
    <t>20060</t>
  </si>
  <si>
    <t>UL. SKŁADOWA</t>
  </si>
  <si>
    <t>5494587</t>
  </si>
  <si>
    <t>107091,107093</t>
  </si>
  <si>
    <t>7852138</t>
  </si>
  <si>
    <t>72539</t>
  </si>
  <si>
    <t>3392087</t>
  </si>
  <si>
    <t>111877,111878</t>
  </si>
  <si>
    <t>4538977</t>
  </si>
  <si>
    <t>10079</t>
  </si>
  <si>
    <t>20615</t>
  </si>
  <si>
    <t>UL. SOWIA</t>
  </si>
  <si>
    <t>2467711</t>
  </si>
  <si>
    <t>128749</t>
  </si>
  <si>
    <t>5111898</t>
  </si>
  <si>
    <t>107054,107062,107353</t>
  </si>
  <si>
    <t>21641</t>
  </si>
  <si>
    <t>UL. SYBIRAKÓW</t>
  </si>
  <si>
    <t>6004392</t>
  </si>
  <si>
    <t>10083</t>
  </si>
  <si>
    <t>7023766</t>
  </si>
  <si>
    <t>107330,113851</t>
  </si>
  <si>
    <t>22060</t>
  </si>
  <si>
    <t>UL. SZPAKOWA</t>
  </si>
  <si>
    <t>5048180</t>
  </si>
  <si>
    <t>10081,118709</t>
  </si>
  <si>
    <t>6195537</t>
  </si>
  <si>
    <t>10078</t>
  </si>
  <si>
    <t>34234</t>
  </si>
  <si>
    <t>UL. PRYMASA POLSKI STEFANA WYSZYŃSKIEGO</t>
  </si>
  <si>
    <t>6323650</t>
  </si>
  <si>
    <t>53204</t>
  </si>
  <si>
    <t>0954165</t>
  </si>
  <si>
    <t>03678</t>
  </si>
  <si>
    <t>UL. HENRYKA DĄBROWSKIEGO</t>
  </si>
  <si>
    <t>18154353</t>
  </si>
  <si>
    <t>53209</t>
  </si>
  <si>
    <t>06771</t>
  </si>
  <si>
    <t>UL. MJR. HUBALA</t>
  </si>
  <si>
    <t>18154116</t>
  </si>
  <si>
    <t>53210</t>
  </si>
  <si>
    <t>08643</t>
  </si>
  <si>
    <t>UL. KMICICA</t>
  </si>
  <si>
    <t>18154249</t>
  </si>
  <si>
    <t>86206</t>
  </si>
  <si>
    <t>39972</t>
  </si>
  <si>
    <t>UL. KARDYNAŁA BOLESŁAWA KOMINKA</t>
  </si>
  <si>
    <t>274865</t>
  </si>
  <si>
    <t>125945</t>
  </si>
  <si>
    <t>8489353</t>
  </si>
  <si>
    <t>53205</t>
  </si>
  <si>
    <t>14707</t>
  </si>
  <si>
    <t>UL. OCIOSOWA</t>
  </si>
  <si>
    <t>2210880</t>
  </si>
  <si>
    <t>34913,34916,40806</t>
  </si>
  <si>
    <t>19974</t>
  </si>
  <si>
    <t>UL. SKALNIKÓW</t>
  </si>
  <si>
    <t>4857259</t>
  </si>
  <si>
    <t>111828</t>
  </si>
  <si>
    <t>22659</t>
  </si>
  <si>
    <t>UL. TARGOWA</t>
  </si>
  <si>
    <t>8361980</t>
  </si>
  <si>
    <t>20467</t>
  </si>
  <si>
    <t>0954171</t>
  </si>
  <si>
    <t>7087267</t>
  </si>
  <si>
    <t>20469</t>
  </si>
  <si>
    <t>13132</t>
  </si>
  <si>
    <t>UL. MŁYŃSKA</t>
  </si>
  <si>
    <t>4857131</t>
  </si>
  <si>
    <t>38811</t>
  </si>
  <si>
    <t>0954202</t>
  </si>
  <si>
    <t>10003</t>
  </si>
  <si>
    <t>UL. KRÓLOWEJ JADWIGI</t>
  </si>
  <si>
    <t>2149020</t>
  </si>
  <si>
    <t>85097</t>
  </si>
  <si>
    <t>3965404</t>
  </si>
  <si>
    <t>118542,19245</t>
  </si>
  <si>
    <t>0954219</t>
  </si>
  <si>
    <t>6448208</t>
  </si>
  <si>
    <t>34630,34774,34858,34953</t>
  </si>
  <si>
    <t>4092506</t>
  </si>
  <si>
    <t>24824,24828</t>
  </si>
  <si>
    <t>24261</t>
  </si>
  <si>
    <t>UL. WILCZA</t>
  </si>
  <si>
    <t>4536558</t>
  </si>
  <si>
    <t>81789,82381,84002,84241</t>
  </si>
  <si>
    <t>1921590</t>
  </si>
  <si>
    <t>82733,82814</t>
  </si>
  <si>
    <t>0954449</t>
  </si>
  <si>
    <t>00437</t>
  </si>
  <si>
    <t>UL. ARMII POLSKIEJ</t>
  </si>
  <si>
    <t>15A</t>
  </si>
  <si>
    <t>2397392</t>
  </si>
  <si>
    <t>93000</t>
  </si>
  <si>
    <t>01741</t>
  </si>
  <si>
    <t>PL. BOLESŁAWA CHROBREGO</t>
  </si>
  <si>
    <t>2243912</t>
  </si>
  <si>
    <t>56377</t>
  </si>
  <si>
    <t>3772774</t>
  </si>
  <si>
    <t>127604,34641</t>
  </si>
  <si>
    <t>WAŁBRZYCH</t>
  </si>
  <si>
    <t>0983681</t>
  </si>
  <si>
    <t>6767575</t>
  </si>
  <si>
    <t>10999</t>
  </si>
  <si>
    <t>04399</t>
  </si>
  <si>
    <t>UL. KSAWEREGO DUNIKOWSKIEGO</t>
  </si>
  <si>
    <t>334919</t>
  </si>
  <si>
    <t>9714</t>
  </si>
  <si>
    <t>3838044</t>
  </si>
  <si>
    <t>10794,9757</t>
  </si>
  <si>
    <t>06163</t>
  </si>
  <si>
    <t>UL. GRODZKA</t>
  </si>
  <si>
    <t>8104399</t>
  </si>
  <si>
    <t>9671</t>
  </si>
  <si>
    <t>06667</t>
  </si>
  <si>
    <t>UL. LUDWIKA HIRSZFELDA</t>
  </si>
  <si>
    <t>8934661</t>
  </si>
  <si>
    <t>3962,6026</t>
  </si>
  <si>
    <t>07606</t>
  </si>
  <si>
    <t>UL. HENRYKA JORDANA</t>
  </si>
  <si>
    <t>6195508</t>
  </si>
  <si>
    <t>11034</t>
  </si>
  <si>
    <t>09983</t>
  </si>
  <si>
    <t>UL. KRÓLEWIECKA</t>
  </si>
  <si>
    <t>2179838</t>
  </si>
  <si>
    <t>64607,68311</t>
  </si>
  <si>
    <t>12037</t>
  </si>
  <si>
    <t>UL. JACKA MALCZEWSKIEGO</t>
  </si>
  <si>
    <t>5876280</t>
  </si>
  <si>
    <t>8467,8468</t>
  </si>
  <si>
    <t>4920691</t>
  </si>
  <si>
    <t>103567,103573</t>
  </si>
  <si>
    <t>5492619</t>
  </si>
  <si>
    <t>128648</t>
  </si>
  <si>
    <t>14655</t>
  </si>
  <si>
    <t>UL. OBROŃCÓW WESTERPLATTE</t>
  </si>
  <si>
    <t>3584046</t>
  </si>
  <si>
    <t>71645,71670</t>
  </si>
  <si>
    <t>2045430</t>
  </si>
  <si>
    <t>11309,11310</t>
  </si>
  <si>
    <t>15140</t>
  </si>
  <si>
    <t>UL. WŁADYSŁAWA ORKANA</t>
  </si>
  <si>
    <t>3774765</t>
  </si>
  <si>
    <t>11016,11065</t>
  </si>
  <si>
    <t>15577</t>
  </si>
  <si>
    <t>UL. PALISADOWA</t>
  </si>
  <si>
    <t>6769100</t>
  </si>
  <si>
    <t>8278,8279,8280</t>
  </si>
  <si>
    <t>20502</t>
  </si>
  <si>
    <t>UL. ALFREDA SOKOŁOWSKIEGO</t>
  </si>
  <si>
    <t>AL. WYZWOLENIA</t>
  </si>
  <si>
    <t>4602602</t>
  </si>
  <si>
    <t>11288,40078,9021</t>
  </si>
  <si>
    <t>8616405</t>
  </si>
  <si>
    <t>10065</t>
  </si>
  <si>
    <t>BIELAWA</t>
  </si>
  <si>
    <t>0983818</t>
  </si>
  <si>
    <t>02258</t>
  </si>
  <si>
    <t>UL. BRZEŻNA</t>
  </si>
  <si>
    <t>5684364</t>
  </si>
  <si>
    <t>8117</t>
  </si>
  <si>
    <t>06189</t>
  </si>
  <si>
    <t>UL. GEN. GROTA-ROWECKIEGO</t>
  </si>
  <si>
    <t>5239365</t>
  </si>
  <si>
    <t>10115</t>
  </si>
  <si>
    <t>2070137</t>
  </si>
  <si>
    <t>10066</t>
  </si>
  <si>
    <t>6959581</t>
  </si>
  <si>
    <t>123541,6212</t>
  </si>
  <si>
    <t>235232</t>
  </si>
  <si>
    <t>48951,49102</t>
  </si>
  <si>
    <t>8234557</t>
  </si>
  <si>
    <t>8115</t>
  </si>
  <si>
    <t>7278323</t>
  </si>
  <si>
    <t>8116</t>
  </si>
  <si>
    <t>24538</t>
  </si>
  <si>
    <t>OS. WŁÓKNIARZY</t>
  </si>
  <si>
    <t>8298090</t>
  </si>
  <si>
    <t>10420,60133,6291,7133</t>
  </si>
  <si>
    <t>5430279</t>
  </si>
  <si>
    <t>112051,112052,68612</t>
  </si>
  <si>
    <t>8296423</t>
  </si>
  <si>
    <t>78966,80805</t>
  </si>
  <si>
    <t>7403880</t>
  </si>
  <si>
    <t>127974,74466</t>
  </si>
  <si>
    <t>0983899</t>
  </si>
  <si>
    <t>14914</t>
  </si>
  <si>
    <t>UL. STEFANA OKRZEI</t>
  </si>
  <si>
    <t>5558286</t>
  </si>
  <si>
    <t>91201,91309</t>
  </si>
  <si>
    <t>19674</t>
  </si>
  <si>
    <t>UL. STEFANII SEMPOŁOWSKIEJ</t>
  </si>
  <si>
    <t>7851590</t>
  </si>
  <si>
    <t>92044,92045</t>
  </si>
  <si>
    <t>2186229</t>
  </si>
  <si>
    <t>56131</t>
  </si>
  <si>
    <t>4856436</t>
  </si>
  <si>
    <t>73075</t>
  </si>
  <si>
    <t>0983988</t>
  </si>
  <si>
    <t>01459</t>
  </si>
  <si>
    <t>OS. BŁĘKITNE</t>
  </si>
  <si>
    <t>5877022</t>
  </si>
  <si>
    <t>109286</t>
  </si>
  <si>
    <t>05345</t>
  </si>
  <si>
    <t>UL. GARNCARSKA</t>
  </si>
  <si>
    <t>235008</t>
  </si>
  <si>
    <t>63999</t>
  </si>
  <si>
    <t>07337</t>
  </si>
  <si>
    <t>OS. JASNE</t>
  </si>
  <si>
    <t>1958804</t>
  </si>
  <si>
    <t>73077</t>
  </si>
  <si>
    <t>5674908</t>
  </si>
  <si>
    <t>31424,31550</t>
  </si>
  <si>
    <t>2335142</t>
  </si>
  <si>
    <t>73078</t>
  </si>
  <si>
    <t>14495</t>
  </si>
  <si>
    <t>UL. NOWOWIEJSKA</t>
  </si>
  <si>
    <t>2148618</t>
  </si>
  <si>
    <t>49565,49566,49567,49585</t>
  </si>
  <si>
    <t>3956810</t>
  </si>
  <si>
    <t>27349</t>
  </si>
  <si>
    <t>4211413</t>
  </si>
  <si>
    <t>49584</t>
  </si>
  <si>
    <t>2237245</t>
  </si>
  <si>
    <t>49570,49571</t>
  </si>
  <si>
    <t>2250368</t>
  </si>
  <si>
    <t>35043</t>
  </si>
  <si>
    <t>19907</t>
  </si>
  <si>
    <t>UL. GEN. WŁADYSŁAWA SIKORSKIEGO</t>
  </si>
  <si>
    <t>4283077</t>
  </si>
  <si>
    <t>34806</t>
  </si>
  <si>
    <t>20294</t>
  </si>
  <si>
    <t>UL. SŁOWIAŃSKA</t>
  </si>
  <si>
    <t>2476707</t>
  </si>
  <si>
    <t>64260</t>
  </si>
  <si>
    <t>1886482</t>
  </si>
  <si>
    <t>85180,85191</t>
  </si>
  <si>
    <t>234432</t>
  </si>
  <si>
    <t>111057</t>
  </si>
  <si>
    <t>25881</t>
  </si>
  <si>
    <t>UL. ZĄBKOWICKA</t>
  </si>
  <si>
    <t>7087393</t>
  </si>
  <si>
    <t>49704</t>
  </si>
  <si>
    <t>0984077</t>
  </si>
  <si>
    <t>01637</t>
  </si>
  <si>
    <t>UL. BOHATERÓW GETTA</t>
  </si>
  <si>
    <t>4792811</t>
  </si>
  <si>
    <t>92151,92152,92154</t>
  </si>
  <si>
    <t>5813049</t>
  </si>
  <si>
    <t>39883,49556,93135</t>
  </si>
  <si>
    <t>2048693</t>
  </si>
  <si>
    <t>114521</t>
  </si>
  <si>
    <t>07045</t>
  </si>
  <si>
    <t>PL. WŁADYSŁAWA JAGIEŁŁY</t>
  </si>
  <si>
    <t>4094236</t>
  </si>
  <si>
    <t>127952,22907</t>
  </si>
  <si>
    <t>6387396</t>
  </si>
  <si>
    <t>35044</t>
  </si>
  <si>
    <t>4220897</t>
  </si>
  <si>
    <t>103857,22513</t>
  </si>
  <si>
    <t>11793</t>
  </si>
  <si>
    <t>UL. ŁUŻYCKA</t>
  </si>
  <si>
    <t>1840128</t>
  </si>
  <si>
    <t>62424</t>
  </si>
  <si>
    <t>14535</t>
  </si>
  <si>
    <t>UL. NOWY ŚWIAT</t>
  </si>
  <si>
    <t>7275684</t>
  </si>
  <si>
    <t>105874,105875</t>
  </si>
  <si>
    <t>18403</t>
  </si>
  <si>
    <t>UL. RAJSKA</t>
  </si>
  <si>
    <t>4981612</t>
  </si>
  <si>
    <t>79315,80452</t>
  </si>
  <si>
    <t>7913540</t>
  </si>
  <si>
    <t>52440</t>
  </si>
  <si>
    <t>4729628</t>
  </si>
  <si>
    <t>83789</t>
  </si>
  <si>
    <t>23702</t>
  </si>
  <si>
    <t>UL. WARTY</t>
  </si>
  <si>
    <t>8616409</t>
  </si>
  <si>
    <t>123777,91250</t>
  </si>
  <si>
    <t>5111996</t>
  </si>
  <si>
    <t>92216,92217,92218</t>
  </si>
  <si>
    <t>25084</t>
  </si>
  <si>
    <t>UL. STANISŁAWA WYSPIAŃSKIEGO</t>
  </si>
  <si>
    <t>5558333</t>
  </si>
  <si>
    <t>41335,49557</t>
  </si>
  <si>
    <t>25540</t>
  </si>
  <si>
    <t>UL. ZAMIEJSKA</t>
  </si>
  <si>
    <t>2470576</t>
  </si>
  <si>
    <t>24480</t>
  </si>
  <si>
    <t>25857</t>
  </si>
  <si>
    <t>UL. ZAWISZY CZARNEGO</t>
  </si>
  <si>
    <t>3-5</t>
  </si>
  <si>
    <t>249307</t>
  </si>
  <si>
    <t>26087,26365</t>
  </si>
  <si>
    <t>27339</t>
  </si>
  <si>
    <t>UL. H. SIENKIEWICZA</t>
  </si>
  <si>
    <t>3584095</t>
  </si>
  <si>
    <t>40079</t>
  </si>
  <si>
    <t>0984203</t>
  </si>
  <si>
    <t>0984278</t>
  </si>
  <si>
    <t>4023957</t>
  </si>
  <si>
    <t>92286,92287,92288</t>
  </si>
  <si>
    <t>2145705</t>
  </si>
  <si>
    <t>62425</t>
  </si>
  <si>
    <t>25192</t>
  </si>
  <si>
    <t>OS XXX LECIA</t>
  </si>
  <si>
    <t>5/II</t>
  </si>
  <si>
    <t>236605</t>
  </si>
  <si>
    <t>49574,49577,49579</t>
  </si>
  <si>
    <t>PIESZYCE</t>
  </si>
  <si>
    <t>0984396</t>
  </si>
  <si>
    <t>6004417</t>
  </si>
  <si>
    <t>61547</t>
  </si>
  <si>
    <t>7597303</t>
  </si>
  <si>
    <t>5576</t>
  </si>
  <si>
    <t>22461</t>
  </si>
  <si>
    <t>UL. ŚWIDNICKA</t>
  </si>
  <si>
    <t>6387156</t>
  </si>
  <si>
    <t>120403,120405</t>
  </si>
  <si>
    <t>38802</t>
  </si>
  <si>
    <t>UL. PLAC ZAMKOWY</t>
  </si>
  <si>
    <t>236538</t>
  </si>
  <si>
    <t>23237</t>
  </si>
  <si>
    <t>PIŁAWA GÓRNA</t>
  </si>
  <si>
    <t>0984491</t>
  </si>
  <si>
    <t>236780</t>
  </si>
  <si>
    <t>49587,49589,49590</t>
  </si>
  <si>
    <t>8425355</t>
  </si>
  <si>
    <t>28170</t>
  </si>
  <si>
    <t>0984551</t>
  </si>
  <si>
    <t>02229</t>
  </si>
  <si>
    <t>UL. BRZEGOWA</t>
  </si>
  <si>
    <t>2474429</t>
  </si>
  <si>
    <t>25203</t>
  </si>
  <si>
    <t>6514528</t>
  </si>
  <si>
    <t>9069</t>
  </si>
  <si>
    <t>3392114</t>
  </si>
  <si>
    <t>13157,13181</t>
  </si>
  <si>
    <t>10009</t>
  </si>
  <si>
    <t>UL. KRÓTKA</t>
  </si>
  <si>
    <t>4221620</t>
  </si>
  <si>
    <t>27105,30100</t>
  </si>
  <si>
    <t>SZCZAWNO-ZDRÓJ</t>
  </si>
  <si>
    <t>0984574</t>
  </si>
  <si>
    <t>2237454</t>
  </si>
  <si>
    <t>125873,125908,125909,128534,9168,9169</t>
  </si>
  <si>
    <t>0984657</t>
  </si>
  <si>
    <t>5169221</t>
  </si>
  <si>
    <t>87833</t>
  </si>
  <si>
    <t>05286</t>
  </si>
  <si>
    <t>UL. GALLA ANONIMA</t>
  </si>
  <si>
    <t>279952</t>
  </si>
  <si>
    <t>89119</t>
  </si>
  <si>
    <t>07582</t>
  </si>
  <si>
    <t>UL. JODŁOWA</t>
  </si>
  <si>
    <t>4220489</t>
  </si>
  <si>
    <t>61458</t>
  </si>
  <si>
    <t>11755</t>
  </si>
  <si>
    <t>UL. WALERIANA ŁUKASIŃSKIEGO</t>
  </si>
  <si>
    <t>3389340</t>
  </si>
  <si>
    <t>88747</t>
  </si>
  <si>
    <t>14797</t>
  </si>
  <si>
    <t>UL. OFIAR OŚWIĘCIMSKICH</t>
  </si>
  <si>
    <t>281810</t>
  </si>
  <si>
    <t>89048</t>
  </si>
  <si>
    <t>19506</t>
  </si>
  <si>
    <t>UL. SAPERÓW</t>
  </si>
  <si>
    <t>4856247</t>
  </si>
  <si>
    <t>12746,12755</t>
  </si>
  <si>
    <t>3583936</t>
  </si>
  <si>
    <t>83463</t>
  </si>
  <si>
    <t>35087</t>
  </si>
  <si>
    <t>UL. MIECZYSŁAWA KOZARA SŁOBÓDZKIEGO</t>
  </si>
  <si>
    <t>8170734</t>
  </si>
  <si>
    <t>8615</t>
  </si>
  <si>
    <t>39772</t>
  </si>
  <si>
    <t>UL. PIONIERÓW ZIEMI ŚWIDNICKIEJ</t>
  </si>
  <si>
    <t>6131999</t>
  </si>
  <si>
    <t>66222,66224</t>
  </si>
  <si>
    <t>ŚWIEBODZICE</t>
  </si>
  <si>
    <t>0984663</t>
  </si>
  <si>
    <t>03040</t>
  </si>
  <si>
    <t>UL. CIERNIE</t>
  </si>
  <si>
    <t>2103364</t>
  </si>
  <si>
    <t>72904,72905</t>
  </si>
  <si>
    <t>12835</t>
  </si>
  <si>
    <t>UL. MIESZKA STAREGO</t>
  </si>
  <si>
    <t>8998359</t>
  </si>
  <si>
    <t>47092</t>
  </si>
  <si>
    <t>3774779</t>
  </si>
  <si>
    <t>25587</t>
  </si>
  <si>
    <t>36029</t>
  </si>
  <si>
    <t>UL. MARSZAŁKA JÓZEFA PIŁSUDSKIEGO</t>
  </si>
  <si>
    <t>7084973</t>
  </si>
  <si>
    <t>14896,14928</t>
  </si>
  <si>
    <t>5494479</t>
  </si>
  <si>
    <t>8075,8100,8143</t>
  </si>
  <si>
    <t>7406138</t>
  </si>
  <si>
    <t>111157,9025</t>
  </si>
  <si>
    <t>2379987</t>
  </si>
  <si>
    <t>25586</t>
  </si>
  <si>
    <t>3902956</t>
  </si>
  <si>
    <t>70405</t>
  </si>
  <si>
    <t>0984692</t>
  </si>
  <si>
    <t>10157</t>
  </si>
  <si>
    <t>UL. KRZYWA</t>
  </si>
  <si>
    <t>3582913</t>
  </si>
  <si>
    <t>70069</t>
  </si>
  <si>
    <t>302775</t>
  </si>
  <si>
    <t>70332</t>
  </si>
  <si>
    <t>17372</t>
  </si>
  <si>
    <t>UL. POWSTAŃCÓW WARSZAWY</t>
  </si>
  <si>
    <t>302805</t>
  </si>
  <si>
    <t>85131,85132,85133,85135</t>
  </si>
  <si>
    <t>17523</t>
  </si>
  <si>
    <t>UL. PROLETARIATCZYKÓW</t>
  </si>
  <si>
    <t>8679359</t>
  </si>
  <si>
    <t>18886,18891,24696</t>
  </si>
  <si>
    <t>7660891</t>
  </si>
  <si>
    <t>60229</t>
  </si>
  <si>
    <t>0984700</t>
  </si>
  <si>
    <t>7851499</t>
  </si>
  <si>
    <t>60941</t>
  </si>
  <si>
    <t>0984746</t>
  </si>
  <si>
    <t>7214749</t>
  </si>
  <si>
    <t>14271</t>
  </si>
  <si>
    <t>WROCŁAW</t>
  </si>
  <si>
    <t>0986283</t>
  </si>
  <si>
    <t>00156</t>
  </si>
  <si>
    <t>AL. AKACJOWA</t>
  </si>
  <si>
    <t>10-12</t>
  </si>
  <si>
    <t>3327639</t>
  </si>
  <si>
    <t>55391</t>
  </si>
  <si>
    <t>03581</t>
  </si>
  <si>
    <t>UL. KS. KONSTANTEGO DAMROTA</t>
  </si>
  <si>
    <t>1872555</t>
  </si>
  <si>
    <t>21903,55934</t>
  </si>
  <si>
    <t>05152</t>
  </si>
  <si>
    <t>PL. FRANCISZKAŃSKI</t>
  </si>
  <si>
    <t>1/3</t>
  </si>
  <si>
    <t>5366790</t>
  </si>
  <si>
    <t>3338,68724</t>
  </si>
  <si>
    <t>46A</t>
  </si>
  <si>
    <t>324229</t>
  </si>
  <si>
    <t>62050,72138</t>
  </si>
  <si>
    <t>8552907</t>
  </si>
  <si>
    <t>121777</t>
  </si>
  <si>
    <t>10035</t>
  </si>
  <si>
    <t>UL. KRUPNICZA</t>
  </si>
  <si>
    <t>8106736</t>
  </si>
  <si>
    <t>120323,13385,13391</t>
  </si>
  <si>
    <t>8A</t>
  </si>
  <si>
    <t>318811</t>
  </si>
  <si>
    <t>110069</t>
  </si>
  <si>
    <t>11834</t>
  </si>
  <si>
    <t>PL. ŚW. MACIEJA</t>
  </si>
  <si>
    <t>2060993</t>
  </si>
  <si>
    <t>69762,72612,72613</t>
  </si>
  <si>
    <t>5619482</t>
  </si>
  <si>
    <t>18399</t>
  </si>
  <si>
    <t>13090</t>
  </si>
  <si>
    <t>UL. MŁODYCH TECHNIKÓW</t>
  </si>
  <si>
    <t>4666035</t>
  </si>
  <si>
    <t>119744</t>
  </si>
  <si>
    <t>15141</t>
  </si>
  <si>
    <t>UL. ORLA</t>
  </si>
  <si>
    <t>8489336</t>
  </si>
  <si>
    <t>119517</t>
  </si>
  <si>
    <t>80A</t>
  </si>
  <si>
    <t>8096658</t>
  </si>
  <si>
    <t>126616</t>
  </si>
  <si>
    <t>15392</t>
  </si>
  <si>
    <t>UL. ALEKSANDRA OSTROWSKIEGO</t>
  </si>
  <si>
    <t>2284122</t>
  </si>
  <si>
    <t>22477</t>
  </si>
  <si>
    <t>15498</t>
  </si>
  <si>
    <t>UL. PABIANICKA</t>
  </si>
  <si>
    <t>8546721</t>
  </si>
  <si>
    <t>126795</t>
  </si>
  <si>
    <t>16272</t>
  </si>
  <si>
    <t>PL. MARSZ. JÓZEFA PIŁSUDSKIEGO</t>
  </si>
  <si>
    <t>6769707</t>
  </si>
  <si>
    <t>93187,93188</t>
  </si>
  <si>
    <t>16874</t>
  </si>
  <si>
    <t>UL. PODWALE</t>
  </si>
  <si>
    <t>4030745</t>
  </si>
  <si>
    <t>72677</t>
  </si>
  <si>
    <t>6450731</t>
  </si>
  <si>
    <t>103544,44644</t>
  </si>
  <si>
    <t>17365</t>
  </si>
  <si>
    <t>PL. POWSTAŃCÓW ŚLĄSKICH</t>
  </si>
  <si>
    <t>7087184</t>
  </si>
  <si>
    <t>19330</t>
  </si>
  <si>
    <t>2085607</t>
  </si>
  <si>
    <t>123288</t>
  </si>
  <si>
    <t>18857</t>
  </si>
  <si>
    <t>UL. FRANKLINA DELANO ROOSEVELTA</t>
  </si>
  <si>
    <t>5303018</t>
  </si>
  <si>
    <t>61398,72618</t>
  </si>
  <si>
    <t>3328562</t>
  </si>
  <si>
    <t>124469,128005</t>
  </si>
  <si>
    <t>19844</t>
  </si>
  <si>
    <t>UL. SIERADZKA</t>
  </si>
  <si>
    <t>20189</t>
  </si>
  <si>
    <t>UL. SKWIERZYŃSKA</t>
  </si>
  <si>
    <t>2201055</t>
  </si>
  <si>
    <t>59663</t>
  </si>
  <si>
    <t>34A</t>
  </si>
  <si>
    <t>4030702</t>
  </si>
  <si>
    <t>23868,72615</t>
  </si>
  <si>
    <t>20811</t>
  </si>
  <si>
    <t>UL. STALOWOWOLSKA</t>
  </si>
  <si>
    <t>21625</t>
  </si>
  <si>
    <t>UL. SWOBODNA</t>
  </si>
  <si>
    <t>8935007</t>
  </si>
  <si>
    <t>113685,119745,119746</t>
  </si>
  <si>
    <t>6003919</t>
  </si>
  <si>
    <t>110079</t>
  </si>
  <si>
    <t>22326</t>
  </si>
  <si>
    <t>UL. ŚLICZNA</t>
  </si>
  <si>
    <t>321881</t>
  </si>
  <si>
    <t>127679</t>
  </si>
  <si>
    <t>22902</t>
  </si>
  <si>
    <t>UL. TORUŃSKA</t>
  </si>
  <si>
    <t>23495</t>
  </si>
  <si>
    <t>UL. WAGONOWA</t>
  </si>
  <si>
    <t>4030764</t>
  </si>
  <si>
    <t>11632,15694,22988</t>
  </si>
  <si>
    <t>7914066</t>
  </si>
  <si>
    <t>113524,114977,125949,20491,66138,72625,72626,92644,92646</t>
  </si>
  <si>
    <t>23842</t>
  </si>
  <si>
    <t>UL. KS. MARCINA LUTRA</t>
  </si>
  <si>
    <t>2-8</t>
  </si>
  <si>
    <t>5749749</t>
  </si>
  <si>
    <t>110096,70413</t>
  </si>
  <si>
    <t>24411</t>
  </si>
  <si>
    <t>AL. WIŚNIOWA</t>
  </si>
  <si>
    <t>18154323</t>
  </si>
  <si>
    <t>107612,121553</t>
  </si>
  <si>
    <t>25085</t>
  </si>
  <si>
    <t>WYB. STANISŁAWA WYSPIAŃSKIEGO</t>
  </si>
  <si>
    <t>23/25</t>
  </si>
  <si>
    <t>2060984</t>
  </si>
  <si>
    <t>120371</t>
  </si>
  <si>
    <t>25088</t>
  </si>
  <si>
    <t>UL. WYSTAWOWA</t>
  </si>
  <si>
    <t>1964337</t>
  </si>
  <si>
    <t>123291</t>
  </si>
  <si>
    <t>25741</t>
  </si>
  <si>
    <t>UL. ZATORSKA</t>
  </si>
  <si>
    <t>5173013</t>
  </si>
  <si>
    <t>106142,106143,121281</t>
  </si>
  <si>
    <t>26073</t>
  </si>
  <si>
    <t>UL. TADEUSZA ZIELIŃSKIEGO</t>
  </si>
  <si>
    <t>8934950</t>
  </si>
  <si>
    <t>106140,15264</t>
  </si>
  <si>
    <t>4157847</t>
  </si>
  <si>
    <t>109873,30675</t>
  </si>
  <si>
    <t>26433</t>
  </si>
  <si>
    <t>UL. ŻELAZNA</t>
  </si>
  <si>
    <t>8043228</t>
  </si>
  <si>
    <t>11258,11276,11296</t>
  </si>
  <si>
    <t>0987064</t>
  </si>
  <si>
    <t>8489402</t>
  </si>
  <si>
    <t>42858,42862</t>
  </si>
  <si>
    <t>0987124</t>
  </si>
  <si>
    <t>02276</t>
  </si>
  <si>
    <t>UL. BRZOZOWA</t>
  </si>
  <si>
    <t>0987130</t>
  </si>
  <si>
    <t>3771970</t>
  </si>
  <si>
    <t>121446,121447</t>
  </si>
  <si>
    <t>06341</t>
  </si>
  <si>
    <t>UL. GRZYBOWA</t>
  </si>
  <si>
    <t>2445566</t>
  </si>
  <si>
    <t>26834</t>
  </si>
  <si>
    <t>08179</t>
  </si>
  <si>
    <t>UL. KASZTELAŃSKA</t>
  </si>
  <si>
    <t>7148664</t>
  </si>
  <si>
    <t>81598,9899</t>
  </si>
  <si>
    <t>4B</t>
  </si>
  <si>
    <t>2490133</t>
  </si>
  <si>
    <t>42335</t>
  </si>
  <si>
    <t>0987213</t>
  </si>
  <si>
    <t>8043385</t>
  </si>
  <si>
    <t>85567</t>
  </si>
  <si>
    <t>07014</t>
  </si>
  <si>
    <t>UL. ŚW. JADWIGI</t>
  </si>
  <si>
    <t>7979288</t>
  </si>
  <si>
    <t>85569</t>
  </si>
  <si>
    <t>08499</t>
  </si>
  <si>
    <t>UL. GEN. FRANCISZKA KLEEBERGA</t>
  </si>
  <si>
    <t>7403569</t>
  </si>
  <si>
    <t>42337</t>
  </si>
  <si>
    <t>5111789</t>
  </si>
  <si>
    <t>85570</t>
  </si>
  <si>
    <t>2210249</t>
  </si>
  <si>
    <t>35046</t>
  </si>
  <si>
    <t>3966623</t>
  </si>
  <si>
    <t>85568</t>
  </si>
  <si>
    <t>2495319</t>
  </si>
  <si>
    <t>29940</t>
  </si>
  <si>
    <t>17421</t>
  </si>
  <si>
    <t>UL. PÓŁNOCNA</t>
  </si>
  <si>
    <t>5556907</t>
  </si>
  <si>
    <t>42336,5271</t>
  </si>
  <si>
    <t>3710950</t>
  </si>
  <si>
    <t>85571</t>
  </si>
  <si>
    <t>2152351</t>
  </si>
  <si>
    <t>18804</t>
  </si>
  <si>
    <t>24289</t>
  </si>
  <si>
    <t>UL. WILEŃSKA</t>
  </si>
  <si>
    <t>4666175</t>
  </si>
  <si>
    <t>18765</t>
  </si>
  <si>
    <t>5302984</t>
  </si>
  <si>
    <t>41383,9125</t>
  </si>
  <si>
    <t>4092416</t>
  </si>
  <si>
    <t>84531,84532</t>
  </si>
  <si>
    <t>67/69</t>
  </si>
  <si>
    <t>4348606</t>
  </si>
  <si>
    <t>111285,111286,111287,111288</t>
  </si>
  <si>
    <t>3838931</t>
  </si>
  <si>
    <t>59901</t>
  </si>
  <si>
    <t>0987259</t>
  </si>
  <si>
    <t>00569</t>
  </si>
  <si>
    <t>UL. KRZYSZTOFA KAMILA BACZYŃSKIEGO</t>
  </si>
  <si>
    <t>7406015</t>
  </si>
  <si>
    <t>60252,60254,9441</t>
  </si>
  <si>
    <t>02125</t>
  </si>
  <si>
    <t>UL. WŁADYSŁAWA BRONIEWSKIEGO</t>
  </si>
  <si>
    <t>5940726</t>
  </si>
  <si>
    <t>8937</t>
  </si>
  <si>
    <t>2490151</t>
  </si>
  <si>
    <t>105020</t>
  </si>
  <si>
    <t>11467</t>
  </si>
  <si>
    <t>UL. LWOWSKA</t>
  </si>
  <si>
    <t>5685815</t>
  </si>
  <si>
    <t>8941</t>
  </si>
  <si>
    <t>5558571</t>
  </si>
  <si>
    <t>29561,29699,29742</t>
  </si>
  <si>
    <t>11937</t>
  </si>
  <si>
    <t>UL. 3 MAJA</t>
  </si>
  <si>
    <t>18E</t>
  </si>
  <si>
    <t>270337</t>
  </si>
  <si>
    <t>8968</t>
  </si>
  <si>
    <t>6A</t>
  </si>
  <si>
    <t>2055836</t>
  </si>
  <si>
    <t>35047</t>
  </si>
  <si>
    <t>19252</t>
  </si>
  <si>
    <t>RYNEK RYNEK</t>
  </si>
  <si>
    <t>272150</t>
  </si>
  <si>
    <t>8970</t>
  </si>
  <si>
    <t>6577972</t>
  </si>
  <si>
    <t>12361</t>
  </si>
  <si>
    <t>25554</t>
  </si>
  <si>
    <t>PL. ZAMKOWY</t>
  </si>
  <si>
    <t>2494742</t>
  </si>
  <si>
    <t>8938</t>
  </si>
  <si>
    <t>26508</t>
  </si>
  <si>
    <t>UL. ŻOŁNIERZY ARMII KRAJOWEJ</t>
  </si>
  <si>
    <t>270481</t>
  </si>
  <si>
    <t>29775,29798,30693</t>
  </si>
  <si>
    <t>26860</t>
  </si>
  <si>
    <t>UL. KS. FRANCISZKA KUTROWSKIEGO</t>
  </si>
  <si>
    <t>1923544</t>
  </si>
  <si>
    <t>111392,119465,39008,60251</t>
  </si>
  <si>
    <t>31A</t>
  </si>
  <si>
    <t>298505</t>
  </si>
  <si>
    <t>35149,35239</t>
  </si>
  <si>
    <t>0987294</t>
  </si>
  <si>
    <t>07078</t>
  </si>
  <si>
    <t>UL. ŚW. JAKUBA</t>
  </si>
  <si>
    <t>4473151</t>
  </si>
  <si>
    <t>126075,34910,35086</t>
  </si>
  <si>
    <t>2228358</t>
  </si>
  <si>
    <t>63437</t>
  </si>
  <si>
    <t>4147957</t>
  </si>
  <si>
    <t>63318</t>
  </si>
  <si>
    <t>0987331</t>
  </si>
  <si>
    <t>7023772</t>
  </si>
  <si>
    <t>104819,88489</t>
  </si>
  <si>
    <t>50609</t>
  </si>
  <si>
    <t>UL. GEN. GROTA ROWECKIEGO</t>
  </si>
  <si>
    <t>6068223</t>
  </si>
  <si>
    <t>104823,105340,6146</t>
  </si>
  <si>
    <t>8553058</t>
  </si>
  <si>
    <t>121678,49108</t>
  </si>
  <si>
    <t>6960006</t>
  </si>
  <si>
    <t>104740,59732,79824</t>
  </si>
  <si>
    <t>8934815</t>
  </si>
  <si>
    <t>111627,111628</t>
  </si>
  <si>
    <t>0987348</t>
  </si>
  <si>
    <t>2039565</t>
  </si>
  <si>
    <t>81007</t>
  </si>
  <si>
    <t>licznik</t>
  </si>
  <si>
    <t>LP.</t>
  </si>
  <si>
    <t>Numer Części</t>
  </si>
  <si>
    <t>POPC/NIE POPC</t>
  </si>
  <si>
    <t>liczba lokalizacji</t>
  </si>
  <si>
    <t>Województwo</t>
  </si>
  <si>
    <t>Powiat</t>
  </si>
  <si>
    <t>Nie POPC</t>
  </si>
  <si>
    <t>Cena jednostkowa</t>
  </si>
  <si>
    <t>Wartość dla całego okresu obowiązywania umowy</t>
  </si>
  <si>
    <t>Uwagi</t>
  </si>
  <si>
    <t>Netto</t>
  </si>
  <si>
    <t>VAT</t>
  </si>
  <si>
    <t>Brutto</t>
  </si>
  <si>
    <t>ID PWR</t>
  </si>
  <si>
    <t>Adres: Kod pocztowy, miasto, ulica, nr budynku</t>
  </si>
  <si>
    <t>WARIANT PODSTAWOWY A - PWR proponuje Wykonawca
Średnia wartość miesięcznego abonamentu (średnia stanowi iloraz sumy miesięcznych abonamentów Usługi TD dla poszczególnych lokalizacji oraz liczby lokalizacji).</t>
  </si>
  <si>
    <t>nie może przekroczyć 227,00 zł netto</t>
  </si>
  <si>
    <t>WARIANT PODSTAWOWY A - co najmniej jeden PWR proponuje Wykonawca (specyfikacja PWR jest zawarta w pkt 2.1 Załącznika nr 1 do Zapytania ofertowego - SOPZ)</t>
  </si>
  <si>
    <t>WARIANT DODATKOWY B - Wykonawca wybiera FPS z listy Węzłów OSE
Średnia wartość miesięcznego abonamentu (średnia stanowi iloraz sumy miesięcznych abonamentów Usługi TD dla poszczególnych lokalizacji oraz liczby lokalizacji).</t>
  </si>
  <si>
    <t>nie może przekroczyć 250,00 zł netto</t>
  </si>
  <si>
    <t>Abonament miesięczny za zwiększenie przepustowości łącza o każde kolejne 50Mbps/50Mbps powyżej 100Mbps/100Mbps dla jednej Lokalizacji (cena abonamentu musi być taka sama dla każdej lokalizacji) - PWR proponuje Wykonawca</t>
  </si>
  <si>
    <t>jedna cena dla każdej lokalizacji, nie może przekroczyć 70 zł netto</t>
  </si>
  <si>
    <t>nie dotyczy</t>
  </si>
  <si>
    <t>Abonament miesięczny za zwiększenie przepustowości łącza o każde kolejne 50Mbps/50Mbps powyżej 100Mbps/100Mbps dla jednej Lokalizacji (cena abonamentu musi być taka sama dla każdej lokalizacji) - Wykonawca wybiera FPS</t>
  </si>
  <si>
    <t>jedna cena dla każdej lokalizacji, nie może przekroczyć 80 zł netto</t>
  </si>
  <si>
    <t xml:space="preserve">Jednorazowa opłata instalacyjna za uruchomienie usługi TD na łączu Abonenckim (opłata instalacyjna musi być taka sama dla każdej lokalizacji) </t>
  </si>
  <si>
    <t xml:space="preserve">nie może przekroczyć  406,50 netto za lokalizację, </t>
  </si>
  <si>
    <t>WARIANT DODATKOWY B - Wykonawca wybiera jeden FPS z listy Węzłów OSE  (lista Węzłów OSE jest wskazana w pkt 6 Załącznika nr 1 do Zapytania ofertowego  - SOPZ)</t>
  </si>
  <si>
    <t xml:space="preserve">Zestawienie dostępu na porcie 1 GE dla poziomu Ethernet </t>
  </si>
  <si>
    <t>nie może przekroczyć 
2 876,64 zł netto</t>
  </si>
  <si>
    <t xml:space="preserve">Zestawienie dostępu na porcie 10 GE dla poziomu Ethernet </t>
  </si>
  <si>
    <t>nie może przekroczyć wartości 12 590,99 zł netto</t>
  </si>
  <si>
    <t>UWAGA: ceny znajdujące się na polach oznaczonych kolorem szarym, należy przenieść do odpowiednich pozycji Formularza OFERTA</t>
  </si>
  <si>
    <t>podpis:</t>
  </si>
  <si>
    <t>Wykonawca musi wydrukować i podpisać niniejszy formularz. 
Wszystkie pola oznaczone kolorem powinny zostać wypełnione, przy czym nie ma konieczność proponowania dwóch PWR. 
Brak wskazania co najmiej jednego PWR spowoduje odrzucenie oferty Wykonawcy. 
W sytuacji, gdy Wykonawca zaoferował cenę za WARIANT DODATKOWY B i nie wskazał żadnego FPS z listy Węzłów OSE, Zamawiający oceni ofertę jedynie w zakresie WARIANTU PODSTAWOWEGO A.</t>
  </si>
  <si>
    <t>WARIANT PODSTAWOWY A - PWR proponuje Wykonawca (Załącznik nr 1 do Zapytania Ofertowego - SOPZ pkt 2.1.1)</t>
  </si>
  <si>
    <t>WARIANT DODATKOWY B - Wykonawca wybiera FPS z listy Węzłów OSE (Załącznik nr 1 do Zapytania ofertowego - SOPZ pkt 2.1.3)</t>
  </si>
  <si>
    <t>Data gotowości Operatora do przyjęcia Zamówienia
(dd.mm.rrrr)
data nie może być późniejsza niż 31.12.2019</t>
  </si>
  <si>
    <t>ID proponowanego PWR przez Wykonawcę</t>
  </si>
  <si>
    <t xml:space="preserve">Abonament miesięczny netto za świadczenie usługi Transmisji Danych (TD) o przepustowości 100Mbps/100Mbps w całym okresie obowiązywania umowy </t>
  </si>
  <si>
    <t>Wartość podatku VAT</t>
  </si>
  <si>
    <t>Wartość brutto Abonamentu miesięcznego za świadczenie usługi TD</t>
  </si>
  <si>
    <t>ID FPS wybranego przez Wykonawcę</t>
  </si>
  <si>
    <t>Etykiety wierszy</t>
  </si>
  <si>
    <t>Suma końcowa</t>
  </si>
  <si>
    <t>Suma z liczba lokalizacji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</si>
</sst>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5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49" fontId="0" fillId="3" borderId="0" xfId="0" applyNumberFormat="1" applyFill="1" applyBorder="1" applyAlignment="1">
      <alignment horizontal="center" vertical="center"/>
    </xf>
    <xf numFmtId="0" fontId="1" fillId="0" borderId="0" xfId="0" applyFont="1" applyFill="1" applyBorder="1" applyProtection="1"/>
    <xf numFmtId="164" fontId="1" fillId="0" borderId="0" xfId="0" applyNumberFormat="1" applyFont="1" applyFill="1" applyBorder="1" applyAlignment="1" applyProtection="1">
      <alignment wrapText="1"/>
    </xf>
    <xf numFmtId="0" fontId="1" fillId="0" borderId="0" xfId="0" applyFont="1" applyFill="1" applyBorder="1" applyAlignment="1" applyProtection="1">
      <alignment wrapText="1"/>
    </xf>
    <xf numFmtId="0" fontId="0" fillId="0" borderId="0" xfId="0" applyProtection="1"/>
    <xf numFmtId="0" fontId="2" fillId="0" borderId="0" xfId="0" applyFont="1" applyFill="1" applyBorder="1" applyAlignment="1" applyProtection="1">
      <alignment horizontal="left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9" xfId="0" applyFont="1" applyFill="1" applyBorder="1" applyProtection="1"/>
    <xf numFmtId="0" fontId="1" fillId="0" borderId="8" xfId="0" applyFont="1" applyFill="1" applyBorder="1" applyProtection="1"/>
    <xf numFmtId="164" fontId="1" fillId="0" borderId="16" xfId="0" applyNumberFormat="1" applyFont="1" applyFill="1" applyBorder="1" applyAlignment="1">
      <alignment wrapText="1"/>
    </xf>
    <xf numFmtId="0" fontId="1" fillId="0" borderId="0" xfId="0" applyFont="1" applyFill="1" applyBorder="1"/>
    <xf numFmtId="0" fontId="1" fillId="0" borderId="17" xfId="0" applyFont="1" applyFill="1" applyBorder="1"/>
    <xf numFmtId="0" fontId="1" fillId="0" borderId="7" xfId="0" applyFont="1" applyFill="1" applyBorder="1" applyAlignment="1" applyProtection="1">
      <alignment horizontal="left" wrapText="1"/>
    </xf>
    <xf numFmtId="0" fontId="1" fillId="0" borderId="0" xfId="0" applyFont="1" applyFill="1" applyBorder="1" applyAlignment="1" applyProtection="1">
      <alignment horizontal="left" vertical="center" wrapText="1"/>
    </xf>
    <xf numFmtId="2" fontId="1" fillId="0" borderId="9" xfId="0" applyNumberFormat="1" applyFont="1" applyFill="1" applyBorder="1" applyProtection="1"/>
    <xf numFmtId="2" fontId="1" fillId="0" borderId="0" xfId="0" applyNumberFormat="1" applyFont="1" applyFill="1" applyBorder="1" applyProtection="1"/>
    <xf numFmtId="2" fontId="1" fillId="0" borderId="8" xfId="0" applyNumberFormat="1" applyFont="1" applyFill="1" applyBorder="1" applyProtection="1"/>
    <xf numFmtId="164" fontId="1" fillId="0" borderId="0" xfId="0" applyNumberFormat="1" applyFont="1" applyFill="1" applyBorder="1" applyAlignment="1">
      <alignment wrapText="1"/>
    </xf>
    <xf numFmtId="164" fontId="2" fillId="4" borderId="17" xfId="0" applyNumberFormat="1" applyFont="1" applyFill="1" applyBorder="1" applyAlignment="1">
      <alignment wrapText="1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>
      <alignment wrapText="1"/>
    </xf>
    <xf numFmtId="2" fontId="1" fillId="5" borderId="9" xfId="0" applyNumberFormat="1" applyFont="1" applyFill="1" applyBorder="1" applyProtection="1">
      <protection locked="0"/>
    </xf>
    <xf numFmtId="2" fontId="2" fillId="4" borderId="17" xfId="0" applyNumberFormat="1" applyFont="1" applyFill="1" applyBorder="1"/>
    <xf numFmtId="164" fontId="1" fillId="0" borderId="17" xfId="0" applyNumberFormat="1" applyFont="1" applyFill="1" applyBorder="1" applyAlignment="1">
      <alignment wrapText="1"/>
    </xf>
    <xf numFmtId="0" fontId="2" fillId="0" borderId="0" xfId="0" applyFont="1" applyFill="1" applyBorder="1" applyAlignment="1" applyProtection="1">
      <alignment vertical="center" wrapText="1"/>
    </xf>
    <xf numFmtId="0" fontId="0" fillId="0" borderId="0" xfId="0" applyFill="1" applyProtection="1"/>
    <xf numFmtId="2" fontId="1" fillId="5" borderId="19" xfId="0" applyNumberFormat="1" applyFont="1" applyFill="1" applyBorder="1" applyProtection="1">
      <protection locked="0"/>
    </xf>
    <xf numFmtId="2" fontId="1" fillId="0" borderId="20" xfId="0" applyNumberFormat="1" applyFont="1" applyFill="1" applyBorder="1" applyProtection="1"/>
    <xf numFmtId="0" fontId="1" fillId="0" borderId="0" xfId="0" applyFont="1" applyFill="1" applyBorder="1" applyAlignment="1" applyProtection="1">
      <alignment horizontal="left" wrapText="1"/>
    </xf>
    <xf numFmtId="0" fontId="2" fillId="0" borderId="0" xfId="0" applyFont="1" applyFill="1" applyBorder="1"/>
    <xf numFmtId="164" fontId="1" fillId="0" borderId="0" xfId="0" applyNumberFormat="1" applyFont="1" applyFill="1" applyBorder="1"/>
    <xf numFmtId="2" fontId="0" fillId="0" borderId="0" xfId="0" applyNumberFormat="1" applyProtection="1"/>
    <xf numFmtId="0" fontId="1" fillId="0" borderId="0" xfId="0" applyFont="1" applyFill="1" applyBorder="1" applyAlignment="1" applyProtection="1">
      <alignment horizontal="right" wrapText="1"/>
    </xf>
    <xf numFmtId="0" fontId="2" fillId="2" borderId="1" xfId="0" applyFont="1" applyFill="1" applyBorder="1" applyAlignment="1" applyProtection="1">
      <alignment horizontal="centerContinuous" vertical="center"/>
    </xf>
    <xf numFmtId="0" fontId="0" fillId="2" borderId="1" xfId="0" applyFill="1" applyBorder="1" applyProtection="1"/>
    <xf numFmtId="0" fontId="0" fillId="2" borderId="6" xfId="0" applyFill="1" applyBorder="1" applyProtection="1"/>
    <xf numFmtId="0" fontId="1" fillId="0" borderId="1" xfId="0" applyFont="1" applyFill="1" applyBorder="1" applyAlignment="1" applyProtection="1">
      <alignment horizontal="center" vertical="center" wrapText="1"/>
    </xf>
    <xf numFmtId="2" fontId="0" fillId="0" borderId="0" xfId="0" applyNumberFormat="1" applyFill="1" applyProtection="1"/>
    <xf numFmtId="164" fontId="1" fillId="0" borderId="16" xfId="0" applyNumberFormat="1" applyFont="1" applyFill="1" applyBorder="1" applyAlignment="1" applyProtection="1">
      <alignment wrapText="1"/>
    </xf>
    <xf numFmtId="0" fontId="1" fillId="0" borderId="17" xfId="0" applyFont="1" applyFill="1" applyBorder="1" applyProtection="1"/>
    <xf numFmtId="164" fontId="2" fillId="4" borderId="17" xfId="0" applyNumberFormat="1" applyFont="1" applyFill="1" applyBorder="1" applyAlignment="1" applyProtection="1">
      <alignment wrapText="1"/>
    </xf>
    <xf numFmtId="2" fontId="2" fillId="4" borderId="17" xfId="0" applyNumberFormat="1" applyFont="1" applyFill="1" applyBorder="1" applyProtection="1"/>
    <xf numFmtId="164" fontId="1" fillId="0" borderId="17" xfId="0" applyNumberFormat="1" applyFont="1" applyFill="1" applyBorder="1" applyAlignment="1" applyProtection="1">
      <alignment wrapText="1"/>
    </xf>
    <xf numFmtId="0" fontId="2" fillId="0" borderId="0" xfId="0" applyFont="1" applyFill="1" applyBorder="1" applyProtection="1"/>
    <xf numFmtId="164" fontId="1" fillId="0" borderId="0" xfId="0" applyNumberFormat="1" applyFont="1" applyFill="1" applyBorder="1" applyProtection="1"/>
    <xf numFmtId="0" fontId="0" fillId="2" borderId="1" xfId="0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vertical="center" wrapText="1"/>
    </xf>
    <xf numFmtId="0" fontId="0" fillId="3" borderId="3" xfId="0" applyFill="1" applyBorder="1" applyAlignment="1" applyProtection="1">
      <alignment horizontal="center" vertical="center" wrapText="1"/>
    </xf>
    <xf numFmtId="0" fontId="0" fillId="2" borderId="0" xfId="0" applyFill="1" applyAlignment="1" applyProtection="1">
      <alignment horizontal="center" vertical="center"/>
    </xf>
    <xf numFmtId="0" fontId="0" fillId="2" borderId="8" xfId="0" applyFill="1" applyBorder="1" applyAlignment="1" applyProtection="1">
      <alignment horizontal="center" vertical="center"/>
    </xf>
    <xf numFmtId="0" fontId="0" fillId="3" borderId="0" xfId="0" applyFill="1" applyBorder="1" applyAlignment="1" applyProtection="1">
      <alignment horizontal="center" vertical="center"/>
    </xf>
    <xf numFmtId="49" fontId="0" fillId="3" borderId="0" xfId="0" applyNumberFormat="1" applyFill="1" applyBorder="1" applyAlignment="1" applyProtection="1">
      <alignment horizontal="center" vertical="center"/>
    </xf>
    <xf numFmtId="0" fontId="0" fillId="6" borderId="0" xfId="0" applyFill="1" applyProtection="1">
      <protection locked="0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0" fontId="2" fillId="0" borderId="10" xfId="0" applyFont="1" applyFill="1" applyBorder="1" applyAlignment="1" applyProtection="1">
      <alignment horizontal="center"/>
    </xf>
    <xf numFmtId="0" fontId="2" fillId="0" borderId="11" xfId="0" applyFont="1" applyFill="1" applyBorder="1" applyAlignment="1" applyProtection="1">
      <alignment horizontal="center"/>
    </xf>
    <xf numFmtId="0" fontId="2" fillId="0" borderId="12" xfId="0" applyFont="1" applyFill="1" applyBorder="1" applyAlignment="1" applyProtection="1">
      <alignment horizontal="center"/>
    </xf>
    <xf numFmtId="164" fontId="2" fillId="0" borderId="13" xfId="0" applyNumberFormat="1" applyFont="1" applyFill="1" applyBorder="1" applyAlignment="1" applyProtection="1">
      <alignment horizontal="center"/>
    </xf>
    <xf numFmtId="164" fontId="2" fillId="0" borderId="14" xfId="0" applyNumberFormat="1" applyFont="1" applyFill="1" applyBorder="1" applyAlignment="1" applyProtection="1">
      <alignment horizontal="center"/>
    </xf>
    <xf numFmtId="164" fontId="2" fillId="0" borderId="15" xfId="0" applyNumberFormat="1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left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18" xfId="0" applyFont="1" applyFill="1" applyBorder="1" applyAlignment="1" applyProtection="1">
      <alignment horizontal="center" vertical="center" wrapText="1"/>
    </xf>
    <xf numFmtId="0" fontId="1" fillId="5" borderId="3" xfId="0" applyFont="1" applyFill="1" applyBorder="1" applyAlignment="1" applyProtection="1">
      <alignment horizontal="center"/>
      <protection locked="0"/>
    </xf>
    <xf numFmtId="0" fontId="1" fillId="5" borderId="5" xfId="0" applyFont="1" applyFill="1" applyBorder="1" applyAlignment="1" applyProtection="1">
      <alignment horizontal="center"/>
      <protection locked="0"/>
    </xf>
    <xf numFmtId="0" fontId="1" fillId="5" borderId="4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 vertical="center" wrapText="1"/>
    </xf>
    <xf numFmtId="164" fontId="1" fillId="0" borderId="16" xfId="0" applyNumberFormat="1" applyFont="1" applyFill="1" applyBorder="1" applyAlignment="1" applyProtection="1">
      <alignment horizontal="center" wrapText="1"/>
    </xf>
    <xf numFmtId="164" fontId="1" fillId="0" borderId="0" xfId="0" applyNumberFormat="1" applyFont="1" applyFill="1" applyBorder="1" applyAlignment="1" applyProtection="1">
      <alignment horizontal="center" wrapText="1"/>
    </xf>
    <xf numFmtId="164" fontId="1" fillId="0" borderId="17" xfId="0" applyNumberFormat="1" applyFont="1" applyFill="1" applyBorder="1" applyAlignment="1" applyProtection="1">
      <alignment horizont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left" wrapText="1"/>
    </xf>
    <xf numFmtId="164" fontId="1" fillId="0" borderId="16" xfId="0" applyNumberFormat="1" applyFont="1" applyFill="1" applyBorder="1" applyAlignment="1" applyProtection="1">
      <alignment horizontal="center"/>
    </xf>
    <xf numFmtId="164" fontId="1" fillId="0" borderId="0" xfId="0" applyNumberFormat="1" applyFont="1" applyFill="1" applyBorder="1" applyAlignment="1" applyProtection="1">
      <alignment horizontal="center"/>
    </xf>
    <xf numFmtId="164" fontId="1" fillId="0" borderId="17" xfId="0" applyNumberFormat="1" applyFont="1" applyFill="1" applyBorder="1" applyAlignment="1" applyProtection="1">
      <alignment horizontal="center"/>
    </xf>
    <xf numFmtId="164" fontId="1" fillId="0" borderId="21" xfId="0" applyNumberFormat="1" applyFont="1" applyFill="1" applyBorder="1" applyAlignment="1" applyProtection="1">
      <alignment horizontal="center"/>
    </xf>
    <xf numFmtId="164" fontId="1" fillId="0" borderId="22" xfId="0" applyNumberFormat="1" applyFont="1" applyFill="1" applyBorder="1" applyAlignment="1" applyProtection="1">
      <alignment horizontal="center"/>
    </xf>
    <xf numFmtId="164" fontId="1" fillId="0" borderId="23" xfId="0" applyNumberFormat="1" applyFont="1" applyFill="1" applyBorder="1" applyAlignment="1" applyProtection="1">
      <alignment horizontal="center"/>
    </xf>
    <xf numFmtId="0" fontId="1" fillId="0" borderId="10" xfId="0" applyFont="1" applyFill="1" applyBorder="1" applyAlignment="1" applyProtection="1">
      <alignment horizontal="center" wrapText="1"/>
    </xf>
    <xf numFmtId="0" fontId="1" fillId="0" borderId="11" xfId="0" applyFont="1" applyFill="1" applyBorder="1" applyAlignment="1" applyProtection="1">
      <alignment horizontal="center" wrapText="1"/>
    </xf>
    <xf numFmtId="0" fontId="1" fillId="0" borderId="12" xfId="0" applyFont="1" applyFill="1" applyBorder="1" applyAlignment="1" applyProtection="1">
      <alignment horizontal="center" wrapText="1"/>
    </xf>
    <xf numFmtId="0" fontId="1" fillId="0" borderId="19" xfId="0" applyFont="1" applyFill="1" applyBorder="1" applyAlignment="1" applyProtection="1">
      <alignment horizontal="center" wrapText="1"/>
    </xf>
    <xf numFmtId="0" fontId="1" fillId="0" borderId="20" xfId="0" applyFont="1" applyFill="1" applyBorder="1" applyAlignment="1" applyProtection="1">
      <alignment horizontal="center" wrapText="1"/>
    </xf>
    <xf numFmtId="0" fontId="1" fillId="0" borderId="24" xfId="0" applyFont="1" applyFill="1" applyBorder="1" applyAlignment="1" applyProtection="1">
      <alignment horizontal="center" wrapText="1"/>
    </xf>
    <xf numFmtId="164" fontId="2" fillId="0" borderId="9" xfId="0" applyNumberFormat="1" applyFont="1" applyFill="1" applyBorder="1" applyAlignment="1" applyProtection="1">
      <alignment horizontal="left" wrapText="1"/>
    </xf>
    <xf numFmtId="164" fontId="2" fillId="0" borderId="0" xfId="0" applyNumberFormat="1" applyFont="1" applyFill="1" applyBorder="1" applyAlignment="1" applyProtection="1">
      <alignment horizontal="left" wrapText="1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164" fontId="2" fillId="0" borderId="13" xfId="0" applyNumberFormat="1" applyFont="1" applyFill="1" applyBorder="1" applyAlignment="1">
      <alignment horizontal="center"/>
    </xf>
    <xf numFmtId="164" fontId="2" fillId="0" borderId="14" xfId="0" applyNumberFormat="1" applyFont="1" applyFill="1" applyBorder="1" applyAlignment="1">
      <alignment horizontal="center"/>
    </xf>
    <xf numFmtId="164" fontId="2" fillId="0" borderId="15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vertical="center" wrapText="1"/>
    </xf>
    <xf numFmtId="164" fontId="1" fillId="0" borderId="16" xfId="0" applyNumberFormat="1" applyFont="1" applyFill="1" applyBorder="1" applyAlignment="1">
      <alignment horizontal="center" wrapText="1"/>
    </xf>
    <xf numFmtId="164" fontId="1" fillId="0" borderId="0" xfId="0" applyNumberFormat="1" applyFont="1" applyFill="1" applyBorder="1" applyAlignment="1">
      <alignment horizontal="center" wrapText="1"/>
    </xf>
    <xf numFmtId="164" fontId="1" fillId="0" borderId="17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 wrapText="1"/>
    </xf>
    <xf numFmtId="164" fontId="1" fillId="0" borderId="16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1" fillId="0" borderId="17" xfId="0" applyNumberFormat="1" applyFont="1" applyFill="1" applyBorder="1" applyAlignment="1">
      <alignment horizontal="center"/>
    </xf>
    <xf numFmtId="164" fontId="1" fillId="0" borderId="21" xfId="0" applyNumberFormat="1" applyFont="1" applyFill="1" applyBorder="1" applyAlignment="1">
      <alignment horizontal="center"/>
    </xf>
    <xf numFmtId="164" fontId="1" fillId="0" borderId="22" xfId="0" applyNumberFormat="1" applyFont="1" applyFill="1" applyBorder="1" applyAlignment="1">
      <alignment horizontal="center"/>
    </xf>
    <xf numFmtId="164" fontId="1" fillId="0" borderId="23" xfId="0" applyNumberFormat="1" applyFont="1" applyFill="1" applyBorder="1" applyAlignment="1">
      <alignment horizontal="center"/>
    </xf>
    <xf numFmtId="164" fontId="2" fillId="0" borderId="9" xfId="0" applyNumberFormat="1" applyFont="1" applyFill="1" applyBorder="1" applyAlignment="1">
      <alignment horizontal="left" wrapText="1"/>
    </xf>
    <xf numFmtId="164" fontId="2" fillId="0" borderId="0" xfId="0" applyNumberFormat="1" applyFont="1" applyFill="1" applyBorder="1" applyAlignment="1">
      <alignment horizontal="left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calcChain" Target="calcChain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theme" Target="theme/theme1.xml"/><Relationship Id="rId10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Żytecki Paweł" refreshedDate="43473.531991782409" createdVersion="6" refreshedVersion="6" minRefreshableVersion="3" recordCount="95" xr:uid="{DC401B40-59F6-416E-8DAD-0719E2EDBE1A}">
  <cacheSource type="worksheet">
    <worksheetSource ref="A2:F97" sheet="Części_wykaz"/>
  </cacheSource>
  <cacheFields count="6">
    <cacheField name="LP." numFmtId="0">
      <sharedItems containsSemiMixedTypes="0" containsString="0" containsNumber="1" containsInteger="1" minValue="148" maxValue="242"/>
    </cacheField>
    <cacheField name="Numer Części" numFmtId="0">
      <sharedItems containsSemiMixedTypes="0" containsString="0" containsNumber="1" containsInteger="1" minValue="148" maxValue="242" count="95">
        <n v="148"/>
        <n v="149"/>
        <n v="150"/>
        <n v="151"/>
        <n v="152"/>
        <n v="153"/>
        <n v="154"/>
        <n v="155"/>
        <n v="156"/>
        <n v="157"/>
        <n v="158"/>
        <n v="159"/>
        <n v="160"/>
        <n v="161"/>
        <n v="162"/>
        <n v="163"/>
        <n v="164"/>
        <n v="165"/>
        <n v="166"/>
        <n v="167"/>
        <n v="168"/>
        <n v="169"/>
        <n v="170"/>
        <n v="171"/>
        <n v="172"/>
        <n v="173"/>
        <n v="174"/>
        <n v="175"/>
        <n v="176"/>
        <n v="177"/>
        <n v="178"/>
        <n v="179"/>
        <n v="180"/>
        <n v="181"/>
        <n v="182"/>
        <n v="183"/>
        <n v="184"/>
        <n v="185"/>
        <n v="186"/>
        <n v="187"/>
        <n v="188"/>
        <n v="189"/>
        <n v="190"/>
        <n v="191"/>
        <n v="192"/>
        <n v="193"/>
        <n v="194"/>
        <n v="195"/>
        <n v="196"/>
        <n v="197"/>
        <n v="198"/>
        <n v="199"/>
        <n v="200"/>
        <n v="201"/>
        <n v="202"/>
        <n v="203"/>
        <n v="204"/>
        <n v="205"/>
        <n v="206"/>
        <n v="207"/>
        <n v="208"/>
        <n v="209"/>
        <n v="210"/>
        <n v="211"/>
        <n v="212"/>
        <n v="213"/>
        <n v="214"/>
        <n v="215"/>
        <n v="216"/>
        <n v="217"/>
        <n v="218"/>
        <n v="219"/>
        <n v="220"/>
        <n v="221"/>
        <n v="222"/>
        <n v="223"/>
        <n v="224"/>
        <n v="225"/>
        <n v="226"/>
        <n v="227"/>
        <n v="228"/>
        <n v="229"/>
        <n v="230"/>
        <n v="231"/>
        <n v="232"/>
        <n v="233"/>
        <n v="234"/>
        <n v="235"/>
        <n v="236"/>
        <n v="237"/>
        <n v="238"/>
        <n v="239"/>
        <n v="240"/>
        <n v="241"/>
        <n v="242"/>
      </sharedItems>
    </cacheField>
    <cacheField name="POPC/NIE POPC" numFmtId="0">
      <sharedItems/>
    </cacheField>
    <cacheField name="liczba lokalizacji" numFmtId="0">
      <sharedItems containsSemiMixedTypes="0" containsString="0" containsNumber="1" containsInteger="1" minValue="1" maxValue="14"/>
    </cacheField>
    <cacheField name="Województwo" numFmtId="0">
      <sharedItems/>
    </cacheField>
    <cacheField name="Powiat" numFmtId="0">
      <sharedItems count="27">
        <s v="BOLESŁAWIECKI"/>
        <s v="DZIERŻONIOWSKI"/>
        <s v="GŁOGOWSKI"/>
        <s v="GÓROWSKI"/>
        <s v="JAWORSKI"/>
        <s v="JELENIA GÓRA"/>
        <s v="KŁODZKI"/>
        <s v="LEGNICA"/>
        <s v="LEGNICKI"/>
        <s v="LUBAŃSKI"/>
        <s v="LUBIŃSKI"/>
        <s v="LWÓWECKI"/>
        <s v="MILICKI"/>
        <s v="OLEŚNICKI"/>
        <s v="OŁAWSKI"/>
        <s v="POLKOWICKI"/>
        <s v="STRZELIŃSKI"/>
        <s v="ŚREDZKI"/>
        <s v="ŚWIDNICKI"/>
        <s v="TRZEBNICKI"/>
        <s v="WAŁBRZYCH"/>
        <s v="WOŁOWSKI"/>
        <s v="WROCŁAW"/>
        <s v="WROCŁAWSKI"/>
        <s v="ZĄBKOWICKI"/>
        <s v="ZGORZELECKI"/>
        <s v="ZŁOTORYJSKI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5">
  <r>
    <n v="148"/>
    <x v="0"/>
    <s v="Nie POPC"/>
    <n v="2"/>
    <s v="DOLNOŚLĄSKIE"/>
    <x v="0"/>
  </r>
  <r>
    <n v="149"/>
    <x v="1"/>
    <s v="Nie POPC"/>
    <n v="2"/>
    <s v="DOLNOŚLĄSKIE"/>
    <x v="0"/>
  </r>
  <r>
    <n v="150"/>
    <x v="2"/>
    <s v="Nie POPC"/>
    <n v="2"/>
    <s v="DOLNOŚLĄSKIE"/>
    <x v="0"/>
  </r>
  <r>
    <n v="151"/>
    <x v="3"/>
    <s v="Nie POPC"/>
    <n v="1"/>
    <s v="DOLNOŚLĄSKIE"/>
    <x v="0"/>
  </r>
  <r>
    <n v="152"/>
    <x v="4"/>
    <s v="Nie POPC"/>
    <n v="10"/>
    <s v="DOLNOŚLĄSKIE"/>
    <x v="0"/>
  </r>
  <r>
    <n v="153"/>
    <x v="5"/>
    <s v="Nie POPC"/>
    <n v="3"/>
    <s v="DOLNOŚLĄSKIE"/>
    <x v="1"/>
  </r>
  <r>
    <n v="154"/>
    <x v="6"/>
    <s v="Nie POPC"/>
    <n v="7"/>
    <s v="DOLNOŚLĄSKIE"/>
    <x v="1"/>
  </r>
  <r>
    <n v="155"/>
    <x v="7"/>
    <s v="Nie POPC"/>
    <n v="1"/>
    <s v="DOLNOŚLĄSKIE"/>
    <x v="1"/>
  </r>
  <r>
    <n v="156"/>
    <x v="8"/>
    <s v="Nie POPC"/>
    <n v="7"/>
    <s v="DOLNOŚLĄSKIE"/>
    <x v="1"/>
  </r>
  <r>
    <n v="157"/>
    <x v="9"/>
    <s v="Nie POPC"/>
    <n v="10"/>
    <s v="DOLNOŚLĄSKIE"/>
    <x v="1"/>
  </r>
  <r>
    <n v="158"/>
    <x v="10"/>
    <s v="Nie POPC"/>
    <n v="5"/>
    <s v="DOLNOŚLĄSKIE"/>
    <x v="1"/>
  </r>
  <r>
    <n v="159"/>
    <x v="11"/>
    <s v="Nie POPC"/>
    <n v="2"/>
    <s v="DOLNOŚLĄSKIE"/>
    <x v="2"/>
  </r>
  <r>
    <n v="160"/>
    <x v="12"/>
    <s v="Nie POPC"/>
    <n v="9"/>
    <s v="DOLNOŚLĄSKIE"/>
    <x v="2"/>
  </r>
  <r>
    <n v="161"/>
    <x v="13"/>
    <s v="Nie POPC"/>
    <n v="2"/>
    <s v="DOLNOŚLĄSKIE"/>
    <x v="2"/>
  </r>
  <r>
    <n v="162"/>
    <x v="14"/>
    <s v="Nie POPC"/>
    <n v="2"/>
    <s v="DOLNOŚLĄSKIE"/>
    <x v="2"/>
  </r>
  <r>
    <n v="163"/>
    <x v="15"/>
    <s v="Nie POPC"/>
    <n v="2"/>
    <s v="DOLNOŚLĄSKIE"/>
    <x v="2"/>
  </r>
  <r>
    <n v="164"/>
    <x v="16"/>
    <s v="Nie POPC"/>
    <n v="6"/>
    <s v="DOLNOŚLĄSKIE"/>
    <x v="2"/>
  </r>
  <r>
    <n v="165"/>
    <x v="17"/>
    <s v="Nie POPC"/>
    <n v="1"/>
    <s v="DOLNOŚLĄSKIE"/>
    <x v="3"/>
  </r>
  <r>
    <n v="166"/>
    <x v="18"/>
    <s v="Nie POPC"/>
    <n v="3"/>
    <s v="DOLNOŚLĄSKIE"/>
    <x v="3"/>
  </r>
  <r>
    <n v="167"/>
    <x v="19"/>
    <s v="Nie POPC"/>
    <n v="3"/>
    <s v="DOLNOŚLĄSKIE"/>
    <x v="4"/>
  </r>
  <r>
    <n v="168"/>
    <x v="20"/>
    <s v="Nie POPC"/>
    <n v="2"/>
    <s v="DOLNOŚLĄSKIE"/>
    <x v="4"/>
  </r>
  <r>
    <n v="169"/>
    <x v="21"/>
    <s v="Nie POPC"/>
    <n v="1"/>
    <s v="DOLNOŚLĄSKIE"/>
    <x v="4"/>
  </r>
  <r>
    <n v="170"/>
    <x v="22"/>
    <s v="Nie POPC"/>
    <n v="2"/>
    <s v="DOLNOŚLĄSKIE"/>
    <x v="4"/>
  </r>
  <r>
    <n v="171"/>
    <x v="23"/>
    <s v="Nie POPC"/>
    <n v="3"/>
    <s v="DOLNOŚLĄSKIE"/>
    <x v="5"/>
  </r>
  <r>
    <n v="172"/>
    <x v="24"/>
    <s v="Nie POPC"/>
    <n v="5"/>
    <s v="DOLNOŚLĄSKIE"/>
    <x v="5"/>
  </r>
  <r>
    <n v="173"/>
    <x v="25"/>
    <s v="Nie POPC"/>
    <n v="4"/>
    <s v="DOLNOŚLĄSKIE"/>
    <x v="5"/>
  </r>
  <r>
    <n v="174"/>
    <x v="26"/>
    <s v="Nie POPC"/>
    <n v="3"/>
    <s v="DOLNOŚLĄSKIE"/>
    <x v="5"/>
  </r>
  <r>
    <n v="175"/>
    <x v="27"/>
    <s v="Nie POPC"/>
    <n v="4"/>
    <s v="DOLNOŚLĄSKIE"/>
    <x v="5"/>
  </r>
  <r>
    <n v="176"/>
    <x v="28"/>
    <s v="Nie POPC"/>
    <n v="3"/>
    <s v="DOLNOŚLĄSKIE"/>
    <x v="6"/>
  </r>
  <r>
    <n v="177"/>
    <x v="29"/>
    <s v="Nie POPC"/>
    <n v="2"/>
    <s v="DOLNOŚLĄSKIE"/>
    <x v="6"/>
  </r>
  <r>
    <n v="178"/>
    <x v="30"/>
    <s v="Nie POPC"/>
    <n v="8"/>
    <s v="DOLNOŚLĄSKIE"/>
    <x v="6"/>
  </r>
  <r>
    <n v="179"/>
    <x v="31"/>
    <s v="Nie POPC"/>
    <n v="1"/>
    <s v="DOLNOŚLĄSKIE"/>
    <x v="6"/>
  </r>
  <r>
    <n v="180"/>
    <x v="32"/>
    <s v="Nie POPC"/>
    <n v="2"/>
    <s v="DOLNOŚLĄSKIE"/>
    <x v="6"/>
  </r>
  <r>
    <n v="181"/>
    <x v="33"/>
    <s v="Nie POPC"/>
    <n v="1"/>
    <s v="DOLNOŚLĄSKIE"/>
    <x v="6"/>
  </r>
  <r>
    <n v="182"/>
    <x v="34"/>
    <s v="Nie POPC"/>
    <n v="9"/>
    <s v="DOLNOŚLĄSKIE"/>
    <x v="6"/>
  </r>
  <r>
    <n v="183"/>
    <x v="35"/>
    <s v="Nie POPC"/>
    <n v="4"/>
    <s v="DOLNOŚLĄSKIE"/>
    <x v="7"/>
  </r>
  <r>
    <n v="184"/>
    <x v="36"/>
    <s v="Nie POPC"/>
    <n v="7"/>
    <s v="DOLNOŚLĄSKIE"/>
    <x v="7"/>
  </r>
  <r>
    <n v="185"/>
    <x v="37"/>
    <s v="Nie POPC"/>
    <n v="2"/>
    <s v="DOLNOŚLĄSKIE"/>
    <x v="7"/>
  </r>
  <r>
    <n v="186"/>
    <x v="38"/>
    <s v="Nie POPC"/>
    <n v="2"/>
    <s v="DOLNOŚLĄSKIE"/>
    <x v="7"/>
  </r>
  <r>
    <n v="187"/>
    <x v="39"/>
    <s v="Nie POPC"/>
    <n v="7"/>
    <s v="DOLNOŚLĄSKIE"/>
    <x v="7"/>
  </r>
  <r>
    <n v="188"/>
    <x v="40"/>
    <s v="Nie POPC"/>
    <n v="5"/>
    <s v="DOLNOŚLĄSKIE"/>
    <x v="7"/>
  </r>
  <r>
    <n v="189"/>
    <x v="41"/>
    <s v="Nie POPC"/>
    <n v="5"/>
    <s v="DOLNOŚLĄSKIE"/>
    <x v="8"/>
  </r>
  <r>
    <n v="190"/>
    <x v="42"/>
    <s v="Nie POPC"/>
    <n v="5"/>
    <s v="DOLNOŚLĄSKIE"/>
    <x v="9"/>
  </r>
  <r>
    <n v="191"/>
    <x v="43"/>
    <s v="Nie POPC"/>
    <n v="2"/>
    <s v="DOLNOŚLĄSKIE"/>
    <x v="9"/>
  </r>
  <r>
    <n v="192"/>
    <x v="44"/>
    <s v="Nie POPC"/>
    <n v="1"/>
    <s v="DOLNOŚLĄSKIE"/>
    <x v="9"/>
  </r>
  <r>
    <n v="193"/>
    <x v="45"/>
    <s v="Nie POPC"/>
    <n v="2"/>
    <s v="DOLNOŚLĄSKIE"/>
    <x v="9"/>
  </r>
  <r>
    <n v="194"/>
    <x v="46"/>
    <s v="Nie POPC"/>
    <n v="5"/>
    <s v="DOLNOŚLĄSKIE"/>
    <x v="10"/>
  </r>
  <r>
    <n v="195"/>
    <x v="47"/>
    <s v="Nie POPC"/>
    <n v="1"/>
    <s v="DOLNOŚLĄSKIE"/>
    <x v="10"/>
  </r>
  <r>
    <n v="196"/>
    <x v="48"/>
    <s v="Nie POPC"/>
    <n v="1"/>
    <s v="DOLNOŚLĄSKIE"/>
    <x v="10"/>
  </r>
  <r>
    <n v="197"/>
    <x v="49"/>
    <s v="Nie POPC"/>
    <n v="2"/>
    <s v="DOLNOŚLĄSKIE"/>
    <x v="10"/>
  </r>
  <r>
    <n v="198"/>
    <x v="50"/>
    <s v="Nie POPC"/>
    <n v="1"/>
    <s v="DOLNOŚLĄSKIE"/>
    <x v="10"/>
  </r>
  <r>
    <n v="199"/>
    <x v="51"/>
    <s v="Nie POPC"/>
    <n v="10"/>
    <s v="DOLNOŚLĄSKIE"/>
    <x v="10"/>
  </r>
  <r>
    <n v="200"/>
    <x v="52"/>
    <s v="Nie POPC"/>
    <n v="9"/>
    <s v="DOLNOŚLĄSKIE"/>
    <x v="10"/>
  </r>
  <r>
    <n v="201"/>
    <x v="53"/>
    <s v="Nie POPC"/>
    <n v="4"/>
    <s v="DOLNOŚLĄSKIE"/>
    <x v="11"/>
  </r>
  <r>
    <n v="202"/>
    <x v="54"/>
    <s v="Nie POPC"/>
    <n v="5"/>
    <s v="DOLNOŚLĄSKIE"/>
    <x v="12"/>
  </r>
  <r>
    <n v="203"/>
    <x v="55"/>
    <s v="Nie POPC"/>
    <n v="1"/>
    <s v="DOLNOŚLĄSKIE"/>
    <x v="13"/>
  </r>
  <r>
    <n v="204"/>
    <x v="56"/>
    <s v="Nie POPC"/>
    <n v="1"/>
    <s v="DOLNOŚLĄSKIE"/>
    <x v="13"/>
  </r>
  <r>
    <n v="205"/>
    <x v="57"/>
    <s v="Nie POPC"/>
    <n v="10"/>
    <s v="DOLNOŚLĄSKIE"/>
    <x v="13"/>
  </r>
  <r>
    <n v="206"/>
    <x v="58"/>
    <s v="Nie POPC"/>
    <n v="3"/>
    <s v="DOLNOŚLĄSKIE"/>
    <x v="13"/>
  </r>
  <r>
    <n v="207"/>
    <x v="59"/>
    <s v="Nie POPC"/>
    <n v="1"/>
    <s v="DOLNOŚLĄSKIE"/>
    <x v="13"/>
  </r>
  <r>
    <n v="208"/>
    <x v="60"/>
    <s v="Nie POPC"/>
    <n v="1"/>
    <s v="DOLNOŚLĄSKIE"/>
    <x v="14"/>
  </r>
  <r>
    <n v="209"/>
    <x v="61"/>
    <s v="Nie POPC"/>
    <n v="12"/>
    <s v="DOLNOŚLĄSKIE"/>
    <x v="14"/>
  </r>
  <r>
    <n v="210"/>
    <x v="62"/>
    <s v="Nie POPC"/>
    <n v="1"/>
    <s v="DOLNOŚLĄSKIE"/>
    <x v="15"/>
  </r>
  <r>
    <n v="211"/>
    <x v="63"/>
    <s v="Nie POPC"/>
    <n v="1"/>
    <s v="DOLNOŚLĄSKIE"/>
    <x v="15"/>
  </r>
  <r>
    <n v="212"/>
    <x v="64"/>
    <s v="Nie POPC"/>
    <n v="1"/>
    <s v="DOLNOŚLĄSKIE"/>
    <x v="15"/>
  </r>
  <r>
    <n v="213"/>
    <x v="65"/>
    <s v="Nie POPC"/>
    <n v="1"/>
    <s v="DOLNOŚLĄSKIE"/>
    <x v="15"/>
  </r>
  <r>
    <n v="214"/>
    <x v="66"/>
    <s v="Nie POPC"/>
    <n v="4"/>
    <s v="DOLNOŚLĄSKIE"/>
    <x v="15"/>
  </r>
  <r>
    <n v="215"/>
    <x v="67"/>
    <s v="Nie POPC"/>
    <n v="3"/>
    <s v="DOLNOŚLĄSKIE"/>
    <x v="15"/>
  </r>
  <r>
    <n v="216"/>
    <x v="68"/>
    <s v="Nie POPC"/>
    <n v="3"/>
    <s v="DOLNOŚLĄSKIE"/>
    <x v="16"/>
  </r>
  <r>
    <n v="217"/>
    <x v="69"/>
    <s v="Nie POPC"/>
    <n v="2"/>
    <s v="DOLNOŚLĄSKIE"/>
    <x v="16"/>
  </r>
  <r>
    <n v="218"/>
    <x v="70"/>
    <s v="Nie POPC"/>
    <n v="3"/>
    <s v="DOLNOŚLĄSKIE"/>
    <x v="17"/>
  </r>
  <r>
    <n v="219"/>
    <x v="71"/>
    <s v="Nie POPC"/>
    <n v="2"/>
    <s v="DOLNOŚLĄSKIE"/>
    <x v="18"/>
  </r>
  <r>
    <n v="220"/>
    <x v="72"/>
    <s v="Nie POPC"/>
    <n v="7"/>
    <s v="DOLNOŚLĄSKIE"/>
    <x v="18"/>
  </r>
  <r>
    <n v="221"/>
    <x v="73"/>
    <s v="Nie POPC"/>
    <n v="2"/>
    <s v="DOLNOŚLĄSKIE"/>
    <x v="18"/>
  </r>
  <r>
    <n v="222"/>
    <x v="74"/>
    <s v="Nie POPC"/>
    <n v="11"/>
    <s v="DOLNOŚLĄSKIE"/>
    <x v="18"/>
  </r>
  <r>
    <n v="223"/>
    <x v="75"/>
    <s v="Nie POPC"/>
    <n v="1"/>
    <s v="DOLNOŚLĄSKIE"/>
    <x v="19"/>
  </r>
  <r>
    <n v="224"/>
    <x v="76"/>
    <s v="Nie POPC"/>
    <n v="4"/>
    <s v="DOLNOŚLĄSKIE"/>
    <x v="20"/>
  </r>
  <r>
    <n v="225"/>
    <x v="77"/>
    <s v="Nie POPC"/>
    <n v="6"/>
    <s v="DOLNOŚLĄSKIE"/>
    <x v="20"/>
  </r>
  <r>
    <n v="226"/>
    <x v="78"/>
    <s v="Nie POPC"/>
    <n v="1"/>
    <s v="DOLNOŚLĄSKIE"/>
    <x v="20"/>
  </r>
  <r>
    <n v="227"/>
    <x v="79"/>
    <s v="Nie POPC"/>
    <n v="3"/>
    <s v="DOLNOŚLĄSKIE"/>
    <x v="20"/>
  </r>
  <r>
    <n v="228"/>
    <x v="80"/>
    <s v="Nie POPC"/>
    <n v="2"/>
    <s v="DOLNOŚLĄSKIE"/>
    <x v="20"/>
  </r>
  <r>
    <n v="229"/>
    <x v="81"/>
    <s v="Nie POPC"/>
    <n v="3"/>
    <s v="DOLNOŚLĄSKIE"/>
    <x v="21"/>
  </r>
  <r>
    <n v="230"/>
    <x v="82"/>
    <s v="Nie POPC"/>
    <n v="8"/>
    <s v="DOLNOŚLĄSKIE"/>
    <x v="22"/>
  </r>
  <r>
    <n v="231"/>
    <x v="83"/>
    <s v="Nie POPC"/>
    <n v="3"/>
    <s v="DOLNOŚLĄSKIE"/>
    <x v="22"/>
  </r>
  <r>
    <n v="232"/>
    <x v="84"/>
    <s v="Nie POPC"/>
    <n v="14"/>
    <s v="DOLNOŚLĄSKIE"/>
    <x v="22"/>
  </r>
  <r>
    <n v="233"/>
    <x v="85"/>
    <s v="Nie POPC"/>
    <n v="2"/>
    <s v="DOLNOŚLĄSKIE"/>
    <x v="22"/>
  </r>
  <r>
    <n v="234"/>
    <x v="86"/>
    <s v="Nie POPC"/>
    <n v="13"/>
    <s v="DOLNOŚLĄSKIE"/>
    <x v="23"/>
  </r>
  <r>
    <n v="235"/>
    <x v="87"/>
    <s v="Nie POPC"/>
    <n v="4"/>
    <s v="DOLNOŚLĄSKIE"/>
    <x v="22"/>
  </r>
  <r>
    <n v="236"/>
    <x v="88"/>
    <s v="Nie POPC"/>
    <n v="5"/>
    <s v="DOLNOŚLĄSKIE"/>
    <x v="24"/>
  </r>
  <r>
    <n v="237"/>
    <x v="89"/>
    <s v="Nie POPC"/>
    <n v="1"/>
    <s v="DOLNOŚLĄSKIE"/>
    <x v="24"/>
  </r>
  <r>
    <n v="238"/>
    <x v="90"/>
    <s v="Nie POPC"/>
    <n v="3"/>
    <s v="DOLNOŚLĄSKIE"/>
    <x v="25"/>
  </r>
  <r>
    <n v="239"/>
    <x v="91"/>
    <s v="Nie POPC"/>
    <n v="1"/>
    <s v="DOLNOŚLĄSKIE"/>
    <x v="25"/>
  </r>
  <r>
    <n v="240"/>
    <x v="92"/>
    <s v="Nie POPC"/>
    <n v="1"/>
    <s v="DOLNOŚLĄSKIE"/>
    <x v="25"/>
  </r>
  <r>
    <n v="241"/>
    <x v="93"/>
    <s v="Nie POPC"/>
    <n v="9"/>
    <s v="DOLNOŚLĄSKIE"/>
    <x v="26"/>
  </r>
  <r>
    <n v="242"/>
    <x v="94"/>
    <s v="Nie POPC"/>
    <n v="1"/>
    <s v="DOLNOŚLĄSKIE"/>
    <x v="2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8383629-7205-48D2-A443-BED2E82C9CE2}" name="Tabela przestawna1" cacheId="0" applyNumberFormats="0" applyBorderFormats="0" applyFontFormats="0" applyPatternFormats="0" applyAlignmentFormats="0" applyWidthHeightFormats="1" dataCaption="Wartości" updatedVersion="6" minRefreshableVersion="3" useAutoFormatting="1" itemPrintTitles="1" createdVersion="6" indent="0" outline="1" outlineData="1" multipleFieldFilters="0">
  <location ref="A61:B184" firstHeaderRow="1" firstDataRow="1" firstDataCol="1"/>
  <pivotFields count="6">
    <pivotField showAll="0"/>
    <pivotField axis="axisRow" showAll="0">
      <items count="9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t="default"/>
      </items>
    </pivotField>
    <pivotField showAll="0"/>
    <pivotField dataField="1" showAll="0"/>
    <pivotField showAll="0"/>
    <pivotField axis="axisRow" showAll="0" defaultSubtotal="0">
      <items count="2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</items>
    </pivotField>
  </pivotFields>
  <rowFields count="2">
    <field x="5"/>
    <field x="1"/>
  </rowFields>
  <rowItems count="123">
    <i>
      <x/>
    </i>
    <i r="1">
      <x/>
    </i>
    <i r="1">
      <x v="1"/>
    </i>
    <i r="1">
      <x v="2"/>
    </i>
    <i r="1">
      <x v="3"/>
    </i>
    <i r="1">
      <x v="4"/>
    </i>
    <i>
      <x v="1"/>
    </i>
    <i r="1">
      <x v="5"/>
    </i>
    <i r="1">
      <x v="6"/>
    </i>
    <i r="1">
      <x v="7"/>
    </i>
    <i r="1">
      <x v="8"/>
    </i>
    <i r="1">
      <x v="9"/>
    </i>
    <i r="1">
      <x v="10"/>
    </i>
    <i>
      <x v="2"/>
    </i>
    <i r="1">
      <x v="11"/>
    </i>
    <i r="1">
      <x v="12"/>
    </i>
    <i r="1">
      <x v="13"/>
    </i>
    <i r="1">
      <x v="14"/>
    </i>
    <i r="1">
      <x v="15"/>
    </i>
    <i r="1">
      <x v="16"/>
    </i>
    <i>
      <x v="3"/>
    </i>
    <i r="1">
      <x v="17"/>
    </i>
    <i r="1">
      <x v="18"/>
    </i>
    <i>
      <x v="4"/>
    </i>
    <i r="1">
      <x v="19"/>
    </i>
    <i r="1">
      <x v="20"/>
    </i>
    <i r="1">
      <x v="21"/>
    </i>
    <i r="1">
      <x v="22"/>
    </i>
    <i>
      <x v="5"/>
    </i>
    <i r="1">
      <x v="23"/>
    </i>
    <i r="1">
      <x v="24"/>
    </i>
    <i r="1">
      <x v="25"/>
    </i>
    <i r="1">
      <x v="26"/>
    </i>
    <i r="1">
      <x v="27"/>
    </i>
    <i>
      <x v="6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>
      <x v="7"/>
    </i>
    <i r="1">
      <x v="35"/>
    </i>
    <i r="1">
      <x v="36"/>
    </i>
    <i r="1">
      <x v="37"/>
    </i>
    <i r="1">
      <x v="38"/>
    </i>
    <i r="1">
      <x v="39"/>
    </i>
    <i r="1">
      <x v="40"/>
    </i>
    <i>
      <x v="8"/>
    </i>
    <i r="1">
      <x v="41"/>
    </i>
    <i>
      <x v="9"/>
    </i>
    <i r="1">
      <x v="42"/>
    </i>
    <i r="1">
      <x v="43"/>
    </i>
    <i r="1">
      <x v="44"/>
    </i>
    <i r="1">
      <x v="45"/>
    </i>
    <i>
      <x v="10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2"/>
    </i>
    <i>
      <x v="11"/>
    </i>
    <i r="1">
      <x v="53"/>
    </i>
    <i>
      <x v="12"/>
    </i>
    <i r="1">
      <x v="54"/>
    </i>
    <i>
      <x v="13"/>
    </i>
    <i r="1">
      <x v="55"/>
    </i>
    <i r="1">
      <x v="56"/>
    </i>
    <i r="1">
      <x v="57"/>
    </i>
    <i r="1">
      <x v="58"/>
    </i>
    <i r="1">
      <x v="59"/>
    </i>
    <i>
      <x v="14"/>
    </i>
    <i r="1">
      <x v="60"/>
    </i>
    <i r="1">
      <x v="61"/>
    </i>
    <i>
      <x v="15"/>
    </i>
    <i r="1">
      <x v="62"/>
    </i>
    <i r="1">
      <x v="63"/>
    </i>
    <i r="1">
      <x v="64"/>
    </i>
    <i r="1">
      <x v="65"/>
    </i>
    <i r="1">
      <x v="66"/>
    </i>
    <i r="1">
      <x v="67"/>
    </i>
    <i>
      <x v="16"/>
    </i>
    <i r="1">
      <x v="68"/>
    </i>
    <i r="1">
      <x v="69"/>
    </i>
    <i>
      <x v="17"/>
    </i>
    <i r="1">
      <x v="70"/>
    </i>
    <i>
      <x v="18"/>
    </i>
    <i r="1">
      <x v="71"/>
    </i>
    <i r="1">
      <x v="72"/>
    </i>
    <i r="1">
      <x v="73"/>
    </i>
    <i r="1">
      <x v="74"/>
    </i>
    <i>
      <x v="19"/>
    </i>
    <i r="1">
      <x v="75"/>
    </i>
    <i>
      <x v="20"/>
    </i>
    <i r="1">
      <x v="76"/>
    </i>
    <i r="1">
      <x v="77"/>
    </i>
    <i r="1">
      <x v="78"/>
    </i>
    <i r="1">
      <x v="79"/>
    </i>
    <i r="1">
      <x v="80"/>
    </i>
    <i>
      <x v="21"/>
    </i>
    <i r="1">
      <x v="81"/>
    </i>
    <i>
      <x v="22"/>
    </i>
    <i r="1">
      <x v="82"/>
    </i>
    <i r="1">
      <x v="83"/>
    </i>
    <i r="1">
      <x v="84"/>
    </i>
    <i r="1">
      <x v="85"/>
    </i>
    <i r="1">
      <x v="87"/>
    </i>
    <i>
      <x v="23"/>
    </i>
    <i r="1">
      <x v="86"/>
    </i>
    <i>
      <x v="24"/>
    </i>
    <i r="1">
      <x v="88"/>
    </i>
    <i r="1">
      <x v="89"/>
    </i>
    <i>
      <x v="25"/>
    </i>
    <i r="1">
      <x v="90"/>
    </i>
    <i r="1">
      <x v="91"/>
    </i>
    <i r="1">
      <x v="92"/>
    </i>
    <i>
      <x v="26"/>
    </i>
    <i r="1">
      <x v="93"/>
    </i>
    <i r="1">
      <x v="94"/>
    </i>
    <i t="grand">
      <x/>
    </i>
  </rowItems>
  <colItems count="1">
    <i/>
  </colItems>
  <dataFields count="1">
    <dataField name="Suma z liczba lokalizacji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1:B184"/>
  <sheetViews>
    <sheetView topLeftCell="A139" workbookViewId="0">
      <selection activeCell="T11" sqref="T11"/>
    </sheetView>
  </sheetViews>
  <sheetFormatPr defaultRowHeight="15" x14ac:dyDescent="0.25"/>
  <cols>
    <col min="1" max="1" width="18.5703125" bestFit="1" customWidth="1"/>
    <col min="2" max="2" width="22.140625" bestFit="1" customWidth="1"/>
  </cols>
  <sheetData>
    <row r="61" spans="1:2" x14ac:dyDescent="0.25">
      <c r="A61" s="60" t="s">
        <v>1457</v>
      </c>
      <c r="B61" t="s">
        <v>1459</v>
      </c>
    </row>
    <row r="62" spans="1:2" x14ac:dyDescent="0.25">
      <c r="A62" s="61" t="s">
        <v>21</v>
      </c>
      <c r="B62" s="63"/>
    </row>
    <row r="63" spans="1:2" x14ac:dyDescent="0.25">
      <c r="A63" s="62">
        <v>148</v>
      </c>
      <c r="B63" s="63">
        <v>2</v>
      </c>
    </row>
    <row r="64" spans="1:2" x14ac:dyDescent="0.25">
      <c r="A64" s="62">
        <v>149</v>
      </c>
      <c r="B64" s="63">
        <v>2</v>
      </c>
    </row>
    <row r="65" spans="1:2" x14ac:dyDescent="0.25">
      <c r="A65" s="62">
        <v>150</v>
      </c>
      <c r="B65" s="63">
        <v>2</v>
      </c>
    </row>
    <row r="66" spans="1:2" x14ac:dyDescent="0.25">
      <c r="A66" s="62">
        <v>151</v>
      </c>
      <c r="B66" s="63">
        <v>1</v>
      </c>
    </row>
    <row r="67" spans="1:2" x14ac:dyDescent="0.25">
      <c r="A67" s="62">
        <v>152</v>
      </c>
      <c r="B67" s="63">
        <v>10</v>
      </c>
    </row>
    <row r="68" spans="1:2" x14ac:dyDescent="0.25">
      <c r="A68" s="61" t="s">
        <v>141</v>
      </c>
      <c r="B68" s="63"/>
    </row>
    <row r="69" spans="1:2" x14ac:dyDescent="0.25">
      <c r="A69" s="62">
        <v>153</v>
      </c>
      <c r="B69" s="63">
        <v>3</v>
      </c>
    </row>
    <row r="70" spans="1:2" x14ac:dyDescent="0.25">
      <c r="A70" s="62">
        <v>154</v>
      </c>
      <c r="B70" s="63">
        <v>7</v>
      </c>
    </row>
    <row r="71" spans="1:2" x14ac:dyDescent="0.25">
      <c r="A71" s="62">
        <v>155</v>
      </c>
      <c r="B71" s="63">
        <v>1</v>
      </c>
    </row>
    <row r="72" spans="1:2" x14ac:dyDescent="0.25">
      <c r="A72" s="62">
        <v>156</v>
      </c>
      <c r="B72" s="63">
        <v>7</v>
      </c>
    </row>
    <row r="73" spans="1:2" x14ac:dyDescent="0.25">
      <c r="A73" s="62">
        <v>157</v>
      </c>
      <c r="B73" s="63">
        <v>10</v>
      </c>
    </row>
    <row r="74" spans="1:2" x14ac:dyDescent="0.25">
      <c r="A74" s="62">
        <v>158</v>
      </c>
      <c r="B74" s="63">
        <v>5</v>
      </c>
    </row>
    <row r="75" spans="1:2" x14ac:dyDescent="0.25">
      <c r="A75" s="61" t="s">
        <v>59</v>
      </c>
      <c r="B75" s="63"/>
    </row>
    <row r="76" spans="1:2" x14ac:dyDescent="0.25">
      <c r="A76" s="62">
        <v>159</v>
      </c>
      <c r="B76" s="63">
        <v>2</v>
      </c>
    </row>
    <row r="77" spans="1:2" x14ac:dyDescent="0.25">
      <c r="A77" s="62">
        <v>160</v>
      </c>
      <c r="B77" s="63">
        <v>9</v>
      </c>
    </row>
    <row r="78" spans="1:2" x14ac:dyDescent="0.25">
      <c r="A78" s="62">
        <v>161</v>
      </c>
      <c r="B78" s="63">
        <v>2</v>
      </c>
    </row>
    <row r="79" spans="1:2" x14ac:dyDescent="0.25">
      <c r="A79" s="62">
        <v>162</v>
      </c>
      <c r="B79" s="63">
        <v>2</v>
      </c>
    </row>
    <row r="80" spans="1:2" x14ac:dyDescent="0.25">
      <c r="A80" s="62">
        <v>163</v>
      </c>
      <c r="B80" s="63">
        <v>2</v>
      </c>
    </row>
    <row r="81" spans="1:2" x14ac:dyDescent="0.25">
      <c r="A81" s="62">
        <v>164</v>
      </c>
      <c r="B81" s="63">
        <v>6</v>
      </c>
    </row>
    <row r="82" spans="1:2" x14ac:dyDescent="0.25">
      <c r="A82" s="61" t="s">
        <v>130</v>
      </c>
      <c r="B82" s="63"/>
    </row>
    <row r="83" spans="1:2" x14ac:dyDescent="0.25">
      <c r="A83" s="62">
        <v>165</v>
      </c>
      <c r="B83" s="63">
        <v>1</v>
      </c>
    </row>
    <row r="84" spans="1:2" x14ac:dyDescent="0.25">
      <c r="A84" s="62">
        <v>166</v>
      </c>
      <c r="B84" s="63">
        <v>3</v>
      </c>
    </row>
    <row r="85" spans="1:2" x14ac:dyDescent="0.25">
      <c r="A85" s="61" t="s">
        <v>25</v>
      </c>
      <c r="B85" s="63"/>
    </row>
    <row r="86" spans="1:2" x14ac:dyDescent="0.25">
      <c r="A86" s="62">
        <v>167</v>
      </c>
      <c r="B86" s="63">
        <v>3</v>
      </c>
    </row>
    <row r="87" spans="1:2" x14ac:dyDescent="0.25">
      <c r="A87" s="62">
        <v>168</v>
      </c>
      <c r="B87" s="63">
        <v>2</v>
      </c>
    </row>
    <row r="88" spans="1:2" x14ac:dyDescent="0.25">
      <c r="A88" s="62">
        <v>169</v>
      </c>
      <c r="B88" s="63">
        <v>1</v>
      </c>
    </row>
    <row r="89" spans="1:2" x14ac:dyDescent="0.25">
      <c r="A89" s="62">
        <v>170</v>
      </c>
      <c r="B89" s="63">
        <v>2</v>
      </c>
    </row>
    <row r="90" spans="1:2" x14ac:dyDescent="0.25">
      <c r="A90" s="61" t="s">
        <v>269</v>
      </c>
      <c r="B90" s="63"/>
    </row>
    <row r="91" spans="1:2" x14ac:dyDescent="0.25">
      <c r="A91" s="62">
        <v>171</v>
      </c>
      <c r="B91" s="63">
        <v>3</v>
      </c>
    </row>
    <row r="92" spans="1:2" x14ac:dyDescent="0.25">
      <c r="A92" s="62">
        <v>172</v>
      </c>
      <c r="B92" s="63">
        <v>5</v>
      </c>
    </row>
    <row r="93" spans="1:2" x14ac:dyDescent="0.25">
      <c r="A93" s="62">
        <v>173</v>
      </c>
      <c r="B93" s="63">
        <v>4</v>
      </c>
    </row>
    <row r="94" spans="1:2" x14ac:dyDescent="0.25">
      <c r="A94" s="62">
        <v>174</v>
      </c>
      <c r="B94" s="63">
        <v>3</v>
      </c>
    </row>
    <row r="95" spans="1:2" x14ac:dyDescent="0.25">
      <c r="A95" s="62">
        <v>175</v>
      </c>
      <c r="B95" s="63">
        <v>4</v>
      </c>
    </row>
    <row r="96" spans="1:2" x14ac:dyDescent="0.25">
      <c r="A96" s="61" t="s">
        <v>133</v>
      </c>
      <c r="B96" s="63"/>
    </row>
    <row r="97" spans="1:2" x14ac:dyDescent="0.25">
      <c r="A97" s="62">
        <v>176</v>
      </c>
      <c r="B97" s="63">
        <v>3</v>
      </c>
    </row>
    <row r="98" spans="1:2" x14ac:dyDescent="0.25">
      <c r="A98" s="62">
        <v>177</v>
      </c>
      <c r="B98" s="63">
        <v>2</v>
      </c>
    </row>
    <row r="99" spans="1:2" x14ac:dyDescent="0.25">
      <c r="A99" s="62">
        <v>178</v>
      </c>
      <c r="B99" s="63">
        <v>8</v>
      </c>
    </row>
    <row r="100" spans="1:2" x14ac:dyDescent="0.25">
      <c r="A100" s="62">
        <v>179</v>
      </c>
      <c r="B100" s="63">
        <v>1</v>
      </c>
    </row>
    <row r="101" spans="1:2" x14ac:dyDescent="0.25">
      <c r="A101" s="62">
        <v>180</v>
      </c>
      <c r="B101" s="63">
        <v>2</v>
      </c>
    </row>
    <row r="102" spans="1:2" x14ac:dyDescent="0.25">
      <c r="A102" s="62">
        <v>181</v>
      </c>
      <c r="B102" s="63">
        <v>1</v>
      </c>
    </row>
    <row r="103" spans="1:2" x14ac:dyDescent="0.25">
      <c r="A103" s="62">
        <v>182</v>
      </c>
      <c r="B103" s="63">
        <v>9</v>
      </c>
    </row>
    <row r="104" spans="1:2" x14ac:dyDescent="0.25">
      <c r="A104" s="61" t="s">
        <v>469</v>
      </c>
      <c r="B104" s="63"/>
    </row>
    <row r="105" spans="1:2" x14ac:dyDescent="0.25">
      <c r="A105" s="62">
        <v>183</v>
      </c>
      <c r="B105" s="63">
        <v>4</v>
      </c>
    </row>
    <row r="106" spans="1:2" x14ac:dyDescent="0.25">
      <c r="A106" s="62">
        <v>184</v>
      </c>
      <c r="B106" s="63">
        <v>7</v>
      </c>
    </row>
    <row r="107" spans="1:2" x14ac:dyDescent="0.25">
      <c r="A107" s="62">
        <v>185</v>
      </c>
      <c r="B107" s="63">
        <v>2</v>
      </c>
    </row>
    <row r="108" spans="1:2" x14ac:dyDescent="0.25">
      <c r="A108" s="62">
        <v>186</v>
      </c>
      <c r="B108" s="63">
        <v>2</v>
      </c>
    </row>
    <row r="109" spans="1:2" x14ac:dyDescent="0.25">
      <c r="A109" s="62">
        <v>187</v>
      </c>
      <c r="B109" s="63">
        <v>7</v>
      </c>
    </row>
    <row r="110" spans="1:2" x14ac:dyDescent="0.25">
      <c r="A110" s="62">
        <v>188</v>
      </c>
      <c r="B110" s="63">
        <v>5</v>
      </c>
    </row>
    <row r="111" spans="1:2" x14ac:dyDescent="0.25">
      <c r="A111" s="61" t="s">
        <v>57</v>
      </c>
      <c r="B111" s="63"/>
    </row>
    <row r="112" spans="1:2" x14ac:dyDescent="0.25">
      <c r="A112" s="62">
        <v>189</v>
      </c>
      <c r="B112" s="63">
        <v>5</v>
      </c>
    </row>
    <row r="113" spans="1:2" x14ac:dyDescent="0.25">
      <c r="A113" s="61" t="s">
        <v>29</v>
      </c>
      <c r="B113" s="63"/>
    </row>
    <row r="114" spans="1:2" x14ac:dyDescent="0.25">
      <c r="A114" s="62">
        <v>190</v>
      </c>
      <c r="B114" s="63">
        <v>5</v>
      </c>
    </row>
    <row r="115" spans="1:2" x14ac:dyDescent="0.25">
      <c r="A115" s="62">
        <v>191</v>
      </c>
      <c r="B115" s="63">
        <v>2</v>
      </c>
    </row>
    <row r="116" spans="1:2" x14ac:dyDescent="0.25">
      <c r="A116" s="62">
        <v>192</v>
      </c>
      <c r="B116" s="63">
        <v>1</v>
      </c>
    </row>
    <row r="117" spans="1:2" x14ac:dyDescent="0.25">
      <c r="A117" s="62">
        <v>193</v>
      </c>
      <c r="B117" s="63">
        <v>2</v>
      </c>
    </row>
    <row r="118" spans="1:2" x14ac:dyDescent="0.25">
      <c r="A118" s="61" t="s">
        <v>70</v>
      </c>
      <c r="B118" s="63"/>
    </row>
    <row r="119" spans="1:2" x14ac:dyDescent="0.25">
      <c r="A119" s="62">
        <v>194</v>
      </c>
      <c r="B119" s="63">
        <v>5</v>
      </c>
    </row>
    <row r="120" spans="1:2" x14ac:dyDescent="0.25">
      <c r="A120" s="62">
        <v>195</v>
      </c>
      <c r="B120" s="63">
        <v>1</v>
      </c>
    </row>
    <row r="121" spans="1:2" x14ac:dyDescent="0.25">
      <c r="A121" s="62">
        <v>196</v>
      </c>
      <c r="B121" s="63">
        <v>1</v>
      </c>
    </row>
    <row r="122" spans="1:2" x14ac:dyDescent="0.25">
      <c r="A122" s="62">
        <v>197</v>
      </c>
      <c r="B122" s="63">
        <v>2</v>
      </c>
    </row>
    <row r="123" spans="1:2" x14ac:dyDescent="0.25">
      <c r="A123" s="62">
        <v>198</v>
      </c>
      <c r="B123" s="63">
        <v>1</v>
      </c>
    </row>
    <row r="124" spans="1:2" x14ac:dyDescent="0.25">
      <c r="A124" s="62">
        <v>199</v>
      </c>
      <c r="B124" s="63">
        <v>10</v>
      </c>
    </row>
    <row r="125" spans="1:2" x14ac:dyDescent="0.25">
      <c r="A125" s="62">
        <v>200</v>
      </c>
      <c r="B125" s="63">
        <v>9</v>
      </c>
    </row>
    <row r="126" spans="1:2" x14ac:dyDescent="0.25">
      <c r="A126" s="61" t="s">
        <v>26</v>
      </c>
      <c r="B126" s="63"/>
    </row>
    <row r="127" spans="1:2" x14ac:dyDescent="0.25">
      <c r="A127" s="62">
        <v>201</v>
      </c>
      <c r="B127" s="63">
        <v>4</v>
      </c>
    </row>
    <row r="128" spans="1:2" x14ac:dyDescent="0.25">
      <c r="A128" s="61" t="s">
        <v>180</v>
      </c>
      <c r="B128" s="63"/>
    </row>
    <row r="129" spans="1:2" x14ac:dyDescent="0.25">
      <c r="A129" s="62">
        <v>202</v>
      </c>
      <c r="B129" s="63">
        <v>5</v>
      </c>
    </row>
    <row r="130" spans="1:2" x14ac:dyDescent="0.25">
      <c r="A130" s="61" t="s">
        <v>51</v>
      </c>
      <c r="B130" s="63"/>
    </row>
    <row r="131" spans="1:2" x14ac:dyDescent="0.25">
      <c r="A131" s="62">
        <v>203</v>
      </c>
      <c r="B131" s="63">
        <v>1</v>
      </c>
    </row>
    <row r="132" spans="1:2" x14ac:dyDescent="0.25">
      <c r="A132" s="62">
        <v>204</v>
      </c>
      <c r="B132" s="63">
        <v>1</v>
      </c>
    </row>
    <row r="133" spans="1:2" x14ac:dyDescent="0.25">
      <c r="A133" s="62">
        <v>205</v>
      </c>
      <c r="B133" s="63">
        <v>10</v>
      </c>
    </row>
    <row r="134" spans="1:2" x14ac:dyDescent="0.25">
      <c r="A134" s="62">
        <v>206</v>
      </c>
      <c r="B134" s="63">
        <v>3</v>
      </c>
    </row>
    <row r="135" spans="1:2" x14ac:dyDescent="0.25">
      <c r="A135" s="62">
        <v>207</v>
      </c>
      <c r="B135" s="63">
        <v>1</v>
      </c>
    </row>
    <row r="136" spans="1:2" x14ac:dyDescent="0.25">
      <c r="A136" s="61" t="s">
        <v>188</v>
      </c>
      <c r="B136" s="63"/>
    </row>
    <row r="137" spans="1:2" x14ac:dyDescent="0.25">
      <c r="A137" s="62">
        <v>208</v>
      </c>
      <c r="B137" s="63">
        <v>1</v>
      </c>
    </row>
    <row r="138" spans="1:2" x14ac:dyDescent="0.25">
      <c r="A138" s="62">
        <v>209</v>
      </c>
      <c r="B138" s="63">
        <v>12</v>
      </c>
    </row>
    <row r="139" spans="1:2" x14ac:dyDescent="0.25">
      <c r="A139" s="61" t="s">
        <v>55</v>
      </c>
      <c r="B139" s="63"/>
    </row>
    <row r="140" spans="1:2" x14ac:dyDescent="0.25">
      <c r="A140" s="62">
        <v>210</v>
      </c>
      <c r="B140" s="63">
        <v>1</v>
      </c>
    </row>
    <row r="141" spans="1:2" x14ac:dyDescent="0.25">
      <c r="A141" s="62">
        <v>211</v>
      </c>
      <c r="B141" s="63">
        <v>1</v>
      </c>
    </row>
    <row r="142" spans="1:2" x14ac:dyDescent="0.25">
      <c r="A142" s="62">
        <v>212</v>
      </c>
      <c r="B142" s="63">
        <v>1</v>
      </c>
    </row>
    <row r="143" spans="1:2" x14ac:dyDescent="0.25">
      <c r="A143" s="62">
        <v>213</v>
      </c>
      <c r="B143" s="63">
        <v>1</v>
      </c>
    </row>
    <row r="144" spans="1:2" x14ac:dyDescent="0.25">
      <c r="A144" s="62">
        <v>214</v>
      </c>
      <c r="B144" s="63">
        <v>4</v>
      </c>
    </row>
    <row r="145" spans="1:2" x14ac:dyDescent="0.25">
      <c r="A145" s="62">
        <v>215</v>
      </c>
      <c r="B145" s="63">
        <v>3</v>
      </c>
    </row>
    <row r="146" spans="1:2" x14ac:dyDescent="0.25">
      <c r="A146" s="61" t="s">
        <v>161</v>
      </c>
      <c r="B146" s="63"/>
    </row>
    <row r="147" spans="1:2" x14ac:dyDescent="0.25">
      <c r="A147" s="62">
        <v>216</v>
      </c>
      <c r="B147" s="63">
        <v>3</v>
      </c>
    </row>
    <row r="148" spans="1:2" x14ac:dyDescent="0.25">
      <c r="A148" s="62">
        <v>217</v>
      </c>
      <c r="B148" s="63">
        <v>2</v>
      </c>
    </row>
    <row r="149" spans="1:2" x14ac:dyDescent="0.25">
      <c r="A149" s="61" t="s">
        <v>104</v>
      </c>
      <c r="B149" s="63"/>
    </row>
    <row r="150" spans="1:2" x14ac:dyDescent="0.25">
      <c r="A150" s="62">
        <v>218</v>
      </c>
      <c r="B150" s="63">
        <v>3</v>
      </c>
    </row>
    <row r="151" spans="1:2" x14ac:dyDescent="0.25">
      <c r="A151" s="61" t="s">
        <v>138</v>
      </c>
      <c r="B151" s="63"/>
    </row>
    <row r="152" spans="1:2" x14ac:dyDescent="0.25">
      <c r="A152" s="62">
        <v>219</v>
      </c>
      <c r="B152" s="63">
        <v>2</v>
      </c>
    </row>
    <row r="153" spans="1:2" x14ac:dyDescent="0.25">
      <c r="A153" s="62">
        <v>220</v>
      </c>
      <c r="B153" s="63">
        <v>7</v>
      </c>
    </row>
    <row r="154" spans="1:2" x14ac:dyDescent="0.25">
      <c r="A154" s="62">
        <v>221</v>
      </c>
      <c r="B154" s="63">
        <v>2</v>
      </c>
    </row>
    <row r="155" spans="1:2" x14ac:dyDescent="0.25">
      <c r="A155" s="62">
        <v>222</v>
      </c>
      <c r="B155" s="63">
        <v>11</v>
      </c>
    </row>
    <row r="156" spans="1:2" x14ac:dyDescent="0.25">
      <c r="A156" s="61" t="s">
        <v>224</v>
      </c>
      <c r="B156" s="63"/>
    </row>
    <row r="157" spans="1:2" x14ac:dyDescent="0.25">
      <c r="A157" s="62">
        <v>223</v>
      </c>
      <c r="B157" s="63">
        <v>1</v>
      </c>
    </row>
    <row r="158" spans="1:2" x14ac:dyDescent="0.25">
      <c r="A158" s="61" t="s">
        <v>819</v>
      </c>
      <c r="B158" s="63"/>
    </row>
    <row r="159" spans="1:2" x14ac:dyDescent="0.25">
      <c r="A159" s="62">
        <v>224</v>
      </c>
      <c r="B159" s="63">
        <v>4</v>
      </c>
    </row>
    <row r="160" spans="1:2" x14ac:dyDescent="0.25">
      <c r="A160" s="62">
        <v>225</v>
      </c>
      <c r="B160" s="63">
        <v>6</v>
      </c>
    </row>
    <row r="161" spans="1:2" x14ac:dyDescent="0.25">
      <c r="A161" s="62">
        <v>226</v>
      </c>
      <c r="B161" s="63">
        <v>1</v>
      </c>
    </row>
    <row r="162" spans="1:2" x14ac:dyDescent="0.25">
      <c r="A162" s="62">
        <v>227</v>
      </c>
      <c r="B162" s="63">
        <v>3</v>
      </c>
    </row>
    <row r="163" spans="1:2" x14ac:dyDescent="0.25">
      <c r="A163" s="62">
        <v>228</v>
      </c>
      <c r="B163" s="63">
        <v>2</v>
      </c>
    </row>
    <row r="164" spans="1:2" x14ac:dyDescent="0.25">
      <c r="A164" s="61" t="s">
        <v>178</v>
      </c>
      <c r="B164" s="63"/>
    </row>
    <row r="165" spans="1:2" x14ac:dyDescent="0.25">
      <c r="A165" s="62">
        <v>229</v>
      </c>
      <c r="B165" s="63">
        <v>3</v>
      </c>
    </row>
    <row r="166" spans="1:2" x14ac:dyDescent="0.25">
      <c r="A166" s="61" t="s">
        <v>1146</v>
      </c>
      <c r="B166" s="63"/>
    </row>
    <row r="167" spans="1:2" x14ac:dyDescent="0.25">
      <c r="A167" s="62">
        <v>230</v>
      </c>
      <c r="B167" s="63">
        <v>8</v>
      </c>
    </row>
    <row r="168" spans="1:2" x14ac:dyDescent="0.25">
      <c r="A168" s="62">
        <v>231</v>
      </c>
      <c r="B168" s="63">
        <v>3</v>
      </c>
    </row>
    <row r="169" spans="1:2" x14ac:dyDescent="0.25">
      <c r="A169" s="62">
        <v>232</v>
      </c>
      <c r="B169" s="63">
        <v>14</v>
      </c>
    </row>
    <row r="170" spans="1:2" x14ac:dyDescent="0.25">
      <c r="A170" s="62">
        <v>233</v>
      </c>
      <c r="B170" s="63">
        <v>2</v>
      </c>
    </row>
    <row r="171" spans="1:2" x14ac:dyDescent="0.25">
      <c r="A171" s="62">
        <v>235</v>
      </c>
      <c r="B171" s="63">
        <v>4</v>
      </c>
    </row>
    <row r="172" spans="1:2" x14ac:dyDescent="0.25">
      <c r="A172" s="61" t="s">
        <v>183</v>
      </c>
      <c r="B172" s="63"/>
    </row>
    <row r="173" spans="1:2" x14ac:dyDescent="0.25">
      <c r="A173" s="62">
        <v>234</v>
      </c>
      <c r="B173" s="63">
        <v>13</v>
      </c>
    </row>
    <row r="174" spans="1:2" x14ac:dyDescent="0.25">
      <c r="A174" s="61" t="s">
        <v>132</v>
      </c>
      <c r="B174" s="63"/>
    </row>
    <row r="175" spans="1:2" x14ac:dyDescent="0.25">
      <c r="A175" s="62">
        <v>236</v>
      </c>
      <c r="B175" s="63">
        <v>5</v>
      </c>
    </row>
    <row r="176" spans="1:2" x14ac:dyDescent="0.25">
      <c r="A176" s="62">
        <v>237</v>
      </c>
      <c r="B176" s="63">
        <v>1</v>
      </c>
    </row>
    <row r="177" spans="1:2" x14ac:dyDescent="0.25">
      <c r="A177" s="61" t="s">
        <v>15</v>
      </c>
      <c r="B177" s="63"/>
    </row>
    <row r="178" spans="1:2" x14ac:dyDescent="0.25">
      <c r="A178" s="62">
        <v>238</v>
      </c>
      <c r="B178" s="63">
        <v>3</v>
      </c>
    </row>
    <row r="179" spans="1:2" x14ac:dyDescent="0.25">
      <c r="A179" s="62">
        <v>239</v>
      </c>
      <c r="B179" s="63">
        <v>1</v>
      </c>
    </row>
    <row r="180" spans="1:2" x14ac:dyDescent="0.25">
      <c r="A180" s="62">
        <v>240</v>
      </c>
      <c r="B180" s="63">
        <v>1</v>
      </c>
    </row>
    <row r="181" spans="1:2" x14ac:dyDescent="0.25">
      <c r="A181" s="61" t="s">
        <v>45</v>
      </c>
      <c r="B181" s="63"/>
    </row>
    <row r="182" spans="1:2" x14ac:dyDescent="0.25">
      <c r="A182" s="62">
        <v>241</v>
      </c>
      <c r="B182" s="63">
        <v>9</v>
      </c>
    </row>
    <row r="183" spans="1:2" x14ac:dyDescent="0.25">
      <c r="A183" s="62">
        <v>242</v>
      </c>
      <c r="B183" s="63">
        <v>1</v>
      </c>
    </row>
    <row r="184" spans="1:2" x14ac:dyDescent="0.25">
      <c r="A184" s="61" t="s">
        <v>1458</v>
      </c>
      <c r="B184" s="63">
        <v>365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W19"/>
  <sheetViews>
    <sheetView workbookViewId="0">
      <selection activeCell="I24" sqref="I24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235</v>
      </c>
      <c r="B2" s="8">
        <f>M14</f>
        <v>4</v>
      </c>
      <c r="C2" s="8" t="str">
        <f>E16</f>
        <v>WROCŁAW</v>
      </c>
      <c r="D2" s="8"/>
      <c r="E2" s="8"/>
      <c r="F2" s="8"/>
      <c r="G2" s="64" t="s">
        <v>1421</v>
      </c>
      <c r="H2" s="65"/>
      <c r="I2" s="66"/>
      <c r="J2" s="67" t="s">
        <v>1422</v>
      </c>
      <c r="K2" s="68"/>
      <c r="L2" s="69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70" t="s">
        <v>1429</v>
      </c>
      <c r="B4" s="70"/>
      <c r="C4" s="70"/>
      <c r="D4" s="70"/>
      <c r="E4" s="70"/>
      <c r="F4" s="20" t="s">
        <v>1430</v>
      </c>
      <c r="G4" s="21">
        <f>ROUND(J4/M14/60,2)</f>
        <v>0</v>
      </c>
      <c r="H4" s="22">
        <f>ROUND(K4/M14/60,2)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71" t="s">
        <v>1431</v>
      </c>
      <c r="O4" s="72"/>
      <c r="P4" s="26">
        <v>1</v>
      </c>
      <c r="Q4" s="73"/>
      <c r="R4" s="74"/>
      <c r="S4" s="74"/>
      <c r="T4" s="74"/>
      <c r="U4" s="74"/>
      <c r="V4" s="75"/>
    </row>
    <row r="5" spans="1:23" ht="45" x14ac:dyDescent="0.25">
      <c r="A5" s="70" t="s">
        <v>1432</v>
      </c>
      <c r="B5" s="70"/>
      <c r="C5" s="70"/>
      <c r="D5" s="70"/>
      <c r="E5" s="70"/>
      <c r="F5" s="20" t="s">
        <v>1433</v>
      </c>
      <c r="G5" s="21">
        <f>ROUND(J5/M14/60,2)</f>
        <v>0</v>
      </c>
      <c r="H5" s="22">
        <f>ROUND(K5/M14/60,2)</f>
        <v>0</v>
      </c>
      <c r="I5" s="23">
        <f>G5+H5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71"/>
      <c r="O5" s="72"/>
      <c r="P5" s="26">
        <v>2</v>
      </c>
      <c r="Q5" s="73"/>
      <c r="R5" s="74"/>
      <c r="S5" s="74"/>
      <c r="T5" s="74"/>
      <c r="U5" s="74"/>
      <c r="V5" s="75"/>
    </row>
    <row r="6" spans="1:23" ht="68.25" x14ac:dyDescent="0.25">
      <c r="A6" s="76" t="s">
        <v>1434</v>
      </c>
      <c r="B6" s="76"/>
      <c r="C6" s="76"/>
      <c r="D6" s="76"/>
      <c r="E6" s="76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77" t="s">
        <v>1436</v>
      </c>
      <c r="K6" s="78"/>
      <c r="L6" s="79"/>
      <c r="P6" s="19" t="s">
        <v>1427</v>
      </c>
      <c r="Q6" s="8" t="s">
        <v>1428</v>
      </c>
      <c r="S6" s="12"/>
      <c r="T6" s="12"/>
    </row>
    <row r="7" spans="1:23" ht="68.25" x14ac:dyDescent="0.25">
      <c r="A7" s="76" t="s">
        <v>1437</v>
      </c>
      <c r="B7" s="76"/>
      <c r="C7" s="76"/>
      <c r="D7" s="76"/>
      <c r="E7" s="76"/>
      <c r="F7" s="10" t="s">
        <v>1438</v>
      </c>
      <c r="G7" s="28"/>
      <c r="H7" s="22">
        <f t="shared" si="0"/>
        <v>0</v>
      </c>
      <c r="I7" s="48">
        <f>ROUND(G7+H7,2)</f>
        <v>0</v>
      </c>
      <c r="J7" s="77" t="s">
        <v>1436</v>
      </c>
      <c r="K7" s="78"/>
      <c r="L7" s="79"/>
      <c r="P7" s="19"/>
      <c r="Q7" s="8"/>
      <c r="S7" s="12"/>
      <c r="T7" s="12"/>
    </row>
    <row r="8" spans="1:23" ht="57" x14ac:dyDescent="0.25">
      <c r="A8" s="76" t="s">
        <v>1439</v>
      </c>
      <c r="B8" s="76"/>
      <c r="C8" s="76"/>
      <c r="D8" s="76"/>
      <c r="E8" s="76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71" t="s">
        <v>1441</v>
      </c>
      <c r="O8" s="72"/>
      <c r="P8" s="26">
        <v>1</v>
      </c>
      <c r="Q8" s="73"/>
      <c r="R8" s="74"/>
      <c r="S8" s="74"/>
      <c r="T8" s="74"/>
      <c r="U8" s="74"/>
      <c r="V8" s="75"/>
    </row>
    <row r="9" spans="1:23" ht="45.75" x14ac:dyDescent="0.25">
      <c r="A9" s="82" t="s">
        <v>1442</v>
      </c>
      <c r="B9" s="82"/>
      <c r="C9" s="82"/>
      <c r="D9" s="82"/>
      <c r="E9" s="82"/>
      <c r="F9" s="10" t="s">
        <v>1443</v>
      </c>
      <c r="G9" s="28"/>
      <c r="H9" s="22">
        <f t="shared" si="0"/>
        <v>0</v>
      </c>
      <c r="I9" s="48">
        <f>ROUND(G9+H9,2)</f>
        <v>0</v>
      </c>
      <c r="J9" s="83" t="s">
        <v>1436</v>
      </c>
      <c r="K9" s="84"/>
      <c r="L9" s="85"/>
      <c r="M9" s="8"/>
      <c r="N9" s="31"/>
      <c r="W9" s="32"/>
    </row>
    <row r="10" spans="1:23" ht="57.75" thickBot="1" x14ac:dyDescent="0.3">
      <c r="A10" s="82" t="s">
        <v>1444</v>
      </c>
      <c r="B10" s="82"/>
      <c r="C10" s="82"/>
      <c r="D10" s="82"/>
      <c r="E10" s="82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86" t="s">
        <v>1436</v>
      </c>
      <c r="K10" s="87"/>
      <c r="L10" s="88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89"/>
      <c r="J11" s="90"/>
      <c r="K11" s="90"/>
      <c r="L11" s="91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92"/>
      <c r="J12" s="93"/>
      <c r="K12" s="93"/>
      <c r="L12" s="94"/>
      <c r="M12" s="95" t="s">
        <v>1448</v>
      </c>
      <c r="N12" s="96"/>
      <c r="O12" s="96"/>
      <c r="P12" s="96"/>
      <c r="Q12" s="96"/>
      <c r="R12" s="96"/>
      <c r="S12" s="96"/>
      <c r="T12" s="96"/>
      <c r="U12" s="96"/>
      <c r="V12" s="96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4</v>
      </c>
      <c r="N14" s="42">
        <f>SUM(N16:N400)</f>
        <v>4</v>
      </c>
      <c r="P14" s="80" t="s">
        <v>1449</v>
      </c>
      <c r="Q14" s="81"/>
      <c r="R14" s="81"/>
      <c r="S14" s="81"/>
      <c r="T14" s="80" t="s">
        <v>1450</v>
      </c>
      <c r="U14" s="81"/>
      <c r="V14" s="81"/>
      <c r="W14" s="8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435706</v>
      </c>
      <c r="B16" s="55" t="s">
        <v>1151</v>
      </c>
      <c r="C16" s="56" t="s">
        <v>1152</v>
      </c>
      <c r="D16" s="57" t="s">
        <v>14</v>
      </c>
      <c r="E16" s="57" t="s">
        <v>1146</v>
      </c>
      <c r="F16" s="57" t="s">
        <v>1146</v>
      </c>
      <c r="G16" s="57" t="s">
        <v>1147</v>
      </c>
      <c r="H16" s="57" t="s">
        <v>1146</v>
      </c>
      <c r="I16" s="57" t="s">
        <v>1153</v>
      </c>
      <c r="J16" s="57" t="s">
        <v>1154</v>
      </c>
      <c r="K16" s="57">
        <v>51</v>
      </c>
      <c r="L16" s="57">
        <v>364105</v>
      </c>
      <c r="M16" s="57">
        <v>363632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448461</v>
      </c>
      <c r="B17" s="55" t="s">
        <v>1186</v>
      </c>
      <c r="C17" s="56" t="s">
        <v>1187</v>
      </c>
      <c r="D17" s="57" t="s">
        <v>14</v>
      </c>
      <c r="E17" s="57" t="s">
        <v>1146</v>
      </c>
      <c r="F17" s="57" t="s">
        <v>1146</v>
      </c>
      <c r="G17" s="57" t="s">
        <v>1147</v>
      </c>
      <c r="H17" s="57" t="s">
        <v>1146</v>
      </c>
      <c r="I17" s="57" t="s">
        <v>445</v>
      </c>
      <c r="J17" s="57" t="s">
        <v>446</v>
      </c>
      <c r="K17" s="57" t="s">
        <v>1188</v>
      </c>
      <c r="L17" s="57">
        <v>364076</v>
      </c>
      <c r="M17" s="57">
        <v>363497</v>
      </c>
      <c r="N17" s="57">
        <v>1</v>
      </c>
      <c r="O17" s="59"/>
      <c r="P17" s="59"/>
      <c r="Q17" s="59"/>
      <c r="R17" s="32">
        <f t="shared" ref="R17:R19" si="1">ROUND(Q17*0.23,2)</f>
        <v>0</v>
      </c>
      <c r="S17" s="44">
        <f t="shared" ref="S17:S19" si="2">ROUND(Q17,2)+R17</f>
        <v>0</v>
      </c>
      <c r="T17" s="59"/>
      <c r="U17" s="59"/>
      <c r="V17" s="32">
        <f t="shared" ref="V17:V19" si="3">ROUND(U17*0.23,2)</f>
        <v>0</v>
      </c>
      <c r="W17" s="44">
        <f t="shared" ref="W17:W19" si="4">ROUND(U17,2)+V17</f>
        <v>0</v>
      </c>
    </row>
    <row r="18" spans="1:23" x14ac:dyDescent="0.25">
      <c r="A18" s="55">
        <v>412837</v>
      </c>
      <c r="B18" s="55" t="s">
        <v>1236</v>
      </c>
      <c r="C18" s="56" t="s">
        <v>1237</v>
      </c>
      <c r="D18" s="57" t="s">
        <v>14</v>
      </c>
      <c r="E18" s="57" t="s">
        <v>1146</v>
      </c>
      <c r="F18" s="57" t="s">
        <v>1146</v>
      </c>
      <c r="G18" s="57" t="s">
        <v>1147</v>
      </c>
      <c r="H18" s="57" t="s">
        <v>1146</v>
      </c>
      <c r="I18" s="57" t="s">
        <v>1238</v>
      </c>
      <c r="J18" s="57" t="s">
        <v>1239</v>
      </c>
      <c r="K18" s="57">
        <v>41</v>
      </c>
      <c r="L18" s="57">
        <v>362779</v>
      </c>
      <c r="M18" s="57">
        <v>359301</v>
      </c>
      <c r="N18" s="57">
        <v>1</v>
      </c>
      <c r="O18" s="59"/>
      <c r="P18" s="59"/>
      <c r="Q18" s="59"/>
      <c r="R18" s="32">
        <f t="shared" si="1"/>
        <v>0</v>
      </c>
      <c r="S18" s="44">
        <f t="shared" si="2"/>
        <v>0</v>
      </c>
      <c r="T18" s="59"/>
      <c r="U18" s="59"/>
      <c r="V18" s="32">
        <f t="shared" si="3"/>
        <v>0</v>
      </c>
      <c r="W18" s="44">
        <f t="shared" si="4"/>
        <v>0</v>
      </c>
    </row>
    <row r="19" spans="1:23" x14ac:dyDescent="0.25">
      <c r="A19" s="55">
        <v>410258</v>
      </c>
      <c r="B19" s="55" t="s">
        <v>1270</v>
      </c>
      <c r="C19" s="56" t="s">
        <v>1271</v>
      </c>
      <c r="D19" s="57" t="s">
        <v>14</v>
      </c>
      <c r="E19" s="57" t="s">
        <v>1146</v>
      </c>
      <c r="F19" s="57" t="s">
        <v>1146</v>
      </c>
      <c r="G19" s="57" t="s">
        <v>1147</v>
      </c>
      <c r="H19" s="57" t="s">
        <v>1146</v>
      </c>
      <c r="I19" s="57" t="s">
        <v>1272</v>
      </c>
      <c r="J19" s="57" t="s">
        <v>1273</v>
      </c>
      <c r="K19" s="57">
        <v>38</v>
      </c>
      <c r="L19" s="57">
        <v>361576</v>
      </c>
      <c r="M19" s="57">
        <v>360982</v>
      </c>
      <c r="N19" s="57">
        <v>1</v>
      </c>
      <c r="O19" s="59"/>
      <c r="P19" s="59"/>
      <c r="Q19" s="59"/>
      <c r="R19" s="32">
        <f t="shared" si="1"/>
        <v>0</v>
      </c>
      <c r="S19" s="44">
        <f t="shared" si="2"/>
        <v>0</v>
      </c>
      <c r="T19" s="59"/>
      <c r="U19" s="59"/>
      <c r="V19" s="32">
        <f t="shared" si="3"/>
        <v>0</v>
      </c>
      <c r="W19" s="44">
        <f t="shared" si="4"/>
        <v>0</v>
      </c>
    </row>
  </sheetData>
  <sheetProtection algorithmName="SHA-512" hashValue="7JHiKeyxEDNI+YMl6mXc4ebnH8dbdQEtsdU5fay3xAaVh4Al9U9KZiXC4vcCctYD0ndI2NZPdvcwqJ3MZE1cug==" saltValue="v4opBStxpBtHP1vjkGmZCw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W28"/>
  <sheetViews>
    <sheetView topLeftCell="A7" workbookViewId="0">
      <selection activeCell="I24" sqref="I24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234</v>
      </c>
      <c r="B2" s="8">
        <f>M14</f>
        <v>13</v>
      </c>
      <c r="C2" s="8" t="str">
        <f>E16</f>
        <v>WROCŁAWSKI</v>
      </c>
      <c r="D2" s="8"/>
      <c r="E2" s="8"/>
      <c r="F2" s="8"/>
      <c r="G2" s="64" t="s">
        <v>1421</v>
      </c>
      <c r="H2" s="65"/>
      <c r="I2" s="66"/>
      <c r="J2" s="67" t="s">
        <v>1422</v>
      </c>
      <c r="K2" s="68"/>
      <c r="L2" s="69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70" t="s">
        <v>1429</v>
      </c>
      <c r="B4" s="70"/>
      <c r="C4" s="70"/>
      <c r="D4" s="70"/>
      <c r="E4" s="70"/>
      <c r="F4" s="20" t="s">
        <v>1430</v>
      </c>
      <c r="G4" s="21">
        <f>ROUND(J4/M14/60,2)</f>
        <v>0</v>
      </c>
      <c r="H4" s="22">
        <f>ROUND(K4/M14/60,2)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71" t="s">
        <v>1431</v>
      </c>
      <c r="O4" s="72"/>
      <c r="P4" s="26">
        <v>1</v>
      </c>
      <c r="Q4" s="73"/>
      <c r="R4" s="74"/>
      <c r="S4" s="74"/>
      <c r="T4" s="74"/>
      <c r="U4" s="74"/>
      <c r="V4" s="75"/>
    </row>
    <row r="5" spans="1:23" ht="45" x14ac:dyDescent="0.25">
      <c r="A5" s="70" t="s">
        <v>1432</v>
      </c>
      <c r="B5" s="70"/>
      <c r="C5" s="70"/>
      <c r="D5" s="70"/>
      <c r="E5" s="70"/>
      <c r="F5" s="20" t="s">
        <v>1433</v>
      </c>
      <c r="G5" s="21">
        <f>ROUND(J5/M14/60,2)</f>
        <v>0</v>
      </c>
      <c r="H5" s="22">
        <f>ROUND(K5/M14/60,2)</f>
        <v>0</v>
      </c>
      <c r="I5" s="23">
        <f>G5+H5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71"/>
      <c r="O5" s="72"/>
      <c r="P5" s="26">
        <v>2</v>
      </c>
      <c r="Q5" s="73"/>
      <c r="R5" s="74"/>
      <c r="S5" s="74"/>
      <c r="T5" s="74"/>
      <c r="U5" s="74"/>
      <c r="V5" s="75"/>
    </row>
    <row r="6" spans="1:23" ht="68.25" x14ac:dyDescent="0.25">
      <c r="A6" s="76" t="s">
        <v>1434</v>
      </c>
      <c r="B6" s="76"/>
      <c r="C6" s="76"/>
      <c r="D6" s="76"/>
      <c r="E6" s="76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77" t="s">
        <v>1436</v>
      </c>
      <c r="K6" s="78"/>
      <c r="L6" s="79"/>
      <c r="P6" s="19" t="s">
        <v>1427</v>
      </c>
      <c r="Q6" s="8" t="s">
        <v>1428</v>
      </c>
      <c r="S6" s="12"/>
      <c r="T6" s="12"/>
    </row>
    <row r="7" spans="1:23" ht="68.25" x14ac:dyDescent="0.25">
      <c r="A7" s="76" t="s">
        <v>1437</v>
      </c>
      <c r="B7" s="76"/>
      <c r="C7" s="76"/>
      <c r="D7" s="76"/>
      <c r="E7" s="76"/>
      <c r="F7" s="10" t="s">
        <v>1438</v>
      </c>
      <c r="G7" s="28"/>
      <c r="H7" s="22">
        <f t="shared" si="0"/>
        <v>0</v>
      </c>
      <c r="I7" s="48">
        <f>ROUND(G7+H7,2)</f>
        <v>0</v>
      </c>
      <c r="J7" s="77" t="s">
        <v>1436</v>
      </c>
      <c r="K7" s="78"/>
      <c r="L7" s="79"/>
      <c r="P7" s="19"/>
      <c r="Q7" s="8"/>
      <c r="S7" s="12"/>
      <c r="T7" s="12"/>
    </row>
    <row r="8" spans="1:23" ht="57" x14ac:dyDescent="0.25">
      <c r="A8" s="76" t="s">
        <v>1439</v>
      </c>
      <c r="B8" s="76"/>
      <c r="C8" s="76"/>
      <c r="D8" s="76"/>
      <c r="E8" s="76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71" t="s">
        <v>1441</v>
      </c>
      <c r="O8" s="72"/>
      <c r="P8" s="26">
        <v>1</v>
      </c>
      <c r="Q8" s="73"/>
      <c r="R8" s="74"/>
      <c r="S8" s="74"/>
      <c r="T8" s="74"/>
      <c r="U8" s="74"/>
      <c r="V8" s="75"/>
    </row>
    <row r="9" spans="1:23" ht="45.75" x14ac:dyDescent="0.25">
      <c r="A9" s="82" t="s">
        <v>1442</v>
      </c>
      <c r="B9" s="82"/>
      <c r="C9" s="82"/>
      <c r="D9" s="82"/>
      <c r="E9" s="82"/>
      <c r="F9" s="10" t="s">
        <v>1443</v>
      </c>
      <c r="G9" s="28"/>
      <c r="H9" s="22">
        <f t="shared" si="0"/>
        <v>0</v>
      </c>
      <c r="I9" s="48">
        <f>ROUND(G9+H9,2)</f>
        <v>0</v>
      </c>
      <c r="J9" s="83" t="s">
        <v>1436</v>
      </c>
      <c r="K9" s="84"/>
      <c r="L9" s="85"/>
      <c r="M9" s="8"/>
      <c r="N9" s="31"/>
      <c r="W9" s="32"/>
    </row>
    <row r="10" spans="1:23" ht="57.75" thickBot="1" x14ac:dyDescent="0.3">
      <c r="A10" s="82" t="s">
        <v>1444</v>
      </c>
      <c r="B10" s="82"/>
      <c r="C10" s="82"/>
      <c r="D10" s="82"/>
      <c r="E10" s="82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86" t="s">
        <v>1436</v>
      </c>
      <c r="K10" s="87"/>
      <c r="L10" s="88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89"/>
      <c r="J11" s="90"/>
      <c r="K11" s="90"/>
      <c r="L11" s="91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92"/>
      <c r="J12" s="93"/>
      <c r="K12" s="93"/>
      <c r="L12" s="94"/>
      <c r="M12" s="95" t="s">
        <v>1448</v>
      </c>
      <c r="N12" s="96"/>
      <c r="O12" s="96"/>
      <c r="P12" s="96"/>
      <c r="Q12" s="96"/>
      <c r="R12" s="96"/>
      <c r="S12" s="96"/>
      <c r="T12" s="96"/>
      <c r="U12" s="96"/>
      <c r="V12" s="96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13</v>
      </c>
      <c r="N14" s="42">
        <f>SUM(N16:N400)</f>
        <v>13</v>
      </c>
      <c r="P14" s="80" t="s">
        <v>1449</v>
      </c>
      <c r="Q14" s="81"/>
      <c r="R14" s="81"/>
      <c r="S14" s="81"/>
      <c r="T14" s="80" t="s">
        <v>1450</v>
      </c>
      <c r="U14" s="81"/>
      <c r="V14" s="81"/>
      <c r="W14" s="8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311405</v>
      </c>
      <c r="B16" s="55" t="s">
        <v>189</v>
      </c>
      <c r="C16" s="56" t="s">
        <v>190</v>
      </c>
      <c r="D16" s="57" t="s">
        <v>14</v>
      </c>
      <c r="E16" s="57" t="s">
        <v>183</v>
      </c>
      <c r="F16" s="57" t="s">
        <v>191</v>
      </c>
      <c r="G16" s="57" t="s">
        <v>192</v>
      </c>
      <c r="H16" s="57" t="s">
        <v>191</v>
      </c>
      <c r="I16" s="57" t="s">
        <v>169</v>
      </c>
      <c r="J16" s="57" t="s">
        <v>170</v>
      </c>
      <c r="K16" s="58">
        <v>55</v>
      </c>
      <c r="L16" s="57">
        <v>349839</v>
      </c>
      <c r="M16" s="57">
        <v>335259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318685</v>
      </c>
      <c r="B17" s="55" t="s">
        <v>194</v>
      </c>
      <c r="C17" s="56" t="s">
        <v>195</v>
      </c>
      <c r="D17" s="57" t="s">
        <v>14</v>
      </c>
      <c r="E17" s="57" t="s">
        <v>183</v>
      </c>
      <c r="F17" s="57" t="s">
        <v>196</v>
      </c>
      <c r="G17" s="57" t="s">
        <v>197</v>
      </c>
      <c r="H17" s="57" t="s">
        <v>198</v>
      </c>
      <c r="I17" s="57" t="s">
        <v>199</v>
      </c>
      <c r="J17" s="57" t="s">
        <v>200</v>
      </c>
      <c r="K17" s="58">
        <v>1</v>
      </c>
      <c r="L17" s="57">
        <v>357817</v>
      </c>
      <c r="M17" s="57">
        <v>354318</v>
      </c>
      <c r="N17" s="57">
        <v>1</v>
      </c>
      <c r="O17" s="59"/>
      <c r="P17" s="59"/>
      <c r="Q17" s="59"/>
      <c r="R17" s="32">
        <f t="shared" ref="R17:R28" si="1">ROUND(Q17*0.23,2)</f>
        <v>0</v>
      </c>
      <c r="S17" s="44">
        <f t="shared" ref="S17:S28" si="2">ROUND(Q17,2)+R17</f>
        <v>0</v>
      </c>
      <c r="T17" s="59"/>
      <c r="U17" s="59"/>
      <c r="V17" s="32">
        <f t="shared" ref="V17:V28" si="3">ROUND(U17*0.23,2)</f>
        <v>0</v>
      </c>
      <c r="W17" s="44">
        <f t="shared" ref="W17:W28" si="4">ROUND(U17,2)+V17</f>
        <v>0</v>
      </c>
    </row>
    <row r="18" spans="1:23" x14ac:dyDescent="0.25">
      <c r="A18" s="55">
        <v>320528</v>
      </c>
      <c r="B18" s="55" t="s">
        <v>201</v>
      </c>
      <c r="C18" s="56" t="s">
        <v>202</v>
      </c>
      <c r="D18" s="57" t="s">
        <v>14</v>
      </c>
      <c r="E18" s="57" t="s">
        <v>183</v>
      </c>
      <c r="F18" s="57" t="s">
        <v>196</v>
      </c>
      <c r="G18" s="57" t="s">
        <v>203</v>
      </c>
      <c r="H18" s="57" t="s">
        <v>204</v>
      </c>
      <c r="I18" s="57" t="s">
        <v>135</v>
      </c>
      <c r="J18" s="57" t="s">
        <v>136</v>
      </c>
      <c r="K18" s="58">
        <v>2</v>
      </c>
      <c r="L18" s="57">
        <v>351042</v>
      </c>
      <c r="M18" s="57">
        <v>339818</v>
      </c>
      <c r="N18" s="57">
        <v>1</v>
      </c>
      <c r="O18" s="59"/>
      <c r="P18" s="59"/>
      <c r="Q18" s="59"/>
      <c r="R18" s="32">
        <f t="shared" si="1"/>
        <v>0</v>
      </c>
      <c r="S18" s="44">
        <f t="shared" si="2"/>
        <v>0</v>
      </c>
      <c r="T18" s="59"/>
      <c r="U18" s="59"/>
      <c r="V18" s="32">
        <f t="shared" si="3"/>
        <v>0</v>
      </c>
      <c r="W18" s="44">
        <f t="shared" si="4"/>
        <v>0</v>
      </c>
    </row>
    <row r="19" spans="1:23" x14ac:dyDescent="0.25">
      <c r="A19" s="55">
        <v>446208</v>
      </c>
      <c r="B19" s="55" t="s">
        <v>1165</v>
      </c>
      <c r="C19" s="56" t="s">
        <v>1166</v>
      </c>
      <c r="D19" s="57" t="s">
        <v>14</v>
      </c>
      <c r="E19" s="57" t="s">
        <v>1146</v>
      </c>
      <c r="F19" s="57" t="s">
        <v>1146</v>
      </c>
      <c r="G19" s="57" t="s">
        <v>1147</v>
      </c>
      <c r="H19" s="57" t="s">
        <v>1146</v>
      </c>
      <c r="I19" s="57" t="s">
        <v>1167</v>
      </c>
      <c r="J19" s="57" t="s">
        <v>1168</v>
      </c>
      <c r="K19" s="57">
        <v>2</v>
      </c>
      <c r="L19" s="57">
        <v>361934</v>
      </c>
      <c r="M19" s="57">
        <v>362013</v>
      </c>
      <c r="N19" s="57">
        <v>1</v>
      </c>
      <c r="O19" s="59"/>
      <c r="P19" s="59"/>
      <c r="Q19" s="59"/>
      <c r="R19" s="32">
        <f t="shared" si="1"/>
        <v>0</v>
      </c>
      <c r="S19" s="44">
        <f t="shared" si="2"/>
        <v>0</v>
      </c>
      <c r="T19" s="59"/>
      <c r="U19" s="59"/>
      <c r="V19" s="32">
        <f t="shared" si="3"/>
        <v>0</v>
      </c>
      <c r="W19" s="44">
        <f t="shared" si="4"/>
        <v>0</v>
      </c>
    </row>
    <row r="20" spans="1:23" x14ac:dyDescent="0.25">
      <c r="A20" s="55">
        <v>436492</v>
      </c>
      <c r="B20" s="55" t="s">
        <v>1172</v>
      </c>
      <c r="C20" s="56" t="s">
        <v>1173</v>
      </c>
      <c r="D20" s="57" t="s">
        <v>14</v>
      </c>
      <c r="E20" s="57" t="s">
        <v>1146</v>
      </c>
      <c r="F20" s="57" t="s">
        <v>1146</v>
      </c>
      <c r="G20" s="57" t="s">
        <v>1147</v>
      </c>
      <c r="H20" s="57" t="s">
        <v>1146</v>
      </c>
      <c r="I20" s="57" t="s">
        <v>1174</v>
      </c>
      <c r="J20" s="57" t="s">
        <v>1175</v>
      </c>
      <c r="K20" s="57">
        <v>5</v>
      </c>
      <c r="L20" s="57">
        <v>362653</v>
      </c>
      <c r="M20" s="57">
        <v>363267</v>
      </c>
      <c r="N20" s="57">
        <v>1</v>
      </c>
      <c r="O20" s="59"/>
      <c r="P20" s="59"/>
      <c r="Q20" s="59"/>
      <c r="R20" s="32">
        <f t="shared" si="1"/>
        <v>0</v>
      </c>
      <c r="S20" s="44">
        <f t="shared" si="2"/>
        <v>0</v>
      </c>
      <c r="T20" s="59"/>
      <c r="U20" s="59"/>
      <c r="V20" s="32">
        <f t="shared" si="3"/>
        <v>0</v>
      </c>
      <c r="W20" s="44">
        <f t="shared" si="4"/>
        <v>0</v>
      </c>
    </row>
    <row r="21" spans="1:23" x14ac:dyDescent="0.25">
      <c r="A21" s="55">
        <v>8430077</v>
      </c>
      <c r="B21" s="55" t="s">
        <v>1197</v>
      </c>
      <c r="C21" s="56" t="s">
        <v>1198</v>
      </c>
      <c r="D21" s="57" t="s">
        <v>14</v>
      </c>
      <c r="E21" s="57" t="s">
        <v>1146</v>
      </c>
      <c r="F21" s="57" t="s">
        <v>1146</v>
      </c>
      <c r="G21" s="57" t="s">
        <v>1147</v>
      </c>
      <c r="H21" s="57" t="s">
        <v>1146</v>
      </c>
      <c r="I21" s="57" t="s">
        <v>1199</v>
      </c>
      <c r="J21" s="57" t="s">
        <v>1200</v>
      </c>
      <c r="K21" s="57">
        <v>74</v>
      </c>
      <c r="L21" s="57">
        <v>362264</v>
      </c>
      <c r="M21" s="57">
        <v>361199</v>
      </c>
      <c r="N21" s="57">
        <v>1</v>
      </c>
      <c r="O21" s="59"/>
      <c r="P21" s="59"/>
      <c r="Q21" s="59"/>
      <c r="R21" s="32">
        <f t="shared" si="1"/>
        <v>0</v>
      </c>
      <c r="S21" s="44">
        <f t="shared" si="2"/>
        <v>0</v>
      </c>
      <c r="T21" s="59"/>
      <c r="U21" s="59"/>
      <c r="V21" s="32">
        <f t="shared" si="3"/>
        <v>0</v>
      </c>
      <c r="W21" s="44">
        <f t="shared" si="4"/>
        <v>0</v>
      </c>
    </row>
    <row r="22" spans="1:23" x14ac:dyDescent="0.25">
      <c r="A22" s="55">
        <v>449010</v>
      </c>
      <c r="B22" s="55" t="s">
        <v>1201</v>
      </c>
      <c r="C22" s="56" t="s">
        <v>1202</v>
      </c>
      <c r="D22" s="57" t="s">
        <v>14</v>
      </c>
      <c r="E22" s="57" t="s">
        <v>1146</v>
      </c>
      <c r="F22" s="57" t="s">
        <v>1146</v>
      </c>
      <c r="G22" s="57" t="s">
        <v>1147</v>
      </c>
      <c r="H22" s="57" t="s">
        <v>1146</v>
      </c>
      <c r="I22" s="57" t="s">
        <v>225</v>
      </c>
      <c r="J22" s="57" t="s">
        <v>226</v>
      </c>
      <c r="K22" s="57">
        <v>25</v>
      </c>
      <c r="L22" s="57">
        <v>361708</v>
      </c>
      <c r="M22" s="57">
        <v>361411</v>
      </c>
      <c r="N22" s="57">
        <v>1</v>
      </c>
      <c r="O22" s="59"/>
      <c r="P22" s="59"/>
      <c r="Q22" s="59"/>
      <c r="R22" s="32">
        <f t="shared" si="1"/>
        <v>0</v>
      </c>
      <c r="S22" s="44">
        <f t="shared" si="2"/>
        <v>0</v>
      </c>
      <c r="T22" s="59"/>
      <c r="U22" s="59"/>
      <c r="V22" s="32">
        <f t="shared" si="3"/>
        <v>0</v>
      </c>
      <c r="W22" s="44">
        <f t="shared" si="4"/>
        <v>0</v>
      </c>
    </row>
    <row r="23" spans="1:23" x14ac:dyDescent="0.25">
      <c r="A23" s="55">
        <v>8529682</v>
      </c>
      <c r="B23" s="55" t="s">
        <v>1257</v>
      </c>
      <c r="C23" s="56" t="s">
        <v>1258</v>
      </c>
      <c r="D23" s="57" t="s">
        <v>14</v>
      </c>
      <c r="E23" s="57" t="s">
        <v>1146</v>
      </c>
      <c r="F23" s="57" t="s">
        <v>1146</v>
      </c>
      <c r="G23" s="57" t="s">
        <v>1147</v>
      </c>
      <c r="H23" s="57" t="s">
        <v>1146</v>
      </c>
      <c r="I23" s="57" t="s">
        <v>1259</v>
      </c>
      <c r="J23" s="57" t="s">
        <v>1260</v>
      </c>
      <c r="K23" s="57" t="s">
        <v>1261</v>
      </c>
      <c r="L23" s="57">
        <v>364201</v>
      </c>
      <c r="M23" s="57">
        <v>361857</v>
      </c>
      <c r="N23" s="57">
        <v>1</v>
      </c>
      <c r="O23" s="59"/>
      <c r="P23" s="59"/>
      <c r="Q23" s="59"/>
      <c r="R23" s="32">
        <f t="shared" si="1"/>
        <v>0</v>
      </c>
      <c r="S23" s="44">
        <f t="shared" si="2"/>
        <v>0</v>
      </c>
      <c r="T23" s="59"/>
      <c r="U23" s="59"/>
      <c r="V23" s="32">
        <f t="shared" si="3"/>
        <v>0</v>
      </c>
      <c r="W23" s="44">
        <f t="shared" si="4"/>
        <v>0</v>
      </c>
    </row>
    <row r="24" spans="1:23" x14ac:dyDescent="0.25">
      <c r="A24" s="55">
        <v>7914795</v>
      </c>
      <c r="B24" s="55" t="s">
        <v>1283</v>
      </c>
      <c r="C24" s="56" t="s">
        <v>1284</v>
      </c>
      <c r="D24" s="57" t="s">
        <v>14</v>
      </c>
      <c r="E24" s="57" t="s">
        <v>183</v>
      </c>
      <c r="F24" s="57" t="s">
        <v>193</v>
      </c>
      <c r="G24" s="57" t="s">
        <v>1285</v>
      </c>
      <c r="H24" s="57" t="s">
        <v>193</v>
      </c>
      <c r="I24" s="57" t="s">
        <v>1286</v>
      </c>
      <c r="J24" s="57" t="s">
        <v>1287</v>
      </c>
      <c r="K24" s="57">
        <v>6</v>
      </c>
      <c r="L24" s="57">
        <v>343510</v>
      </c>
      <c r="M24" s="57">
        <v>354314</v>
      </c>
      <c r="N24" s="57">
        <v>1</v>
      </c>
      <c r="O24" s="59"/>
      <c r="P24" s="59"/>
      <c r="Q24" s="59"/>
      <c r="R24" s="32">
        <f t="shared" si="1"/>
        <v>0</v>
      </c>
      <c r="S24" s="44">
        <f t="shared" si="2"/>
        <v>0</v>
      </c>
      <c r="T24" s="59"/>
      <c r="U24" s="59"/>
      <c r="V24" s="32">
        <f t="shared" si="3"/>
        <v>0</v>
      </c>
      <c r="W24" s="44">
        <f t="shared" si="4"/>
        <v>0</v>
      </c>
    </row>
    <row r="25" spans="1:23" x14ac:dyDescent="0.25">
      <c r="A25" s="55">
        <v>324688</v>
      </c>
      <c r="B25" s="55" t="s">
        <v>1386</v>
      </c>
      <c r="C25" s="56" t="s">
        <v>1387</v>
      </c>
      <c r="D25" s="57" t="s">
        <v>14</v>
      </c>
      <c r="E25" s="57" t="s">
        <v>183</v>
      </c>
      <c r="F25" s="57" t="s">
        <v>233</v>
      </c>
      <c r="G25" s="57" t="s">
        <v>1388</v>
      </c>
      <c r="H25" s="57" t="s">
        <v>233</v>
      </c>
      <c r="I25" s="57" t="s">
        <v>1389</v>
      </c>
      <c r="J25" s="57" t="s">
        <v>1390</v>
      </c>
      <c r="K25" s="57">
        <v>20</v>
      </c>
      <c r="L25" s="57">
        <v>341365</v>
      </c>
      <c r="M25" s="57">
        <v>339003</v>
      </c>
      <c r="N25" s="57">
        <v>1</v>
      </c>
      <c r="O25" s="59"/>
      <c r="P25" s="59"/>
      <c r="Q25" s="59"/>
      <c r="R25" s="32">
        <f t="shared" si="1"/>
        <v>0</v>
      </c>
      <c r="S25" s="44">
        <f t="shared" si="2"/>
        <v>0</v>
      </c>
      <c r="T25" s="59"/>
      <c r="U25" s="59"/>
      <c r="V25" s="32">
        <f t="shared" si="3"/>
        <v>0</v>
      </c>
      <c r="W25" s="44">
        <f t="shared" si="4"/>
        <v>0</v>
      </c>
    </row>
    <row r="26" spans="1:23" x14ac:dyDescent="0.25">
      <c r="A26" s="55">
        <v>324634</v>
      </c>
      <c r="B26" s="55" t="s">
        <v>1391</v>
      </c>
      <c r="C26" s="56" t="s">
        <v>1392</v>
      </c>
      <c r="D26" s="57" t="s">
        <v>14</v>
      </c>
      <c r="E26" s="57" t="s">
        <v>183</v>
      </c>
      <c r="F26" s="57" t="s">
        <v>233</v>
      </c>
      <c r="G26" s="57" t="s">
        <v>1388</v>
      </c>
      <c r="H26" s="57" t="s">
        <v>233</v>
      </c>
      <c r="I26" s="57" t="s">
        <v>52</v>
      </c>
      <c r="J26" s="57" t="s">
        <v>53</v>
      </c>
      <c r="K26" s="57">
        <v>31</v>
      </c>
      <c r="L26" s="57">
        <v>340507</v>
      </c>
      <c r="M26" s="57">
        <v>339109</v>
      </c>
      <c r="N26" s="57">
        <v>1</v>
      </c>
      <c r="O26" s="59"/>
      <c r="P26" s="59"/>
      <c r="Q26" s="59"/>
      <c r="R26" s="32">
        <f t="shared" si="1"/>
        <v>0</v>
      </c>
      <c r="S26" s="44">
        <f t="shared" si="2"/>
        <v>0</v>
      </c>
      <c r="T26" s="59"/>
      <c r="U26" s="59"/>
      <c r="V26" s="32">
        <f t="shared" si="3"/>
        <v>0</v>
      </c>
      <c r="W26" s="44">
        <f t="shared" si="4"/>
        <v>0</v>
      </c>
    </row>
    <row r="27" spans="1:23" x14ac:dyDescent="0.25">
      <c r="A27" s="55">
        <v>7953666</v>
      </c>
      <c r="B27" s="55" t="s">
        <v>1393</v>
      </c>
      <c r="C27" s="56" t="s">
        <v>1394</v>
      </c>
      <c r="D27" s="57" t="s">
        <v>14</v>
      </c>
      <c r="E27" s="57" t="s">
        <v>183</v>
      </c>
      <c r="F27" s="57" t="s">
        <v>233</v>
      </c>
      <c r="G27" s="57" t="s">
        <v>1388</v>
      </c>
      <c r="H27" s="57" t="s">
        <v>233</v>
      </c>
      <c r="I27" s="57" t="s">
        <v>1035</v>
      </c>
      <c r="J27" s="57" t="s">
        <v>1036</v>
      </c>
      <c r="K27" s="57">
        <v>20</v>
      </c>
      <c r="L27" s="57">
        <v>341105</v>
      </c>
      <c r="M27" s="57">
        <v>339412</v>
      </c>
      <c r="N27" s="57">
        <v>1</v>
      </c>
      <c r="O27" s="59"/>
      <c r="P27" s="59"/>
      <c r="Q27" s="59"/>
      <c r="R27" s="32">
        <f t="shared" si="1"/>
        <v>0</v>
      </c>
      <c r="S27" s="44">
        <f t="shared" si="2"/>
        <v>0</v>
      </c>
      <c r="T27" s="59"/>
      <c r="U27" s="59"/>
      <c r="V27" s="32">
        <f t="shared" si="3"/>
        <v>0</v>
      </c>
      <c r="W27" s="44">
        <f t="shared" si="4"/>
        <v>0</v>
      </c>
    </row>
    <row r="28" spans="1:23" x14ac:dyDescent="0.25">
      <c r="A28" s="55">
        <v>7885678</v>
      </c>
      <c r="B28" s="55" t="s">
        <v>1395</v>
      </c>
      <c r="C28" s="56" t="s">
        <v>1396</v>
      </c>
      <c r="D28" s="57" t="s">
        <v>14</v>
      </c>
      <c r="E28" s="57" t="s">
        <v>183</v>
      </c>
      <c r="F28" s="57" t="s">
        <v>233</v>
      </c>
      <c r="G28" s="57" t="s">
        <v>1388</v>
      </c>
      <c r="H28" s="57" t="s">
        <v>233</v>
      </c>
      <c r="I28" s="57" t="s">
        <v>1035</v>
      </c>
      <c r="J28" s="57" t="s">
        <v>1036</v>
      </c>
      <c r="K28" s="57" t="s">
        <v>85</v>
      </c>
      <c r="L28" s="57">
        <v>341046</v>
      </c>
      <c r="M28" s="57">
        <v>339431</v>
      </c>
      <c r="N28" s="57">
        <v>1</v>
      </c>
      <c r="O28" s="59"/>
      <c r="P28" s="59"/>
      <c r="Q28" s="59"/>
      <c r="R28" s="32">
        <f t="shared" si="1"/>
        <v>0</v>
      </c>
      <c r="S28" s="44">
        <f t="shared" si="2"/>
        <v>0</v>
      </c>
      <c r="T28" s="59"/>
      <c r="U28" s="59"/>
      <c r="V28" s="32">
        <f t="shared" si="3"/>
        <v>0</v>
      </c>
      <c r="W28" s="44">
        <f t="shared" si="4"/>
        <v>0</v>
      </c>
    </row>
  </sheetData>
  <sheetProtection algorithmName="SHA-512" hashValue="QMf+d2hrg3moYwfG0p71KmGdS+W3PPxZgxrC2jZTPEan1Kk+X44QWl3IpM14kZD9gKsdogw5ZuzLJ2A7kbMfVg==" saltValue="XWoEQ1ry9iniAIohmFD5gA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W17"/>
  <sheetViews>
    <sheetView topLeftCell="A4" workbookViewId="0">
      <selection activeCell="I24" sqref="I24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233</v>
      </c>
      <c r="B2" s="8">
        <f>M14</f>
        <v>2</v>
      </c>
      <c r="C2" s="8" t="str">
        <f>E16</f>
        <v>WROCŁAW</v>
      </c>
      <c r="D2" s="8"/>
      <c r="E2" s="8"/>
      <c r="F2" s="8"/>
      <c r="G2" s="64" t="s">
        <v>1421</v>
      </c>
      <c r="H2" s="65"/>
      <c r="I2" s="66"/>
      <c r="J2" s="67" t="s">
        <v>1422</v>
      </c>
      <c r="K2" s="68"/>
      <c r="L2" s="69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70" t="s">
        <v>1429</v>
      </c>
      <c r="B4" s="70"/>
      <c r="C4" s="70"/>
      <c r="D4" s="70"/>
      <c r="E4" s="70"/>
      <c r="F4" s="20" t="s">
        <v>1430</v>
      </c>
      <c r="G4" s="21">
        <f>ROUND(J4/M14/60,2)</f>
        <v>0</v>
      </c>
      <c r="H4" s="22">
        <f>ROUND(K4/M14/60,2)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71" t="s">
        <v>1431</v>
      </c>
      <c r="O4" s="72"/>
      <c r="P4" s="26">
        <v>1</v>
      </c>
      <c r="Q4" s="73"/>
      <c r="R4" s="74"/>
      <c r="S4" s="74"/>
      <c r="T4" s="74"/>
      <c r="U4" s="74"/>
      <c r="V4" s="75"/>
    </row>
    <row r="5" spans="1:23" ht="45" x14ac:dyDescent="0.25">
      <c r="A5" s="70" t="s">
        <v>1432</v>
      </c>
      <c r="B5" s="70"/>
      <c r="C5" s="70"/>
      <c r="D5" s="70"/>
      <c r="E5" s="70"/>
      <c r="F5" s="20" t="s">
        <v>1433</v>
      </c>
      <c r="G5" s="21">
        <f>ROUND(J5/M14/60,2)</f>
        <v>0</v>
      </c>
      <c r="H5" s="22">
        <f>ROUND(K5/M14/60,2)</f>
        <v>0</v>
      </c>
      <c r="I5" s="23">
        <f>G5+H5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71"/>
      <c r="O5" s="72"/>
      <c r="P5" s="26">
        <v>2</v>
      </c>
      <c r="Q5" s="73"/>
      <c r="R5" s="74"/>
      <c r="S5" s="74"/>
      <c r="T5" s="74"/>
      <c r="U5" s="74"/>
      <c r="V5" s="75"/>
    </row>
    <row r="6" spans="1:23" ht="68.25" x14ac:dyDescent="0.25">
      <c r="A6" s="76" t="s">
        <v>1434</v>
      </c>
      <c r="B6" s="76"/>
      <c r="C6" s="76"/>
      <c r="D6" s="76"/>
      <c r="E6" s="76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77" t="s">
        <v>1436</v>
      </c>
      <c r="K6" s="78"/>
      <c r="L6" s="79"/>
      <c r="P6" s="19" t="s">
        <v>1427</v>
      </c>
      <c r="Q6" s="8" t="s">
        <v>1428</v>
      </c>
      <c r="S6" s="12"/>
      <c r="T6" s="12"/>
    </row>
    <row r="7" spans="1:23" ht="68.25" x14ac:dyDescent="0.25">
      <c r="A7" s="76" t="s">
        <v>1437</v>
      </c>
      <c r="B7" s="76"/>
      <c r="C7" s="76"/>
      <c r="D7" s="76"/>
      <c r="E7" s="76"/>
      <c r="F7" s="10" t="s">
        <v>1438</v>
      </c>
      <c r="G7" s="28"/>
      <c r="H7" s="22">
        <f t="shared" si="0"/>
        <v>0</v>
      </c>
      <c r="I7" s="48">
        <f>ROUND(G7+H7,2)</f>
        <v>0</v>
      </c>
      <c r="J7" s="77" t="s">
        <v>1436</v>
      </c>
      <c r="K7" s="78"/>
      <c r="L7" s="79"/>
      <c r="P7" s="19"/>
      <c r="Q7" s="8"/>
      <c r="S7" s="12"/>
      <c r="T7" s="12"/>
    </row>
    <row r="8" spans="1:23" ht="57" x14ac:dyDescent="0.25">
      <c r="A8" s="76" t="s">
        <v>1439</v>
      </c>
      <c r="B8" s="76"/>
      <c r="C8" s="76"/>
      <c r="D8" s="76"/>
      <c r="E8" s="76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71" t="s">
        <v>1441</v>
      </c>
      <c r="O8" s="72"/>
      <c r="P8" s="26">
        <v>1</v>
      </c>
      <c r="Q8" s="73"/>
      <c r="R8" s="74"/>
      <c r="S8" s="74"/>
      <c r="T8" s="74"/>
      <c r="U8" s="74"/>
      <c r="V8" s="75"/>
    </row>
    <row r="9" spans="1:23" ht="45.75" x14ac:dyDescent="0.25">
      <c r="A9" s="82" t="s">
        <v>1442</v>
      </c>
      <c r="B9" s="82"/>
      <c r="C9" s="82"/>
      <c r="D9" s="82"/>
      <c r="E9" s="82"/>
      <c r="F9" s="10" t="s">
        <v>1443</v>
      </c>
      <c r="G9" s="28"/>
      <c r="H9" s="22">
        <f t="shared" si="0"/>
        <v>0</v>
      </c>
      <c r="I9" s="48">
        <f>ROUND(G9+H9,2)</f>
        <v>0</v>
      </c>
      <c r="J9" s="83" t="s">
        <v>1436</v>
      </c>
      <c r="K9" s="84"/>
      <c r="L9" s="85"/>
      <c r="M9" s="8"/>
      <c r="N9" s="31"/>
      <c r="W9" s="32"/>
    </row>
    <row r="10" spans="1:23" ht="57.75" thickBot="1" x14ac:dyDescent="0.3">
      <c r="A10" s="82" t="s">
        <v>1444</v>
      </c>
      <c r="B10" s="82"/>
      <c r="C10" s="82"/>
      <c r="D10" s="82"/>
      <c r="E10" s="82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86" t="s">
        <v>1436</v>
      </c>
      <c r="K10" s="87"/>
      <c r="L10" s="88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89"/>
      <c r="J11" s="90"/>
      <c r="K11" s="90"/>
      <c r="L11" s="91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92"/>
      <c r="J12" s="93"/>
      <c r="K12" s="93"/>
      <c r="L12" s="94"/>
      <c r="M12" s="95" t="s">
        <v>1448</v>
      </c>
      <c r="N12" s="96"/>
      <c r="O12" s="96"/>
      <c r="P12" s="96"/>
      <c r="Q12" s="96"/>
      <c r="R12" s="96"/>
      <c r="S12" s="96"/>
      <c r="T12" s="96"/>
      <c r="U12" s="96"/>
      <c r="V12" s="96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2</v>
      </c>
      <c r="N14" s="42">
        <f>SUM(N16:N400)</f>
        <v>2</v>
      </c>
      <c r="P14" s="80" t="s">
        <v>1449</v>
      </c>
      <c r="Q14" s="81"/>
      <c r="R14" s="81"/>
      <c r="S14" s="81"/>
      <c r="T14" s="80" t="s">
        <v>1450</v>
      </c>
      <c r="U14" s="81"/>
      <c r="V14" s="81"/>
      <c r="W14" s="8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450235</v>
      </c>
      <c r="B16" s="55" t="s">
        <v>1213</v>
      </c>
      <c r="C16" s="56" t="s">
        <v>1214</v>
      </c>
      <c r="D16" s="57" t="s">
        <v>14</v>
      </c>
      <c r="E16" s="57" t="s">
        <v>1146</v>
      </c>
      <c r="F16" s="57" t="s">
        <v>1146</v>
      </c>
      <c r="G16" s="57" t="s">
        <v>1147</v>
      </c>
      <c r="H16" s="57" t="s">
        <v>1146</v>
      </c>
      <c r="I16" s="57" t="s">
        <v>1215</v>
      </c>
      <c r="J16" s="57" t="s">
        <v>1216</v>
      </c>
      <c r="K16" s="57">
        <v>15</v>
      </c>
      <c r="L16" s="57">
        <v>363049</v>
      </c>
      <c r="M16" s="57">
        <v>363603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430667</v>
      </c>
      <c r="B17" s="55" t="s">
        <v>1240</v>
      </c>
      <c r="C17" s="56" t="s">
        <v>1241</v>
      </c>
      <c r="D17" s="57" t="s">
        <v>14</v>
      </c>
      <c r="E17" s="57" t="s">
        <v>1146</v>
      </c>
      <c r="F17" s="57" t="s">
        <v>1146</v>
      </c>
      <c r="G17" s="57" t="s">
        <v>1147</v>
      </c>
      <c r="H17" s="57" t="s">
        <v>1146</v>
      </c>
      <c r="I17" s="57" t="s">
        <v>1242</v>
      </c>
      <c r="J17" s="57" t="s">
        <v>1243</v>
      </c>
      <c r="K17" s="57">
        <v>72</v>
      </c>
      <c r="L17" s="57">
        <v>365297</v>
      </c>
      <c r="M17" s="57">
        <v>364533</v>
      </c>
      <c r="N17" s="57">
        <v>1</v>
      </c>
      <c r="O17" s="59"/>
      <c r="P17" s="59"/>
      <c r="Q17" s="59"/>
      <c r="R17" s="32">
        <f>ROUND(Q17*0.23,2)</f>
        <v>0</v>
      </c>
      <c r="S17" s="44">
        <f>ROUND(Q17,2)+R17</f>
        <v>0</v>
      </c>
      <c r="T17" s="59"/>
      <c r="U17" s="59"/>
      <c r="V17" s="32">
        <f>ROUND(U17*0.23,2)</f>
        <v>0</v>
      </c>
      <c r="W17" s="44">
        <f>ROUND(U17,2)+V17</f>
        <v>0</v>
      </c>
    </row>
  </sheetData>
  <sheetProtection algorithmName="SHA-512" hashValue="aTxBiXFS3PCGoZDYkhfzhK5JtrTZJsvOVM/ub6I1UvqeJKm6Atgo+DOLE/TRRw++Z7aMCevc+Upw7H69k7hzSw==" saltValue="AB5ajm9Y78Qqy5BwICqHiw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W29"/>
  <sheetViews>
    <sheetView topLeftCell="A10" workbookViewId="0">
      <selection activeCell="H5" sqref="H5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232</v>
      </c>
      <c r="B2" s="8">
        <f>M14</f>
        <v>14</v>
      </c>
      <c r="C2" s="8" t="str">
        <f>E16</f>
        <v>WROCŁAW</v>
      </c>
      <c r="D2" s="8"/>
      <c r="E2" s="8"/>
      <c r="F2" s="8"/>
      <c r="G2" s="64" t="s">
        <v>1421</v>
      </c>
      <c r="H2" s="65"/>
      <c r="I2" s="66"/>
      <c r="J2" s="67" t="s">
        <v>1422</v>
      </c>
      <c r="K2" s="68"/>
      <c r="L2" s="69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70" t="s">
        <v>1429</v>
      </c>
      <c r="B4" s="70"/>
      <c r="C4" s="70"/>
      <c r="D4" s="70"/>
      <c r="E4" s="70"/>
      <c r="F4" s="20" t="s">
        <v>1430</v>
      </c>
      <c r="G4" s="21">
        <f>ROUND(J4/M14/60,2)</f>
        <v>0</v>
      </c>
      <c r="H4" s="22">
        <f>ROUND(K4/M14/60,2)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71" t="s">
        <v>1431</v>
      </c>
      <c r="O4" s="72"/>
      <c r="P4" s="26">
        <v>1</v>
      </c>
      <c r="Q4" s="73"/>
      <c r="R4" s="74"/>
      <c r="S4" s="74"/>
      <c r="T4" s="74"/>
      <c r="U4" s="74"/>
      <c r="V4" s="75"/>
    </row>
    <row r="5" spans="1:23" ht="45" x14ac:dyDescent="0.25">
      <c r="A5" s="70" t="s">
        <v>1432</v>
      </c>
      <c r="B5" s="70"/>
      <c r="C5" s="70"/>
      <c r="D5" s="70"/>
      <c r="E5" s="70"/>
      <c r="F5" s="20" t="s">
        <v>1433</v>
      </c>
      <c r="G5" s="21">
        <f>ROUND(J5/M14/60,2)</f>
        <v>0</v>
      </c>
      <c r="H5" s="22">
        <f>ROUND(K5/M14/60,2)</f>
        <v>0</v>
      </c>
      <c r="I5" s="23">
        <f>G5+H5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71"/>
      <c r="O5" s="72"/>
      <c r="P5" s="26">
        <v>2</v>
      </c>
      <c r="Q5" s="73"/>
      <c r="R5" s="74"/>
      <c r="S5" s="74"/>
      <c r="T5" s="74"/>
      <c r="U5" s="74"/>
      <c r="V5" s="75"/>
    </row>
    <row r="6" spans="1:23" ht="68.25" x14ac:dyDescent="0.25">
      <c r="A6" s="76" t="s">
        <v>1434</v>
      </c>
      <c r="B6" s="76"/>
      <c r="C6" s="76"/>
      <c r="D6" s="76"/>
      <c r="E6" s="76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77" t="s">
        <v>1436</v>
      </c>
      <c r="K6" s="78"/>
      <c r="L6" s="79"/>
      <c r="P6" s="19" t="s">
        <v>1427</v>
      </c>
      <c r="Q6" s="8" t="s">
        <v>1428</v>
      </c>
      <c r="S6" s="12"/>
      <c r="T6" s="12"/>
    </row>
    <row r="7" spans="1:23" ht="68.25" x14ac:dyDescent="0.25">
      <c r="A7" s="76" t="s">
        <v>1437</v>
      </c>
      <c r="B7" s="76"/>
      <c r="C7" s="76"/>
      <c r="D7" s="76"/>
      <c r="E7" s="76"/>
      <c r="F7" s="10" t="s">
        <v>1438</v>
      </c>
      <c r="G7" s="28"/>
      <c r="H7" s="22">
        <f t="shared" si="0"/>
        <v>0</v>
      </c>
      <c r="I7" s="48">
        <f>ROUND(G7+H7,2)</f>
        <v>0</v>
      </c>
      <c r="J7" s="77" t="s">
        <v>1436</v>
      </c>
      <c r="K7" s="78"/>
      <c r="L7" s="79"/>
      <c r="P7" s="19"/>
      <c r="Q7" s="8"/>
      <c r="S7" s="12"/>
      <c r="T7" s="12"/>
    </row>
    <row r="8" spans="1:23" ht="57" x14ac:dyDescent="0.25">
      <c r="A8" s="76" t="s">
        <v>1439</v>
      </c>
      <c r="B8" s="76"/>
      <c r="C8" s="76"/>
      <c r="D8" s="76"/>
      <c r="E8" s="76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71" t="s">
        <v>1441</v>
      </c>
      <c r="O8" s="72"/>
      <c r="P8" s="26">
        <v>1</v>
      </c>
      <c r="Q8" s="73"/>
      <c r="R8" s="74"/>
      <c r="S8" s="74"/>
      <c r="T8" s="74"/>
      <c r="U8" s="74"/>
      <c r="V8" s="75"/>
    </row>
    <row r="9" spans="1:23" ht="45.75" x14ac:dyDescent="0.25">
      <c r="A9" s="82" t="s">
        <v>1442</v>
      </c>
      <c r="B9" s="82"/>
      <c r="C9" s="82"/>
      <c r="D9" s="82"/>
      <c r="E9" s="82"/>
      <c r="F9" s="10" t="s">
        <v>1443</v>
      </c>
      <c r="G9" s="28"/>
      <c r="H9" s="22">
        <f t="shared" si="0"/>
        <v>0</v>
      </c>
      <c r="I9" s="48">
        <f>ROUND(G9+H9,2)</f>
        <v>0</v>
      </c>
      <c r="J9" s="83" t="s">
        <v>1436</v>
      </c>
      <c r="K9" s="84"/>
      <c r="L9" s="85"/>
      <c r="M9" s="8"/>
      <c r="N9" s="31"/>
      <c r="W9" s="32"/>
    </row>
    <row r="10" spans="1:23" ht="57.75" thickBot="1" x14ac:dyDescent="0.3">
      <c r="A10" s="82" t="s">
        <v>1444</v>
      </c>
      <c r="B10" s="82"/>
      <c r="C10" s="82"/>
      <c r="D10" s="82"/>
      <c r="E10" s="82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86" t="s">
        <v>1436</v>
      </c>
      <c r="K10" s="87"/>
      <c r="L10" s="88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89"/>
      <c r="J11" s="90"/>
      <c r="K11" s="90"/>
      <c r="L11" s="91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92"/>
      <c r="J12" s="93"/>
      <c r="K12" s="93"/>
      <c r="L12" s="94"/>
      <c r="M12" s="95" t="s">
        <v>1448</v>
      </c>
      <c r="N12" s="96"/>
      <c r="O12" s="96"/>
      <c r="P12" s="96"/>
      <c r="Q12" s="96"/>
      <c r="R12" s="96"/>
      <c r="S12" s="96"/>
      <c r="T12" s="96"/>
      <c r="U12" s="96"/>
      <c r="V12" s="96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14</v>
      </c>
      <c r="N14" s="42">
        <f>SUM(N16:N400)</f>
        <v>14</v>
      </c>
      <c r="P14" s="80" t="s">
        <v>1449</v>
      </c>
      <c r="Q14" s="81"/>
      <c r="R14" s="81"/>
      <c r="S14" s="81"/>
      <c r="T14" s="80" t="s">
        <v>1450</v>
      </c>
      <c r="U14" s="81"/>
      <c r="V14" s="81"/>
      <c r="W14" s="8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441352</v>
      </c>
      <c r="B16" s="55" t="s">
        <v>1144</v>
      </c>
      <c r="C16" s="56" t="s">
        <v>1145</v>
      </c>
      <c r="D16" s="57" t="s">
        <v>14</v>
      </c>
      <c r="E16" s="57" t="s">
        <v>1146</v>
      </c>
      <c r="F16" s="57" t="s">
        <v>1146</v>
      </c>
      <c r="G16" s="57" t="s">
        <v>1147</v>
      </c>
      <c r="H16" s="57" t="s">
        <v>1146</v>
      </c>
      <c r="I16" s="57" t="s">
        <v>1148</v>
      </c>
      <c r="J16" s="57" t="s">
        <v>1149</v>
      </c>
      <c r="K16" s="57" t="s">
        <v>1150</v>
      </c>
      <c r="L16" s="57">
        <v>361047</v>
      </c>
      <c r="M16" s="57">
        <v>359239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433669</v>
      </c>
      <c r="B17" s="55" t="s">
        <v>1169</v>
      </c>
      <c r="C17" s="56" t="s">
        <v>1170</v>
      </c>
      <c r="D17" s="57" t="s">
        <v>14</v>
      </c>
      <c r="E17" s="57" t="s">
        <v>1146</v>
      </c>
      <c r="F17" s="57" t="s">
        <v>1146</v>
      </c>
      <c r="G17" s="57" t="s">
        <v>1147</v>
      </c>
      <c r="H17" s="57" t="s">
        <v>1146</v>
      </c>
      <c r="I17" s="57" t="s">
        <v>292</v>
      </c>
      <c r="J17" s="57" t="s">
        <v>293</v>
      </c>
      <c r="K17" s="57" t="s">
        <v>1171</v>
      </c>
      <c r="L17" s="57">
        <v>360761</v>
      </c>
      <c r="M17" s="57">
        <v>362664</v>
      </c>
      <c r="N17" s="57">
        <v>1</v>
      </c>
      <c r="O17" s="59"/>
      <c r="P17" s="59"/>
      <c r="Q17" s="59"/>
      <c r="R17" s="32">
        <f t="shared" ref="R17:R29" si="1">ROUND(Q17*0.23,2)</f>
        <v>0</v>
      </c>
      <c r="S17" s="44">
        <f t="shared" ref="S17:S29" si="2">ROUND(Q17,2)+R17</f>
        <v>0</v>
      </c>
      <c r="T17" s="59"/>
      <c r="U17" s="59"/>
      <c r="V17" s="32">
        <f t="shared" ref="V17:V29" si="3">ROUND(U17*0.23,2)</f>
        <v>0</v>
      </c>
      <c r="W17" s="44">
        <f t="shared" ref="W17:W29" si="4">ROUND(U17,2)+V17</f>
        <v>0</v>
      </c>
    </row>
    <row r="18" spans="1:23" x14ac:dyDescent="0.25">
      <c r="A18" s="55">
        <v>433678</v>
      </c>
      <c r="B18" s="55" t="s">
        <v>1178</v>
      </c>
      <c r="C18" s="56" t="s">
        <v>1179</v>
      </c>
      <c r="D18" s="57" t="s">
        <v>14</v>
      </c>
      <c r="E18" s="57" t="s">
        <v>1146</v>
      </c>
      <c r="F18" s="57" t="s">
        <v>1146</v>
      </c>
      <c r="G18" s="57" t="s">
        <v>1147</v>
      </c>
      <c r="H18" s="57" t="s">
        <v>1146</v>
      </c>
      <c r="I18" s="57" t="s">
        <v>1180</v>
      </c>
      <c r="J18" s="57" t="s">
        <v>1181</v>
      </c>
      <c r="K18" s="57">
        <v>17</v>
      </c>
      <c r="L18" s="57">
        <v>360976</v>
      </c>
      <c r="M18" s="57">
        <v>362815</v>
      </c>
      <c r="N18" s="57">
        <v>1</v>
      </c>
      <c r="O18" s="59"/>
      <c r="P18" s="59"/>
      <c r="Q18" s="59"/>
      <c r="R18" s="32">
        <f t="shared" si="1"/>
        <v>0</v>
      </c>
      <c r="S18" s="44">
        <f t="shared" si="2"/>
        <v>0</v>
      </c>
      <c r="T18" s="59"/>
      <c r="U18" s="59"/>
      <c r="V18" s="32">
        <f t="shared" si="3"/>
        <v>0</v>
      </c>
      <c r="W18" s="44">
        <f t="shared" si="4"/>
        <v>0</v>
      </c>
    </row>
    <row r="19" spans="1:23" x14ac:dyDescent="0.25">
      <c r="A19" s="55">
        <v>448437</v>
      </c>
      <c r="B19" s="55" t="s">
        <v>1182</v>
      </c>
      <c r="C19" s="56" t="s">
        <v>1183</v>
      </c>
      <c r="D19" s="57" t="s">
        <v>14</v>
      </c>
      <c r="E19" s="57" t="s">
        <v>1146</v>
      </c>
      <c r="F19" s="57" t="s">
        <v>1146</v>
      </c>
      <c r="G19" s="57" t="s">
        <v>1147</v>
      </c>
      <c r="H19" s="57" t="s">
        <v>1146</v>
      </c>
      <c r="I19" s="57" t="s">
        <v>1184</v>
      </c>
      <c r="J19" s="57" t="s">
        <v>1185</v>
      </c>
      <c r="K19" s="57">
        <v>3</v>
      </c>
      <c r="L19" s="57">
        <v>360467</v>
      </c>
      <c r="M19" s="57">
        <v>358991</v>
      </c>
      <c r="N19" s="57">
        <v>1</v>
      </c>
      <c r="O19" s="59"/>
      <c r="P19" s="59"/>
      <c r="Q19" s="59"/>
      <c r="R19" s="32">
        <f t="shared" si="1"/>
        <v>0</v>
      </c>
      <c r="S19" s="44">
        <f t="shared" si="2"/>
        <v>0</v>
      </c>
      <c r="T19" s="59"/>
      <c r="U19" s="59"/>
      <c r="V19" s="32">
        <f t="shared" si="3"/>
        <v>0</v>
      </c>
      <c r="W19" s="44">
        <f t="shared" si="4"/>
        <v>0</v>
      </c>
    </row>
    <row r="20" spans="1:23" x14ac:dyDescent="0.25">
      <c r="A20" s="55">
        <v>435524</v>
      </c>
      <c r="B20" s="55" t="s">
        <v>1211</v>
      </c>
      <c r="C20" s="56" t="s">
        <v>1212</v>
      </c>
      <c r="D20" s="57" t="s">
        <v>14</v>
      </c>
      <c r="E20" s="57" t="s">
        <v>1146</v>
      </c>
      <c r="F20" s="57" t="s">
        <v>1146</v>
      </c>
      <c r="G20" s="57" t="s">
        <v>1147</v>
      </c>
      <c r="H20" s="57" t="s">
        <v>1146</v>
      </c>
      <c r="I20" s="57" t="s">
        <v>449</v>
      </c>
      <c r="J20" s="57" t="s">
        <v>450</v>
      </c>
      <c r="K20" s="57">
        <v>78</v>
      </c>
      <c r="L20" s="57">
        <v>363623</v>
      </c>
      <c r="M20" s="57">
        <v>363277</v>
      </c>
      <c r="N20" s="57">
        <v>1</v>
      </c>
      <c r="O20" s="59"/>
      <c r="P20" s="59"/>
      <c r="Q20" s="59"/>
      <c r="R20" s="32">
        <f t="shared" si="1"/>
        <v>0</v>
      </c>
      <c r="S20" s="44">
        <f t="shared" si="2"/>
        <v>0</v>
      </c>
      <c r="T20" s="59"/>
      <c r="U20" s="59"/>
      <c r="V20" s="32">
        <f t="shared" si="3"/>
        <v>0</v>
      </c>
      <c r="W20" s="44">
        <f t="shared" si="4"/>
        <v>0</v>
      </c>
    </row>
    <row r="21" spans="1:23" x14ac:dyDescent="0.25">
      <c r="A21" s="55">
        <v>450402</v>
      </c>
      <c r="B21" s="55" t="s">
        <v>1217</v>
      </c>
      <c r="C21" s="56" t="s">
        <v>1218</v>
      </c>
      <c r="D21" s="57" t="s">
        <v>14</v>
      </c>
      <c r="E21" s="57" t="s">
        <v>1146</v>
      </c>
      <c r="F21" s="57" t="s">
        <v>1146</v>
      </c>
      <c r="G21" s="57" t="s">
        <v>1147</v>
      </c>
      <c r="H21" s="57" t="s">
        <v>1146</v>
      </c>
      <c r="I21" s="57" t="s">
        <v>415</v>
      </c>
      <c r="J21" s="57" t="s">
        <v>416</v>
      </c>
      <c r="K21" s="57">
        <v>17</v>
      </c>
      <c r="L21" s="57">
        <v>361298</v>
      </c>
      <c r="M21" s="57">
        <v>362680</v>
      </c>
      <c r="N21" s="57">
        <v>1</v>
      </c>
      <c r="O21" s="59"/>
      <c r="P21" s="59"/>
      <c r="Q21" s="59"/>
      <c r="R21" s="32">
        <f t="shared" si="1"/>
        <v>0</v>
      </c>
      <c r="S21" s="44">
        <f t="shared" si="2"/>
        <v>0</v>
      </c>
      <c r="T21" s="59"/>
      <c r="U21" s="59"/>
      <c r="V21" s="32">
        <f t="shared" si="3"/>
        <v>0</v>
      </c>
      <c r="W21" s="44">
        <f t="shared" si="4"/>
        <v>0</v>
      </c>
    </row>
    <row r="22" spans="1:23" x14ac:dyDescent="0.25">
      <c r="A22" s="55">
        <v>450713</v>
      </c>
      <c r="B22" s="55" t="s">
        <v>1219</v>
      </c>
      <c r="C22" s="56" t="s">
        <v>1220</v>
      </c>
      <c r="D22" s="57" t="s">
        <v>14</v>
      </c>
      <c r="E22" s="57" t="s">
        <v>1146</v>
      </c>
      <c r="F22" s="57" t="s">
        <v>1146</v>
      </c>
      <c r="G22" s="57" t="s">
        <v>1147</v>
      </c>
      <c r="H22" s="57" t="s">
        <v>1146</v>
      </c>
      <c r="I22" s="57" t="s">
        <v>1221</v>
      </c>
      <c r="J22" s="57" t="s">
        <v>1222</v>
      </c>
      <c r="K22" s="57">
        <v>5</v>
      </c>
      <c r="L22" s="57">
        <v>362187</v>
      </c>
      <c r="M22" s="57">
        <v>360340</v>
      </c>
      <c r="N22" s="57">
        <v>1</v>
      </c>
      <c r="O22" s="59"/>
      <c r="P22" s="59"/>
      <c r="Q22" s="59"/>
      <c r="R22" s="32">
        <f t="shared" si="1"/>
        <v>0</v>
      </c>
      <c r="S22" s="44">
        <f t="shared" si="2"/>
        <v>0</v>
      </c>
      <c r="T22" s="59"/>
      <c r="U22" s="59"/>
      <c r="V22" s="32">
        <f t="shared" si="3"/>
        <v>0</v>
      </c>
      <c r="W22" s="44">
        <f t="shared" si="4"/>
        <v>0</v>
      </c>
    </row>
    <row r="23" spans="1:23" x14ac:dyDescent="0.25">
      <c r="A23" s="55">
        <v>450876</v>
      </c>
      <c r="B23" s="55" t="s">
        <v>1225</v>
      </c>
      <c r="C23" s="56" t="s">
        <v>1226</v>
      </c>
      <c r="D23" s="57" t="s">
        <v>14</v>
      </c>
      <c r="E23" s="57" t="s">
        <v>1146</v>
      </c>
      <c r="F23" s="57" t="s">
        <v>1146</v>
      </c>
      <c r="G23" s="57" t="s">
        <v>1147</v>
      </c>
      <c r="H23" s="57" t="s">
        <v>1146</v>
      </c>
      <c r="I23" s="57" t="s">
        <v>1223</v>
      </c>
      <c r="J23" s="57" t="s">
        <v>1224</v>
      </c>
      <c r="K23" s="57" t="s">
        <v>1227</v>
      </c>
      <c r="L23" s="57">
        <v>360892</v>
      </c>
      <c r="M23" s="57">
        <v>360789</v>
      </c>
      <c r="N23" s="57">
        <v>1</v>
      </c>
      <c r="O23" s="59"/>
      <c r="P23" s="59"/>
      <c r="Q23" s="59"/>
      <c r="R23" s="32">
        <f t="shared" si="1"/>
        <v>0</v>
      </c>
      <c r="S23" s="44">
        <f t="shared" si="2"/>
        <v>0</v>
      </c>
      <c r="T23" s="59"/>
      <c r="U23" s="59"/>
      <c r="V23" s="32">
        <f t="shared" si="3"/>
        <v>0</v>
      </c>
      <c r="W23" s="44">
        <f t="shared" si="4"/>
        <v>0</v>
      </c>
    </row>
    <row r="24" spans="1:23" x14ac:dyDescent="0.25">
      <c r="A24" s="55">
        <v>410331</v>
      </c>
      <c r="B24" s="55" t="s">
        <v>1234</v>
      </c>
      <c r="C24" s="56" t="s">
        <v>1235</v>
      </c>
      <c r="D24" s="57" t="s">
        <v>14</v>
      </c>
      <c r="E24" s="57" t="s">
        <v>1146</v>
      </c>
      <c r="F24" s="57" t="s">
        <v>1146</v>
      </c>
      <c r="G24" s="57" t="s">
        <v>1147</v>
      </c>
      <c r="H24" s="57" t="s">
        <v>1146</v>
      </c>
      <c r="I24" s="57" t="s">
        <v>1232</v>
      </c>
      <c r="J24" s="57" t="s">
        <v>1233</v>
      </c>
      <c r="K24" s="57">
        <v>8</v>
      </c>
      <c r="L24" s="57">
        <v>362201</v>
      </c>
      <c r="M24" s="57">
        <v>360821</v>
      </c>
      <c r="N24" s="57">
        <v>1</v>
      </c>
      <c r="O24" s="59"/>
      <c r="P24" s="59"/>
      <c r="Q24" s="59"/>
      <c r="R24" s="32">
        <f t="shared" si="1"/>
        <v>0</v>
      </c>
      <c r="S24" s="44">
        <f t="shared" si="2"/>
        <v>0</v>
      </c>
      <c r="T24" s="59"/>
      <c r="U24" s="59"/>
      <c r="V24" s="32">
        <f t="shared" si="3"/>
        <v>0</v>
      </c>
      <c r="W24" s="44">
        <f t="shared" si="4"/>
        <v>0</v>
      </c>
    </row>
    <row r="25" spans="1:23" x14ac:dyDescent="0.25">
      <c r="A25" s="55">
        <v>401383</v>
      </c>
      <c r="B25" s="55" t="s">
        <v>1248</v>
      </c>
      <c r="C25" s="56" t="s">
        <v>1249</v>
      </c>
      <c r="D25" s="57" t="s">
        <v>14</v>
      </c>
      <c r="E25" s="57" t="s">
        <v>1146</v>
      </c>
      <c r="F25" s="57" t="s">
        <v>1146</v>
      </c>
      <c r="G25" s="57" t="s">
        <v>1147</v>
      </c>
      <c r="H25" s="57" t="s">
        <v>1146</v>
      </c>
      <c r="I25" s="57" t="s">
        <v>1250</v>
      </c>
      <c r="J25" s="57" t="s">
        <v>1251</v>
      </c>
      <c r="K25" s="57" t="s">
        <v>1252</v>
      </c>
      <c r="L25" s="57">
        <v>358972</v>
      </c>
      <c r="M25" s="57">
        <v>364253</v>
      </c>
      <c r="N25" s="57">
        <v>1</v>
      </c>
      <c r="O25" s="59"/>
      <c r="P25" s="59"/>
      <c r="Q25" s="59"/>
      <c r="R25" s="32">
        <f t="shared" si="1"/>
        <v>0</v>
      </c>
      <c r="S25" s="44">
        <f t="shared" si="2"/>
        <v>0</v>
      </c>
      <c r="T25" s="59"/>
      <c r="U25" s="59"/>
      <c r="V25" s="32">
        <f t="shared" si="3"/>
        <v>0</v>
      </c>
      <c r="W25" s="44">
        <f t="shared" si="4"/>
        <v>0</v>
      </c>
    </row>
    <row r="26" spans="1:23" x14ac:dyDescent="0.25">
      <c r="A26" s="55">
        <v>453111</v>
      </c>
      <c r="B26" s="55" t="s">
        <v>1253</v>
      </c>
      <c r="C26" s="56" t="s">
        <v>1254</v>
      </c>
      <c r="D26" s="57" t="s">
        <v>14</v>
      </c>
      <c r="E26" s="57" t="s">
        <v>1146</v>
      </c>
      <c r="F26" s="57" t="s">
        <v>1146</v>
      </c>
      <c r="G26" s="57" t="s">
        <v>1147</v>
      </c>
      <c r="H26" s="57" t="s">
        <v>1146</v>
      </c>
      <c r="I26" s="57" t="s">
        <v>1255</v>
      </c>
      <c r="J26" s="57" t="s">
        <v>1256</v>
      </c>
      <c r="K26" s="57">
        <v>81</v>
      </c>
      <c r="L26" s="57">
        <v>361535</v>
      </c>
      <c r="M26" s="57">
        <v>359298</v>
      </c>
      <c r="N26" s="57">
        <v>1</v>
      </c>
      <c r="O26" s="59"/>
      <c r="P26" s="59"/>
      <c r="Q26" s="59"/>
      <c r="R26" s="32">
        <f t="shared" si="1"/>
        <v>0</v>
      </c>
      <c r="S26" s="44">
        <f t="shared" si="2"/>
        <v>0</v>
      </c>
      <c r="T26" s="59"/>
      <c r="U26" s="59"/>
      <c r="V26" s="32">
        <f t="shared" si="3"/>
        <v>0</v>
      </c>
      <c r="W26" s="44">
        <f t="shared" si="4"/>
        <v>0</v>
      </c>
    </row>
    <row r="27" spans="1:23" x14ac:dyDescent="0.25">
      <c r="A27" s="55">
        <v>426064</v>
      </c>
      <c r="B27" s="55" t="s">
        <v>1266</v>
      </c>
      <c r="C27" s="56" t="s">
        <v>1267</v>
      </c>
      <c r="D27" s="57" t="s">
        <v>14</v>
      </c>
      <c r="E27" s="57" t="s">
        <v>1146</v>
      </c>
      <c r="F27" s="57" t="s">
        <v>1146</v>
      </c>
      <c r="G27" s="57" t="s">
        <v>1147</v>
      </c>
      <c r="H27" s="57" t="s">
        <v>1146</v>
      </c>
      <c r="I27" s="57" t="s">
        <v>1268</v>
      </c>
      <c r="J27" s="57" t="s">
        <v>1269</v>
      </c>
      <c r="K27" s="57">
        <v>11</v>
      </c>
      <c r="L27" s="57">
        <v>369087</v>
      </c>
      <c r="M27" s="57">
        <v>367711</v>
      </c>
      <c r="N27" s="57">
        <v>1</v>
      </c>
      <c r="O27" s="59"/>
      <c r="P27" s="59"/>
      <c r="Q27" s="59"/>
      <c r="R27" s="32">
        <f t="shared" si="1"/>
        <v>0</v>
      </c>
      <c r="S27" s="44">
        <f t="shared" si="2"/>
        <v>0</v>
      </c>
      <c r="T27" s="59"/>
      <c r="U27" s="59"/>
      <c r="V27" s="32">
        <f t="shared" si="3"/>
        <v>0</v>
      </c>
      <c r="W27" s="44">
        <f t="shared" si="4"/>
        <v>0</v>
      </c>
    </row>
    <row r="28" spans="1:23" x14ac:dyDescent="0.25">
      <c r="A28" s="55">
        <v>453746</v>
      </c>
      <c r="B28" s="55" t="s">
        <v>1274</v>
      </c>
      <c r="C28" s="56" t="s">
        <v>1275</v>
      </c>
      <c r="D28" s="57" t="s">
        <v>14</v>
      </c>
      <c r="E28" s="57" t="s">
        <v>1146</v>
      </c>
      <c r="F28" s="57" t="s">
        <v>1146</v>
      </c>
      <c r="G28" s="57" t="s">
        <v>1147</v>
      </c>
      <c r="H28" s="57" t="s">
        <v>1146</v>
      </c>
      <c r="I28" s="57" t="s">
        <v>1272</v>
      </c>
      <c r="J28" s="57" t="s">
        <v>1273</v>
      </c>
      <c r="K28" s="57">
        <v>56</v>
      </c>
      <c r="L28" s="57">
        <v>361466</v>
      </c>
      <c r="M28" s="57">
        <v>360865</v>
      </c>
      <c r="N28" s="57">
        <v>1</v>
      </c>
      <c r="O28" s="59"/>
      <c r="P28" s="59"/>
      <c r="Q28" s="59"/>
      <c r="R28" s="32">
        <f t="shared" si="1"/>
        <v>0</v>
      </c>
      <c r="S28" s="44">
        <f t="shared" si="2"/>
        <v>0</v>
      </c>
      <c r="T28" s="59"/>
      <c r="U28" s="59"/>
      <c r="V28" s="32">
        <f t="shared" si="3"/>
        <v>0</v>
      </c>
      <c r="W28" s="44">
        <f t="shared" si="4"/>
        <v>0</v>
      </c>
    </row>
    <row r="29" spans="1:23" x14ac:dyDescent="0.25">
      <c r="A29" s="55">
        <v>453858</v>
      </c>
      <c r="B29" s="55" t="s">
        <v>1276</v>
      </c>
      <c r="C29" s="56" t="s">
        <v>1277</v>
      </c>
      <c r="D29" s="57" t="s">
        <v>14</v>
      </c>
      <c r="E29" s="57" t="s">
        <v>1146</v>
      </c>
      <c r="F29" s="57" t="s">
        <v>1146</v>
      </c>
      <c r="G29" s="57" t="s">
        <v>1147</v>
      </c>
      <c r="H29" s="57" t="s">
        <v>1146</v>
      </c>
      <c r="I29" s="57" t="s">
        <v>1278</v>
      </c>
      <c r="J29" s="57" t="s">
        <v>1279</v>
      </c>
      <c r="K29" s="57">
        <v>36</v>
      </c>
      <c r="L29" s="57">
        <v>360510</v>
      </c>
      <c r="M29" s="57">
        <v>360796</v>
      </c>
      <c r="N29" s="57">
        <v>1</v>
      </c>
      <c r="O29" s="59"/>
      <c r="P29" s="59"/>
      <c r="Q29" s="59"/>
      <c r="R29" s="32">
        <f t="shared" si="1"/>
        <v>0</v>
      </c>
      <c r="S29" s="44">
        <f t="shared" si="2"/>
        <v>0</v>
      </c>
      <c r="T29" s="59"/>
      <c r="U29" s="59"/>
      <c r="V29" s="32">
        <f t="shared" si="3"/>
        <v>0</v>
      </c>
      <c r="W29" s="44">
        <f t="shared" si="4"/>
        <v>0</v>
      </c>
    </row>
  </sheetData>
  <sheetProtection algorithmName="SHA-512" hashValue="TsxEyIJQcqtKabJDAnUL/qDWUB0sZJjG/F/wJq9FssizYW/Rb0STkT0nl5c8QhJ8JxRfe2XsNy1Qrel3yOOhuQ==" saltValue="QzyixP8KHYpStzHoHPKv5A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W18"/>
  <sheetViews>
    <sheetView topLeftCell="A10" workbookViewId="0">
      <selection activeCell="H5" sqref="H5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231</v>
      </c>
      <c r="B2" s="8">
        <f>M14</f>
        <v>3</v>
      </c>
      <c r="C2" s="8" t="str">
        <f>E16</f>
        <v>WROCŁAW</v>
      </c>
      <c r="D2" s="8"/>
      <c r="E2" s="8"/>
      <c r="F2" s="8"/>
      <c r="G2" s="64" t="s">
        <v>1421</v>
      </c>
      <c r="H2" s="65"/>
      <c r="I2" s="66"/>
      <c r="J2" s="67" t="s">
        <v>1422</v>
      </c>
      <c r="K2" s="68"/>
      <c r="L2" s="69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70" t="s">
        <v>1429</v>
      </c>
      <c r="B4" s="70"/>
      <c r="C4" s="70"/>
      <c r="D4" s="70"/>
      <c r="E4" s="70"/>
      <c r="F4" s="20" t="s">
        <v>1430</v>
      </c>
      <c r="G4" s="21">
        <f>ROUND(J4/M14/60,2)</f>
        <v>0</v>
      </c>
      <c r="H4" s="22">
        <f>ROUND(K4/M14/60,2)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71" t="s">
        <v>1431</v>
      </c>
      <c r="O4" s="72"/>
      <c r="P4" s="26">
        <v>1</v>
      </c>
      <c r="Q4" s="73"/>
      <c r="R4" s="74"/>
      <c r="S4" s="74"/>
      <c r="T4" s="74"/>
      <c r="U4" s="74"/>
      <c r="V4" s="75"/>
    </row>
    <row r="5" spans="1:23" ht="45" x14ac:dyDescent="0.25">
      <c r="A5" s="70" t="s">
        <v>1432</v>
      </c>
      <c r="B5" s="70"/>
      <c r="C5" s="70"/>
      <c r="D5" s="70"/>
      <c r="E5" s="70"/>
      <c r="F5" s="20" t="s">
        <v>1433</v>
      </c>
      <c r="G5" s="21">
        <f>ROUND(J5/M14/60,2)</f>
        <v>0</v>
      </c>
      <c r="H5" s="22">
        <f>ROUND(K5/M14/60,2)</f>
        <v>0</v>
      </c>
      <c r="I5" s="23">
        <f>G5+H5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71"/>
      <c r="O5" s="72"/>
      <c r="P5" s="26">
        <v>2</v>
      </c>
      <c r="Q5" s="73"/>
      <c r="R5" s="74"/>
      <c r="S5" s="74"/>
      <c r="T5" s="74"/>
      <c r="U5" s="74"/>
      <c r="V5" s="75"/>
    </row>
    <row r="6" spans="1:23" ht="68.25" x14ac:dyDescent="0.25">
      <c r="A6" s="76" t="s">
        <v>1434</v>
      </c>
      <c r="B6" s="76"/>
      <c r="C6" s="76"/>
      <c r="D6" s="76"/>
      <c r="E6" s="76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77" t="s">
        <v>1436</v>
      </c>
      <c r="K6" s="78"/>
      <c r="L6" s="79"/>
      <c r="P6" s="19" t="s">
        <v>1427</v>
      </c>
      <c r="Q6" s="8" t="s">
        <v>1428</v>
      </c>
      <c r="S6" s="12"/>
      <c r="T6" s="12"/>
    </row>
    <row r="7" spans="1:23" ht="68.25" x14ac:dyDescent="0.25">
      <c r="A7" s="76" t="s">
        <v>1437</v>
      </c>
      <c r="B7" s="76"/>
      <c r="C7" s="76"/>
      <c r="D7" s="76"/>
      <c r="E7" s="76"/>
      <c r="F7" s="10" t="s">
        <v>1438</v>
      </c>
      <c r="G7" s="28"/>
      <c r="H7" s="22">
        <f t="shared" si="0"/>
        <v>0</v>
      </c>
      <c r="I7" s="48">
        <f>ROUND(G7+H7,2)</f>
        <v>0</v>
      </c>
      <c r="J7" s="77" t="s">
        <v>1436</v>
      </c>
      <c r="K7" s="78"/>
      <c r="L7" s="79"/>
      <c r="P7" s="19"/>
      <c r="Q7" s="8"/>
      <c r="S7" s="12"/>
      <c r="T7" s="12"/>
    </row>
    <row r="8" spans="1:23" ht="57" x14ac:dyDescent="0.25">
      <c r="A8" s="76" t="s">
        <v>1439</v>
      </c>
      <c r="B8" s="76"/>
      <c r="C8" s="76"/>
      <c r="D8" s="76"/>
      <c r="E8" s="76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71" t="s">
        <v>1441</v>
      </c>
      <c r="O8" s="72"/>
      <c r="P8" s="26">
        <v>1</v>
      </c>
      <c r="Q8" s="73"/>
      <c r="R8" s="74"/>
      <c r="S8" s="74"/>
      <c r="T8" s="74"/>
      <c r="U8" s="74"/>
      <c r="V8" s="75"/>
    </row>
    <row r="9" spans="1:23" ht="45.75" x14ac:dyDescent="0.25">
      <c r="A9" s="82" t="s">
        <v>1442</v>
      </c>
      <c r="B9" s="82"/>
      <c r="C9" s="82"/>
      <c r="D9" s="82"/>
      <c r="E9" s="82"/>
      <c r="F9" s="10" t="s">
        <v>1443</v>
      </c>
      <c r="G9" s="28"/>
      <c r="H9" s="22">
        <f t="shared" si="0"/>
        <v>0</v>
      </c>
      <c r="I9" s="48">
        <f>ROUND(G9+H9,2)</f>
        <v>0</v>
      </c>
      <c r="J9" s="83" t="s">
        <v>1436</v>
      </c>
      <c r="K9" s="84"/>
      <c r="L9" s="85"/>
      <c r="M9" s="8"/>
      <c r="N9" s="31"/>
      <c r="W9" s="32"/>
    </row>
    <row r="10" spans="1:23" ht="57.75" thickBot="1" x14ac:dyDescent="0.3">
      <c r="A10" s="82" t="s">
        <v>1444</v>
      </c>
      <c r="B10" s="82"/>
      <c r="C10" s="82"/>
      <c r="D10" s="82"/>
      <c r="E10" s="82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86" t="s">
        <v>1436</v>
      </c>
      <c r="K10" s="87"/>
      <c r="L10" s="88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89"/>
      <c r="J11" s="90"/>
      <c r="K11" s="90"/>
      <c r="L11" s="91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92"/>
      <c r="J12" s="93"/>
      <c r="K12" s="93"/>
      <c r="L12" s="94"/>
      <c r="M12" s="95" t="s">
        <v>1448</v>
      </c>
      <c r="N12" s="96"/>
      <c r="O12" s="96"/>
      <c r="P12" s="96"/>
      <c r="Q12" s="96"/>
      <c r="R12" s="96"/>
      <c r="S12" s="96"/>
      <c r="T12" s="96"/>
      <c r="U12" s="96"/>
      <c r="V12" s="96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3</v>
      </c>
      <c r="N14" s="42">
        <f>SUM(N16:N400)</f>
        <v>3</v>
      </c>
      <c r="P14" s="80" t="s">
        <v>1449</v>
      </c>
      <c r="Q14" s="81"/>
      <c r="R14" s="81"/>
      <c r="S14" s="81"/>
      <c r="T14" s="80" t="s">
        <v>1450</v>
      </c>
      <c r="U14" s="81"/>
      <c r="V14" s="81"/>
      <c r="W14" s="8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444783</v>
      </c>
      <c r="B16" s="55" t="s">
        <v>1160</v>
      </c>
      <c r="C16" s="56" t="s">
        <v>1161</v>
      </c>
      <c r="D16" s="57" t="s">
        <v>14</v>
      </c>
      <c r="E16" s="57" t="s">
        <v>1146</v>
      </c>
      <c r="F16" s="57" t="s">
        <v>1146</v>
      </c>
      <c r="G16" s="57" t="s">
        <v>1147</v>
      </c>
      <c r="H16" s="57" t="s">
        <v>1146</v>
      </c>
      <c r="I16" s="57" t="s">
        <v>207</v>
      </c>
      <c r="J16" s="57" t="s">
        <v>208</v>
      </c>
      <c r="K16" s="57" t="s">
        <v>1162</v>
      </c>
      <c r="L16" s="57">
        <v>362655</v>
      </c>
      <c r="M16" s="57">
        <v>363141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448625</v>
      </c>
      <c r="B17" s="55" t="s">
        <v>1193</v>
      </c>
      <c r="C17" s="56" t="s">
        <v>1194</v>
      </c>
      <c r="D17" s="57" t="s">
        <v>14</v>
      </c>
      <c r="E17" s="57" t="s">
        <v>1146</v>
      </c>
      <c r="F17" s="57" t="s">
        <v>1146</v>
      </c>
      <c r="G17" s="57" t="s">
        <v>1147</v>
      </c>
      <c r="H17" s="57" t="s">
        <v>1146</v>
      </c>
      <c r="I17" s="57" t="s">
        <v>1195</v>
      </c>
      <c r="J17" s="57" t="s">
        <v>1196</v>
      </c>
      <c r="K17" s="57">
        <v>2</v>
      </c>
      <c r="L17" s="57">
        <v>361913</v>
      </c>
      <c r="M17" s="57">
        <v>360355</v>
      </c>
      <c r="N17" s="57">
        <v>1</v>
      </c>
      <c r="O17" s="59"/>
      <c r="P17" s="59"/>
      <c r="Q17" s="59"/>
      <c r="R17" s="32">
        <f t="shared" ref="R17:R18" si="1">ROUND(Q17*0.23,2)</f>
        <v>0</v>
      </c>
      <c r="S17" s="44">
        <f t="shared" ref="S17:S18" si="2">ROUND(Q17,2)+R17</f>
        <v>0</v>
      </c>
      <c r="T17" s="59"/>
      <c r="U17" s="59"/>
      <c r="V17" s="32">
        <f t="shared" ref="V17:V18" si="3">ROUND(U17*0.23,2)</f>
        <v>0</v>
      </c>
      <c r="W17" s="44">
        <f t="shared" ref="W17:W18" si="4">ROUND(U17,2)+V17</f>
        <v>0</v>
      </c>
    </row>
    <row r="18" spans="1:23" x14ac:dyDescent="0.25">
      <c r="A18" s="55">
        <v>451156</v>
      </c>
      <c r="B18" s="55" t="s">
        <v>1228</v>
      </c>
      <c r="C18" s="56" t="s">
        <v>1229</v>
      </c>
      <c r="D18" s="57" t="s">
        <v>14</v>
      </c>
      <c r="E18" s="57" t="s">
        <v>1146</v>
      </c>
      <c r="F18" s="57" t="s">
        <v>1146</v>
      </c>
      <c r="G18" s="57" t="s">
        <v>1147</v>
      </c>
      <c r="H18" s="57" t="s">
        <v>1146</v>
      </c>
      <c r="I18" s="57" t="s">
        <v>1230</v>
      </c>
      <c r="J18" s="57" t="s">
        <v>1231</v>
      </c>
      <c r="K18" s="57">
        <v>24</v>
      </c>
      <c r="L18" s="57">
        <v>359918</v>
      </c>
      <c r="M18" s="57">
        <v>360164</v>
      </c>
      <c r="N18" s="57">
        <v>1</v>
      </c>
      <c r="O18" s="59"/>
      <c r="P18" s="59"/>
      <c r="Q18" s="59"/>
      <c r="R18" s="32">
        <f t="shared" si="1"/>
        <v>0</v>
      </c>
      <c r="S18" s="44">
        <f t="shared" si="2"/>
        <v>0</v>
      </c>
      <c r="T18" s="59"/>
      <c r="U18" s="59"/>
      <c r="V18" s="32">
        <f t="shared" si="3"/>
        <v>0</v>
      </c>
      <c r="W18" s="44">
        <f t="shared" si="4"/>
        <v>0</v>
      </c>
    </row>
  </sheetData>
  <sheetProtection algorithmName="SHA-512" hashValue="KNaT8WHoLNAf3FIS5sAjyBhSueabUgXtO4kMxTnPmwthoEot8dO3PG4brHa4U8o3DEsGfWIddnlAhubDXSNaRw==" saltValue="BMl6UJfrBNQ3OZAEAuCx4g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W23"/>
  <sheetViews>
    <sheetView topLeftCell="A10" workbookViewId="0">
      <selection activeCell="H5" sqref="H5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230</v>
      </c>
      <c r="B2" s="8">
        <f>M14</f>
        <v>8</v>
      </c>
      <c r="C2" s="8" t="str">
        <f>E16</f>
        <v>WROCŁAW</v>
      </c>
      <c r="D2" s="8"/>
      <c r="E2" s="8"/>
      <c r="F2" s="8"/>
      <c r="G2" s="64" t="s">
        <v>1421</v>
      </c>
      <c r="H2" s="65"/>
      <c r="I2" s="66"/>
      <c r="J2" s="67" t="s">
        <v>1422</v>
      </c>
      <c r="K2" s="68"/>
      <c r="L2" s="69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70" t="s">
        <v>1429</v>
      </c>
      <c r="B4" s="70"/>
      <c r="C4" s="70"/>
      <c r="D4" s="70"/>
      <c r="E4" s="70"/>
      <c r="F4" s="20" t="s">
        <v>1430</v>
      </c>
      <c r="G4" s="21">
        <f>ROUND(J4/M14/60,2)</f>
        <v>0</v>
      </c>
      <c r="H4" s="22">
        <f>ROUND(K4/M14/60,2)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71" t="s">
        <v>1431</v>
      </c>
      <c r="O4" s="72"/>
      <c r="P4" s="26">
        <v>1</v>
      </c>
      <c r="Q4" s="73"/>
      <c r="R4" s="74"/>
      <c r="S4" s="74"/>
      <c r="T4" s="74"/>
      <c r="U4" s="74"/>
      <c r="V4" s="75"/>
    </row>
    <row r="5" spans="1:23" ht="45" x14ac:dyDescent="0.25">
      <c r="A5" s="70" t="s">
        <v>1432</v>
      </c>
      <c r="B5" s="70"/>
      <c r="C5" s="70"/>
      <c r="D5" s="70"/>
      <c r="E5" s="70"/>
      <c r="F5" s="20" t="s">
        <v>1433</v>
      </c>
      <c r="G5" s="21">
        <f>ROUND(J5/M14/60,2)</f>
        <v>0</v>
      </c>
      <c r="H5" s="22">
        <f>ROUND(K5/M14/60,2)</f>
        <v>0</v>
      </c>
      <c r="I5" s="23">
        <f>G5+H5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71"/>
      <c r="O5" s="72"/>
      <c r="P5" s="26">
        <v>2</v>
      </c>
      <c r="Q5" s="73"/>
      <c r="R5" s="74"/>
      <c r="S5" s="74"/>
      <c r="T5" s="74"/>
      <c r="U5" s="74"/>
      <c r="V5" s="75"/>
    </row>
    <row r="6" spans="1:23" ht="68.25" x14ac:dyDescent="0.25">
      <c r="A6" s="76" t="s">
        <v>1434</v>
      </c>
      <c r="B6" s="76"/>
      <c r="C6" s="76"/>
      <c r="D6" s="76"/>
      <c r="E6" s="76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77" t="s">
        <v>1436</v>
      </c>
      <c r="K6" s="78"/>
      <c r="L6" s="79"/>
      <c r="P6" s="19" t="s">
        <v>1427</v>
      </c>
      <c r="Q6" s="8" t="s">
        <v>1428</v>
      </c>
      <c r="S6" s="12"/>
      <c r="T6" s="12"/>
    </row>
    <row r="7" spans="1:23" ht="68.25" x14ac:dyDescent="0.25">
      <c r="A7" s="76" t="s">
        <v>1437</v>
      </c>
      <c r="B7" s="76"/>
      <c r="C7" s="76"/>
      <c r="D7" s="76"/>
      <c r="E7" s="76"/>
      <c r="F7" s="10" t="s">
        <v>1438</v>
      </c>
      <c r="G7" s="28"/>
      <c r="H7" s="22">
        <f t="shared" si="0"/>
        <v>0</v>
      </c>
      <c r="I7" s="48">
        <f>ROUND(G7+H7,2)</f>
        <v>0</v>
      </c>
      <c r="J7" s="77" t="s">
        <v>1436</v>
      </c>
      <c r="K7" s="78"/>
      <c r="L7" s="79"/>
      <c r="P7" s="19"/>
      <c r="Q7" s="8"/>
      <c r="S7" s="12"/>
      <c r="T7" s="12"/>
    </row>
    <row r="8" spans="1:23" ht="57" x14ac:dyDescent="0.25">
      <c r="A8" s="76" t="s">
        <v>1439</v>
      </c>
      <c r="B8" s="76"/>
      <c r="C8" s="76"/>
      <c r="D8" s="76"/>
      <c r="E8" s="76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71" t="s">
        <v>1441</v>
      </c>
      <c r="O8" s="72"/>
      <c r="P8" s="26">
        <v>1</v>
      </c>
      <c r="Q8" s="73"/>
      <c r="R8" s="74"/>
      <c r="S8" s="74"/>
      <c r="T8" s="74"/>
      <c r="U8" s="74"/>
      <c r="V8" s="75"/>
    </row>
    <row r="9" spans="1:23" ht="45.75" x14ac:dyDescent="0.25">
      <c r="A9" s="82" t="s">
        <v>1442</v>
      </c>
      <c r="B9" s="82"/>
      <c r="C9" s="82"/>
      <c r="D9" s="82"/>
      <c r="E9" s="82"/>
      <c r="F9" s="10" t="s">
        <v>1443</v>
      </c>
      <c r="G9" s="28"/>
      <c r="H9" s="22">
        <f t="shared" si="0"/>
        <v>0</v>
      </c>
      <c r="I9" s="48">
        <f>ROUND(G9+H9,2)</f>
        <v>0</v>
      </c>
      <c r="J9" s="83" t="s">
        <v>1436</v>
      </c>
      <c r="K9" s="84"/>
      <c r="L9" s="85"/>
      <c r="M9" s="8"/>
      <c r="N9" s="31"/>
      <c r="W9" s="32"/>
    </row>
    <row r="10" spans="1:23" ht="57.75" thickBot="1" x14ac:dyDescent="0.3">
      <c r="A10" s="82" t="s">
        <v>1444</v>
      </c>
      <c r="B10" s="82"/>
      <c r="C10" s="82"/>
      <c r="D10" s="82"/>
      <c r="E10" s="82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86" t="s">
        <v>1436</v>
      </c>
      <c r="K10" s="87"/>
      <c r="L10" s="88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89"/>
      <c r="J11" s="90"/>
      <c r="K11" s="90"/>
      <c r="L11" s="91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92"/>
      <c r="J12" s="93"/>
      <c r="K12" s="93"/>
      <c r="L12" s="94"/>
      <c r="M12" s="95" t="s">
        <v>1448</v>
      </c>
      <c r="N12" s="96"/>
      <c r="O12" s="96"/>
      <c r="P12" s="96"/>
      <c r="Q12" s="96"/>
      <c r="R12" s="96"/>
      <c r="S12" s="96"/>
      <c r="T12" s="96"/>
      <c r="U12" s="96"/>
      <c r="V12" s="96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8</v>
      </c>
      <c r="N14" s="42">
        <f>SUM(N16:N400)</f>
        <v>8</v>
      </c>
      <c r="P14" s="80" t="s">
        <v>1449</v>
      </c>
      <c r="Q14" s="81"/>
      <c r="R14" s="81"/>
      <c r="S14" s="81"/>
      <c r="T14" s="80" t="s">
        <v>1450</v>
      </c>
      <c r="U14" s="81"/>
      <c r="V14" s="81"/>
      <c r="W14" s="8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434371</v>
      </c>
      <c r="B16" s="55" t="s">
        <v>1155</v>
      </c>
      <c r="C16" s="56" t="s">
        <v>1156</v>
      </c>
      <c r="D16" s="57" t="s">
        <v>14</v>
      </c>
      <c r="E16" s="57" t="s">
        <v>1146</v>
      </c>
      <c r="F16" s="57" t="s">
        <v>1146</v>
      </c>
      <c r="G16" s="57" t="s">
        <v>1147</v>
      </c>
      <c r="H16" s="57" t="s">
        <v>1146</v>
      </c>
      <c r="I16" s="57" t="s">
        <v>1157</v>
      </c>
      <c r="J16" s="57" t="s">
        <v>1158</v>
      </c>
      <c r="K16" s="58" t="s">
        <v>1159</v>
      </c>
      <c r="L16" s="57">
        <v>362152</v>
      </c>
      <c r="M16" s="57">
        <v>361847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409603</v>
      </c>
      <c r="B17" s="55" t="s">
        <v>1163</v>
      </c>
      <c r="C17" s="56" t="s">
        <v>1164</v>
      </c>
      <c r="D17" s="57" t="s">
        <v>14</v>
      </c>
      <c r="E17" s="57" t="s">
        <v>1146</v>
      </c>
      <c r="F17" s="57" t="s">
        <v>1146</v>
      </c>
      <c r="G17" s="57" t="s">
        <v>1147</v>
      </c>
      <c r="H17" s="57" t="s">
        <v>1146</v>
      </c>
      <c r="I17" s="57" t="s">
        <v>231</v>
      </c>
      <c r="J17" s="57" t="s">
        <v>232</v>
      </c>
      <c r="K17" s="57">
        <v>84</v>
      </c>
      <c r="L17" s="57">
        <v>362929</v>
      </c>
      <c r="M17" s="57">
        <v>361180</v>
      </c>
      <c r="N17" s="57">
        <v>1</v>
      </c>
      <c r="O17" s="59"/>
      <c r="P17" s="59"/>
      <c r="Q17" s="59"/>
      <c r="R17" s="32">
        <f t="shared" ref="R17:R23" si="1">ROUND(Q17*0.23,2)</f>
        <v>0</v>
      </c>
      <c r="S17" s="44">
        <f t="shared" ref="S17:S23" si="2">ROUND(Q17,2)+R17</f>
        <v>0</v>
      </c>
      <c r="T17" s="59"/>
      <c r="U17" s="59"/>
      <c r="V17" s="32">
        <f t="shared" ref="V17:V23" si="3">ROUND(U17*0.23,2)</f>
        <v>0</v>
      </c>
      <c r="W17" s="44">
        <f t="shared" ref="W17:W23" si="4">ROUND(U17,2)+V17</f>
        <v>0</v>
      </c>
    </row>
    <row r="18" spans="1:23" x14ac:dyDescent="0.25">
      <c r="A18" s="55">
        <v>436494</v>
      </c>
      <c r="B18" s="55" t="s">
        <v>1176</v>
      </c>
      <c r="C18" s="56" t="s">
        <v>1177</v>
      </c>
      <c r="D18" s="57" t="s">
        <v>14</v>
      </c>
      <c r="E18" s="57" t="s">
        <v>1146</v>
      </c>
      <c r="F18" s="57" t="s">
        <v>1146</v>
      </c>
      <c r="G18" s="57" t="s">
        <v>1147</v>
      </c>
      <c r="H18" s="57" t="s">
        <v>1146</v>
      </c>
      <c r="I18" s="57" t="s">
        <v>1174</v>
      </c>
      <c r="J18" s="57" t="s">
        <v>1175</v>
      </c>
      <c r="K18" s="57" t="s">
        <v>20</v>
      </c>
      <c r="L18" s="57">
        <v>362649</v>
      </c>
      <c r="M18" s="57">
        <v>363300</v>
      </c>
      <c r="N18" s="57">
        <v>1</v>
      </c>
      <c r="O18" s="59"/>
      <c r="P18" s="59"/>
      <c r="Q18" s="59"/>
      <c r="R18" s="32">
        <f t="shared" si="1"/>
        <v>0</v>
      </c>
      <c r="S18" s="44">
        <f t="shared" si="2"/>
        <v>0</v>
      </c>
      <c r="T18" s="59"/>
      <c r="U18" s="59"/>
      <c r="V18" s="32">
        <f t="shared" si="3"/>
        <v>0</v>
      </c>
      <c r="W18" s="44">
        <f t="shared" si="4"/>
        <v>0</v>
      </c>
    </row>
    <row r="19" spans="1:23" x14ac:dyDescent="0.25">
      <c r="A19" s="55">
        <v>448549</v>
      </c>
      <c r="B19" s="55" t="s">
        <v>1189</v>
      </c>
      <c r="C19" s="56" t="s">
        <v>1190</v>
      </c>
      <c r="D19" s="57" t="s">
        <v>14</v>
      </c>
      <c r="E19" s="57" t="s">
        <v>1146</v>
      </c>
      <c r="F19" s="57" t="s">
        <v>1146</v>
      </c>
      <c r="G19" s="57" t="s">
        <v>1147</v>
      </c>
      <c r="H19" s="57" t="s">
        <v>1146</v>
      </c>
      <c r="I19" s="57" t="s">
        <v>1191</v>
      </c>
      <c r="J19" s="57" t="s">
        <v>1192</v>
      </c>
      <c r="K19" s="57">
        <v>30</v>
      </c>
      <c r="L19" s="57">
        <v>358145</v>
      </c>
      <c r="M19" s="57">
        <v>360631</v>
      </c>
      <c r="N19" s="57">
        <v>1</v>
      </c>
      <c r="O19" s="59"/>
      <c r="P19" s="59"/>
      <c r="Q19" s="59"/>
      <c r="R19" s="32">
        <f t="shared" si="1"/>
        <v>0</v>
      </c>
      <c r="S19" s="44">
        <f t="shared" si="2"/>
        <v>0</v>
      </c>
      <c r="T19" s="59"/>
      <c r="U19" s="59"/>
      <c r="V19" s="32">
        <f t="shared" si="3"/>
        <v>0</v>
      </c>
      <c r="W19" s="44">
        <f t="shared" si="4"/>
        <v>0</v>
      </c>
    </row>
    <row r="20" spans="1:23" x14ac:dyDescent="0.25">
      <c r="A20" s="55">
        <v>449175</v>
      </c>
      <c r="B20" s="55" t="s">
        <v>1205</v>
      </c>
      <c r="C20" s="56" t="s">
        <v>1206</v>
      </c>
      <c r="D20" s="57" t="s">
        <v>14</v>
      </c>
      <c r="E20" s="57" t="s">
        <v>1146</v>
      </c>
      <c r="F20" s="57" t="s">
        <v>1146</v>
      </c>
      <c r="G20" s="57" t="s">
        <v>1147</v>
      </c>
      <c r="H20" s="57" t="s">
        <v>1146</v>
      </c>
      <c r="I20" s="57" t="s">
        <v>1203</v>
      </c>
      <c r="J20" s="57" t="s">
        <v>1204</v>
      </c>
      <c r="K20" s="57">
        <v>68</v>
      </c>
      <c r="L20" s="57">
        <v>362864</v>
      </c>
      <c r="M20" s="57">
        <v>361438</v>
      </c>
      <c r="N20" s="57">
        <v>1</v>
      </c>
      <c r="O20" s="59"/>
      <c r="P20" s="59"/>
      <c r="Q20" s="59"/>
      <c r="R20" s="32">
        <f t="shared" si="1"/>
        <v>0</v>
      </c>
      <c r="S20" s="44">
        <f t="shared" si="2"/>
        <v>0</v>
      </c>
      <c r="T20" s="59"/>
      <c r="U20" s="59"/>
      <c r="V20" s="32">
        <f t="shared" si="3"/>
        <v>0</v>
      </c>
      <c r="W20" s="44">
        <f t="shared" si="4"/>
        <v>0</v>
      </c>
    </row>
    <row r="21" spans="1:23" x14ac:dyDescent="0.25">
      <c r="A21" s="55">
        <v>449465</v>
      </c>
      <c r="B21" s="55" t="s">
        <v>1207</v>
      </c>
      <c r="C21" s="56" t="s">
        <v>1208</v>
      </c>
      <c r="D21" s="57" t="s">
        <v>14</v>
      </c>
      <c r="E21" s="57" t="s">
        <v>1146</v>
      </c>
      <c r="F21" s="57" t="s">
        <v>1146</v>
      </c>
      <c r="G21" s="57" t="s">
        <v>1147</v>
      </c>
      <c r="H21" s="57" t="s">
        <v>1146</v>
      </c>
      <c r="I21" s="57" t="s">
        <v>1209</v>
      </c>
      <c r="J21" s="57" t="s">
        <v>1210</v>
      </c>
      <c r="K21" s="57">
        <v>12</v>
      </c>
      <c r="L21" s="57">
        <v>361227</v>
      </c>
      <c r="M21" s="57">
        <v>359946</v>
      </c>
      <c r="N21" s="57">
        <v>1</v>
      </c>
      <c r="O21" s="59"/>
      <c r="P21" s="59"/>
      <c r="Q21" s="59"/>
      <c r="R21" s="32">
        <f t="shared" si="1"/>
        <v>0</v>
      </c>
      <c r="S21" s="44">
        <f t="shared" si="2"/>
        <v>0</v>
      </c>
      <c r="T21" s="59"/>
      <c r="U21" s="59"/>
      <c r="V21" s="32">
        <f t="shared" si="3"/>
        <v>0</v>
      </c>
      <c r="W21" s="44">
        <f t="shared" si="4"/>
        <v>0</v>
      </c>
    </row>
    <row r="22" spans="1:23" x14ac:dyDescent="0.25">
      <c r="A22" s="55">
        <v>452666</v>
      </c>
      <c r="B22" s="55" t="s">
        <v>1246</v>
      </c>
      <c r="C22" s="56" t="s">
        <v>1247</v>
      </c>
      <c r="D22" s="57" t="s">
        <v>14</v>
      </c>
      <c r="E22" s="57" t="s">
        <v>1146</v>
      </c>
      <c r="F22" s="57" t="s">
        <v>1146</v>
      </c>
      <c r="G22" s="57" t="s">
        <v>1147</v>
      </c>
      <c r="H22" s="57" t="s">
        <v>1146</v>
      </c>
      <c r="I22" s="57" t="s">
        <v>1244</v>
      </c>
      <c r="J22" s="57" t="s">
        <v>1245</v>
      </c>
      <c r="K22" s="57">
        <v>12</v>
      </c>
      <c r="L22" s="57">
        <v>359263</v>
      </c>
      <c r="M22" s="57">
        <v>362460</v>
      </c>
      <c r="N22" s="57">
        <v>1</v>
      </c>
      <c r="O22" s="59"/>
      <c r="P22" s="59"/>
      <c r="Q22" s="59"/>
      <c r="R22" s="32">
        <f t="shared" si="1"/>
        <v>0</v>
      </c>
      <c r="S22" s="44">
        <f t="shared" si="2"/>
        <v>0</v>
      </c>
      <c r="T22" s="59"/>
      <c r="U22" s="59"/>
      <c r="V22" s="32">
        <f t="shared" si="3"/>
        <v>0</v>
      </c>
      <c r="W22" s="44">
        <f t="shared" si="4"/>
        <v>0</v>
      </c>
    </row>
    <row r="23" spans="1:23" x14ac:dyDescent="0.25">
      <c r="A23" s="55">
        <v>453379</v>
      </c>
      <c r="B23" s="55" t="s">
        <v>1262</v>
      </c>
      <c r="C23" s="56" t="s">
        <v>1263</v>
      </c>
      <c r="D23" s="57" t="s">
        <v>14</v>
      </c>
      <c r="E23" s="57" t="s">
        <v>1146</v>
      </c>
      <c r="F23" s="57" t="s">
        <v>1146</v>
      </c>
      <c r="G23" s="57" t="s">
        <v>1147</v>
      </c>
      <c r="H23" s="57" t="s">
        <v>1146</v>
      </c>
      <c r="I23" s="57" t="s">
        <v>1264</v>
      </c>
      <c r="J23" s="57" t="s">
        <v>1265</v>
      </c>
      <c r="K23" s="57">
        <v>1</v>
      </c>
      <c r="L23" s="57">
        <v>365201</v>
      </c>
      <c r="M23" s="57">
        <v>361843</v>
      </c>
      <c r="N23" s="57">
        <v>1</v>
      </c>
      <c r="O23" s="59"/>
      <c r="P23" s="59"/>
      <c r="Q23" s="59"/>
      <c r="R23" s="32">
        <f t="shared" si="1"/>
        <v>0</v>
      </c>
      <c r="S23" s="44">
        <f t="shared" si="2"/>
        <v>0</v>
      </c>
      <c r="T23" s="59"/>
      <c r="U23" s="59"/>
      <c r="V23" s="32">
        <f t="shared" si="3"/>
        <v>0</v>
      </c>
      <c r="W23" s="44">
        <f t="shared" si="4"/>
        <v>0</v>
      </c>
    </row>
  </sheetData>
  <sheetProtection algorithmName="SHA-512" hashValue="j0XKTID6EJzDgOqdygMo9RdJxSleolsG43+qwfD4BN9XSkBg81LELp4jz9WjoDcOEC2ZiMsQ8gZLCYP/x4Foew==" saltValue="8TDdAAlJy8ssy8EfzdZgbQ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W18"/>
  <sheetViews>
    <sheetView topLeftCell="A7" workbookViewId="0">
      <selection activeCell="H5" sqref="H5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229</v>
      </c>
      <c r="B2" s="8">
        <f>M14</f>
        <v>3</v>
      </c>
      <c r="C2" s="8" t="str">
        <f>E16</f>
        <v>WOŁOWSKI</v>
      </c>
      <c r="D2" s="8"/>
      <c r="E2" s="8"/>
      <c r="F2" s="8"/>
      <c r="G2" s="64" t="s">
        <v>1421</v>
      </c>
      <c r="H2" s="65"/>
      <c r="I2" s="66"/>
      <c r="J2" s="67" t="s">
        <v>1422</v>
      </c>
      <c r="K2" s="68"/>
      <c r="L2" s="69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70" t="s">
        <v>1429</v>
      </c>
      <c r="B4" s="70"/>
      <c r="C4" s="70"/>
      <c r="D4" s="70"/>
      <c r="E4" s="70"/>
      <c r="F4" s="20" t="s">
        <v>1430</v>
      </c>
      <c r="G4" s="21">
        <f>ROUND(J4/M14/60,2)</f>
        <v>0</v>
      </c>
      <c r="H4" s="22">
        <f>ROUND(K4/M14/60,2)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71" t="s">
        <v>1431</v>
      </c>
      <c r="O4" s="72"/>
      <c r="P4" s="26">
        <v>1</v>
      </c>
      <c r="Q4" s="73"/>
      <c r="R4" s="74"/>
      <c r="S4" s="74"/>
      <c r="T4" s="74"/>
      <c r="U4" s="74"/>
      <c r="V4" s="75"/>
    </row>
    <row r="5" spans="1:23" ht="45" x14ac:dyDescent="0.25">
      <c r="A5" s="70" t="s">
        <v>1432</v>
      </c>
      <c r="B5" s="70"/>
      <c r="C5" s="70"/>
      <c r="D5" s="70"/>
      <c r="E5" s="70"/>
      <c r="F5" s="20" t="s">
        <v>1433</v>
      </c>
      <c r="G5" s="21">
        <f>ROUND(J5/M14/60,2)</f>
        <v>0</v>
      </c>
      <c r="H5" s="22">
        <f>ROUND(K5/M14/60,2)</f>
        <v>0</v>
      </c>
      <c r="I5" s="23">
        <f>G5+H5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71"/>
      <c r="O5" s="72"/>
      <c r="P5" s="26">
        <v>2</v>
      </c>
      <c r="Q5" s="73"/>
      <c r="R5" s="74"/>
      <c r="S5" s="74"/>
      <c r="T5" s="74"/>
      <c r="U5" s="74"/>
      <c r="V5" s="75"/>
    </row>
    <row r="6" spans="1:23" ht="68.25" x14ac:dyDescent="0.25">
      <c r="A6" s="76" t="s">
        <v>1434</v>
      </c>
      <c r="B6" s="76"/>
      <c r="C6" s="76"/>
      <c r="D6" s="76"/>
      <c r="E6" s="76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77" t="s">
        <v>1436</v>
      </c>
      <c r="K6" s="78"/>
      <c r="L6" s="79"/>
      <c r="P6" s="19" t="s">
        <v>1427</v>
      </c>
      <c r="Q6" s="8" t="s">
        <v>1428</v>
      </c>
      <c r="S6" s="12"/>
      <c r="T6" s="12"/>
    </row>
    <row r="7" spans="1:23" ht="68.25" x14ac:dyDescent="0.25">
      <c r="A7" s="76" t="s">
        <v>1437</v>
      </c>
      <c r="B7" s="76"/>
      <c r="C7" s="76"/>
      <c r="D7" s="76"/>
      <c r="E7" s="76"/>
      <c r="F7" s="10" t="s">
        <v>1438</v>
      </c>
      <c r="G7" s="28"/>
      <c r="H7" s="22">
        <f t="shared" si="0"/>
        <v>0</v>
      </c>
      <c r="I7" s="48">
        <f>ROUND(G7+H7,2)</f>
        <v>0</v>
      </c>
      <c r="J7" s="77" t="s">
        <v>1436</v>
      </c>
      <c r="K7" s="78"/>
      <c r="L7" s="79"/>
      <c r="P7" s="19"/>
      <c r="Q7" s="8"/>
      <c r="S7" s="12"/>
      <c r="T7" s="12"/>
    </row>
    <row r="8" spans="1:23" ht="57" x14ac:dyDescent="0.25">
      <c r="A8" s="76" t="s">
        <v>1439</v>
      </c>
      <c r="B8" s="76"/>
      <c r="C8" s="76"/>
      <c r="D8" s="76"/>
      <c r="E8" s="76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71" t="s">
        <v>1441</v>
      </c>
      <c r="O8" s="72"/>
      <c r="P8" s="26">
        <v>1</v>
      </c>
      <c r="Q8" s="73"/>
      <c r="R8" s="74"/>
      <c r="S8" s="74"/>
      <c r="T8" s="74"/>
      <c r="U8" s="74"/>
      <c r="V8" s="75"/>
    </row>
    <row r="9" spans="1:23" ht="45.75" x14ac:dyDescent="0.25">
      <c r="A9" s="82" t="s">
        <v>1442</v>
      </c>
      <c r="B9" s="82"/>
      <c r="C9" s="82"/>
      <c r="D9" s="82"/>
      <c r="E9" s="82"/>
      <c r="F9" s="10" t="s">
        <v>1443</v>
      </c>
      <c r="G9" s="28"/>
      <c r="H9" s="22">
        <f t="shared" si="0"/>
        <v>0</v>
      </c>
      <c r="I9" s="48">
        <f>ROUND(G9+H9,2)</f>
        <v>0</v>
      </c>
      <c r="J9" s="83" t="s">
        <v>1436</v>
      </c>
      <c r="K9" s="84"/>
      <c r="L9" s="85"/>
      <c r="M9" s="8"/>
      <c r="N9" s="31"/>
      <c r="W9" s="32"/>
    </row>
    <row r="10" spans="1:23" ht="57.75" thickBot="1" x14ac:dyDescent="0.3">
      <c r="A10" s="82" t="s">
        <v>1444</v>
      </c>
      <c r="B10" s="82"/>
      <c r="C10" s="82"/>
      <c r="D10" s="82"/>
      <c r="E10" s="82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86" t="s">
        <v>1436</v>
      </c>
      <c r="K10" s="87"/>
      <c r="L10" s="88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89"/>
      <c r="J11" s="90"/>
      <c r="K11" s="90"/>
      <c r="L11" s="91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92"/>
      <c r="J12" s="93"/>
      <c r="K12" s="93"/>
      <c r="L12" s="94"/>
      <c r="M12" s="95" t="s">
        <v>1448</v>
      </c>
      <c r="N12" s="96"/>
      <c r="O12" s="96"/>
      <c r="P12" s="96"/>
      <c r="Q12" s="96"/>
      <c r="R12" s="96"/>
      <c r="S12" s="96"/>
      <c r="T12" s="96"/>
      <c r="U12" s="96"/>
      <c r="V12" s="96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3</v>
      </c>
      <c r="N14" s="42">
        <f>SUM(N16:N400)</f>
        <v>3</v>
      </c>
      <c r="P14" s="80" t="s">
        <v>1449</v>
      </c>
      <c r="Q14" s="81"/>
      <c r="R14" s="81"/>
      <c r="S14" s="81"/>
      <c r="T14" s="80" t="s">
        <v>1450</v>
      </c>
      <c r="U14" s="81"/>
      <c r="V14" s="81"/>
      <c r="W14" s="8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294635</v>
      </c>
      <c r="B16" s="55" t="s">
        <v>253</v>
      </c>
      <c r="C16" s="56" t="s">
        <v>254</v>
      </c>
      <c r="D16" s="57" t="s">
        <v>14</v>
      </c>
      <c r="E16" s="57" t="s">
        <v>178</v>
      </c>
      <c r="F16" s="57" t="s">
        <v>251</v>
      </c>
      <c r="G16" s="57" t="s">
        <v>255</v>
      </c>
      <c r="H16" s="57" t="s">
        <v>256</v>
      </c>
      <c r="I16" s="57" t="s">
        <v>257</v>
      </c>
      <c r="J16" s="57" t="s">
        <v>258</v>
      </c>
      <c r="K16" s="58">
        <v>1</v>
      </c>
      <c r="L16" s="57">
        <v>322727</v>
      </c>
      <c r="M16" s="57">
        <v>382238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295096</v>
      </c>
      <c r="B17" s="55" t="s">
        <v>259</v>
      </c>
      <c r="C17" s="56" t="s">
        <v>260</v>
      </c>
      <c r="D17" s="57" t="s">
        <v>14</v>
      </c>
      <c r="E17" s="57" t="s">
        <v>178</v>
      </c>
      <c r="F17" s="57" t="s">
        <v>251</v>
      </c>
      <c r="G17" s="57" t="s">
        <v>261</v>
      </c>
      <c r="H17" s="57" t="s">
        <v>262</v>
      </c>
      <c r="I17" s="57" t="s">
        <v>227</v>
      </c>
      <c r="J17" s="57" t="s">
        <v>228</v>
      </c>
      <c r="K17" s="58">
        <v>4</v>
      </c>
      <c r="L17" s="57">
        <v>332654</v>
      </c>
      <c r="M17" s="57">
        <v>384221</v>
      </c>
      <c r="N17" s="57">
        <v>1</v>
      </c>
      <c r="O17" s="59"/>
      <c r="P17" s="59"/>
      <c r="Q17" s="59"/>
      <c r="R17" s="32">
        <f t="shared" ref="R17:R18" si="1">ROUND(Q17*0.23,2)</f>
        <v>0</v>
      </c>
      <c r="S17" s="44">
        <f t="shared" ref="S17:S18" si="2">ROUND(Q17,2)+R17</f>
        <v>0</v>
      </c>
      <c r="T17" s="59"/>
      <c r="U17" s="59"/>
      <c r="V17" s="32">
        <f t="shared" ref="V17:V18" si="3">ROUND(U17*0.23,2)</f>
        <v>0</v>
      </c>
      <c r="W17" s="44">
        <f t="shared" ref="W17:W18" si="4">ROUND(U17,2)+V17</f>
        <v>0</v>
      </c>
    </row>
    <row r="18" spans="1:23" x14ac:dyDescent="0.25">
      <c r="A18" s="55">
        <v>288147</v>
      </c>
      <c r="B18" s="55" t="s">
        <v>1280</v>
      </c>
      <c r="C18" s="56" t="s">
        <v>1281</v>
      </c>
      <c r="D18" s="57" t="s">
        <v>14</v>
      </c>
      <c r="E18" s="57" t="s">
        <v>178</v>
      </c>
      <c r="F18" s="57" t="s">
        <v>179</v>
      </c>
      <c r="G18" s="57" t="s">
        <v>1282</v>
      </c>
      <c r="H18" s="57" t="s">
        <v>179</v>
      </c>
      <c r="I18" s="57" t="s">
        <v>74</v>
      </c>
      <c r="J18" s="57" t="s">
        <v>75</v>
      </c>
      <c r="K18" s="57" t="s">
        <v>279</v>
      </c>
      <c r="L18" s="57">
        <v>341274</v>
      </c>
      <c r="M18" s="57">
        <v>380233</v>
      </c>
      <c r="N18" s="57">
        <v>1</v>
      </c>
      <c r="O18" s="59"/>
      <c r="P18" s="59"/>
      <c r="Q18" s="59"/>
      <c r="R18" s="32">
        <f t="shared" si="1"/>
        <v>0</v>
      </c>
      <c r="S18" s="44">
        <f t="shared" si="2"/>
        <v>0</v>
      </c>
      <c r="T18" s="59"/>
      <c r="U18" s="59"/>
      <c r="V18" s="32">
        <f t="shared" si="3"/>
        <v>0</v>
      </c>
      <c r="W18" s="44">
        <f t="shared" si="4"/>
        <v>0</v>
      </c>
    </row>
  </sheetData>
  <sheetProtection algorithmName="SHA-512" hashValue="rfa9sOjE0+ySyEkT0uT5kr3M1rF0OYm4Y0XkW+pnE/YBHzpzMBJxu+BO04BUTdtpp5fWUKVgQV5+roaWvp3N2Q==" saltValue="m4rbMGr5NNlul9DB1SYjqA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W17"/>
  <sheetViews>
    <sheetView topLeftCell="A7" workbookViewId="0">
      <selection activeCell="H5" sqref="H5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228</v>
      </c>
      <c r="B2" s="8">
        <f>M14</f>
        <v>2</v>
      </c>
      <c r="C2" s="8" t="str">
        <f>E16</f>
        <v>WAŁBRZYCH</v>
      </c>
      <c r="D2" s="8"/>
      <c r="E2" s="8"/>
      <c r="F2" s="8"/>
      <c r="G2" s="64" t="s">
        <v>1421</v>
      </c>
      <c r="H2" s="65"/>
      <c r="I2" s="66"/>
      <c r="J2" s="67" t="s">
        <v>1422</v>
      </c>
      <c r="K2" s="68"/>
      <c r="L2" s="69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70" t="s">
        <v>1429</v>
      </c>
      <c r="B4" s="70"/>
      <c r="C4" s="70"/>
      <c r="D4" s="70"/>
      <c r="E4" s="70"/>
      <c r="F4" s="20" t="s">
        <v>1430</v>
      </c>
      <c r="G4" s="21">
        <f>ROUND(J4/M14/60,2)</f>
        <v>0</v>
      </c>
      <c r="H4" s="22">
        <f>ROUND(K4/M14/60,2)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71" t="s">
        <v>1431</v>
      </c>
      <c r="O4" s="72"/>
      <c r="P4" s="26">
        <v>1</v>
      </c>
      <c r="Q4" s="73"/>
      <c r="R4" s="74"/>
      <c r="S4" s="74"/>
      <c r="T4" s="74"/>
      <c r="U4" s="74"/>
      <c r="V4" s="75"/>
    </row>
    <row r="5" spans="1:23" ht="45" x14ac:dyDescent="0.25">
      <c r="A5" s="70" t="s">
        <v>1432</v>
      </c>
      <c r="B5" s="70"/>
      <c r="C5" s="70"/>
      <c r="D5" s="70"/>
      <c r="E5" s="70"/>
      <c r="F5" s="20" t="s">
        <v>1433</v>
      </c>
      <c r="G5" s="21">
        <f>ROUND(J5/M14/60,2)</f>
        <v>0</v>
      </c>
      <c r="H5" s="22">
        <f>ROUND(K5/M14/60,2)</f>
        <v>0</v>
      </c>
      <c r="I5" s="23">
        <f>G5+H5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71"/>
      <c r="O5" s="72"/>
      <c r="P5" s="26">
        <v>2</v>
      </c>
      <c r="Q5" s="73"/>
      <c r="R5" s="74"/>
      <c r="S5" s="74"/>
      <c r="T5" s="74"/>
      <c r="U5" s="74"/>
      <c r="V5" s="75"/>
    </row>
    <row r="6" spans="1:23" ht="68.25" x14ac:dyDescent="0.25">
      <c r="A6" s="76" t="s">
        <v>1434</v>
      </c>
      <c r="B6" s="76"/>
      <c r="C6" s="76"/>
      <c r="D6" s="76"/>
      <c r="E6" s="76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77" t="s">
        <v>1436</v>
      </c>
      <c r="K6" s="78"/>
      <c r="L6" s="79"/>
      <c r="P6" s="19" t="s">
        <v>1427</v>
      </c>
      <c r="Q6" s="8" t="s">
        <v>1428</v>
      </c>
      <c r="S6" s="12"/>
      <c r="T6" s="12"/>
    </row>
    <row r="7" spans="1:23" ht="68.25" x14ac:dyDescent="0.25">
      <c r="A7" s="76" t="s">
        <v>1437</v>
      </c>
      <c r="B7" s="76"/>
      <c r="C7" s="76"/>
      <c r="D7" s="76"/>
      <c r="E7" s="76"/>
      <c r="F7" s="10" t="s">
        <v>1438</v>
      </c>
      <c r="G7" s="28"/>
      <c r="H7" s="22">
        <f t="shared" si="0"/>
        <v>0</v>
      </c>
      <c r="I7" s="48">
        <f>ROUND(G7+H7,2)</f>
        <v>0</v>
      </c>
      <c r="J7" s="77" t="s">
        <v>1436</v>
      </c>
      <c r="K7" s="78"/>
      <c r="L7" s="79"/>
      <c r="P7" s="19"/>
      <c r="Q7" s="8"/>
      <c r="S7" s="12"/>
      <c r="T7" s="12"/>
    </row>
    <row r="8" spans="1:23" ht="57" x14ac:dyDescent="0.25">
      <c r="A8" s="76" t="s">
        <v>1439</v>
      </c>
      <c r="B8" s="76"/>
      <c r="C8" s="76"/>
      <c r="D8" s="76"/>
      <c r="E8" s="76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71" t="s">
        <v>1441</v>
      </c>
      <c r="O8" s="72"/>
      <c r="P8" s="26">
        <v>1</v>
      </c>
      <c r="Q8" s="73"/>
      <c r="R8" s="74"/>
      <c r="S8" s="74"/>
      <c r="T8" s="74"/>
      <c r="U8" s="74"/>
      <c r="V8" s="75"/>
    </row>
    <row r="9" spans="1:23" ht="45.75" x14ac:dyDescent="0.25">
      <c r="A9" s="82" t="s">
        <v>1442</v>
      </c>
      <c r="B9" s="82"/>
      <c r="C9" s="82"/>
      <c r="D9" s="82"/>
      <c r="E9" s="82"/>
      <c r="F9" s="10" t="s">
        <v>1443</v>
      </c>
      <c r="G9" s="28"/>
      <c r="H9" s="22">
        <f t="shared" si="0"/>
        <v>0</v>
      </c>
      <c r="I9" s="48">
        <f>ROUND(G9+H9,2)</f>
        <v>0</v>
      </c>
      <c r="J9" s="83" t="s">
        <v>1436</v>
      </c>
      <c r="K9" s="84"/>
      <c r="L9" s="85"/>
      <c r="M9" s="8"/>
      <c r="N9" s="31"/>
      <c r="W9" s="32"/>
    </row>
    <row r="10" spans="1:23" ht="57.75" thickBot="1" x14ac:dyDescent="0.3">
      <c r="A10" s="82" t="s">
        <v>1444</v>
      </c>
      <c r="B10" s="82"/>
      <c r="C10" s="82"/>
      <c r="D10" s="82"/>
      <c r="E10" s="82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86" t="s">
        <v>1436</v>
      </c>
      <c r="K10" s="87"/>
      <c r="L10" s="88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89"/>
      <c r="J11" s="90"/>
      <c r="K11" s="90"/>
      <c r="L11" s="91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92"/>
      <c r="J12" s="93"/>
      <c r="K12" s="93"/>
      <c r="L12" s="94"/>
      <c r="M12" s="95" t="s">
        <v>1448</v>
      </c>
      <c r="N12" s="96"/>
      <c r="O12" s="96"/>
      <c r="P12" s="96"/>
      <c r="Q12" s="96"/>
      <c r="R12" s="96"/>
      <c r="S12" s="96"/>
      <c r="T12" s="96"/>
      <c r="U12" s="96"/>
      <c r="V12" s="96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2</v>
      </c>
      <c r="N14" s="42">
        <f>SUM(N16:N400)</f>
        <v>2</v>
      </c>
      <c r="P14" s="80" t="s">
        <v>1449</v>
      </c>
      <c r="Q14" s="81"/>
      <c r="R14" s="81"/>
      <c r="S14" s="81"/>
      <c r="T14" s="80" t="s">
        <v>1450</v>
      </c>
      <c r="U14" s="81"/>
      <c r="V14" s="81"/>
      <c r="W14" s="8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7828051</v>
      </c>
      <c r="B16" s="55" t="s">
        <v>861</v>
      </c>
      <c r="C16" s="56" t="s">
        <v>862</v>
      </c>
      <c r="D16" s="57" t="s">
        <v>14</v>
      </c>
      <c r="E16" s="57" t="s">
        <v>819</v>
      </c>
      <c r="F16" s="57" t="s">
        <v>819</v>
      </c>
      <c r="G16" s="57" t="s">
        <v>820</v>
      </c>
      <c r="H16" s="57" t="s">
        <v>819</v>
      </c>
      <c r="I16" s="57" t="s">
        <v>863</v>
      </c>
      <c r="J16" s="57" t="s">
        <v>864</v>
      </c>
      <c r="K16" s="58">
        <v>48</v>
      </c>
      <c r="L16" s="57">
        <v>308540</v>
      </c>
      <c r="M16" s="57">
        <v>332328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457329</v>
      </c>
      <c r="B17" s="55" t="s">
        <v>865</v>
      </c>
      <c r="C17" s="56" t="s">
        <v>866</v>
      </c>
      <c r="D17" s="57" t="s">
        <v>14</v>
      </c>
      <c r="E17" s="57" t="s">
        <v>819</v>
      </c>
      <c r="F17" s="57" t="s">
        <v>819</v>
      </c>
      <c r="G17" s="57" t="s">
        <v>820</v>
      </c>
      <c r="H17" s="57" t="s">
        <v>819</v>
      </c>
      <c r="I17" s="57" t="s">
        <v>867</v>
      </c>
      <c r="J17" s="57" t="s">
        <v>868</v>
      </c>
      <c r="K17" s="58">
        <v>75</v>
      </c>
      <c r="L17" s="57">
        <v>308387</v>
      </c>
      <c r="M17" s="57">
        <v>329627</v>
      </c>
      <c r="N17" s="57">
        <v>1</v>
      </c>
      <c r="O17" s="59"/>
      <c r="P17" s="59"/>
      <c r="Q17" s="59"/>
      <c r="R17" s="32">
        <f>ROUND(Q17*0.23,2)</f>
        <v>0</v>
      </c>
      <c r="S17" s="44">
        <f>ROUND(Q17,2)+R17</f>
        <v>0</v>
      </c>
      <c r="T17" s="59"/>
      <c r="U17" s="59"/>
      <c r="V17" s="32">
        <f>ROUND(U17*0.23,2)</f>
        <v>0</v>
      </c>
      <c r="W17" s="44">
        <f>ROUND(U17,2)+V17</f>
        <v>0</v>
      </c>
    </row>
  </sheetData>
  <sheetProtection algorithmName="SHA-512" hashValue="crsvrTz/a/utrMM+wLe4N6153VpWwWD8LcV2AWaWrwWPUD1UBESw4OgB2etF5oJLukittlM+XgKSUoda5RsImw==" saltValue="9RX10ZXAQWW7Cs8vS3k81w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W18"/>
  <sheetViews>
    <sheetView topLeftCell="A7" workbookViewId="0">
      <selection activeCell="H5" sqref="H5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227</v>
      </c>
      <c r="B2" s="8">
        <f>M14</f>
        <v>3</v>
      </c>
      <c r="C2" s="8" t="str">
        <f>E16</f>
        <v>WAŁBRZYCH</v>
      </c>
      <c r="D2" s="8"/>
      <c r="E2" s="8"/>
      <c r="F2" s="8"/>
      <c r="G2" s="64" t="s">
        <v>1421</v>
      </c>
      <c r="H2" s="65"/>
      <c r="I2" s="66"/>
      <c r="J2" s="67" t="s">
        <v>1422</v>
      </c>
      <c r="K2" s="68"/>
      <c r="L2" s="69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70" t="s">
        <v>1429</v>
      </c>
      <c r="B4" s="70"/>
      <c r="C4" s="70"/>
      <c r="D4" s="70"/>
      <c r="E4" s="70"/>
      <c r="F4" s="20" t="s">
        <v>1430</v>
      </c>
      <c r="G4" s="21">
        <f>ROUND(J4/M14/60,2)</f>
        <v>0</v>
      </c>
      <c r="H4" s="22">
        <f>ROUND(K4/M14/60,2)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71" t="s">
        <v>1431</v>
      </c>
      <c r="O4" s="72"/>
      <c r="P4" s="26">
        <v>1</v>
      </c>
      <c r="Q4" s="73"/>
      <c r="R4" s="74"/>
      <c r="S4" s="74"/>
      <c r="T4" s="74"/>
      <c r="U4" s="74"/>
      <c r="V4" s="75"/>
    </row>
    <row r="5" spans="1:23" ht="45" x14ac:dyDescent="0.25">
      <c r="A5" s="70" t="s">
        <v>1432</v>
      </c>
      <c r="B5" s="70"/>
      <c r="C5" s="70"/>
      <c r="D5" s="70"/>
      <c r="E5" s="70"/>
      <c r="F5" s="20" t="s">
        <v>1433</v>
      </c>
      <c r="G5" s="21">
        <f>ROUND(J5/M14/60,2)</f>
        <v>0</v>
      </c>
      <c r="H5" s="22">
        <f>ROUND(K5/M14/60,2)</f>
        <v>0</v>
      </c>
      <c r="I5" s="23">
        <f>G5+H5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71"/>
      <c r="O5" s="72"/>
      <c r="P5" s="26">
        <v>2</v>
      </c>
      <c r="Q5" s="73"/>
      <c r="R5" s="74"/>
      <c r="S5" s="74"/>
      <c r="T5" s="74"/>
      <c r="U5" s="74"/>
      <c r="V5" s="75"/>
    </row>
    <row r="6" spans="1:23" ht="68.25" x14ac:dyDescent="0.25">
      <c r="A6" s="76" t="s">
        <v>1434</v>
      </c>
      <c r="B6" s="76"/>
      <c r="C6" s="76"/>
      <c r="D6" s="76"/>
      <c r="E6" s="76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77" t="s">
        <v>1436</v>
      </c>
      <c r="K6" s="78"/>
      <c r="L6" s="79"/>
      <c r="P6" s="19" t="s">
        <v>1427</v>
      </c>
      <c r="Q6" s="8" t="s">
        <v>1428</v>
      </c>
      <c r="S6" s="12"/>
      <c r="T6" s="12"/>
    </row>
    <row r="7" spans="1:23" ht="68.25" x14ac:dyDescent="0.25">
      <c r="A7" s="76" t="s">
        <v>1437</v>
      </c>
      <c r="B7" s="76"/>
      <c r="C7" s="76"/>
      <c r="D7" s="76"/>
      <c r="E7" s="76"/>
      <c r="F7" s="10" t="s">
        <v>1438</v>
      </c>
      <c r="G7" s="28"/>
      <c r="H7" s="22">
        <f t="shared" si="0"/>
        <v>0</v>
      </c>
      <c r="I7" s="48">
        <f>ROUND(G7+H7,2)</f>
        <v>0</v>
      </c>
      <c r="J7" s="77" t="s">
        <v>1436</v>
      </c>
      <c r="K7" s="78"/>
      <c r="L7" s="79"/>
      <c r="P7" s="19"/>
      <c r="Q7" s="8"/>
      <c r="S7" s="12"/>
      <c r="T7" s="12"/>
    </row>
    <row r="8" spans="1:23" ht="57" x14ac:dyDescent="0.25">
      <c r="A8" s="76" t="s">
        <v>1439</v>
      </c>
      <c r="B8" s="76"/>
      <c r="C8" s="76"/>
      <c r="D8" s="76"/>
      <c r="E8" s="76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71" t="s">
        <v>1441</v>
      </c>
      <c r="O8" s="72"/>
      <c r="P8" s="26">
        <v>1</v>
      </c>
      <c r="Q8" s="73"/>
      <c r="R8" s="74"/>
      <c r="S8" s="74"/>
      <c r="T8" s="74"/>
      <c r="U8" s="74"/>
      <c r="V8" s="75"/>
    </row>
    <row r="9" spans="1:23" ht="45.75" x14ac:dyDescent="0.25">
      <c r="A9" s="82" t="s">
        <v>1442</v>
      </c>
      <c r="B9" s="82"/>
      <c r="C9" s="82"/>
      <c r="D9" s="82"/>
      <c r="E9" s="82"/>
      <c r="F9" s="10" t="s">
        <v>1443</v>
      </c>
      <c r="G9" s="28"/>
      <c r="H9" s="22">
        <f t="shared" si="0"/>
        <v>0</v>
      </c>
      <c r="I9" s="48">
        <f>ROUND(G9+H9,2)</f>
        <v>0</v>
      </c>
      <c r="J9" s="83" t="s">
        <v>1436</v>
      </c>
      <c r="K9" s="84"/>
      <c r="L9" s="85"/>
      <c r="M9" s="8"/>
      <c r="N9" s="31"/>
      <c r="W9" s="32"/>
    </row>
    <row r="10" spans="1:23" ht="57.75" thickBot="1" x14ac:dyDescent="0.3">
      <c r="A10" s="82" t="s">
        <v>1444</v>
      </c>
      <c r="B10" s="82"/>
      <c r="C10" s="82"/>
      <c r="D10" s="82"/>
      <c r="E10" s="82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86" t="s">
        <v>1436</v>
      </c>
      <c r="K10" s="87"/>
      <c r="L10" s="88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89"/>
      <c r="J11" s="90"/>
      <c r="K11" s="90"/>
      <c r="L11" s="91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92"/>
      <c r="J12" s="93"/>
      <c r="K12" s="93"/>
      <c r="L12" s="94"/>
      <c r="M12" s="95" t="s">
        <v>1448</v>
      </c>
      <c r="N12" s="96"/>
      <c r="O12" s="96"/>
      <c r="P12" s="96"/>
      <c r="Q12" s="96"/>
      <c r="R12" s="96"/>
      <c r="S12" s="96"/>
      <c r="T12" s="96"/>
      <c r="U12" s="96"/>
      <c r="V12" s="96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3</v>
      </c>
      <c r="N14" s="42">
        <f>SUM(N16:N400)</f>
        <v>3</v>
      </c>
      <c r="P14" s="80" t="s">
        <v>1449</v>
      </c>
      <c r="Q14" s="81"/>
      <c r="R14" s="81"/>
      <c r="S14" s="81"/>
      <c r="T14" s="80" t="s">
        <v>1450</v>
      </c>
      <c r="U14" s="81"/>
      <c r="V14" s="81"/>
      <c r="W14" s="8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459521</v>
      </c>
      <c r="B16" s="55" t="s">
        <v>835</v>
      </c>
      <c r="C16" s="56" t="s">
        <v>836</v>
      </c>
      <c r="D16" s="57" t="s">
        <v>14</v>
      </c>
      <c r="E16" s="57" t="s">
        <v>819</v>
      </c>
      <c r="F16" s="57" t="s">
        <v>819</v>
      </c>
      <c r="G16" s="57" t="s">
        <v>820</v>
      </c>
      <c r="H16" s="57" t="s">
        <v>819</v>
      </c>
      <c r="I16" s="57" t="s">
        <v>837</v>
      </c>
      <c r="J16" s="57" t="s">
        <v>838</v>
      </c>
      <c r="K16" s="58">
        <v>4</v>
      </c>
      <c r="L16" s="57">
        <v>305517</v>
      </c>
      <c r="M16" s="57">
        <v>325034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460479</v>
      </c>
      <c r="B17" s="55" t="s">
        <v>847</v>
      </c>
      <c r="C17" s="56" t="s">
        <v>848</v>
      </c>
      <c r="D17" s="57" t="s">
        <v>14</v>
      </c>
      <c r="E17" s="57" t="s">
        <v>819</v>
      </c>
      <c r="F17" s="57" t="s">
        <v>819</v>
      </c>
      <c r="G17" s="57" t="s">
        <v>820</v>
      </c>
      <c r="H17" s="57" t="s">
        <v>819</v>
      </c>
      <c r="I17" s="57" t="s">
        <v>257</v>
      </c>
      <c r="J17" s="57" t="s">
        <v>258</v>
      </c>
      <c r="K17" s="58">
        <v>24</v>
      </c>
      <c r="L17" s="57">
        <v>308524</v>
      </c>
      <c r="M17" s="57">
        <v>325411</v>
      </c>
      <c r="N17" s="57">
        <v>1</v>
      </c>
      <c r="O17" s="59"/>
      <c r="P17" s="59"/>
      <c r="Q17" s="59"/>
      <c r="R17" s="32">
        <f t="shared" ref="R17:R18" si="1">ROUND(Q17*0.23,2)</f>
        <v>0</v>
      </c>
      <c r="S17" s="44">
        <f t="shared" ref="S17:S18" si="2">ROUND(Q17,2)+R17</f>
        <v>0</v>
      </c>
      <c r="T17" s="59"/>
      <c r="U17" s="59"/>
      <c r="V17" s="32">
        <f t="shared" ref="V17:V18" si="3">ROUND(U17*0.23,2)</f>
        <v>0</v>
      </c>
      <c r="W17" s="44">
        <f t="shared" ref="W17:W18" si="4">ROUND(U17,2)+V17</f>
        <v>0</v>
      </c>
    </row>
    <row r="18" spans="1:23" x14ac:dyDescent="0.25">
      <c r="A18" s="55">
        <v>464993</v>
      </c>
      <c r="B18" s="55" t="s">
        <v>870</v>
      </c>
      <c r="C18" s="56" t="s">
        <v>871</v>
      </c>
      <c r="D18" s="57" t="s">
        <v>14</v>
      </c>
      <c r="E18" s="57" t="s">
        <v>819</v>
      </c>
      <c r="F18" s="57" t="s">
        <v>819</v>
      </c>
      <c r="G18" s="57" t="s">
        <v>820</v>
      </c>
      <c r="H18" s="57" t="s">
        <v>819</v>
      </c>
      <c r="I18" s="57" t="s">
        <v>165</v>
      </c>
      <c r="J18" s="57" t="s">
        <v>869</v>
      </c>
      <c r="K18" s="58">
        <v>5</v>
      </c>
      <c r="L18" s="57">
        <v>308160</v>
      </c>
      <c r="M18" s="57">
        <v>326155</v>
      </c>
      <c r="N18" s="57">
        <v>1</v>
      </c>
      <c r="O18" s="59"/>
      <c r="P18" s="59"/>
      <c r="Q18" s="59"/>
      <c r="R18" s="32">
        <f t="shared" si="1"/>
        <v>0</v>
      </c>
      <c r="S18" s="44">
        <f t="shared" si="2"/>
        <v>0</v>
      </c>
      <c r="T18" s="59"/>
      <c r="U18" s="59"/>
      <c r="V18" s="32">
        <f t="shared" si="3"/>
        <v>0</v>
      </c>
      <c r="W18" s="44">
        <f t="shared" si="4"/>
        <v>0</v>
      </c>
    </row>
  </sheetData>
  <sheetProtection algorithmName="SHA-512" hashValue="QUsbFVSHuFxmZXNPWqHItWFWV9cKPW9KTFX4E4OnY64tjwQjFWltnxuLVGSiQkSuCR0OAi4H1CHIFZpqJjatTg==" saltValue="o6nRzFRTJw2KggCr5e33dQ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W16"/>
  <sheetViews>
    <sheetView workbookViewId="0">
      <selection activeCell="H5" sqref="H5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226</v>
      </c>
      <c r="B2" s="8">
        <f>M14</f>
        <v>1</v>
      </c>
      <c r="C2" s="8" t="str">
        <f>E16</f>
        <v>WAŁBRZYCH</v>
      </c>
      <c r="D2" s="8"/>
      <c r="E2" s="8"/>
      <c r="F2" s="8"/>
      <c r="G2" s="64" t="s">
        <v>1421</v>
      </c>
      <c r="H2" s="65"/>
      <c r="I2" s="66"/>
      <c r="J2" s="67" t="s">
        <v>1422</v>
      </c>
      <c r="K2" s="68"/>
      <c r="L2" s="69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70" t="s">
        <v>1429</v>
      </c>
      <c r="B4" s="70"/>
      <c r="C4" s="70"/>
      <c r="D4" s="70"/>
      <c r="E4" s="70"/>
      <c r="F4" s="20" t="s">
        <v>1430</v>
      </c>
      <c r="G4" s="21">
        <f>ROUND(J4/M14/60,2)</f>
        <v>0</v>
      </c>
      <c r="H4" s="22">
        <f>ROUND(K4/M14/60,2)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71" t="s">
        <v>1431</v>
      </c>
      <c r="O4" s="72"/>
      <c r="P4" s="26">
        <v>1</v>
      </c>
      <c r="Q4" s="73"/>
      <c r="R4" s="74"/>
      <c r="S4" s="74"/>
      <c r="T4" s="74"/>
      <c r="U4" s="74"/>
      <c r="V4" s="75"/>
    </row>
    <row r="5" spans="1:23" ht="45" x14ac:dyDescent="0.25">
      <c r="A5" s="70" t="s">
        <v>1432</v>
      </c>
      <c r="B5" s="70"/>
      <c r="C5" s="70"/>
      <c r="D5" s="70"/>
      <c r="E5" s="70"/>
      <c r="F5" s="20" t="s">
        <v>1433</v>
      </c>
      <c r="G5" s="21">
        <f>ROUND(J5/M14/60,2)</f>
        <v>0</v>
      </c>
      <c r="H5" s="22">
        <f>ROUND(K5/M14/60,2)</f>
        <v>0</v>
      </c>
      <c r="I5" s="23">
        <f>G5+H5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71"/>
      <c r="O5" s="72"/>
      <c r="P5" s="26">
        <v>2</v>
      </c>
      <c r="Q5" s="73"/>
      <c r="R5" s="74"/>
      <c r="S5" s="74"/>
      <c r="T5" s="74"/>
      <c r="U5" s="74"/>
      <c r="V5" s="75"/>
    </row>
    <row r="6" spans="1:23" ht="68.25" x14ac:dyDescent="0.25">
      <c r="A6" s="76" t="s">
        <v>1434</v>
      </c>
      <c r="B6" s="76"/>
      <c r="C6" s="76"/>
      <c r="D6" s="76"/>
      <c r="E6" s="76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77" t="s">
        <v>1436</v>
      </c>
      <c r="K6" s="78"/>
      <c r="L6" s="79"/>
      <c r="P6" s="19" t="s">
        <v>1427</v>
      </c>
      <c r="Q6" s="8" t="s">
        <v>1428</v>
      </c>
      <c r="S6" s="12"/>
      <c r="T6" s="12"/>
    </row>
    <row r="7" spans="1:23" ht="68.25" x14ac:dyDescent="0.25">
      <c r="A7" s="76" t="s">
        <v>1437</v>
      </c>
      <c r="B7" s="76"/>
      <c r="C7" s="76"/>
      <c r="D7" s="76"/>
      <c r="E7" s="76"/>
      <c r="F7" s="10" t="s">
        <v>1438</v>
      </c>
      <c r="G7" s="28"/>
      <c r="H7" s="22">
        <f t="shared" si="0"/>
        <v>0</v>
      </c>
      <c r="I7" s="48">
        <f>ROUND(G7+H7,2)</f>
        <v>0</v>
      </c>
      <c r="J7" s="77" t="s">
        <v>1436</v>
      </c>
      <c r="K7" s="78"/>
      <c r="L7" s="79"/>
      <c r="P7" s="19"/>
      <c r="Q7" s="8"/>
      <c r="S7" s="12"/>
      <c r="T7" s="12"/>
    </row>
    <row r="8" spans="1:23" ht="57" x14ac:dyDescent="0.25">
      <c r="A8" s="76" t="s">
        <v>1439</v>
      </c>
      <c r="B8" s="76"/>
      <c r="C8" s="76"/>
      <c r="D8" s="76"/>
      <c r="E8" s="76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71" t="s">
        <v>1441</v>
      </c>
      <c r="O8" s="72"/>
      <c r="P8" s="26">
        <v>1</v>
      </c>
      <c r="Q8" s="73"/>
      <c r="R8" s="74"/>
      <c r="S8" s="74"/>
      <c r="T8" s="74"/>
      <c r="U8" s="74"/>
      <c r="V8" s="75"/>
    </row>
    <row r="9" spans="1:23" ht="45.75" x14ac:dyDescent="0.25">
      <c r="A9" s="82" t="s">
        <v>1442</v>
      </c>
      <c r="B9" s="82"/>
      <c r="C9" s="82"/>
      <c r="D9" s="82"/>
      <c r="E9" s="82"/>
      <c r="F9" s="10" t="s">
        <v>1443</v>
      </c>
      <c r="G9" s="28"/>
      <c r="H9" s="22">
        <f t="shared" si="0"/>
        <v>0</v>
      </c>
      <c r="I9" s="48">
        <f>ROUND(G9+H9,2)</f>
        <v>0</v>
      </c>
      <c r="J9" s="83" t="s">
        <v>1436</v>
      </c>
      <c r="K9" s="84"/>
      <c r="L9" s="85"/>
      <c r="M9" s="8"/>
      <c r="N9" s="31"/>
      <c r="W9" s="32"/>
    </row>
    <row r="10" spans="1:23" ht="57.75" thickBot="1" x14ac:dyDescent="0.3">
      <c r="A10" s="82" t="s">
        <v>1444</v>
      </c>
      <c r="B10" s="82"/>
      <c r="C10" s="82"/>
      <c r="D10" s="82"/>
      <c r="E10" s="82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86" t="s">
        <v>1436</v>
      </c>
      <c r="K10" s="87"/>
      <c r="L10" s="88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89"/>
      <c r="J11" s="90"/>
      <c r="K11" s="90"/>
      <c r="L11" s="91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92"/>
      <c r="J12" s="93"/>
      <c r="K12" s="93"/>
      <c r="L12" s="94"/>
      <c r="M12" s="95" t="s">
        <v>1448</v>
      </c>
      <c r="N12" s="96"/>
      <c r="O12" s="96"/>
      <c r="P12" s="96"/>
      <c r="Q12" s="96"/>
      <c r="R12" s="96"/>
      <c r="S12" s="96"/>
      <c r="T12" s="96"/>
      <c r="U12" s="96"/>
      <c r="V12" s="96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1</v>
      </c>
      <c r="N14" s="42">
        <f>SUM(N16:N400)</f>
        <v>1</v>
      </c>
      <c r="P14" s="80" t="s">
        <v>1449</v>
      </c>
      <c r="Q14" s="81"/>
      <c r="R14" s="81"/>
      <c r="S14" s="81"/>
      <c r="T14" s="80" t="s">
        <v>1450</v>
      </c>
      <c r="U14" s="81"/>
      <c r="V14" s="81"/>
      <c r="W14" s="8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464110</v>
      </c>
      <c r="B16" s="55" t="s">
        <v>849</v>
      </c>
      <c r="C16" s="56" t="s">
        <v>850</v>
      </c>
      <c r="D16" s="57" t="s">
        <v>14</v>
      </c>
      <c r="E16" s="57" t="s">
        <v>819</v>
      </c>
      <c r="F16" s="57" t="s">
        <v>819</v>
      </c>
      <c r="G16" s="57" t="s">
        <v>820</v>
      </c>
      <c r="H16" s="57" t="s">
        <v>819</v>
      </c>
      <c r="I16" s="57" t="s">
        <v>301</v>
      </c>
      <c r="J16" s="57" t="s">
        <v>302</v>
      </c>
      <c r="K16" s="58">
        <v>41</v>
      </c>
      <c r="L16" s="57">
        <v>308298</v>
      </c>
      <c r="M16" s="57">
        <v>325331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</sheetData>
  <sheetProtection algorithmName="SHA-512" hashValue="UagEBLlSPoU8+eGb/NsyTzIRR2dn5X9xo2jovvwnZRMz8s3GbIQ094JVjXA4xUDQYb1gfGh7Ht17Lv/twtdbGw==" saltValue="mS+HnT15yRZbyBY2u1oveA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97"/>
  <sheetViews>
    <sheetView topLeftCell="A2" workbookViewId="0">
      <selection activeCell="T11" sqref="T11"/>
    </sheetView>
  </sheetViews>
  <sheetFormatPr defaultRowHeight="15" x14ac:dyDescent="0.25"/>
  <cols>
    <col min="2" max="2" width="12.85546875" bestFit="1" customWidth="1"/>
    <col min="3" max="3" width="17.140625" customWidth="1"/>
    <col min="4" max="4" width="7.140625" customWidth="1"/>
    <col min="5" max="5" width="14" bestFit="1" customWidth="1"/>
    <col min="6" max="6" width="23.42578125" bestFit="1" customWidth="1"/>
  </cols>
  <sheetData>
    <row r="1" spans="1:6" x14ac:dyDescent="0.25">
      <c r="D1">
        <f>SUBTOTAL(9,D3:D102)</f>
        <v>365</v>
      </c>
    </row>
    <row r="2" spans="1:6" x14ac:dyDescent="0.25">
      <c r="A2" t="s">
        <v>1414</v>
      </c>
      <c r="B2" t="s">
        <v>1415</v>
      </c>
      <c r="C2" t="s">
        <v>1416</v>
      </c>
      <c r="D2" t="s">
        <v>1417</v>
      </c>
      <c r="E2" t="s">
        <v>1418</v>
      </c>
      <c r="F2" t="s">
        <v>1419</v>
      </c>
    </row>
    <row r="3" spans="1:6" x14ac:dyDescent="0.25">
      <c r="A3">
        <v>148</v>
      </c>
      <c r="B3">
        <v>148</v>
      </c>
      <c r="C3" t="s">
        <v>1420</v>
      </c>
      <c r="D3">
        <v>2</v>
      </c>
      <c r="E3" t="s">
        <v>14</v>
      </c>
      <c r="F3" t="s">
        <v>21</v>
      </c>
    </row>
    <row r="4" spans="1:6" x14ac:dyDescent="0.25">
      <c r="A4">
        <v>149</v>
      </c>
      <c r="B4">
        <v>149</v>
      </c>
      <c r="C4" t="s">
        <v>1420</v>
      </c>
      <c r="D4">
        <v>2</v>
      </c>
      <c r="E4" t="s">
        <v>14</v>
      </c>
      <c r="F4" t="s">
        <v>21</v>
      </c>
    </row>
    <row r="5" spans="1:6" x14ac:dyDescent="0.25">
      <c r="A5">
        <v>150</v>
      </c>
      <c r="B5">
        <v>150</v>
      </c>
      <c r="C5" t="s">
        <v>1420</v>
      </c>
      <c r="D5">
        <v>2</v>
      </c>
      <c r="E5" t="s">
        <v>14</v>
      </c>
      <c r="F5" t="s">
        <v>21</v>
      </c>
    </row>
    <row r="6" spans="1:6" x14ac:dyDescent="0.25">
      <c r="A6">
        <v>151</v>
      </c>
      <c r="B6">
        <v>151</v>
      </c>
      <c r="C6" t="s">
        <v>1420</v>
      </c>
      <c r="D6">
        <v>1</v>
      </c>
      <c r="E6" t="s">
        <v>14</v>
      </c>
      <c r="F6" t="s">
        <v>21</v>
      </c>
    </row>
    <row r="7" spans="1:6" x14ac:dyDescent="0.25">
      <c r="A7">
        <v>152</v>
      </c>
      <c r="B7">
        <v>152</v>
      </c>
      <c r="C7" t="s">
        <v>1420</v>
      </c>
      <c r="D7">
        <v>10</v>
      </c>
      <c r="E7" t="s">
        <v>14</v>
      </c>
      <c r="F7" t="s">
        <v>21</v>
      </c>
    </row>
    <row r="8" spans="1:6" x14ac:dyDescent="0.25">
      <c r="A8">
        <v>153</v>
      </c>
      <c r="B8">
        <v>153</v>
      </c>
      <c r="C8" t="s">
        <v>1420</v>
      </c>
      <c r="D8">
        <v>3</v>
      </c>
      <c r="E8" t="s">
        <v>14</v>
      </c>
      <c r="F8" t="s">
        <v>141</v>
      </c>
    </row>
    <row r="9" spans="1:6" x14ac:dyDescent="0.25">
      <c r="A9">
        <v>154</v>
      </c>
      <c r="B9">
        <v>154</v>
      </c>
      <c r="C9" t="s">
        <v>1420</v>
      </c>
      <c r="D9">
        <v>7</v>
      </c>
      <c r="E9" t="s">
        <v>14</v>
      </c>
      <c r="F9" t="s">
        <v>141</v>
      </c>
    </row>
    <row r="10" spans="1:6" x14ac:dyDescent="0.25">
      <c r="A10">
        <v>155</v>
      </c>
      <c r="B10">
        <v>155</v>
      </c>
      <c r="C10" t="s">
        <v>1420</v>
      </c>
      <c r="D10">
        <v>1</v>
      </c>
      <c r="E10" t="s">
        <v>14</v>
      </c>
      <c r="F10" t="s">
        <v>141</v>
      </c>
    </row>
    <row r="11" spans="1:6" x14ac:dyDescent="0.25">
      <c r="A11">
        <v>156</v>
      </c>
      <c r="B11">
        <v>156</v>
      </c>
      <c r="C11" t="s">
        <v>1420</v>
      </c>
      <c r="D11">
        <v>7</v>
      </c>
      <c r="E11" t="s">
        <v>14</v>
      </c>
      <c r="F11" t="s">
        <v>141</v>
      </c>
    </row>
    <row r="12" spans="1:6" x14ac:dyDescent="0.25">
      <c r="A12">
        <v>157</v>
      </c>
      <c r="B12">
        <v>157</v>
      </c>
      <c r="C12" t="s">
        <v>1420</v>
      </c>
      <c r="D12">
        <v>10</v>
      </c>
      <c r="E12" t="s">
        <v>14</v>
      </c>
      <c r="F12" t="s">
        <v>141</v>
      </c>
    </row>
    <row r="13" spans="1:6" x14ac:dyDescent="0.25">
      <c r="A13">
        <v>158</v>
      </c>
      <c r="B13">
        <v>158</v>
      </c>
      <c r="C13" t="s">
        <v>1420</v>
      </c>
      <c r="D13">
        <v>5</v>
      </c>
      <c r="E13" t="s">
        <v>14</v>
      </c>
      <c r="F13" t="s">
        <v>141</v>
      </c>
    </row>
    <row r="14" spans="1:6" x14ac:dyDescent="0.25">
      <c r="A14">
        <v>159</v>
      </c>
      <c r="B14">
        <v>159</v>
      </c>
      <c r="C14" t="s">
        <v>1420</v>
      </c>
      <c r="D14">
        <v>2</v>
      </c>
      <c r="E14" t="s">
        <v>14</v>
      </c>
      <c r="F14" t="s">
        <v>59</v>
      </c>
    </row>
    <row r="15" spans="1:6" x14ac:dyDescent="0.25">
      <c r="A15">
        <v>160</v>
      </c>
      <c r="B15">
        <v>160</v>
      </c>
      <c r="C15" t="s">
        <v>1420</v>
      </c>
      <c r="D15">
        <v>9</v>
      </c>
      <c r="E15" t="s">
        <v>14</v>
      </c>
      <c r="F15" t="s">
        <v>59</v>
      </c>
    </row>
    <row r="16" spans="1:6" x14ac:dyDescent="0.25">
      <c r="A16">
        <v>161</v>
      </c>
      <c r="B16">
        <v>161</v>
      </c>
      <c r="C16" t="s">
        <v>1420</v>
      </c>
      <c r="D16">
        <v>2</v>
      </c>
      <c r="E16" t="s">
        <v>14</v>
      </c>
      <c r="F16" t="s">
        <v>59</v>
      </c>
    </row>
    <row r="17" spans="1:6" x14ac:dyDescent="0.25">
      <c r="A17">
        <v>162</v>
      </c>
      <c r="B17">
        <v>162</v>
      </c>
      <c r="C17" t="s">
        <v>1420</v>
      </c>
      <c r="D17">
        <v>2</v>
      </c>
      <c r="E17" t="s">
        <v>14</v>
      </c>
      <c r="F17" t="s">
        <v>59</v>
      </c>
    </row>
    <row r="18" spans="1:6" x14ac:dyDescent="0.25">
      <c r="A18">
        <v>163</v>
      </c>
      <c r="B18">
        <v>163</v>
      </c>
      <c r="C18" t="s">
        <v>1420</v>
      </c>
      <c r="D18">
        <v>2</v>
      </c>
      <c r="E18" t="s">
        <v>14</v>
      </c>
      <c r="F18" t="s">
        <v>59</v>
      </c>
    </row>
    <row r="19" spans="1:6" x14ac:dyDescent="0.25">
      <c r="A19">
        <v>164</v>
      </c>
      <c r="B19">
        <v>164</v>
      </c>
      <c r="C19" t="s">
        <v>1420</v>
      </c>
      <c r="D19">
        <v>6</v>
      </c>
      <c r="E19" t="s">
        <v>14</v>
      </c>
      <c r="F19" t="s">
        <v>59</v>
      </c>
    </row>
    <row r="20" spans="1:6" x14ac:dyDescent="0.25">
      <c r="A20">
        <v>165</v>
      </c>
      <c r="B20">
        <v>165</v>
      </c>
      <c r="C20" t="s">
        <v>1420</v>
      </c>
      <c r="D20">
        <v>1</v>
      </c>
      <c r="E20" t="s">
        <v>14</v>
      </c>
      <c r="F20" t="s">
        <v>130</v>
      </c>
    </row>
    <row r="21" spans="1:6" x14ac:dyDescent="0.25">
      <c r="A21">
        <v>166</v>
      </c>
      <c r="B21">
        <v>166</v>
      </c>
      <c r="C21" t="s">
        <v>1420</v>
      </c>
      <c r="D21">
        <v>3</v>
      </c>
      <c r="E21" t="s">
        <v>14</v>
      </c>
      <c r="F21" t="s">
        <v>130</v>
      </c>
    </row>
    <row r="22" spans="1:6" x14ac:dyDescent="0.25">
      <c r="A22">
        <v>167</v>
      </c>
      <c r="B22">
        <v>167</v>
      </c>
      <c r="C22" t="s">
        <v>1420</v>
      </c>
      <c r="D22">
        <v>3</v>
      </c>
      <c r="E22" t="s">
        <v>14</v>
      </c>
      <c r="F22" t="s">
        <v>25</v>
      </c>
    </row>
    <row r="23" spans="1:6" x14ac:dyDescent="0.25">
      <c r="A23">
        <v>168</v>
      </c>
      <c r="B23">
        <v>168</v>
      </c>
      <c r="C23" t="s">
        <v>1420</v>
      </c>
      <c r="D23">
        <v>2</v>
      </c>
      <c r="E23" t="s">
        <v>14</v>
      </c>
      <c r="F23" t="s">
        <v>25</v>
      </c>
    </row>
    <row r="24" spans="1:6" x14ac:dyDescent="0.25">
      <c r="A24">
        <v>169</v>
      </c>
      <c r="B24">
        <v>169</v>
      </c>
      <c r="C24" t="s">
        <v>1420</v>
      </c>
      <c r="D24">
        <v>1</v>
      </c>
      <c r="E24" t="s">
        <v>14</v>
      </c>
      <c r="F24" t="s">
        <v>25</v>
      </c>
    </row>
    <row r="25" spans="1:6" x14ac:dyDescent="0.25">
      <c r="A25">
        <v>170</v>
      </c>
      <c r="B25">
        <v>170</v>
      </c>
      <c r="C25" t="s">
        <v>1420</v>
      </c>
      <c r="D25">
        <v>2</v>
      </c>
      <c r="E25" t="s">
        <v>14</v>
      </c>
      <c r="F25" t="s">
        <v>25</v>
      </c>
    </row>
    <row r="26" spans="1:6" x14ac:dyDescent="0.25">
      <c r="A26">
        <v>171</v>
      </c>
      <c r="B26">
        <v>171</v>
      </c>
      <c r="C26" t="s">
        <v>1420</v>
      </c>
      <c r="D26">
        <v>3</v>
      </c>
      <c r="E26" t="s">
        <v>14</v>
      </c>
      <c r="F26" t="s">
        <v>269</v>
      </c>
    </row>
    <row r="27" spans="1:6" x14ac:dyDescent="0.25">
      <c r="A27">
        <v>172</v>
      </c>
      <c r="B27">
        <v>172</v>
      </c>
      <c r="C27" t="s">
        <v>1420</v>
      </c>
      <c r="D27">
        <v>5</v>
      </c>
      <c r="E27" t="s">
        <v>14</v>
      </c>
      <c r="F27" t="s">
        <v>269</v>
      </c>
    </row>
    <row r="28" spans="1:6" x14ac:dyDescent="0.25">
      <c r="A28">
        <v>173</v>
      </c>
      <c r="B28">
        <v>173</v>
      </c>
      <c r="C28" t="s">
        <v>1420</v>
      </c>
      <c r="D28">
        <v>4</v>
      </c>
      <c r="E28" t="s">
        <v>14</v>
      </c>
      <c r="F28" t="s">
        <v>269</v>
      </c>
    </row>
    <row r="29" spans="1:6" x14ac:dyDescent="0.25">
      <c r="A29">
        <v>174</v>
      </c>
      <c r="B29">
        <v>174</v>
      </c>
      <c r="C29" t="s">
        <v>1420</v>
      </c>
      <c r="D29">
        <v>3</v>
      </c>
      <c r="E29" t="s">
        <v>14</v>
      </c>
      <c r="F29" t="s">
        <v>269</v>
      </c>
    </row>
    <row r="30" spans="1:6" x14ac:dyDescent="0.25">
      <c r="A30">
        <v>175</v>
      </c>
      <c r="B30">
        <v>175</v>
      </c>
      <c r="C30" t="s">
        <v>1420</v>
      </c>
      <c r="D30">
        <v>4</v>
      </c>
      <c r="E30" t="s">
        <v>14</v>
      </c>
      <c r="F30" t="s">
        <v>269</v>
      </c>
    </row>
    <row r="31" spans="1:6" x14ac:dyDescent="0.25">
      <c r="A31">
        <v>176</v>
      </c>
      <c r="B31">
        <v>176</v>
      </c>
      <c r="C31" t="s">
        <v>1420</v>
      </c>
      <c r="D31">
        <v>3</v>
      </c>
      <c r="E31" t="s">
        <v>14</v>
      </c>
      <c r="F31" t="s">
        <v>133</v>
      </c>
    </row>
    <row r="32" spans="1:6" x14ac:dyDescent="0.25">
      <c r="A32">
        <v>177</v>
      </c>
      <c r="B32">
        <v>177</v>
      </c>
      <c r="C32" t="s">
        <v>1420</v>
      </c>
      <c r="D32">
        <v>2</v>
      </c>
      <c r="E32" t="s">
        <v>14</v>
      </c>
      <c r="F32" t="s">
        <v>133</v>
      </c>
    </row>
    <row r="33" spans="1:6" x14ac:dyDescent="0.25">
      <c r="A33">
        <v>178</v>
      </c>
      <c r="B33">
        <v>178</v>
      </c>
      <c r="C33" t="s">
        <v>1420</v>
      </c>
      <c r="D33">
        <v>8</v>
      </c>
      <c r="E33" t="s">
        <v>14</v>
      </c>
      <c r="F33" t="s">
        <v>133</v>
      </c>
    </row>
    <row r="34" spans="1:6" x14ac:dyDescent="0.25">
      <c r="A34">
        <v>179</v>
      </c>
      <c r="B34">
        <v>179</v>
      </c>
      <c r="C34" t="s">
        <v>1420</v>
      </c>
      <c r="D34">
        <v>1</v>
      </c>
      <c r="E34" t="s">
        <v>14</v>
      </c>
      <c r="F34" t="s">
        <v>133</v>
      </c>
    </row>
    <row r="35" spans="1:6" x14ac:dyDescent="0.25">
      <c r="A35">
        <v>180</v>
      </c>
      <c r="B35">
        <v>180</v>
      </c>
      <c r="C35" t="s">
        <v>1420</v>
      </c>
      <c r="D35">
        <v>2</v>
      </c>
      <c r="E35" t="s">
        <v>14</v>
      </c>
      <c r="F35" t="s">
        <v>133</v>
      </c>
    </row>
    <row r="36" spans="1:6" x14ac:dyDescent="0.25">
      <c r="A36">
        <v>181</v>
      </c>
      <c r="B36">
        <v>181</v>
      </c>
      <c r="C36" t="s">
        <v>1420</v>
      </c>
      <c r="D36">
        <v>1</v>
      </c>
      <c r="E36" t="s">
        <v>14</v>
      </c>
      <c r="F36" t="s">
        <v>133</v>
      </c>
    </row>
    <row r="37" spans="1:6" x14ac:dyDescent="0.25">
      <c r="A37">
        <v>182</v>
      </c>
      <c r="B37">
        <v>182</v>
      </c>
      <c r="C37" t="s">
        <v>1420</v>
      </c>
      <c r="D37">
        <v>9</v>
      </c>
      <c r="E37" t="s">
        <v>14</v>
      </c>
      <c r="F37" t="s">
        <v>133</v>
      </c>
    </row>
    <row r="38" spans="1:6" x14ac:dyDescent="0.25">
      <c r="A38">
        <v>183</v>
      </c>
      <c r="B38">
        <v>183</v>
      </c>
      <c r="C38" t="s">
        <v>1420</v>
      </c>
      <c r="D38">
        <v>4</v>
      </c>
      <c r="E38" t="s">
        <v>14</v>
      </c>
      <c r="F38" t="s">
        <v>469</v>
      </c>
    </row>
    <row r="39" spans="1:6" x14ac:dyDescent="0.25">
      <c r="A39">
        <v>184</v>
      </c>
      <c r="B39">
        <v>184</v>
      </c>
      <c r="C39" t="s">
        <v>1420</v>
      </c>
      <c r="D39">
        <v>7</v>
      </c>
      <c r="E39" t="s">
        <v>14</v>
      </c>
      <c r="F39" t="s">
        <v>469</v>
      </c>
    </row>
    <row r="40" spans="1:6" x14ac:dyDescent="0.25">
      <c r="A40">
        <v>185</v>
      </c>
      <c r="B40">
        <v>185</v>
      </c>
      <c r="C40" t="s">
        <v>1420</v>
      </c>
      <c r="D40">
        <v>2</v>
      </c>
      <c r="E40" t="s">
        <v>14</v>
      </c>
      <c r="F40" t="s">
        <v>469</v>
      </c>
    </row>
    <row r="41" spans="1:6" x14ac:dyDescent="0.25">
      <c r="A41">
        <v>186</v>
      </c>
      <c r="B41">
        <v>186</v>
      </c>
      <c r="C41" t="s">
        <v>1420</v>
      </c>
      <c r="D41">
        <v>2</v>
      </c>
      <c r="E41" t="s">
        <v>14</v>
      </c>
      <c r="F41" t="s">
        <v>469</v>
      </c>
    </row>
    <row r="42" spans="1:6" x14ac:dyDescent="0.25">
      <c r="A42">
        <v>187</v>
      </c>
      <c r="B42">
        <v>187</v>
      </c>
      <c r="C42" t="s">
        <v>1420</v>
      </c>
      <c r="D42">
        <v>7</v>
      </c>
      <c r="E42" t="s">
        <v>14</v>
      </c>
      <c r="F42" t="s">
        <v>469</v>
      </c>
    </row>
    <row r="43" spans="1:6" x14ac:dyDescent="0.25">
      <c r="A43">
        <v>188</v>
      </c>
      <c r="B43">
        <v>188</v>
      </c>
      <c r="C43" t="s">
        <v>1420</v>
      </c>
      <c r="D43">
        <v>5</v>
      </c>
      <c r="E43" t="s">
        <v>14</v>
      </c>
      <c r="F43" t="s">
        <v>469</v>
      </c>
    </row>
    <row r="44" spans="1:6" x14ac:dyDescent="0.25">
      <c r="A44">
        <v>189</v>
      </c>
      <c r="B44">
        <v>189</v>
      </c>
      <c r="C44" t="s">
        <v>1420</v>
      </c>
      <c r="D44">
        <v>5</v>
      </c>
      <c r="E44" t="s">
        <v>14</v>
      </c>
      <c r="F44" t="s">
        <v>57</v>
      </c>
    </row>
    <row r="45" spans="1:6" x14ac:dyDescent="0.25">
      <c r="A45">
        <v>190</v>
      </c>
      <c r="B45">
        <v>190</v>
      </c>
      <c r="C45" t="s">
        <v>1420</v>
      </c>
      <c r="D45">
        <v>5</v>
      </c>
      <c r="E45" t="s">
        <v>14</v>
      </c>
      <c r="F45" t="s">
        <v>29</v>
      </c>
    </row>
    <row r="46" spans="1:6" x14ac:dyDescent="0.25">
      <c r="A46">
        <v>191</v>
      </c>
      <c r="B46">
        <v>191</v>
      </c>
      <c r="C46" t="s">
        <v>1420</v>
      </c>
      <c r="D46">
        <v>2</v>
      </c>
      <c r="E46" t="s">
        <v>14</v>
      </c>
      <c r="F46" t="s">
        <v>29</v>
      </c>
    </row>
    <row r="47" spans="1:6" x14ac:dyDescent="0.25">
      <c r="A47">
        <v>192</v>
      </c>
      <c r="B47">
        <v>192</v>
      </c>
      <c r="C47" t="s">
        <v>1420</v>
      </c>
      <c r="D47">
        <v>1</v>
      </c>
      <c r="E47" t="s">
        <v>14</v>
      </c>
      <c r="F47" t="s">
        <v>29</v>
      </c>
    </row>
    <row r="48" spans="1:6" x14ac:dyDescent="0.25">
      <c r="A48">
        <v>193</v>
      </c>
      <c r="B48">
        <v>193</v>
      </c>
      <c r="C48" t="s">
        <v>1420</v>
      </c>
      <c r="D48">
        <v>2</v>
      </c>
      <c r="E48" t="s">
        <v>14</v>
      </c>
      <c r="F48" t="s">
        <v>29</v>
      </c>
    </row>
    <row r="49" spans="1:6" x14ac:dyDescent="0.25">
      <c r="A49">
        <v>194</v>
      </c>
      <c r="B49">
        <v>194</v>
      </c>
      <c r="C49" t="s">
        <v>1420</v>
      </c>
      <c r="D49">
        <v>5</v>
      </c>
      <c r="E49" t="s">
        <v>14</v>
      </c>
      <c r="F49" t="s">
        <v>70</v>
      </c>
    </row>
    <row r="50" spans="1:6" x14ac:dyDescent="0.25">
      <c r="A50">
        <v>195</v>
      </c>
      <c r="B50">
        <v>195</v>
      </c>
      <c r="C50" t="s">
        <v>1420</v>
      </c>
      <c r="D50">
        <v>1</v>
      </c>
      <c r="E50" t="s">
        <v>14</v>
      </c>
      <c r="F50" t="s">
        <v>70</v>
      </c>
    </row>
    <row r="51" spans="1:6" x14ac:dyDescent="0.25">
      <c r="A51">
        <v>196</v>
      </c>
      <c r="B51">
        <v>196</v>
      </c>
      <c r="C51" t="s">
        <v>1420</v>
      </c>
      <c r="D51">
        <v>1</v>
      </c>
      <c r="E51" t="s">
        <v>14</v>
      </c>
      <c r="F51" t="s">
        <v>70</v>
      </c>
    </row>
    <row r="52" spans="1:6" x14ac:dyDescent="0.25">
      <c r="A52">
        <v>197</v>
      </c>
      <c r="B52">
        <v>197</v>
      </c>
      <c r="C52" t="s">
        <v>1420</v>
      </c>
      <c r="D52">
        <v>2</v>
      </c>
      <c r="E52" t="s">
        <v>14</v>
      </c>
      <c r="F52" t="s">
        <v>70</v>
      </c>
    </row>
    <row r="53" spans="1:6" x14ac:dyDescent="0.25">
      <c r="A53">
        <v>198</v>
      </c>
      <c r="B53">
        <v>198</v>
      </c>
      <c r="C53" t="s">
        <v>1420</v>
      </c>
      <c r="D53">
        <v>1</v>
      </c>
      <c r="E53" t="s">
        <v>14</v>
      </c>
      <c r="F53" t="s">
        <v>70</v>
      </c>
    </row>
    <row r="54" spans="1:6" x14ac:dyDescent="0.25">
      <c r="A54">
        <v>199</v>
      </c>
      <c r="B54">
        <v>199</v>
      </c>
      <c r="C54" t="s">
        <v>1420</v>
      </c>
      <c r="D54">
        <v>10</v>
      </c>
      <c r="E54" t="s">
        <v>14</v>
      </c>
      <c r="F54" t="s">
        <v>70</v>
      </c>
    </row>
    <row r="55" spans="1:6" x14ac:dyDescent="0.25">
      <c r="A55">
        <v>200</v>
      </c>
      <c r="B55">
        <v>200</v>
      </c>
      <c r="C55" t="s">
        <v>1420</v>
      </c>
      <c r="D55">
        <v>9</v>
      </c>
      <c r="E55" t="s">
        <v>14</v>
      </c>
      <c r="F55" t="s">
        <v>70</v>
      </c>
    </row>
    <row r="56" spans="1:6" x14ac:dyDescent="0.25">
      <c r="A56">
        <v>201</v>
      </c>
      <c r="B56">
        <v>201</v>
      </c>
      <c r="C56" t="s">
        <v>1420</v>
      </c>
      <c r="D56">
        <v>4</v>
      </c>
      <c r="E56" t="s">
        <v>14</v>
      </c>
      <c r="F56" t="s">
        <v>26</v>
      </c>
    </row>
    <row r="57" spans="1:6" x14ac:dyDescent="0.25">
      <c r="A57">
        <v>202</v>
      </c>
      <c r="B57">
        <v>202</v>
      </c>
      <c r="C57" t="s">
        <v>1420</v>
      </c>
      <c r="D57">
        <v>5</v>
      </c>
      <c r="E57" t="s">
        <v>14</v>
      </c>
      <c r="F57" t="s">
        <v>180</v>
      </c>
    </row>
    <row r="58" spans="1:6" x14ac:dyDescent="0.25">
      <c r="A58">
        <v>203</v>
      </c>
      <c r="B58">
        <v>203</v>
      </c>
      <c r="C58" t="s">
        <v>1420</v>
      </c>
      <c r="D58">
        <v>1</v>
      </c>
      <c r="E58" t="s">
        <v>14</v>
      </c>
      <c r="F58" t="s">
        <v>51</v>
      </c>
    </row>
    <row r="59" spans="1:6" x14ac:dyDescent="0.25">
      <c r="A59">
        <v>204</v>
      </c>
      <c r="B59">
        <v>204</v>
      </c>
      <c r="C59" t="s">
        <v>1420</v>
      </c>
      <c r="D59">
        <v>1</v>
      </c>
      <c r="E59" t="s">
        <v>14</v>
      </c>
      <c r="F59" t="s">
        <v>51</v>
      </c>
    </row>
    <row r="60" spans="1:6" x14ac:dyDescent="0.25">
      <c r="A60">
        <v>205</v>
      </c>
      <c r="B60">
        <v>205</v>
      </c>
      <c r="C60" t="s">
        <v>1420</v>
      </c>
      <c r="D60">
        <v>10</v>
      </c>
      <c r="E60" t="s">
        <v>14</v>
      </c>
      <c r="F60" t="s">
        <v>51</v>
      </c>
    </row>
    <row r="61" spans="1:6" x14ac:dyDescent="0.25">
      <c r="A61">
        <v>206</v>
      </c>
      <c r="B61">
        <v>206</v>
      </c>
      <c r="C61" t="s">
        <v>1420</v>
      </c>
      <c r="D61">
        <v>3</v>
      </c>
      <c r="E61" t="s">
        <v>14</v>
      </c>
      <c r="F61" t="s">
        <v>51</v>
      </c>
    </row>
    <row r="62" spans="1:6" x14ac:dyDescent="0.25">
      <c r="A62">
        <v>207</v>
      </c>
      <c r="B62">
        <v>207</v>
      </c>
      <c r="C62" t="s">
        <v>1420</v>
      </c>
      <c r="D62">
        <v>1</v>
      </c>
      <c r="E62" t="s">
        <v>14</v>
      </c>
      <c r="F62" t="s">
        <v>51</v>
      </c>
    </row>
    <row r="63" spans="1:6" x14ac:dyDescent="0.25">
      <c r="A63">
        <v>208</v>
      </c>
      <c r="B63">
        <v>208</v>
      </c>
      <c r="C63" t="s">
        <v>1420</v>
      </c>
      <c r="D63">
        <v>1</v>
      </c>
      <c r="E63" t="s">
        <v>14</v>
      </c>
      <c r="F63" t="s">
        <v>188</v>
      </c>
    </row>
    <row r="64" spans="1:6" x14ac:dyDescent="0.25">
      <c r="A64">
        <v>209</v>
      </c>
      <c r="B64">
        <v>209</v>
      </c>
      <c r="C64" t="s">
        <v>1420</v>
      </c>
      <c r="D64">
        <v>12</v>
      </c>
      <c r="E64" t="s">
        <v>14</v>
      </c>
      <c r="F64" t="s">
        <v>188</v>
      </c>
    </row>
    <row r="65" spans="1:6" x14ac:dyDescent="0.25">
      <c r="A65">
        <v>210</v>
      </c>
      <c r="B65">
        <v>210</v>
      </c>
      <c r="C65" t="s">
        <v>1420</v>
      </c>
      <c r="D65">
        <v>1</v>
      </c>
      <c r="E65" t="s">
        <v>14</v>
      </c>
      <c r="F65" t="s">
        <v>55</v>
      </c>
    </row>
    <row r="66" spans="1:6" x14ac:dyDescent="0.25">
      <c r="A66">
        <v>211</v>
      </c>
      <c r="B66">
        <v>211</v>
      </c>
      <c r="C66" t="s">
        <v>1420</v>
      </c>
      <c r="D66">
        <v>1</v>
      </c>
      <c r="E66" t="s">
        <v>14</v>
      </c>
      <c r="F66" t="s">
        <v>55</v>
      </c>
    </row>
    <row r="67" spans="1:6" x14ac:dyDescent="0.25">
      <c r="A67">
        <v>212</v>
      </c>
      <c r="B67">
        <v>212</v>
      </c>
      <c r="C67" t="s">
        <v>1420</v>
      </c>
      <c r="D67">
        <v>1</v>
      </c>
      <c r="E67" t="s">
        <v>14</v>
      </c>
      <c r="F67" t="s">
        <v>55</v>
      </c>
    </row>
    <row r="68" spans="1:6" x14ac:dyDescent="0.25">
      <c r="A68">
        <v>213</v>
      </c>
      <c r="B68">
        <v>213</v>
      </c>
      <c r="C68" t="s">
        <v>1420</v>
      </c>
      <c r="D68">
        <v>1</v>
      </c>
      <c r="E68" t="s">
        <v>14</v>
      </c>
      <c r="F68" t="s">
        <v>55</v>
      </c>
    </row>
    <row r="69" spans="1:6" x14ac:dyDescent="0.25">
      <c r="A69">
        <v>214</v>
      </c>
      <c r="B69">
        <v>214</v>
      </c>
      <c r="C69" t="s">
        <v>1420</v>
      </c>
      <c r="D69">
        <v>4</v>
      </c>
      <c r="E69" t="s">
        <v>14</v>
      </c>
      <c r="F69" t="s">
        <v>55</v>
      </c>
    </row>
    <row r="70" spans="1:6" x14ac:dyDescent="0.25">
      <c r="A70">
        <v>215</v>
      </c>
      <c r="B70">
        <v>215</v>
      </c>
      <c r="C70" t="s">
        <v>1420</v>
      </c>
      <c r="D70">
        <v>3</v>
      </c>
      <c r="E70" t="s">
        <v>14</v>
      </c>
      <c r="F70" t="s">
        <v>55</v>
      </c>
    </row>
    <row r="71" spans="1:6" x14ac:dyDescent="0.25">
      <c r="A71">
        <v>216</v>
      </c>
      <c r="B71">
        <v>216</v>
      </c>
      <c r="C71" t="s">
        <v>1420</v>
      </c>
      <c r="D71">
        <v>3</v>
      </c>
      <c r="E71" t="s">
        <v>14</v>
      </c>
      <c r="F71" t="s">
        <v>161</v>
      </c>
    </row>
    <row r="72" spans="1:6" x14ac:dyDescent="0.25">
      <c r="A72">
        <v>217</v>
      </c>
      <c r="B72">
        <v>217</v>
      </c>
      <c r="C72" t="s">
        <v>1420</v>
      </c>
      <c r="D72">
        <v>2</v>
      </c>
      <c r="E72" t="s">
        <v>14</v>
      </c>
      <c r="F72" t="s">
        <v>161</v>
      </c>
    </row>
    <row r="73" spans="1:6" x14ac:dyDescent="0.25">
      <c r="A73">
        <v>218</v>
      </c>
      <c r="B73">
        <v>218</v>
      </c>
      <c r="C73" t="s">
        <v>1420</v>
      </c>
      <c r="D73">
        <v>3</v>
      </c>
      <c r="E73" t="s">
        <v>14</v>
      </c>
      <c r="F73" t="s">
        <v>104</v>
      </c>
    </row>
    <row r="74" spans="1:6" x14ac:dyDescent="0.25">
      <c r="A74">
        <v>219</v>
      </c>
      <c r="B74">
        <v>219</v>
      </c>
      <c r="C74" t="s">
        <v>1420</v>
      </c>
      <c r="D74">
        <v>2</v>
      </c>
      <c r="E74" t="s">
        <v>14</v>
      </c>
      <c r="F74" t="s">
        <v>138</v>
      </c>
    </row>
    <row r="75" spans="1:6" x14ac:dyDescent="0.25">
      <c r="A75">
        <v>220</v>
      </c>
      <c r="B75">
        <v>220</v>
      </c>
      <c r="C75" t="s">
        <v>1420</v>
      </c>
      <c r="D75">
        <v>7</v>
      </c>
      <c r="E75" t="s">
        <v>14</v>
      </c>
      <c r="F75" t="s">
        <v>138</v>
      </c>
    </row>
    <row r="76" spans="1:6" x14ac:dyDescent="0.25">
      <c r="A76">
        <v>221</v>
      </c>
      <c r="B76">
        <v>221</v>
      </c>
      <c r="C76" t="s">
        <v>1420</v>
      </c>
      <c r="D76">
        <v>2</v>
      </c>
      <c r="E76" t="s">
        <v>14</v>
      </c>
      <c r="F76" t="s">
        <v>138</v>
      </c>
    </row>
    <row r="77" spans="1:6" x14ac:dyDescent="0.25">
      <c r="A77">
        <v>222</v>
      </c>
      <c r="B77">
        <v>222</v>
      </c>
      <c r="C77" t="s">
        <v>1420</v>
      </c>
      <c r="D77">
        <v>11</v>
      </c>
      <c r="E77" t="s">
        <v>14</v>
      </c>
      <c r="F77" t="s">
        <v>138</v>
      </c>
    </row>
    <row r="78" spans="1:6" x14ac:dyDescent="0.25">
      <c r="A78">
        <v>223</v>
      </c>
      <c r="B78">
        <v>223</v>
      </c>
      <c r="C78" t="s">
        <v>1420</v>
      </c>
      <c r="D78">
        <v>1</v>
      </c>
      <c r="E78" t="s">
        <v>14</v>
      </c>
      <c r="F78" t="s">
        <v>224</v>
      </c>
    </row>
    <row r="79" spans="1:6" x14ac:dyDescent="0.25">
      <c r="A79">
        <v>224</v>
      </c>
      <c r="B79">
        <v>224</v>
      </c>
      <c r="C79" t="s">
        <v>1420</v>
      </c>
      <c r="D79">
        <v>4</v>
      </c>
      <c r="E79" t="s">
        <v>14</v>
      </c>
      <c r="F79" t="s">
        <v>819</v>
      </c>
    </row>
    <row r="80" spans="1:6" x14ac:dyDescent="0.25">
      <c r="A80">
        <v>225</v>
      </c>
      <c r="B80">
        <v>225</v>
      </c>
      <c r="C80" t="s">
        <v>1420</v>
      </c>
      <c r="D80">
        <v>6</v>
      </c>
      <c r="E80" t="s">
        <v>14</v>
      </c>
      <c r="F80" t="s">
        <v>819</v>
      </c>
    </row>
    <row r="81" spans="1:6" x14ac:dyDescent="0.25">
      <c r="A81">
        <v>226</v>
      </c>
      <c r="B81">
        <v>226</v>
      </c>
      <c r="C81" t="s">
        <v>1420</v>
      </c>
      <c r="D81">
        <v>1</v>
      </c>
      <c r="E81" t="s">
        <v>14</v>
      </c>
      <c r="F81" t="s">
        <v>819</v>
      </c>
    </row>
    <row r="82" spans="1:6" x14ac:dyDescent="0.25">
      <c r="A82">
        <v>227</v>
      </c>
      <c r="B82">
        <v>227</v>
      </c>
      <c r="C82" t="s">
        <v>1420</v>
      </c>
      <c r="D82">
        <v>3</v>
      </c>
      <c r="E82" t="s">
        <v>14</v>
      </c>
      <c r="F82" t="s">
        <v>819</v>
      </c>
    </row>
    <row r="83" spans="1:6" x14ac:dyDescent="0.25">
      <c r="A83">
        <v>228</v>
      </c>
      <c r="B83">
        <v>228</v>
      </c>
      <c r="C83" t="s">
        <v>1420</v>
      </c>
      <c r="D83">
        <v>2</v>
      </c>
      <c r="E83" t="s">
        <v>14</v>
      </c>
      <c r="F83" t="s">
        <v>819</v>
      </c>
    </row>
    <row r="84" spans="1:6" x14ac:dyDescent="0.25">
      <c r="A84">
        <v>229</v>
      </c>
      <c r="B84">
        <v>229</v>
      </c>
      <c r="C84" t="s">
        <v>1420</v>
      </c>
      <c r="D84">
        <v>3</v>
      </c>
      <c r="E84" t="s">
        <v>14</v>
      </c>
      <c r="F84" t="s">
        <v>178</v>
      </c>
    </row>
    <row r="85" spans="1:6" x14ac:dyDescent="0.25">
      <c r="A85">
        <v>230</v>
      </c>
      <c r="B85">
        <v>230</v>
      </c>
      <c r="C85" t="s">
        <v>1420</v>
      </c>
      <c r="D85">
        <v>8</v>
      </c>
      <c r="E85" t="s">
        <v>14</v>
      </c>
      <c r="F85" t="s">
        <v>1146</v>
      </c>
    </row>
    <row r="86" spans="1:6" x14ac:dyDescent="0.25">
      <c r="A86">
        <v>231</v>
      </c>
      <c r="B86">
        <v>231</v>
      </c>
      <c r="C86" t="s">
        <v>1420</v>
      </c>
      <c r="D86">
        <v>3</v>
      </c>
      <c r="E86" t="s">
        <v>14</v>
      </c>
      <c r="F86" t="s">
        <v>1146</v>
      </c>
    </row>
    <row r="87" spans="1:6" x14ac:dyDescent="0.25">
      <c r="A87">
        <v>232</v>
      </c>
      <c r="B87">
        <v>232</v>
      </c>
      <c r="C87" t="s">
        <v>1420</v>
      </c>
      <c r="D87">
        <v>14</v>
      </c>
      <c r="E87" t="s">
        <v>14</v>
      </c>
      <c r="F87" t="s">
        <v>1146</v>
      </c>
    </row>
    <row r="88" spans="1:6" x14ac:dyDescent="0.25">
      <c r="A88">
        <v>233</v>
      </c>
      <c r="B88">
        <v>233</v>
      </c>
      <c r="C88" t="s">
        <v>1420</v>
      </c>
      <c r="D88">
        <v>2</v>
      </c>
      <c r="E88" t="s">
        <v>14</v>
      </c>
      <c r="F88" t="s">
        <v>1146</v>
      </c>
    </row>
    <row r="89" spans="1:6" x14ac:dyDescent="0.25">
      <c r="A89">
        <v>234</v>
      </c>
      <c r="B89">
        <v>234</v>
      </c>
      <c r="C89" t="s">
        <v>1420</v>
      </c>
      <c r="D89">
        <v>13</v>
      </c>
      <c r="E89" t="s">
        <v>14</v>
      </c>
      <c r="F89" t="s">
        <v>183</v>
      </c>
    </row>
    <row r="90" spans="1:6" x14ac:dyDescent="0.25">
      <c r="A90">
        <v>235</v>
      </c>
      <c r="B90">
        <v>235</v>
      </c>
      <c r="C90" t="s">
        <v>1420</v>
      </c>
      <c r="D90">
        <v>4</v>
      </c>
      <c r="E90" t="s">
        <v>14</v>
      </c>
      <c r="F90" t="s">
        <v>1146</v>
      </c>
    </row>
    <row r="91" spans="1:6" x14ac:dyDescent="0.25">
      <c r="A91">
        <v>236</v>
      </c>
      <c r="B91">
        <v>236</v>
      </c>
      <c r="C91" t="s">
        <v>1420</v>
      </c>
      <c r="D91">
        <v>5</v>
      </c>
      <c r="E91" t="s">
        <v>14</v>
      </c>
      <c r="F91" t="s">
        <v>132</v>
      </c>
    </row>
    <row r="92" spans="1:6" x14ac:dyDescent="0.25">
      <c r="A92">
        <v>237</v>
      </c>
      <c r="B92">
        <v>237</v>
      </c>
      <c r="C92" t="s">
        <v>1420</v>
      </c>
      <c r="D92">
        <v>1</v>
      </c>
      <c r="E92" t="s">
        <v>14</v>
      </c>
      <c r="F92" t="s">
        <v>132</v>
      </c>
    </row>
    <row r="93" spans="1:6" x14ac:dyDescent="0.25">
      <c r="A93">
        <v>238</v>
      </c>
      <c r="B93">
        <v>238</v>
      </c>
      <c r="C93" t="s">
        <v>1420</v>
      </c>
      <c r="D93">
        <v>3</v>
      </c>
      <c r="E93" t="s">
        <v>14</v>
      </c>
      <c r="F93" t="s">
        <v>15</v>
      </c>
    </row>
    <row r="94" spans="1:6" x14ac:dyDescent="0.25">
      <c r="A94">
        <v>239</v>
      </c>
      <c r="B94">
        <v>239</v>
      </c>
      <c r="C94" t="s">
        <v>1420</v>
      </c>
      <c r="D94">
        <v>1</v>
      </c>
      <c r="E94" t="s">
        <v>14</v>
      </c>
      <c r="F94" t="s">
        <v>15</v>
      </c>
    </row>
    <row r="95" spans="1:6" x14ac:dyDescent="0.25">
      <c r="A95">
        <v>240</v>
      </c>
      <c r="B95">
        <v>240</v>
      </c>
      <c r="C95" t="s">
        <v>1420</v>
      </c>
      <c r="D95">
        <v>1</v>
      </c>
      <c r="E95" t="s">
        <v>14</v>
      </c>
      <c r="F95" t="s">
        <v>15</v>
      </c>
    </row>
    <row r="96" spans="1:6" x14ac:dyDescent="0.25">
      <c r="A96">
        <v>241</v>
      </c>
      <c r="B96">
        <v>241</v>
      </c>
      <c r="C96" t="s">
        <v>1420</v>
      </c>
      <c r="D96">
        <v>9</v>
      </c>
      <c r="E96" t="s">
        <v>14</v>
      </c>
      <c r="F96" t="s">
        <v>45</v>
      </c>
    </row>
    <row r="97" spans="1:6" x14ac:dyDescent="0.25">
      <c r="A97">
        <v>242</v>
      </c>
      <c r="B97">
        <v>242</v>
      </c>
      <c r="C97" t="s">
        <v>1420</v>
      </c>
      <c r="D97">
        <v>1</v>
      </c>
      <c r="E97" t="s">
        <v>14</v>
      </c>
      <c r="F97" t="s">
        <v>45</v>
      </c>
    </row>
  </sheetData>
  <autoFilter ref="A2:F97" xr:uid="{00000000-0009-0000-0000-000001000000}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W21"/>
  <sheetViews>
    <sheetView topLeftCell="A7" workbookViewId="0">
      <selection activeCell="H5" sqref="H5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225</v>
      </c>
      <c r="B2" s="8">
        <f>M14</f>
        <v>6</v>
      </c>
      <c r="C2" s="8" t="str">
        <f>E16</f>
        <v>WAŁBRZYCH</v>
      </c>
      <c r="D2" s="8"/>
      <c r="E2" s="8"/>
      <c r="F2" s="8"/>
      <c r="G2" s="64" t="s">
        <v>1421</v>
      </c>
      <c r="H2" s="65"/>
      <c r="I2" s="66"/>
      <c r="J2" s="67" t="s">
        <v>1422</v>
      </c>
      <c r="K2" s="68"/>
      <c r="L2" s="69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70" t="s">
        <v>1429</v>
      </c>
      <c r="B4" s="70"/>
      <c r="C4" s="70"/>
      <c r="D4" s="70"/>
      <c r="E4" s="70"/>
      <c r="F4" s="20" t="s">
        <v>1430</v>
      </c>
      <c r="G4" s="21">
        <f>ROUND(J4/M14/60,2)</f>
        <v>0</v>
      </c>
      <c r="H4" s="22">
        <f>ROUND(K4/M14/60,2)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71" t="s">
        <v>1431</v>
      </c>
      <c r="O4" s="72"/>
      <c r="P4" s="26">
        <v>1</v>
      </c>
      <c r="Q4" s="73"/>
      <c r="R4" s="74"/>
      <c r="S4" s="74"/>
      <c r="T4" s="74"/>
      <c r="U4" s="74"/>
      <c r="V4" s="75"/>
    </row>
    <row r="5" spans="1:23" ht="45" x14ac:dyDescent="0.25">
      <c r="A5" s="70" t="s">
        <v>1432</v>
      </c>
      <c r="B5" s="70"/>
      <c r="C5" s="70"/>
      <c r="D5" s="70"/>
      <c r="E5" s="70"/>
      <c r="F5" s="20" t="s">
        <v>1433</v>
      </c>
      <c r="G5" s="21">
        <f>ROUND(J5/M14/60,2)</f>
        <v>0</v>
      </c>
      <c r="H5" s="22">
        <f>ROUND(K5/M14/60,2)</f>
        <v>0</v>
      </c>
      <c r="I5" s="23">
        <f>G5+H5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71"/>
      <c r="O5" s="72"/>
      <c r="P5" s="26">
        <v>2</v>
      </c>
      <c r="Q5" s="73"/>
      <c r="R5" s="74"/>
      <c r="S5" s="74"/>
      <c r="T5" s="74"/>
      <c r="U5" s="74"/>
      <c r="V5" s="75"/>
    </row>
    <row r="6" spans="1:23" ht="68.25" x14ac:dyDescent="0.25">
      <c r="A6" s="76" t="s">
        <v>1434</v>
      </c>
      <c r="B6" s="76"/>
      <c r="C6" s="76"/>
      <c r="D6" s="76"/>
      <c r="E6" s="76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77" t="s">
        <v>1436</v>
      </c>
      <c r="K6" s="78"/>
      <c r="L6" s="79"/>
      <c r="P6" s="19" t="s">
        <v>1427</v>
      </c>
      <c r="Q6" s="8" t="s">
        <v>1428</v>
      </c>
      <c r="S6" s="12"/>
      <c r="T6" s="12"/>
    </row>
    <row r="7" spans="1:23" ht="68.25" x14ac:dyDescent="0.25">
      <c r="A7" s="76" t="s">
        <v>1437</v>
      </c>
      <c r="B7" s="76"/>
      <c r="C7" s="76"/>
      <c r="D7" s="76"/>
      <c r="E7" s="76"/>
      <c r="F7" s="10" t="s">
        <v>1438</v>
      </c>
      <c r="G7" s="28"/>
      <c r="H7" s="22">
        <f t="shared" si="0"/>
        <v>0</v>
      </c>
      <c r="I7" s="48">
        <f>ROUND(G7+H7,2)</f>
        <v>0</v>
      </c>
      <c r="J7" s="77" t="s">
        <v>1436</v>
      </c>
      <c r="K7" s="78"/>
      <c r="L7" s="79"/>
      <c r="P7" s="19"/>
      <c r="Q7" s="8"/>
      <c r="S7" s="12"/>
      <c r="T7" s="12"/>
    </row>
    <row r="8" spans="1:23" ht="57" x14ac:dyDescent="0.25">
      <c r="A8" s="76" t="s">
        <v>1439</v>
      </c>
      <c r="B8" s="76"/>
      <c r="C8" s="76"/>
      <c r="D8" s="76"/>
      <c r="E8" s="76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71" t="s">
        <v>1441</v>
      </c>
      <c r="O8" s="72"/>
      <c r="P8" s="26">
        <v>1</v>
      </c>
      <c r="Q8" s="73"/>
      <c r="R8" s="74"/>
      <c r="S8" s="74"/>
      <c r="T8" s="74"/>
      <c r="U8" s="74"/>
      <c r="V8" s="75"/>
    </row>
    <row r="9" spans="1:23" ht="45.75" x14ac:dyDescent="0.25">
      <c r="A9" s="82" t="s">
        <v>1442</v>
      </c>
      <c r="B9" s="82"/>
      <c r="C9" s="82"/>
      <c r="D9" s="82"/>
      <c r="E9" s="82"/>
      <c r="F9" s="10" t="s">
        <v>1443</v>
      </c>
      <c r="G9" s="28"/>
      <c r="H9" s="22">
        <f t="shared" si="0"/>
        <v>0</v>
      </c>
      <c r="I9" s="48">
        <f>ROUND(G9+H9,2)</f>
        <v>0</v>
      </c>
      <c r="J9" s="83" t="s">
        <v>1436</v>
      </c>
      <c r="K9" s="84"/>
      <c r="L9" s="85"/>
      <c r="M9" s="8"/>
      <c r="N9" s="31"/>
      <c r="W9" s="32"/>
    </row>
    <row r="10" spans="1:23" ht="57.75" thickBot="1" x14ac:dyDescent="0.3">
      <c r="A10" s="82" t="s">
        <v>1444</v>
      </c>
      <c r="B10" s="82"/>
      <c r="C10" s="82"/>
      <c r="D10" s="82"/>
      <c r="E10" s="82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86" t="s">
        <v>1436</v>
      </c>
      <c r="K10" s="87"/>
      <c r="L10" s="88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89"/>
      <c r="J11" s="90"/>
      <c r="K11" s="90"/>
      <c r="L11" s="91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92"/>
      <c r="J12" s="93"/>
      <c r="K12" s="93"/>
      <c r="L12" s="94"/>
      <c r="M12" s="95" t="s">
        <v>1448</v>
      </c>
      <c r="N12" s="96"/>
      <c r="O12" s="96"/>
      <c r="P12" s="96"/>
      <c r="Q12" s="96"/>
      <c r="R12" s="96"/>
      <c r="S12" s="96"/>
      <c r="T12" s="96"/>
      <c r="U12" s="96"/>
      <c r="V12" s="96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6</v>
      </c>
      <c r="N14" s="42">
        <f>SUM(N16:N400)</f>
        <v>6</v>
      </c>
      <c r="P14" s="80" t="s">
        <v>1449</v>
      </c>
      <c r="Q14" s="81"/>
      <c r="R14" s="81"/>
      <c r="S14" s="81"/>
      <c r="T14" s="80" t="s">
        <v>1450</v>
      </c>
      <c r="U14" s="81"/>
      <c r="V14" s="81"/>
      <c r="W14" s="8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456464</v>
      </c>
      <c r="B16" s="55" t="s">
        <v>821</v>
      </c>
      <c r="C16" s="56" t="s">
        <v>822</v>
      </c>
      <c r="D16" s="57" t="s">
        <v>14</v>
      </c>
      <c r="E16" s="57" t="s">
        <v>819</v>
      </c>
      <c r="F16" s="57" t="s">
        <v>819</v>
      </c>
      <c r="G16" s="57" t="s">
        <v>820</v>
      </c>
      <c r="H16" s="57" t="s">
        <v>819</v>
      </c>
      <c r="I16" s="57" t="s">
        <v>823</v>
      </c>
      <c r="J16" s="57" t="s">
        <v>824</v>
      </c>
      <c r="K16" s="58">
        <v>39</v>
      </c>
      <c r="L16" s="57">
        <v>309092</v>
      </c>
      <c r="M16" s="57">
        <v>330502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456728</v>
      </c>
      <c r="B17" s="55" t="s">
        <v>825</v>
      </c>
      <c r="C17" s="56" t="s">
        <v>826</v>
      </c>
      <c r="D17" s="57" t="s">
        <v>14</v>
      </c>
      <c r="E17" s="57" t="s">
        <v>819</v>
      </c>
      <c r="F17" s="57" t="s">
        <v>819</v>
      </c>
      <c r="G17" s="57" t="s">
        <v>820</v>
      </c>
      <c r="H17" s="57" t="s">
        <v>819</v>
      </c>
      <c r="I17" s="57" t="s">
        <v>48</v>
      </c>
      <c r="J17" s="57" t="s">
        <v>49</v>
      </c>
      <c r="K17" s="58">
        <v>2</v>
      </c>
      <c r="L17" s="57">
        <v>308878</v>
      </c>
      <c r="M17" s="57">
        <v>330259</v>
      </c>
      <c r="N17" s="57">
        <v>1</v>
      </c>
      <c r="O17" s="59"/>
      <c r="P17" s="59"/>
      <c r="Q17" s="59"/>
      <c r="R17" s="32">
        <f t="shared" ref="R17:R21" si="1">ROUND(Q17*0.23,2)</f>
        <v>0</v>
      </c>
      <c r="S17" s="44">
        <f t="shared" ref="S17:S21" si="2">ROUND(Q17,2)+R17</f>
        <v>0</v>
      </c>
      <c r="T17" s="59"/>
      <c r="U17" s="59"/>
      <c r="V17" s="32">
        <f t="shared" ref="V17:V21" si="3">ROUND(U17*0.23,2)</f>
        <v>0</v>
      </c>
      <c r="W17" s="44">
        <f t="shared" ref="W17:W21" si="4">ROUND(U17,2)+V17</f>
        <v>0</v>
      </c>
    </row>
    <row r="18" spans="1:23" x14ac:dyDescent="0.25">
      <c r="A18" s="55">
        <v>455138</v>
      </c>
      <c r="B18" s="55" t="s">
        <v>827</v>
      </c>
      <c r="C18" s="56" t="s">
        <v>828</v>
      </c>
      <c r="D18" s="57" t="s">
        <v>14</v>
      </c>
      <c r="E18" s="57" t="s">
        <v>819</v>
      </c>
      <c r="F18" s="57" t="s">
        <v>819</v>
      </c>
      <c r="G18" s="57" t="s">
        <v>820</v>
      </c>
      <c r="H18" s="57" t="s">
        <v>819</v>
      </c>
      <c r="I18" s="57" t="s">
        <v>829</v>
      </c>
      <c r="J18" s="57" t="s">
        <v>830</v>
      </c>
      <c r="K18" s="58">
        <v>71</v>
      </c>
      <c r="L18" s="57">
        <v>308035</v>
      </c>
      <c r="M18" s="57">
        <v>332106</v>
      </c>
      <c r="N18" s="57">
        <v>1</v>
      </c>
      <c r="O18" s="59"/>
      <c r="P18" s="59"/>
      <c r="Q18" s="59"/>
      <c r="R18" s="32">
        <f t="shared" si="1"/>
        <v>0</v>
      </c>
      <c r="S18" s="44">
        <f t="shared" si="2"/>
        <v>0</v>
      </c>
      <c r="T18" s="59"/>
      <c r="U18" s="59"/>
      <c r="V18" s="32">
        <f t="shared" si="3"/>
        <v>0</v>
      </c>
      <c r="W18" s="44">
        <f t="shared" si="4"/>
        <v>0</v>
      </c>
    </row>
    <row r="19" spans="1:23" x14ac:dyDescent="0.25">
      <c r="A19" s="55">
        <v>456238</v>
      </c>
      <c r="B19" s="55" t="s">
        <v>831</v>
      </c>
      <c r="C19" s="56" t="s">
        <v>832</v>
      </c>
      <c r="D19" s="57" t="s">
        <v>14</v>
      </c>
      <c r="E19" s="57" t="s">
        <v>819</v>
      </c>
      <c r="F19" s="57" t="s">
        <v>819</v>
      </c>
      <c r="G19" s="57" t="s">
        <v>820</v>
      </c>
      <c r="H19" s="57" t="s">
        <v>819</v>
      </c>
      <c r="I19" s="57" t="s">
        <v>833</v>
      </c>
      <c r="J19" s="57" t="s">
        <v>834</v>
      </c>
      <c r="K19" s="58">
        <v>1</v>
      </c>
      <c r="L19" s="57">
        <v>308271</v>
      </c>
      <c r="M19" s="57">
        <v>330564</v>
      </c>
      <c r="N19" s="57">
        <v>1</v>
      </c>
      <c r="O19" s="59"/>
      <c r="P19" s="59"/>
      <c r="Q19" s="59"/>
      <c r="R19" s="32">
        <f t="shared" si="1"/>
        <v>0</v>
      </c>
      <c r="S19" s="44">
        <f t="shared" si="2"/>
        <v>0</v>
      </c>
      <c r="T19" s="59"/>
      <c r="U19" s="59"/>
      <c r="V19" s="32">
        <f t="shared" si="3"/>
        <v>0</v>
      </c>
      <c r="W19" s="44">
        <f t="shared" si="4"/>
        <v>0</v>
      </c>
    </row>
    <row r="20" spans="1:23" x14ac:dyDescent="0.25">
      <c r="A20" s="55">
        <v>464016</v>
      </c>
      <c r="B20" s="55" t="s">
        <v>843</v>
      </c>
      <c r="C20" s="56" t="s">
        <v>844</v>
      </c>
      <c r="D20" s="57" t="s">
        <v>14</v>
      </c>
      <c r="E20" s="57" t="s">
        <v>819</v>
      </c>
      <c r="F20" s="57" t="s">
        <v>819</v>
      </c>
      <c r="G20" s="57" t="s">
        <v>820</v>
      </c>
      <c r="H20" s="57" t="s">
        <v>819</v>
      </c>
      <c r="I20" s="57" t="s">
        <v>845</v>
      </c>
      <c r="J20" s="57" t="s">
        <v>846</v>
      </c>
      <c r="K20" s="58">
        <v>22</v>
      </c>
      <c r="L20" s="57">
        <v>309005</v>
      </c>
      <c r="M20" s="57">
        <v>330667</v>
      </c>
      <c r="N20" s="57">
        <v>1</v>
      </c>
      <c r="O20" s="59"/>
      <c r="P20" s="59"/>
      <c r="Q20" s="59"/>
      <c r="R20" s="32">
        <f t="shared" si="1"/>
        <v>0</v>
      </c>
      <c r="S20" s="44">
        <f t="shared" si="2"/>
        <v>0</v>
      </c>
      <c r="T20" s="59"/>
      <c r="U20" s="59"/>
      <c r="V20" s="32">
        <f t="shared" si="3"/>
        <v>0</v>
      </c>
      <c r="W20" s="44">
        <f t="shared" si="4"/>
        <v>0</v>
      </c>
    </row>
    <row r="21" spans="1:23" x14ac:dyDescent="0.25">
      <c r="A21" s="55">
        <v>456274</v>
      </c>
      <c r="B21" s="55" t="s">
        <v>851</v>
      </c>
      <c r="C21" s="56" t="s">
        <v>852</v>
      </c>
      <c r="D21" s="57" t="s">
        <v>14</v>
      </c>
      <c r="E21" s="57" t="s">
        <v>819</v>
      </c>
      <c r="F21" s="57" t="s">
        <v>819</v>
      </c>
      <c r="G21" s="57" t="s">
        <v>820</v>
      </c>
      <c r="H21" s="57" t="s">
        <v>819</v>
      </c>
      <c r="I21" s="57" t="s">
        <v>853</v>
      </c>
      <c r="J21" s="57" t="s">
        <v>854</v>
      </c>
      <c r="K21" s="58">
        <v>39</v>
      </c>
      <c r="L21" s="57">
        <v>308411</v>
      </c>
      <c r="M21" s="57">
        <v>330206</v>
      </c>
      <c r="N21" s="57">
        <v>1</v>
      </c>
      <c r="O21" s="59"/>
      <c r="P21" s="59"/>
      <c r="Q21" s="59"/>
      <c r="R21" s="32">
        <f t="shared" si="1"/>
        <v>0</v>
      </c>
      <c r="S21" s="44">
        <f t="shared" si="2"/>
        <v>0</v>
      </c>
      <c r="T21" s="59"/>
      <c r="U21" s="59"/>
      <c r="V21" s="32">
        <f t="shared" si="3"/>
        <v>0</v>
      </c>
      <c r="W21" s="44">
        <f t="shared" si="4"/>
        <v>0</v>
      </c>
    </row>
  </sheetData>
  <sheetProtection algorithmName="SHA-512" hashValue="KpDUGXalwXW38lTr31r22jJhbsEqALrWFJUezgOiAPQdfTrXhAUTBuns1oiDCHA3vrQ+kCwVQgND1xM0xmUHyw==" saltValue="ptXlqQs/14hgNy/L8qrp7Q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W19"/>
  <sheetViews>
    <sheetView topLeftCell="A10" workbookViewId="0">
      <selection activeCell="H5" sqref="H5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224</v>
      </c>
      <c r="B2" s="8">
        <f>M14</f>
        <v>4</v>
      </c>
      <c r="C2" s="8" t="str">
        <f>E16</f>
        <v>WAŁBRZYCH</v>
      </c>
      <c r="D2" s="8"/>
      <c r="E2" s="8"/>
      <c r="F2" s="8"/>
      <c r="G2" s="64" t="s">
        <v>1421</v>
      </c>
      <c r="H2" s="65"/>
      <c r="I2" s="66"/>
      <c r="J2" s="67" t="s">
        <v>1422</v>
      </c>
      <c r="K2" s="68"/>
      <c r="L2" s="69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70" t="s">
        <v>1429</v>
      </c>
      <c r="B4" s="70"/>
      <c r="C4" s="70"/>
      <c r="D4" s="70"/>
      <c r="E4" s="70"/>
      <c r="F4" s="20" t="s">
        <v>1430</v>
      </c>
      <c r="G4" s="21">
        <f>ROUND(J4/M14/60,2)</f>
        <v>0</v>
      </c>
      <c r="H4" s="22">
        <f>ROUND(K4/M14/60,2)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71" t="s">
        <v>1431</v>
      </c>
      <c r="O4" s="72"/>
      <c r="P4" s="26">
        <v>1</v>
      </c>
      <c r="Q4" s="73"/>
      <c r="R4" s="74"/>
      <c r="S4" s="74"/>
      <c r="T4" s="74"/>
      <c r="U4" s="74"/>
      <c r="V4" s="75"/>
    </row>
    <row r="5" spans="1:23" ht="45" x14ac:dyDescent="0.25">
      <c r="A5" s="70" t="s">
        <v>1432</v>
      </c>
      <c r="B5" s="70"/>
      <c r="C5" s="70"/>
      <c r="D5" s="70"/>
      <c r="E5" s="70"/>
      <c r="F5" s="20" t="s">
        <v>1433</v>
      </c>
      <c r="G5" s="21">
        <f>ROUND(J5/M14/60,2)</f>
        <v>0</v>
      </c>
      <c r="H5" s="22">
        <f>ROUND(K5/M14/60,2)</f>
        <v>0</v>
      </c>
      <c r="I5" s="23">
        <f>G5+H5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71"/>
      <c r="O5" s="72"/>
      <c r="P5" s="26">
        <v>2</v>
      </c>
      <c r="Q5" s="73"/>
      <c r="R5" s="74"/>
      <c r="S5" s="74"/>
      <c r="T5" s="74"/>
      <c r="U5" s="74"/>
      <c r="V5" s="75"/>
    </row>
    <row r="6" spans="1:23" ht="68.25" x14ac:dyDescent="0.25">
      <c r="A6" s="76" t="s">
        <v>1434</v>
      </c>
      <c r="B6" s="76"/>
      <c r="C6" s="76"/>
      <c r="D6" s="76"/>
      <c r="E6" s="76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77" t="s">
        <v>1436</v>
      </c>
      <c r="K6" s="78"/>
      <c r="L6" s="79"/>
      <c r="P6" s="19" t="s">
        <v>1427</v>
      </c>
      <c r="Q6" s="8" t="s">
        <v>1428</v>
      </c>
      <c r="S6" s="12"/>
      <c r="T6" s="12"/>
    </row>
    <row r="7" spans="1:23" ht="68.25" x14ac:dyDescent="0.25">
      <c r="A7" s="76" t="s">
        <v>1437</v>
      </c>
      <c r="B7" s="76"/>
      <c r="C7" s="76"/>
      <c r="D7" s="76"/>
      <c r="E7" s="76"/>
      <c r="F7" s="10" t="s">
        <v>1438</v>
      </c>
      <c r="G7" s="28"/>
      <c r="H7" s="22">
        <f t="shared" si="0"/>
        <v>0</v>
      </c>
      <c r="I7" s="48">
        <f>ROUND(G7+H7,2)</f>
        <v>0</v>
      </c>
      <c r="J7" s="77" t="s">
        <v>1436</v>
      </c>
      <c r="K7" s="78"/>
      <c r="L7" s="79"/>
      <c r="P7" s="19"/>
      <c r="Q7" s="8"/>
      <c r="S7" s="12"/>
      <c r="T7" s="12"/>
    </row>
    <row r="8" spans="1:23" ht="57" x14ac:dyDescent="0.25">
      <c r="A8" s="76" t="s">
        <v>1439</v>
      </c>
      <c r="B8" s="76"/>
      <c r="C8" s="76"/>
      <c r="D8" s="76"/>
      <c r="E8" s="76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71" t="s">
        <v>1441</v>
      </c>
      <c r="O8" s="72"/>
      <c r="P8" s="26">
        <v>1</v>
      </c>
      <c r="Q8" s="73"/>
      <c r="R8" s="74"/>
      <c r="S8" s="74"/>
      <c r="T8" s="74"/>
      <c r="U8" s="74"/>
      <c r="V8" s="75"/>
    </row>
    <row r="9" spans="1:23" ht="45.75" x14ac:dyDescent="0.25">
      <c r="A9" s="82" t="s">
        <v>1442</v>
      </c>
      <c r="B9" s="82"/>
      <c r="C9" s="82"/>
      <c r="D9" s="82"/>
      <c r="E9" s="82"/>
      <c r="F9" s="10" t="s">
        <v>1443</v>
      </c>
      <c r="G9" s="28"/>
      <c r="H9" s="22">
        <f t="shared" si="0"/>
        <v>0</v>
      </c>
      <c r="I9" s="48">
        <f>ROUND(G9+H9,2)</f>
        <v>0</v>
      </c>
      <c r="J9" s="83" t="s">
        <v>1436</v>
      </c>
      <c r="K9" s="84"/>
      <c r="L9" s="85"/>
      <c r="M9" s="8"/>
      <c r="N9" s="31"/>
      <c r="W9" s="32"/>
    </row>
    <row r="10" spans="1:23" ht="57.75" thickBot="1" x14ac:dyDescent="0.3">
      <c r="A10" s="82" t="s">
        <v>1444</v>
      </c>
      <c r="B10" s="82"/>
      <c r="C10" s="82"/>
      <c r="D10" s="82"/>
      <c r="E10" s="82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86" t="s">
        <v>1436</v>
      </c>
      <c r="K10" s="87"/>
      <c r="L10" s="88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89"/>
      <c r="J11" s="90"/>
      <c r="K11" s="90"/>
      <c r="L11" s="91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92"/>
      <c r="J12" s="93"/>
      <c r="K12" s="93"/>
      <c r="L12" s="94"/>
      <c r="M12" s="95" t="s">
        <v>1448</v>
      </c>
      <c r="N12" s="96"/>
      <c r="O12" s="96"/>
      <c r="P12" s="96"/>
      <c r="Q12" s="96"/>
      <c r="R12" s="96"/>
      <c r="S12" s="96"/>
      <c r="T12" s="96"/>
      <c r="U12" s="96"/>
      <c r="V12" s="96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4</v>
      </c>
      <c r="N14" s="42">
        <f>SUM(N16:N400)</f>
        <v>4</v>
      </c>
      <c r="P14" s="80" t="s">
        <v>1449</v>
      </c>
      <c r="Q14" s="81"/>
      <c r="R14" s="81"/>
      <c r="S14" s="81"/>
      <c r="T14" s="80" t="s">
        <v>1450</v>
      </c>
      <c r="U14" s="81"/>
      <c r="V14" s="81"/>
      <c r="W14" s="8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463818</v>
      </c>
      <c r="B16" s="55" t="s">
        <v>839</v>
      </c>
      <c r="C16" s="56" t="s">
        <v>840</v>
      </c>
      <c r="D16" s="57" t="s">
        <v>14</v>
      </c>
      <c r="E16" s="57" t="s">
        <v>819</v>
      </c>
      <c r="F16" s="57" t="s">
        <v>819</v>
      </c>
      <c r="G16" s="57" t="s">
        <v>820</v>
      </c>
      <c r="H16" s="57" t="s">
        <v>819</v>
      </c>
      <c r="I16" s="57" t="s">
        <v>841</v>
      </c>
      <c r="J16" s="57" t="s">
        <v>842</v>
      </c>
      <c r="K16" s="58">
        <v>7</v>
      </c>
      <c r="L16" s="57">
        <v>307305</v>
      </c>
      <c r="M16" s="57">
        <v>324343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464299</v>
      </c>
      <c r="B17" s="55" t="s">
        <v>855</v>
      </c>
      <c r="C17" s="56" t="s">
        <v>856</v>
      </c>
      <c r="D17" s="57" t="s">
        <v>14</v>
      </c>
      <c r="E17" s="57" t="s">
        <v>819</v>
      </c>
      <c r="F17" s="57" t="s">
        <v>819</v>
      </c>
      <c r="G17" s="57" t="s">
        <v>820</v>
      </c>
      <c r="H17" s="57" t="s">
        <v>819</v>
      </c>
      <c r="I17" s="57" t="s">
        <v>61</v>
      </c>
      <c r="J17" s="57" t="s">
        <v>62</v>
      </c>
      <c r="K17" s="58" t="s">
        <v>466</v>
      </c>
      <c r="L17" s="57">
        <v>309427</v>
      </c>
      <c r="M17" s="57">
        <v>330917</v>
      </c>
      <c r="N17" s="57">
        <v>1</v>
      </c>
      <c r="O17" s="59"/>
      <c r="P17" s="59"/>
      <c r="Q17" s="59"/>
      <c r="R17" s="32">
        <f t="shared" ref="R17:R19" si="1">ROUND(Q17*0.23,2)</f>
        <v>0</v>
      </c>
      <c r="S17" s="44">
        <f t="shared" ref="S17:S19" si="2">ROUND(Q17,2)+R17</f>
        <v>0</v>
      </c>
      <c r="T17" s="59"/>
      <c r="U17" s="59"/>
      <c r="V17" s="32">
        <f t="shared" ref="V17:V19" si="3">ROUND(U17*0.23,2)</f>
        <v>0</v>
      </c>
      <c r="W17" s="44">
        <f t="shared" ref="W17:W19" si="4">ROUND(U17,2)+V17</f>
        <v>0</v>
      </c>
    </row>
    <row r="18" spans="1:23" x14ac:dyDescent="0.25">
      <c r="A18" s="55">
        <v>464301</v>
      </c>
      <c r="B18" s="55" t="s">
        <v>857</v>
      </c>
      <c r="C18" s="56" t="s">
        <v>858</v>
      </c>
      <c r="D18" s="57" t="s">
        <v>14</v>
      </c>
      <c r="E18" s="57" t="s">
        <v>819</v>
      </c>
      <c r="F18" s="57" t="s">
        <v>819</v>
      </c>
      <c r="G18" s="57" t="s">
        <v>820</v>
      </c>
      <c r="H18" s="57" t="s">
        <v>819</v>
      </c>
      <c r="I18" s="57" t="s">
        <v>61</v>
      </c>
      <c r="J18" s="57" t="s">
        <v>62</v>
      </c>
      <c r="K18" s="58" t="s">
        <v>63</v>
      </c>
      <c r="L18" s="57">
        <v>309378</v>
      </c>
      <c r="M18" s="57">
        <v>330857</v>
      </c>
      <c r="N18" s="57">
        <v>1</v>
      </c>
      <c r="O18" s="59"/>
      <c r="P18" s="59"/>
      <c r="Q18" s="59"/>
      <c r="R18" s="32">
        <f t="shared" si="1"/>
        <v>0</v>
      </c>
      <c r="S18" s="44">
        <f t="shared" si="2"/>
        <v>0</v>
      </c>
      <c r="T18" s="59"/>
      <c r="U18" s="59"/>
      <c r="V18" s="32">
        <f t="shared" si="3"/>
        <v>0</v>
      </c>
      <c r="W18" s="44">
        <f t="shared" si="4"/>
        <v>0</v>
      </c>
    </row>
    <row r="19" spans="1:23" x14ac:dyDescent="0.25">
      <c r="A19" s="55">
        <v>281489</v>
      </c>
      <c r="B19" s="55" t="s">
        <v>1064</v>
      </c>
      <c r="C19" s="56" t="s">
        <v>1065</v>
      </c>
      <c r="D19" s="57" t="s">
        <v>14</v>
      </c>
      <c r="E19" s="57" t="s">
        <v>137</v>
      </c>
      <c r="F19" s="57" t="s">
        <v>1062</v>
      </c>
      <c r="G19" s="57" t="s">
        <v>1063</v>
      </c>
      <c r="H19" s="57" t="s">
        <v>1062</v>
      </c>
      <c r="I19" s="57" t="s">
        <v>46</v>
      </c>
      <c r="J19" s="57" t="s">
        <v>47</v>
      </c>
      <c r="K19" s="58">
        <v>2</v>
      </c>
      <c r="L19" s="57">
        <v>306364</v>
      </c>
      <c r="M19" s="57">
        <v>329629</v>
      </c>
      <c r="N19" s="57">
        <v>1</v>
      </c>
      <c r="O19" s="59"/>
      <c r="P19" s="59"/>
      <c r="Q19" s="59"/>
      <c r="R19" s="32">
        <f t="shared" si="1"/>
        <v>0</v>
      </c>
      <c r="S19" s="44">
        <f t="shared" si="2"/>
        <v>0</v>
      </c>
      <c r="T19" s="59"/>
      <c r="U19" s="59"/>
      <c r="V19" s="32">
        <f t="shared" si="3"/>
        <v>0</v>
      </c>
      <c r="W19" s="44">
        <f t="shared" si="4"/>
        <v>0</v>
      </c>
    </row>
  </sheetData>
  <sheetProtection algorithmName="SHA-512" hashValue="Gnp56jGMG7wYtgiipOQr93AjIySeDcSnnsxBszAb480iEccSL1NRNfSORY3/WweDqFKiFNJ5a8OvPBdnrFxH3A==" saltValue="U/Xs4WCKr837eZjpsb4YmQ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W16"/>
  <sheetViews>
    <sheetView topLeftCell="A7" workbookViewId="0">
      <selection activeCell="H5" sqref="H5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223</v>
      </c>
      <c r="B2" s="8">
        <f>M14</f>
        <v>1</v>
      </c>
      <c r="C2" s="8" t="str">
        <f>E16</f>
        <v>TRZEBNICKI</v>
      </c>
      <c r="D2" s="8"/>
      <c r="E2" s="8"/>
      <c r="F2" s="8"/>
      <c r="G2" s="64" t="s">
        <v>1421</v>
      </c>
      <c r="H2" s="65"/>
      <c r="I2" s="66"/>
      <c r="J2" s="67" t="s">
        <v>1422</v>
      </c>
      <c r="K2" s="68"/>
      <c r="L2" s="69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70" t="s">
        <v>1429</v>
      </c>
      <c r="B4" s="70"/>
      <c r="C4" s="70"/>
      <c r="D4" s="70"/>
      <c r="E4" s="70"/>
      <c r="F4" s="20" t="s">
        <v>1430</v>
      </c>
      <c r="G4" s="21">
        <f>ROUND(J4/M14/60,2)</f>
        <v>0</v>
      </c>
      <c r="H4" s="22">
        <f>ROUND(K4/M14/60,2)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71" t="s">
        <v>1431</v>
      </c>
      <c r="O4" s="72"/>
      <c r="P4" s="26">
        <v>1</v>
      </c>
      <c r="Q4" s="73"/>
      <c r="R4" s="74"/>
      <c r="S4" s="74"/>
      <c r="T4" s="74"/>
      <c r="U4" s="74"/>
      <c r="V4" s="75"/>
    </row>
    <row r="5" spans="1:23" ht="45" x14ac:dyDescent="0.25">
      <c r="A5" s="70" t="s">
        <v>1432</v>
      </c>
      <c r="B5" s="70"/>
      <c r="C5" s="70"/>
      <c r="D5" s="70"/>
      <c r="E5" s="70"/>
      <c r="F5" s="20" t="s">
        <v>1433</v>
      </c>
      <c r="G5" s="21">
        <f>ROUND(J5/M14/60,2)</f>
        <v>0</v>
      </c>
      <c r="H5" s="22">
        <f>ROUND(K5/M14/60,2)</f>
        <v>0</v>
      </c>
      <c r="I5" s="23">
        <f>G5+H5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71"/>
      <c r="O5" s="72"/>
      <c r="P5" s="26">
        <v>2</v>
      </c>
      <c r="Q5" s="73"/>
      <c r="R5" s="74"/>
      <c r="S5" s="74"/>
      <c r="T5" s="74"/>
      <c r="U5" s="74"/>
      <c r="V5" s="75"/>
    </row>
    <row r="6" spans="1:23" ht="68.25" x14ac:dyDescent="0.25">
      <c r="A6" s="76" t="s">
        <v>1434</v>
      </c>
      <c r="B6" s="76"/>
      <c r="C6" s="76"/>
      <c r="D6" s="76"/>
      <c r="E6" s="76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77" t="s">
        <v>1436</v>
      </c>
      <c r="K6" s="78"/>
      <c r="L6" s="79"/>
      <c r="P6" s="19" t="s">
        <v>1427</v>
      </c>
      <c r="Q6" s="8" t="s">
        <v>1428</v>
      </c>
      <c r="S6" s="12"/>
      <c r="T6" s="12"/>
    </row>
    <row r="7" spans="1:23" ht="68.25" x14ac:dyDescent="0.25">
      <c r="A7" s="76" t="s">
        <v>1437</v>
      </c>
      <c r="B7" s="76"/>
      <c r="C7" s="76"/>
      <c r="D7" s="76"/>
      <c r="E7" s="76"/>
      <c r="F7" s="10" t="s">
        <v>1438</v>
      </c>
      <c r="G7" s="28"/>
      <c r="H7" s="22">
        <f t="shared" si="0"/>
        <v>0</v>
      </c>
      <c r="I7" s="48">
        <f>ROUND(G7+H7,2)</f>
        <v>0</v>
      </c>
      <c r="J7" s="77" t="s">
        <v>1436</v>
      </c>
      <c r="K7" s="78"/>
      <c r="L7" s="79"/>
      <c r="P7" s="19"/>
      <c r="Q7" s="8"/>
      <c r="S7" s="12"/>
      <c r="T7" s="12"/>
    </row>
    <row r="8" spans="1:23" ht="57" x14ac:dyDescent="0.25">
      <c r="A8" s="76" t="s">
        <v>1439</v>
      </c>
      <c r="B8" s="76"/>
      <c r="C8" s="76"/>
      <c r="D8" s="76"/>
      <c r="E8" s="76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71" t="s">
        <v>1441</v>
      </c>
      <c r="O8" s="72"/>
      <c r="P8" s="26">
        <v>1</v>
      </c>
      <c r="Q8" s="73"/>
      <c r="R8" s="74"/>
      <c r="S8" s="74"/>
      <c r="T8" s="74"/>
      <c r="U8" s="74"/>
      <c r="V8" s="75"/>
    </row>
    <row r="9" spans="1:23" ht="45.75" x14ac:dyDescent="0.25">
      <c r="A9" s="82" t="s">
        <v>1442</v>
      </c>
      <c r="B9" s="82"/>
      <c r="C9" s="82"/>
      <c r="D9" s="82"/>
      <c r="E9" s="82"/>
      <c r="F9" s="10" t="s">
        <v>1443</v>
      </c>
      <c r="G9" s="28"/>
      <c r="H9" s="22">
        <f t="shared" si="0"/>
        <v>0</v>
      </c>
      <c r="I9" s="48">
        <f>ROUND(G9+H9,2)</f>
        <v>0</v>
      </c>
      <c r="J9" s="83" t="s">
        <v>1436</v>
      </c>
      <c r="K9" s="84"/>
      <c r="L9" s="85"/>
      <c r="M9" s="8"/>
      <c r="N9" s="31"/>
      <c r="W9" s="32"/>
    </row>
    <row r="10" spans="1:23" ht="57.75" thickBot="1" x14ac:dyDescent="0.3">
      <c r="A10" s="82" t="s">
        <v>1444</v>
      </c>
      <c r="B10" s="82"/>
      <c r="C10" s="82"/>
      <c r="D10" s="82"/>
      <c r="E10" s="82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86" t="s">
        <v>1436</v>
      </c>
      <c r="K10" s="87"/>
      <c r="L10" s="88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89"/>
      <c r="J11" s="90"/>
      <c r="K11" s="90"/>
      <c r="L11" s="91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92"/>
      <c r="J12" s="93"/>
      <c r="K12" s="93"/>
      <c r="L12" s="94"/>
      <c r="M12" s="95" t="s">
        <v>1448</v>
      </c>
      <c r="N12" s="96"/>
      <c r="O12" s="96"/>
      <c r="P12" s="96"/>
      <c r="Q12" s="96"/>
      <c r="R12" s="96"/>
      <c r="S12" s="96"/>
      <c r="T12" s="96"/>
      <c r="U12" s="96"/>
      <c r="V12" s="96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1</v>
      </c>
      <c r="N14" s="42">
        <f>SUM(N16:N400)</f>
        <v>1</v>
      </c>
      <c r="P14" s="80" t="s">
        <v>1449</v>
      </c>
      <c r="Q14" s="81"/>
      <c r="R14" s="81"/>
      <c r="S14" s="81"/>
      <c r="T14" s="80" t="s">
        <v>1450</v>
      </c>
      <c r="U14" s="81"/>
      <c r="V14" s="81"/>
      <c r="W14" s="8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271899</v>
      </c>
      <c r="B16" s="55" t="s">
        <v>245</v>
      </c>
      <c r="C16" s="56" t="s">
        <v>246</v>
      </c>
      <c r="D16" s="57" t="s">
        <v>14</v>
      </c>
      <c r="E16" s="57" t="s">
        <v>224</v>
      </c>
      <c r="F16" s="57" t="s">
        <v>244</v>
      </c>
      <c r="G16" s="57" t="s">
        <v>247</v>
      </c>
      <c r="H16" s="57" t="s">
        <v>248</v>
      </c>
      <c r="I16" s="57" t="s">
        <v>249</v>
      </c>
      <c r="J16" s="57" t="s">
        <v>250</v>
      </c>
      <c r="K16" s="58">
        <v>7</v>
      </c>
      <c r="L16" s="57">
        <v>358233</v>
      </c>
      <c r="M16" s="57">
        <v>374837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</sheetData>
  <sheetProtection algorithmName="SHA-512" hashValue="sz3RTxqlcGX8W58hZCGG9J3yM/lsSOy21qztL5wapvHw6VCL5L+rveq5wX0SPj9N/WfPg/wjfkEQWMVpDgr+kw==" saltValue="LFuHv//0e5chY14F2NVFgA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W26"/>
  <sheetViews>
    <sheetView topLeftCell="A7" workbookViewId="0">
      <selection activeCell="H5" sqref="H5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222</v>
      </c>
      <c r="B2" s="8">
        <f>M14</f>
        <v>11</v>
      </c>
      <c r="C2" s="8" t="str">
        <f>E16</f>
        <v>ŚWIDNICKI</v>
      </c>
      <c r="D2" s="8"/>
      <c r="E2" s="8"/>
      <c r="F2" s="8"/>
      <c r="G2" s="64" t="s">
        <v>1421</v>
      </c>
      <c r="H2" s="65"/>
      <c r="I2" s="66"/>
      <c r="J2" s="67" t="s">
        <v>1422</v>
      </c>
      <c r="K2" s="68"/>
      <c r="L2" s="69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70" t="s">
        <v>1429</v>
      </c>
      <c r="B4" s="70"/>
      <c r="C4" s="70"/>
      <c r="D4" s="70"/>
      <c r="E4" s="70"/>
      <c r="F4" s="20" t="s">
        <v>1430</v>
      </c>
      <c r="G4" s="21">
        <f>ROUND(J4/M14/60,2)</f>
        <v>0</v>
      </c>
      <c r="H4" s="22">
        <f>ROUND(K4/M14/60,2)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71" t="s">
        <v>1431</v>
      </c>
      <c r="O4" s="72"/>
      <c r="P4" s="26">
        <v>1</v>
      </c>
      <c r="Q4" s="73"/>
      <c r="R4" s="74"/>
      <c r="S4" s="74"/>
      <c r="T4" s="74"/>
      <c r="U4" s="74"/>
      <c r="V4" s="75"/>
    </row>
    <row r="5" spans="1:23" ht="45" x14ac:dyDescent="0.25">
      <c r="A5" s="70" t="s">
        <v>1432</v>
      </c>
      <c r="B5" s="70"/>
      <c r="C5" s="70"/>
      <c r="D5" s="70"/>
      <c r="E5" s="70"/>
      <c r="F5" s="20" t="s">
        <v>1433</v>
      </c>
      <c r="G5" s="21">
        <f>ROUND(J5/M14/60,2)</f>
        <v>0</v>
      </c>
      <c r="H5" s="22">
        <f>ROUND(K5/M14/60,2)</f>
        <v>0</v>
      </c>
      <c r="I5" s="23">
        <f>G5+H5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71"/>
      <c r="O5" s="72"/>
      <c r="P5" s="26">
        <v>2</v>
      </c>
      <c r="Q5" s="73"/>
      <c r="R5" s="74"/>
      <c r="S5" s="74"/>
      <c r="T5" s="74"/>
      <c r="U5" s="74"/>
      <c r="V5" s="75"/>
    </row>
    <row r="6" spans="1:23" ht="68.25" x14ac:dyDescent="0.25">
      <c r="A6" s="76" t="s">
        <v>1434</v>
      </c>
      <c r="B6" s="76"/>
      <c r="C6" s="76"/>
      <c r="D6" s="76"/>
      <c r="E6" s="76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77" t="s">
        <v>1436</v>
      </c>
      <c r="K6" s="78"/>
      <c r="L6" s="79"/>
      <c r="P6" s="19" t="s">
        <v>1427</v>
      </c>
      <c r="Q6" s="8" t="s">
        <v>1428</v>
      </c>
      <c r="S6" s="12"/>
      <c r="T6" s="12"/>
    </row>
    <row r="7" spans="1:23" ht="68.25" x14ac:dyDescent="0.25">
      <c r="A7" s="76" t="s">
        <v>1437</v>
      </c>
      <c r="B7" s="76"/>
      <c r="C7" s="76"/>
      <c r="D7" s="76"/>
      <c r="E7" s="76"/>
      <c r="F7" s="10" t="s">
        <v>1438</v>
      </c>
      <c r="G7" s="28"/>
      <c r="H7" s="22">
        <f t="shared" si="0"/>
        <v>0</v>
      </c>
      <c r="I7" s="48">
        <f>ROUND(G7+H7,2)</f>
        <v>0</v>
      </c>
      <c r="J7" s="77" t="s">
        <v>1436</v>
      </c>
      <c r="K7" s="78"/>
      <c r="L7" s="79"/>
      <c r="P7" s="19"/>
      <c r="Q7" s="8"/>
      <c r="S7" s="12"/>
      <c r="T7" s="12"/>
    </row>
    <row r="8" spans="1:23" ht="57" x14ac:dyDescent="0.25">
      <c r="A8" s="76" t="s">
        <v>1439</v>
      </c>
      <c r="B8" s="76"/>
      <c r="C8" s="76"/>
      <c r="D8" s="76"/>
      <c r="E8" s="76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71" t="s">
        <v>1441</v>
      </c>
      <c r="O8" s="72"/>
      <c r="P8" s="26">
        <v>1</v>
      </c>
      <c r="Q8" s="73"/>
      <c r="R8" s="74"/>
      <c r="S8" s="74"/>
      <c r="T8" s="74"/>
      <c r="U8" s="74"/>
      <c r="V8" s="75"/>
    </row>
    <row r="9" spans="1:23" ht="45.75" x14ac:dyDescent="0.25">
      <c r="A9" s="82" t="s">
        <v>1442</v>
      </c>
      <c r="B9" s="82"/>
      <c r="C9" s="82"/>
      <c r="D9" s="82"/>
      <c r="E9" s="82"/>
      <c r="F9" s="10" t="s">
        <v>1443</v>
      </c>
      <c r="G9" s="28"/>
      <c r="H9" s="22">
        <f t="shared" si="0"/>
        <v>0</v>
      </c>
      <c r="I9" s="48">
        <f>ROUND(G9+H9,2)</f>
        <v>0</v>
      </c>
      <c r="J9" s="83" t="s">
        <v>1436</v>
      </c>
      <c r="K9" s="84"/>
      <c r="L9" s="85"/>
      <c r="M9" s="8"/>
      <c r="N9" s="31"/>
      <c r="W9" s="32"/>
    </row>
    <row r="10" spans="1:23" ht="57.75" thickBot="1" x14ac:dyDescent="0.3">
      <c r="A10" s="82" t="s">
        <v>1444</v>
      </c>
      <c r="B10" s="82"/>
      <c r="C10" s="82"/>
      <c r="D10" s="82"/>
      <c r="E10" s="82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86" t="s">
        <v>1436</v>
      </c>
      <c r="K10" s="87"/>
      <c r="L10" s="88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89"/>
      <c r="J11" s="90"/>
      <c r="K11" s="90"/>
      <c r="L11" s="91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92"/>
      <c r="J12" s="93"/>
      <c r="K12" s="93"/>
      <c r="L12" s="94"/>
      <c r="M12" s="95" t="s">
        <v>1448</v>
      </c>
      <c r="N12" s="96"/>
      <c r="O12" s="96"/>
      <c r="P12" s="96"/>
      <c r="Q12" s="96"/>
      <c r="R12" s="96"/>
      <c r="S12" s="96"/>
      <c r="T12" s="96"/>
      <c r="U12" s="96"/>
      <c r="V12" s="96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11</v>
      </c>
      <c r="N14" s="42">
        <f>SUM(N16:N400)</f>
        <v>11</v>
      </c>
      <c r="P14" s="80" t="s">
        <v>1449</v>
      </c>
      <c r="Q14" s="81"/>
      <c r="R14" s="81"/>
      <c r="S14" s="81"/>
      <c r="T14" s="80" t="s">
        <v>1450</v>
      </c>
      <c r="U14" s="81"/>
      <c r="V14" s="81"/>
      <c r="W14" s="8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9632989</v>
      </c>
      <c r="B16" s="55" t="s">
        <v>1047</v>
      </c>
      <c r="C16" s="56" t="s">
        <v>1048</v>
      </c>
      <c r="D16" s="57" t="s">
        <v>14</v>
      </c>
      <c r="E16" s="57" t="s">
        <v>138</v>
      </c>
      <c r="F16" s="57" t="s">
        <v>162</v>
      </c>
      <c r="G16" s="57" t="s">
        <v>1049</v>
      </c>
      <c r="H16" s="57" t="s">
        <v>162</v>
      </c>
      <c r="I16" s="57" t="s">
        <v>1050</v>
      </c>
      <c r="J16" s="57" t="s">
        <v>1051</v>
      </c>
      <c r="K16" s="58">
        <v>1</v>
      </c>
      <c r="L16" s="57">
        <v>313918</v>
      </c>
      <c r="M16" s="57">
        <v>346554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9633004</v>
      </c>
      <c r="B17" s="55" t="s">
        <v>1052</v>
      </c>
      <c r="C17" s="56" t="s">
        <v>1053</v>
      </c>
      <c r="D17" s="57" t="s">
        <v>14</v>
      </c>
      <c r="E17" s="57" t="s">
        <v>138</v>
      </c>
      <c r="F17" s="57" t="s">
        <v>162</v>
      </c>
      <c r="G17" s="57" t="s">
        <v>1049</v>
      </c>
      <c r="H17" s="57" t="s">
        <v>162</v>
      </c>
      <c r="I17" s="57" t="s">
        <v>34</v>
      </c>
      <c r="J17" s="57" t="s">
        <v>35</v>
      </c>
      <c r="K17" s="58">
        <v>19</v>
      </c>
      <c r="L17" s="57">
        <v>312554</v>
      </c>
      <c r="M17" s="57">
        <v>346251</v>
      </c>
      <c r="N17" s="57">
        <v>1</v>
      </c>
      <c r="O17" s="59"/>
      <c r="P17" s="59"/>
      <c r="Q17" s="59"/>
      <c r="R17" s="32">
        <f t="shared" ref="R17:R26" si="1">ROUND(Q17*0.23,2)</f>
        <v>0</v>
      </c>
      <c r="S17" s="44">
        <f t="shared" ref="S17:S26" si="2">ROUND(Q17,2)+R17</f>
        <v>0</v>
      </c>
      <c r="T17" s="59"/>
      <c r="U17" s="59"/>
      <c r="V17" s="32">
        <f t="shared" ref="V17:V26" si="3">ROUND(U17*0.23,2)</f>
        <v>0</v>
      </c>
      <c r="W17" s="44">
        <f t="shared" ref="W17:W26" si="4">ROUND(U17,2)+V17</f>
        <v>0</v>
      </c>
    </row>
    <row r="18" spans="1:23" x14ac:dyDescent="0.25">
      <c r="A18" s="55">
        <v>8274467</v>
      </c>
      <c r="B18" s="55" t="s">
        <v>1056</v>
      </c>
      <c r="C18" s="56" t="s">
        <v>1057</v>
      </c>
      <c r="D18" s="57" t="s">
        <v>14</v>
      </c>
      <c r="E18" s="57" t="s">
        <v>138</v>
      </c>
      <c r="F18" s="57" t="s">
        <v>162</v>
      </c>
      <c r="G18" s="57" t="s">
        <v>1049</v>
      </c>
      <c r="H18" s="57" t="s">
        <v>162</v>
      </c>
      <c r="I18" s="57" t="s">
        <v>1058</v>
      </c>
      <c r="J18" s="57" t="s">
        <v>1059</v>
      </c>
      <c r="K18" s="58">
        <v>6</v>
      </c>
      <c r="L18" s="57">
        <v>313480</v>
      </c>
      <c r="M18" s="57">
        <v>346918</v>
      </c>
      <c r="N18" s="57">
        <v>1</v>
      </c>
      <c r="O18" s="59"/>
      <c r="P18" s="59"/>
      <c r="Q18" s="59"/>
      <c r="R18" s="32">
        <f t="shared" si="1"/>
        <v>0</v>
      </c>
      <c r="S18" s="44">
        <f t="shared" si="2"/>
        <v>0</v>
      </c>
      <c r="T18" s="59"/>
      <c r="U18" s="59"/>
      <c r="V18" s="32">
        <f t="shared" si="3"/>
        <v>0</v>
      </c>
      <c r="W18" s="44">
        <f t="shared" si="4"/>
        <v>0</v>
      </c>
    </row>
    <row r="19" spans="1:23" x14ac:dyDescent="0.25">
      <c r="A19" s="55">
        <v>8131858</v>
      </c>
      <c r="B19" s="55" t="s">
        <v>1067</v>
      </c>
      <c r="C19" s="56" t="s">
        <v>1068</v>
      </c>
      <c r="D19" s="57" t="s">
        <v>14</v>
      </c>
      <c r="E19" s="57" t="s">
        <v>138</v>
      </c>
      <c r="F19" s="57" t="s">
        <v>168</v>
      </c>
      <c r="G19" s="57" t="s">
        <v>1066</v>
      </c>
      <c r="H19" s="57" t="s">
        <v>168</v>
      </c>
      <c r="I19" s="57" t="s">
        <v>1069</v>
      </c>
      <c r="J19" s="57" t="s">
        <v>1070</v>
      </c>
      <c r="K19" s="58">
        <v>1</v>
      </c>
      <c r="L19" s="57">
        <v>322988</v>
      </c>
      <c r="M19" s="57">
        <v>335640</v>
      </c>
      <c r="N19" s="57">
        <v>1</v>
      </c>
      <c r="O19" s="59"/>
      <c r="P19" s="59"/>
      <c r="Q19" s="59"/>
      <c r="R19" s="32">
        <f t="shared" si="1"/>
        <v>0</v>
      </c>
      <c r="S19" s="44">
        <f t="shared" si="2"/>
        <v>0</v>
      </c>
      <c r="T19" s="59"/>
      <c r="U19" s="59"/>
      <c r="V19" s="32">
        <f t="shared" si="3"/>
        <v>0</v>
      </c>
      <c r="W19" s="44">
        <f t="shared" si="4"/>
        <v>0</v>
      </c>
    </row>
    <row r="20" spans="1:23" x14ac:dyDescent="0.25">
      <c r="A20" s="55">
        <v>236687</v>
      </c>
      <c r="B20" s="55" t="s">
        <v>1071</v>
      </c>
      <c r="C20" s="56" t="s">
        <v>1072</v>
      </c>
      <c r="D20" s="57" t="s">
        <v>14</v>
      </c>
      <c r="E20" s="57" t="s">
        <v>138</v>
      </c>
      <c r="F20" s="57" t="s">
        <v>168</v>
      </c>
      <c r="G20" s="57" t="s">
        <v>1066</v>
      </c>
      <c r="H20" s="57" t="s">
        <v>168</v>
      </c>
      <c r="I20" s="57" t="s">
        <v>1073</v>
      </c>
      <c r="J20" s="57" t="s">
        <v>1074</v>
      </c>
      <c r="K20" s="58">
        <v>1</v>
      </c>
      <c r="L20" s="57">
        <v>324439</v>
      </c>
      <c r="M20" s="57">
        <v>333459</v>
      </c>
      <c r="N20" s="57">
        <v>1</v>
      </c>
      <c r="O20" s="59"/>
      <c r="P20" s="59"/>
      <c r="Q20" s="59"/>
      <c r="R20" s="32">
        <f t="shared" si="1"/>
        <v>0</v>
      </c>
      <c r="S20" s="44">
        <f t="shared" si="2"/>
        <v>0</v>
      </c>
      <c r="T20" s="59"/>
      <c r="U20" s="59"/>
      <c r="V20" s="32">
        <f t="shared" si="3"/>
        <v>0</v>
      </c>
      <c r="W20" s="44">
        <f t="shared" si="4"/>
        <v>0</v>
      </c>
    </row>
    <row r="21" spans="1:23" x14ac:dyDescent="0.25">
      <c r="A21" s="55">
        <v>235461</v>
      </c>
      <c r="B21" s="55" t="s">
        <v>1075</v>
      </c>
      <c r="C21" s="56" t="s">
        <v>1076</v>
      </c>
      <c r="D21" s="57" t="s">
        <v>14</v>
      </c>
      <c r="E21" s="57" t="s">
        <v>138</v>
      </c>
      <c r="F21" s="57" t="s">
        <v>168</v>
      </c>
      <c r="G21" s="57" t="s">
        <v>1066</v>
      </c>
      <c r="H21" s="57" t="s">
        <v>168</v>
      </c>
      <c r="I21" s="57" t="s">
        <v>1077</v>
      </c>
      <c r="J21" s="57" t="s">
        <v>1078</v>
      </c>
      <c r="K21" s="58">
        <v>2</v>
      </c>
      <c r="L21" s="57">
        <v>323173</v>
      </c>
      <c r="M21" s="57">
        <v>334030</v>
      </c>
      <c r="N21" s="57">
        <v>1</v>
      </c>
      <c r="O21" s="59"/>
      <c r="P21" s="59"/>
      <c r="Q21" s="59"/>
      <c r="R21" s="32">
        <f t="shared" si="1"/>
        <v>0</v>
      </c>
      <c r="S21" s="44">
        <f t="shared" si="2"/>
        <v>0</v>
      </c>
      <c r="T21" s="59"/>
      <c r="U21" s="59"/>
      <c r="V21" s="32">
        <f t="shared" si="3"/>
        <v>0</v>
      </c>
      <c r="W21" s="44">
        <f t="shared" si="4"/>
        <v>0</v>
      </c>
    </row>
    <row r="22" spans="1:23" x14ac:dyDescent="0.25">
      <c r="A22" s="55">
        <v>233060</v>
      </c>
      <c r="B22" s="55" t="s">
        <v>1087</v>
      </c>
      <c r="C22" s="56" t="s">
        <v>1088</v>
      </c>
      <c r="D22" s="57" t="s">
        <v>14</v>
      </c>
      <c r="E22" s="57" t="s">
        <v>138</v>
      </c>
      <c r="F22" s="57" t="s">
        <v>168</v>
      </c>
      <c r="G22" s="57" t="s">
        <v>1066</v>
      </c>
      <c r="H22" s="57" t="s">
        <v>168</v>
      </c>
      <c r="I22" s="57" t="s">
        <v>946</v>
      </c>
      <c r="J22" s="57" t="s">
        <v>947</v>
      </c>
      <c r="K22" s="58">
        <v>41</v>
      </c>
      <c r="L22" s="57">
        <v>321977</v>
      </c>
      <c r="M22" s="57">
        <v>334867</v>
      </c>
      <c r="N22" s="57">
        <v>1</v>
      </c>
      <c r="O22" s="59"/>
      <c r="P22" s="59"/>
      <c r="Q22" s="59"/>
      <c r="R22" s="32">
        <f t="shared" si="1"/>
        <v>0</v>
      </c>
      <c r="S22" s="44">
        <f t="shared" si="2"/>
        <v>0</v>
      </c>
      <c r="T22" s="59"/>
      <c r="U22" s="59"/>
      <c r="V22" s="32">
        <f t="shared" si="3"/>
        <v>0</v>
      </c>
      <c r="W22" s="44">
        <f t="shared" si="4"/>
        <v>0</v>
      </c>
    </row>
    <row r="23" spans="1:23" x14ac:dyDescent="0.25">
      <c r="A23" s="55">
        <v>237954</v>
      </c>
      <c r="B23" s="55" t="s">
        <v>1089</v>
      </c>
      <c r="C23" s="56" t="s">
        <v>1090</v>
      </c>
      <c r="D23" s="57" t="s">
        <v>14</v>
      </c>
      <c r="E23" s="57" t="s">
        <v>138</v>
      </c>
      <c r="F23" s="57" t="s">
        <v>168</v>
      </c>
      <c r="G23" s="57" t="s">
        <v>1066</v>
      </c>
      <c r="H23" s="57" t="s">
        <v>168</v>
      </c>
      <c r="I23" s="57" t="s">
        <v>1091</v>
      </c>
      <c r="J23" s="57" t="s">
        <v>1092</v>
      </c>
      <c r="K23" s="58">
        <v>21</v>
      </c>
      <c r="L23" s="57">
        <v>321933</v>
      </c>
      <c r="M23" s="57">
        <v>334289</v>
      </c>
      <c r="N23" s="57">
        <v>1</v>
      </c>
      <c r="O23" s="59"/>
      <c r="P23" s="59"/>
      <c r="Q23" s="59"/>
      <c r="R23" s="32">
        <f t="shared" si="1"/>
        <v>0</v>
      </c>
      <c r="S23" s="44">
        <f t="shared" si="2"/>
        <v>0</v>
      </c>
      <c r="T23" s="59"/>
      <c r="U23" s="59"/>
      <c r="V23" s="32">
        <f t="shared" si="3"/>
        <v>0</v>
      </c>
      <c r="W23" s="44">
        <f t="shared" si="4"/>
        <v>0</v>
      </c>
    </row>
    <row r="24" spans="1:23" x14ac:dyDescent="0.25">
      <c r="A24" s="55">
        <v>240175</v>
      </c>
      <c r="B24" s="55" t="s">
        <v>1097</v>
      </c>
      <c r="C24" s="56" t="s">
        <v>1098</v>
      </c>
      <c r="D24" s="57" t="s">
        <v>14</v>
      </c>
      <c r="E24" s="57" t="s">
        <v>138</v>
      </c>
      <c r="F24" s="57" t="s">
        <v>1099</v>
      </c>
      <c r="G24" s="57" t="s">
        <v>1100</v>
      </c>
      <c r="H24" s="57" t="s">
        <v>1099</v>
      </c>
      <c r="I24" s="57" t="s">
        <v>1101</v>
      </c>
      <c r="J24" s="57" t="s">
        <v>1102</v>
      </c>
      <c r="K24" s="58">
        <v>30</v>
      </c>
      <c r="L24" s="57">
        <v>313016</v>
      </c>
      <c r="M24" s="57">
        <v>337326</v>
      </c>
      <c r="N24" s="57">
        <v>1</v>
      </c>
      <c r="O24" s="59"/>
      <c r="P24" s="59"/>
      <c r="Q24" s="59"/>
      <c r="R24" s="32">
        <f t="shared" si="1"/>
        <v>0</v>
      </c>
      <c r="S24" s="44">
        <f t="shared" si="2"/>
        <v>0</v>
      </c>
      <c r="T24" s="59"/>
      <c r="U24" s="59"/>
      <c r="V24" s="32">
        <f t="shared" si="3"/>
        <v>0</v>
      </c>
      <c r="W24" s="44">
        <f t="shared" si="4"/>
        <v>0</v>
      </c>
    </row>
    <row r="25" spans="1:23" x14ac:dyDescent="0.25">
      <c r="A25" s="55">
        <v>240242</v>
      </c>
      <c r="B25" s="55" t="s">
        <v>1103</v>
      </c>
      <c r="C25" s="56" t="s">
        <v>1104</v>
      </c>
      <c r="D25" s="57" t="s">
        <v>14</v>
      </c>
      <c r="E25" s="57" t="s">
        <v>138</v>
      </c>
      <c r="F25" s="57" t="s">
        <v>1099</v>
      </c>
      <c r="G25" s="57" t="s">
        <v>1100</v>
      </c>
      <c r="H25" s="57" t="s">
        <v>1099</v>
      </c>
      <c r="I25" s="57" t="s">
        <v>1105</v>
      </c>
      <c r="J25" s="57" t="s">
        <v>1106</v>
      </c>
      <c r="K25" s="58">
        <v>4</v>
      </c>
      <c r="L25" s="57">
        <v>310904</v>
      </c>
      <c r="M25" s="57">
        <v>336581</v>
      </c>
      <c r="N25" s="57">
        <v>1</v>
      </c>
      <c r="O25" s="59"/>
      <c r="P25" s="59"/>
      <c r="Q25" s="59"/>
      <c r="R25" s="32">
        <f t="shared" si="1"/>
        <v>0</v>
      </c>
      <c r="S25" s="44">
        <f t="shared" si="2"/>
        <v>0</v>
      </c>
      <c r="T25" s="59"/>
      <c r="U25" s="59"/>
      <c r="V25" s="32">
        <f t="shared" si="3"/>
        <v>0</v>
      </c>
      <c r="W25" s="44">
        <f t="shared" si="4"/>
        <v>0</v>
      </c>
    </row>
    <row r="26" spans="1:23" x14ac:dyDescent="0.25">
      <c r="A26" s="55">
        <v>251512</v>
      </c>
      <c r="B26" s="55" t="s">
        <v>1141</v>
      </c>
      <c r="C26" s="56" t="s">
        <v>1142</v>
      </c>
      <c r="D26" s="57" t="s">
        <v>14</v>
      </c>
      <c r="E26" s="57" t="s">
        <v>138</v>
      </c>
      <c r="F26" s="57" t="s">
        <v>175</v>
      </c>
      <c r="G26" s="57" t="s">
        <v>1143</v>
      </c>
      <c r="H26" s="57" t="s">
        <v>175</v>
      </c>
      <c r="I26" s="57" t="s">
        <v>271</v>
      </c>
      <c r="J26" s="57" t="s">
        <v>272</v>
      </c>
      <c r="K26" s="58">
        <v>60</v>
      </c>
      <c r="L26" s="57">
        <v>323920</v>
      </c>
      <c r="M26" s="57">
        <v>344849</v>
      </c>
      <c r="N26" s="57">
        <v>1</v>
      </c>
      <c r="O26" s="59"/>
      <c r="P26" s="59"/>
      <c r="Q26" s="59"/>
      <c r="R26" s="32">
        <f t="shared" si="1"/>
        <v>0</v>
      </c>
      <c r="S26" s="44">
        <f t="shared" si="2"/>
        <v>0</v>
      </c>
      <c r="T26" s="59"/>
      <c r="U26" s="59"/>
      <c r="V26" s="32">
        <f t="shared" si="3"/>
        <v>0</v>
      </c>
      <c r="W26" s="44">
        <f t="shared" si="4"/>
        <v>0</v>
      </c>
    </row>
  </sheetData>
  <sheetProtection algorithmName="SHA-512" hashValue="5ar+TB+UeBGqunRO/I8XVEpadGze/1zCLd/PY3z1DJx/uTHkemOEPrfY2E0r1BMTUBa2/oPU63P3UKpB2ot4zQ==" saltValue="s5AuZ1VGjvAYY1ahB9mYMA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W17"/>
  <sheetViews>
    <sheetView topLeftCell="A4" workbookViewId="0">
      <selection activeCell="H5" sqref="H5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221</v>
      </c>
      <c r="B2" s="8">
        <f>M14</f>
        <v>2</v>
      </c>
      <c r="C2" s="8" t="str">
        <f>E16</f>
        <v>ŚWIDNICKI</v>
      </c>
      <c r="D2" s="8"/>
      <c r="E2" s="8"/>
      <c r="F2" s="8"/>
      <c r="G2" s="64" t="s">
        <v>1421</v>
      </c>
      <c r="H2" s="65"/>
      <c r="I2" s="66"/>
      <c r="J2" s="67" t="s">
        <v>1422</v>
      </c>
      <c r="K2" s="68"/>
      <c r="L2" s="69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70" t="s">
        <v>1429</v>
      </c>
      <c r="B4" s="70"/>
      <c r="C4" s="70"/>
      <c r="D4" s="70"/>
      <c r="E4" s="70"/>
      <c r="F4" s="20" t="s">
        <v>1430</v>
      </c>
      <c r="G4" s="21">
        <f>ROUND(J4/M14/60,2)</f>
        <v>0</v>
      </c>
      <c r="H4" s="22">
        <f>ROUND(K4/M14/60,2)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71" t="s">
        <v>1431</v>
      </c>
      <c r="O4" s="72"/>
      <c r="P4" s="26">
        <v>1</v>
      </c>
      <c r="Q4" s="73"/>
      <c r="R4" s="74"/>
      <c r="S4" s="74"/>
      <c r="T4" s="74"/>
      <c r="U4" s="74"/>
      <c r="V4" s="75"/>
    </row>
    <row r="5" spans="1:23" ht="45" x14ac:dyDescent="0.25">
      <c r="A5" s="70" t="s">
        <v>1432</v>
      </c>
      <c r="B5" s="70"/>
      <c r="C5" s="70"/>
      <c r="D5" s="70"/>
      <c r="E5" s="70"/>
      <c r="F5" s="20" t="s">
        <v>1433</v>
      </c>
      <c r="G5" s="21">
        <f>ROUND(J5/M14/60,2)</f>
        <v>0</v>
      </c>
      <c r="H5" s="22">
        <f>ROUND(K5/M14/60,2)</f>
        <v>0</v>
      </c>
      <c r="I5" s="23">
        <f>G5+H5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71"/>
      <c r="O5" s="72"/>
      <c r="P5" s="26">
        <v>2</v>
      </c>
      <c r="Q5" s="73"/>
      <c r="R5" s="74"/>
      <c r="S5" s="74"/>
      <c r="T5" s="74"/>
      <c r="U5" s="74"/>
      <c r="V5" s="75"/>
    </row>
    <row r="6" spans="1:23" ht="68.25" x14ac:dyDescent="0.25">
      <c r="A6" s="76" t="s">
        <v>1434</v>
      </c>
      <c r="B6" s="76"/>
      <c r="C6" s="76"/>
      <c r="D6" s="76"/>
      <c r="E6" s="76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77" t="s">
        <v>1436</v>
      </c>
      <c r="K6" s="78"/>
      <c r="L6" s="79"/>
      <c r="P6" s="19" t="s">
        <v>1427</v>
      </c>
      <c r="Q6" s="8" t="s">
        <v>1428</v>
      </c>
      <c r="S6" s="12"/>
      <c r="T6" s="12"/>
    </row>
    <row r="7" spans="1:23" ht="68.25" x14ac:dyDescent="0.25">
      <c r="A7" s="76" t="s">
        <v>1437</v>
      </c>
      <c r="B7" s="76"/>
      <c r="C7" s="76"/>
      <c r="D7" s="76"/>
      <c r="E7" s="76"/>
      <c r="F7" s="10" t="s">
        <v>1438</v>
      </c>
      <c r="G7" s="28"/>
      <c r="H7" s="22">
        <f t="shared" si="0"/>
        <v>0</v>
      </c>
      <c r="I7" s="48">
        <f>ROUND(G7+H7,2)</f>
        <v>0</v>
      </c>
      <c r="J7" s="77" t="s">
        <v>1436</v>
      </c>
      <c r="K7" s="78"/>
      <c r="L7" s="79"/>
      <c r="P7" s="19"/>
      <c r="Q7" s="8"/>
      <c r="S7" s="12"/>
      <c r="T7" s="12"/>
    </row>
    <row r="8" spans="1:23" ht="57" x14ac:dyDescent="0.25">
      <c r="A8" s="76" t="s">
        <v>1439</v>
      </c>
      <c r="B8" s="76"/>
      <c r="C8" s="76"/>
      <c r="D8" s="76"/>
      <c r="E8" s="76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71" t="s">
        <v>1441</v>
      </c>
      <c r="O8" s="72"/>
      <c r="P8" s="26">
        <v>1</v>
      </c>
      <c r="Q8" s="73"/>
      <c r="R8" s="74"/>
      <c r="S8" s="74"/>
      <c r="T8" s="74"/>
      <c r="U8" s="74"/>
      <c r="V8" s="75"/>
    </row>
    <row r="9" spans="1:23" ht="45.75" x14ac:dyDescent="0.25">
      <c r="A9" s="82" t="s">
        <v>1442</v>
      </c>
      <c r="B9" s="82"/>
      <c r="C9" s="82"/>
      <c r="D9" s="82"/>
      <c r="E9" s="82"/>
      <c r="F9" s="10" t="s">
        <v>1443</v>
      </c>
      <c r="G9" s="28"/>
      <c r="H9" s="22">
        <f t="shared" si="0"/>
        <v>0</v>
      </c>
      <c r="I9" s="48">
        <f>ROUND(G9+H9,2)</f>
        <v>0</v>
      </c>
      <c r="J9" s="83" t="s">
        <v>1436</v>
      </c>
      <c r="K9" s="84"/>
      <c r="L9" s="85"/>
      <c r="M9" s="8"/>
      <c r="N9" s="31"/>
      <c r="W9" s="32"/>
    </row>
    <row r="10" spans="1:23" ht="57.75" thickBot="1" x14ac:dyDescent="0.3">
      <c r="A10" s="82" t="s">
        <v>1444</v>
      </c>
      <c r="B10" s="82"/>
      <c r="C10" s="82"/>
      <c r="D10" s="82"/>
      <c r="E10" s="82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86" t="s">
        <v>1436</v>
      </c>
      <c r="K10" s="87"/>
      <c r="L10" s="88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89"/>
      <c r="J11" s="90"/>
      <c r="K11" s="90"/>
      <c r="L11" s="91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92"/>
      <c r="J12" s="93"/>
      <c r="K12" s="93"/>
      <c r="L12" s="94"/>
      <c r="M12" s="95" t="s">
        <v>1448</v>
      </c>
      <c r="N12" s="96"/>
      <c r="O12" s="96"/>
      <c r="P12" s="96"/>
      <c r="Q12" s="96"/>
      <c r="R12" s="96"/>
      <c r="S12" s="96"/>
      <c r="T12" s="96"/>
      <c r="U12" s="96"/>
      <c r="V12" s="96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2</v>
      </c>
      <c r="N14" s="42">
        <f>SUM(N16:N400)</f>
        <v>2</v>
      </c>
      <c r="P14" s="80" t="s">
        <v>1449</v>
      </c>
      <c r="Q14" s="81"/>
      <c r="R14" s="81"/>
      <c r="S14" s="81"/>
      <c r="T14" s="80" t="s">
        <v>1450</v>
      </c>
      <c r="U14" s="81"/>
      <c r="V14" s="81"/>
      <c r="W14" s="8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233863</v>
      </c>
      <c r="B16" s="55" t="s">
        <v>1079</v>
      </c>
      <c r="C16" s="56" t="s">
        <v>1080</v>
      </c>
      <c r="D16" s="57" t="s">
        <v>14</v>
      </c>
      <c r="E16" s="57" t="s">
        <v>138</v>
      </c>
      <c r="F16" s="57" t="s">
        <v>168</v>
      </c>
      <c r="G16" s="57" t="s">
        <v>1066</v>
      </c>
      <c r="H16" s="57" t="s">
        <v>168</v>
      </c>
      <c r="I16" s="57" t="s">
        <v>1081</v>
      </c>
      <c r="J16" s="57" t="s">
        <v>1082</v>
      </c>
      <c r="K16" s="58">
        <v>30</v>
      </c>
      <c r="L16" s="57">
        <v>322228</v>
      </c>
      <c r="M16" s="57">
        <v>334007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237962</v>
      </c>
      <c r="B17" s="55" t="s">
        <v>1093</v>
      </c>
      <c r="C17" s="56" t="s">
        <v>1094</v>
      </c>
      <c r="D17" s="57" t="s">
        <v>14</v>
      </c>
      <c r="E17" s="57" t="s">
        <v>138</v>
      </c>
      <c r="F17" s="57" t="s">
        <v>168</v>
      </c>
      <c r="G17" s="57" t="s">
        <v>1066</v>
      </c>
      <c r="H17" s="57" t="s">
        <v>168</v>
      </c>
      <c r="I17" s="57" t="s">
        <v>1095</v>
      </c>
      <c r="J17" s="57" t="s">
        <v>1096</v>
      </c>
      <c r="K17" s="58">
        <v>30</v>
      </c>
      <c r="L17" s="57">
        <v>322893</v>
      </c>
      <c r="M17" s="57">
        <v>332924</v>
      </c>
      <c r="N17" s="57">
        <v>1</v>
      </c>
      <c r="O17" s="59"/>
      <c r="P17" s="59"/>
      <c r="Q17" s="59"/>
      <c r="R17" s="32">
        <f>ROUND(Q17*0.23,2)</f>
        <v>0</v>
      </c>
      <c r="S17" s="44">
        <f>ROUND(Q17,2)+R17</f>
        <v>0</v>
      </c>
      <c r="T17" s="59"/>
      <c r="U17" s="59"/>
      <c r="V17" s="32">
        <f>ROUND(U17*0.23,2)</f>
        <v>0</v>
      </c>
      <c r="W17" s="44">
        <f>ROUND(U17,2)+V17</f>
        <v>0</v>
      </c>
    </row>
  </sheetData>
  <sheetProtection algorithmName="SHA-512" hashValue="gbw/qV0Ki/wDT4+nLMFi6uTwD1BKczbwqFYnezp/xUsPKJgWjjHMLu+mE/txF6NGVKN+lHnLBjbLrA/TlgKpNQ==" saltValue="jJ/l33VOQyoRRKrpPKuTrg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W22"/>
  <sheetViews>
    <sheetView topLeftCell="A10" workbookViewId="0">
      <selection activeCell="H5" sqref="H5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220</v>
      </c>
      <c r="B2" s="8">
        <f>M14</f>
        <v>7</v>
      </c>
      <c r="C2" s="8" t="str">
        <f>E16</f>
        <v>ŚWIDNICKI</v>
      </c>
      <c r="D2" s="8"/>
      <c r="E2" s="8"/>
      <c r="F2" s="8"/>
      <c r="G2" s="64" t="s">
        <v>1421</v>
      </c>
      <c r="H2" s="65"/>
      <c r="I2" s="66"/>
      <c r="J2" s="67" t="s">
        <v>1422</v>
      </c>
      <c r="K2" s="68"/>
      <c r="L2" s="69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70" t="s">
        <v>1429</v>
      </c>
      <c r="B4" s="70"/>
      <c r="C4" s="70"/>
      <c r="D4" s="70"/>
      <c r="E4" s="70"/>
      <c r="F4" s="20" t="s">
        <v>1430</v>
      </c>
      <c r="G4" s="21">
        <f>ROUND(J4/M14/60,2)</f>
        <v>0</v>
      </c>
      <c r="H4" s="22">
        <f>ROUND(K4/M14/60,2)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71" t="s">
        <v>1431</v>
      </c>
      <c r="O4" s="72"/>
      <c r="P4" s="26">
        <v>1</v>
      </c>
      <c r="Q4" s="73"/>
      <c r="R4" s="74"/>
      <c r="S4" s="74"/>
      <c r="T4" s="74"/>
      <c r="U4" s="74"/>
      <c r="V4" s="75"/>
    </row>
    <row r="5" spans="1:23" ht="45" x14ac:dyDescent="0.25">
      <c r="A5" s="70" t="s">
        <v>1432</v>
      </c>
      <c r="B5" s="70"/>
      <c r="C5" s="70"/>
      <c r="D5" s="70"/>
      <c r="E5" s="70"/>
      <c r="F5" s="20" t="s">
        <v>1433</v>
      </c>
      <c r="G5" s="21">
        <f>ROUND(J5/M14/60,2)</f>
        <v>0</v>
      </c>
      <c r="H5" s="22">
        <f>ROUND(K5/M14/60,2)</f>
        <v>0</v>
      </c>
      <c r="I5" s="23">
        <f>G5+H5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71"/>
      <c r="O5" s="72"/>
      <c r="P5" s="26">
        <v>2</v>
      </c>
      <c r="Q5" s="73"/>
      <c r="R5" s="74"/>
      <c r="S5" s="74"/>
      <c r="T5" s="74"/>
      <c r="U5" s="74"/>
      <c r="V5" s="75"/>
    </row>
    <row r="6" spans="1:23" ht="68.25" x14ac:dyDescent="0.25">
      <c r="A6" s="76" t="s">
        <v>1434</v>
      </c>
      <c r="B6" s="76"/>
      <c r="C6" s="76"/>
      <c r="D6" s="76"/>
      <c r="E6" s="76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77" t="s">
        <v>1436</v>
      </c>
      <c r="K6" s="78"/>
      <c r="L6" s="79"/>
      <c r="P6" s="19" t="s">
        <v>1427</v>
      </c>
      <c r="Q6" s="8" t="s">
        <v>1428</v>
      </c>
      <c r="S6" s="12"/>
      <c r="T6" s="12"/>
    </row>
    <row r="7" spans="1:23" ht="68.25" x14ac:dyDescent="0.25">
      <c r="A7" s="76" t="s">
        <v>1437</v>
      </c>
      <c r="B7" s="76"/>
      <c r="C7" s="76"/>
      <c r="D7" s="76"/>
      <c r="E7" s="76"/>
      <c r="F7" s="10" t="s">
        <v>1438</v>
      </c>
      <c r="G7" s="28"/>
      <c r="H7" s="22">
        <f t="shared" si="0"/>
        <v>0</v>
      </c>
      <c r="I7" s="48">
        <f>ROUND(G7+H7,2)</f>
        <v>0</v>
      </c>
      <c r="J7" s="77" t="s">
        <v>1436</v>
      </c>
      <c r="K7" s="78"/>
      <c r="L7" s="79"/>
      <c r="P7" s="19"/>
      <c r="Q7" s="8"/>
      <c r="S7" s="12"/>
      <c r="T7" s="12"/>
    </row>
    <row r="8" spans="1:23" ht="57" x14ac:dyDescent="0.25">
      <c r="A8" s="76" t="s">
        <v>1439</v>
      </c>
      <c r="B8" s="76"/>
      <c r="C8" s="76"/>
      <c r="D8" s="76"/>
      <c r="E8" s="76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71" t="s">
        <v>1441</v>
      </c>
      <c r="O8" s="72"/>
      <c r="P8" s="26">
        <v>1</v>
      </c>
      <c r="Q8" s="73"/>
      <c r="R8" s="74"/>
      <c r="S8" s="74"/>
      <c r="T8" s="74"/>
      <c r="U8" s="74"/>
      <c r="V8" s="75"/>
    </row>
    <row r="9" spans="1:23" ht="45.75" x14ac:dyDescent="0.25">
      <c r="A9" s="82" t="s">
        <v>1442</v>
      </c>
      <c r="B9" s="82"/>
      <c r="C9" s="82"/>
      <c r="D9" s="82"/>
      <c r="E9" s="82"/>
      <c r="F9" s="10" t="s">
        <v>1443</v>
      </c>
      <c r="G9" s="28"/>
      <c r="H9" s="22">
        <f t="shared" si="0"/>
        <v>0</v>
      </c>
      <c r="I9" s="48">
        <f>ROUND(G9+H9,2)</f>
        <v>0</v>
      </c>
      <c r="J9" s="83" t="s">
        <v>1436</v>
      </c>
      <c r="K9" s="84"/>
      <c r="L9" s="85"/>
      <c r="M9" s="8"/>
      <c r="N9" s="31"/>
      <c r="W9" s="32"/>
    </row>
    <row r="10" spans="1:23" ht="57.75" thickBot="1" x14ac:dyDescent="0.3">
      <c r="A10" s="82" t="s">
        <v>1444</v>
      </c>
      <c r="B10" s="82"/>
      <c r="C10" s="82"/>
      <c r="D10" s="82"/>
      <c r="E10" s="82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86" t="s">
        <v>1436</v>
      </c>
      <c r="K10" s="87"/>
      <c r="L10" s="88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89"/>
      <c r="J11" s="90"/>
      <c r="K11" s="90"/>
      <c r="L11" s="91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92"/>
      <c r="J12" s="93"/>
      <c r="K12" s="93"/>
      <c r="L12" s="94"/>
      <c r="M12" s="95" t="s">
        <v>1448</v>
      </c>
      <c r="N12" s="96"/>
      <c r="O12" s="96"/>
      <c r="P12" s="96"/>
      <c r="Q12" s="96"/>
      <c r="R12" s="96"/>
      <c r="S12" s="96"/>
      <c r="T12" s="96"/>
      <c r="U12" s="96"/>
      <c r="V12" s="96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7</v>
      </c>
      <c r="N14" s="42">
        <f>SUM(N16:N400)</f>
        <v>7</v>
      </c>
      <c r="P14" s="80" t="s">
        <v>1449</v>
      </c>
      <c r="Q14" s="81"/>
      <c r="R14" s="81"/>
      <c r="S14" s="81"/>
      <c r="T14" s="80" t="s">
        <v>1450</v>
      </c>
      <c r="U14" s="81"/>
      <c r="V14" s="81"/>
      <c r="W14" s="8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8122287</v>
      </c>
      <c r="B16" s="55" t="s">
        <v>1060</v>
      </c>
      <c r="C16" s="56" t="s">
        <v>1061</v>
      </c>
      <c r="D16" s="57" t="s">
        <v>14</v>
      </c>
      <c r="E16" s="57" t="s">
        <v>138</v>
      </c>
      <c r="F16" s="57" t="s">
        <v>162</v>
      </c>
      <c r="G16" s="57" t="s">
        <v>1049</v>
      </c>
      <c r="H16" s="57" t="s">
        <v>162</v>
      </c>
      <c r="I16" s="57" t="s">
        <v>257</v>
      </c>
      <c r="J16" s="57" t="s">
        <v>258</v>
      </c>
      <c r="K16" s="58">
        <v>1</v>
      </c>
      <c r="L16" s="57">
        <v>313913</v>
      </c>
      <c r="M16" s="57">
        <v>347963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235351</v>
      </c>
      <c r="B17" s="55" t="s">
        <v>1083</v>
      </c>
      <c r="C17" s="56" t="s">
        <v>1084</v>
      </c>
      <c r="D17" s="57" t="s">
        <v>14</v>
      </c>
      <c r="E17" s="57" t="s">
        <v>138</v>
      </c>
      <c r="F17" s="57" t="s">
        <v>168</v>
      </c>
      <c r="G17" s="57" t="s">
        <v>1066</v>
      </c>
      <c r="H17" s="57" t="s">
        <v>168</v>
      </c>
      <c r="I17" s="57" t="s">
        <v>1085</v>
      </c>
      <c r="J17" s="57" t="s">
        <v>1086</v>
      </c>
      <c r="K17" s="58" t="s">
        <v>252</v>
      </c>
      <c r="L17" s="57">
        <v>323681</v>
      </c>
      <c r="M17" s="57">
        <v>334179</v>
      </c>
      <c r="N17" s="57">
        <v>1</v>
      </c>
      <c r="O17" s="59"/>
      <c r="P17" s="59"/>
      <c r="Q17" s="59"/>
      <c r="R17" s="32">
        <f t="shared" ref="R17:R22" si="1">ROUND(Q17*0.23,2)</f>
        <v>0</v>
      </c>
      <c r="S17" s="44">
        <f t="shared" ref="S17:S22" si="2">ROUND(Q17,2)+R17</f>
        <v>0</v>
      </c>
      <c r="T17" s="59"/>
      <c r="U17" s="59"/>
      <c r="V17" s="32">
        <f t="shared" ref="V17:V22" si="3">ROUND(U17*0.23,2)</f>
        <v>0</v>
      </c>
      <c r="W17" s="44">
        <f t="shared" ref="W17:W22" si="4">ROUND(U17,2)+V17</f>
        <v>0</v>
      </c>
    </row>
    <row r="18" spans="1:23" x14ac:dyDescent="0.25">
      <c r="A18" s="55">
        <v>240256</v>
      </c>
      <c r="B18" s="55" t="s">
        <v>1107</v>
      </c>
      <c r="C18" s="56" t="s">
        <v>1108</v>
      </c>
      <c r="D18" s="57" t="s">
        <v>14</v>
      </c>
      <c r="E18" s="57" t="s">
        <v>138</v>
      </c>
      <c r="F18" s="57" t="s">
        <v>1099</v>
      </c>
      <c r="G18" s="57" t="s">
        <v>1100</v>
      </c>
      <c r="H18" s="57" t="s">
        <v>1099</v>
      </c>
      <c r="I18" s="57" t="s">
        <v>1081</v>
      </c>
      <c r="J18" s="57" t="s">
        <v>1082</v>
      </c>
      <c r="K18" s="58">
        <v>58</v>
      </c>
      <c r="L18" s="57">
        <v>310686</v>
      </c>
      <c r="M18" s="57">
        <v>335320</v>
      </c>
      <c r="N18" s="57">
        <v>1</v>
      </c>
      <c r="O18" s="59"/>
      <c r="P18" s="59"/>
      <c r="Q18" s="59"/>
      <c r="R18" s="32">
        <f t="shared" si="1"/>
        <v>0</v>
      </c>
      <c r="S18" s="44">
        <f t="shared" si="2"/>
        <v>0</v>
      </c>
      <c r="T18" s="59"/>
      <c r="U18" s="59"/>
      <c r="V18" s="32">
        <f t="shared" si="3"/>
        <v>0</v>
      </c>
      <c r="W18" s="44">
        <f t="shared" si="4"/>
        <v>0</v>
      </c>
    </row>
    <row r="19" spans="1:23" x14ac:dyDescent="0.25">
      <c r="A19" s="55">
        <v>240369</v>
      </c>
      <c r="B19" s="55" t="s">
        <v>1109</v>
      </c>
      <c r="C19" s="56" t="s">
        <v>1110</v>
      </c>
      <c r="D19" s="57" t="s">
        <v>14</v>
      </c>
      <c r="E19" s="57" t="s">
        <v>138</v>
      </c>
      <c r="F19" s="57" t="s">
        <v>1099</v>
      </c>
      <c r="G19" s="57" t="s">
        <v>1100</v>
      </c>
      <c r="H19" s="57" t="s">
        <v>1099</v>
      </c>
      <c r="I19" s="57" t="s">
        <v>1111</v>
      </c>
      <c r="J19" s="57" t="s">
        <v>1112</v>
      </c>
      <c r="K19" s="58">
        <v>28</v>
      </c>
      <c r="L19" s="57">
        <v>311238</v>
      </c>
      <c r="M19" s="57">
        <v>335882</v>
      </c>
      <c r="N19" s="57">
        <v>1</v>
      </c>
      <c r="O19" s="59"/>
      <c r="P19" s="59"/>
      <c r="Q19" s="59"/>
      <c r="R19" s="32">
        <f t="shared" si="1"/>
        <v>0</v>
      </c>
      <c r="S19" s="44">
        <f t="shared" si="2"/>
        <v>0</v>
      </c>
      <c r="T19" s="59"/>
      <c r="U19" s="59"/>
      <c r="V19" s="32">
        <f t="shared" si="3"/>
        <v>0</v>
      </c>
      <c r="W19" s="44">
        <f t="shared" si="4"/>
        <v>0</v>
      </c>
    </row>
    <row r="20" spans="1:23" x14ac:dyDescent="0.25">
      <c r="A20" s="55">
        <v>239538</v>
      </c>
      <c r="B20" s="55" t="s">
        <v>1113</v>
      </c>
      <c r="C20" s="56" t="s">
        <v>1114</v>
      </c>
      <c r="D20" s="57" t="s">
        <v>14</v>
      </c>
      <c r="E20" s="57" t="s">
        <v>138</v>
      </c>
      <c r="F20" s="57" t="s">
        <v>1099</v>
      </c>
      <c r="G20" s="57" t="s">
        <v>1100</v>
      </c>
      <c r="H20" s="57" t="s">
        <v>1099</v>
      </c>
      <c r="I20" s="57" t="s">
        <v>1111</v>
      </c>
      <c r="J20" s="57" t="s">
        <v>1112</v>
      </c>
      <c r="K20" s="58">
        <v>31</v>
      </c>
      <c r="L20" s="57">
        <v>311199</v>
      </c>
      <c r="M20" s="57">
        <v>335872</v>
      </c>
      <c r="N20" s="57">
        <v>1</v>
      </c>
      <c r="O20" s="59"/>
      <c r="P20" s="59"/>
      <c r="Q20" s="59"/>
      <c r="R20" s="32">
        <f t="shared" si="1"/>
        <v>0</v>
      </c>
      <c r="S20" s="44">
        <f t="shared" si="2"/>
        <v>0</v>
      </c>
      <c r="T20" s="59"/>
      <c r="U20" s="59"/>
      <c r="V20" s="32">
        <f t="shared" si="3"/>
        <v>0</v>
      </c>
      <c r="W20" s="44">
        <f t="shared" si="4"/>
        <v>0</v>
      </c>
    </row>
    <row r="21" spans="1:23" x14ac:dyDescent="0.25">
      <c r="A21" s="55">
        <v>240270</v>
      </c>
      <c r="B21" s="55" t="s">
        <v>1115</v>
      </c>
      <c r="C21" s="56" t="s">
        <v>1116</v>
      </c>
      <c r="D21" s="57" t="s">
        <v>14</v>
      </c>
      <c r="E21" s="57" t="s">
        <v>138</v>
      </c>
      <c r="F21" s="57" t="s">
        <v>1099</v>
      </c>
      <c r="G21" s="57" t="s">
        <v>1100</v>
      </c>
      <c r="H21" s="57" t="s">
        <v>1099</v>
      </c>
      <c r="I21" s="57" t="s">
        <v>430</v>
      </c>
      <c r="J21" s="57" t="s">
        <v>431</v>
      </c>
      <c r="K21" s="58">
        <v>30</v>
      </c>
      <c r="L21" s="57">
        <v>311167</v>
      </c>
      <c r="M21" s="57">
        <v>336032</v>
      </c>
      <c r="N21" s="57">
        <v>1</v>
      </c>
      <c r="O21" s="59"/>
      <c r="P21" s="59"/>
      <c r="Q21" s="59"/>
      <c r="R21" s="32">
        <f t="shared" si="1"/>
        <v>0</v>
      </c>
      <c r="S21" s="44">
        <f t="shared" si="2"/>
        <v>0</v>
      </c>
      <c r="T21" s="59"/>
      <c r="U21" s="59"/>
      <c r="V21" s="32">
        <f t="shared" si="3"/>
        <v>0</v>
      </c>
      <c r="W21" s="44">
        <f t="shared" si="4"/>
        <v>0</v>
      </c>
    </row>
    <row r="22" spans="1:23" x14ac:dyDescent="0.25">
      <c r="A22" s="55">
        <v>240280</v>
      </c>
      <c r="B22" s="55" t="s">
        <v>1117</v>
      </c>
      <c r="C22" s="56" t="s">
        <v>1118</v>
      </c>
      <c r="D22" s="57" t="s">
        <v>14</v>
      </c>
      <c r="E22" s="57" t="s">
        <v>138</v>
      </c>
      <c r="F22" s="57" t="s">
        <v>1099</v>
      </c>
      <c r="G22" s="57" t="s">
        <v>1100</v>
      </c>
      <c r="H22" s="57" t="s">
        <v>1099</v>
      </c>
      <c r="I22" s="57" t="s">
        <v>380</v>
      </c>
      <c r="J22" s="57" t="s">
        <v>381</v>
      </c>
      <c r="K22" s="58">
        <v>9</v>
      </c>
      <c r="L22" s="57">
        <v>311593</v>
      </c>
      <c r="M22" s="57">
        <v>335235</v>
      </c>
      <c r="N22" s="57">
        <v>1</v>
      </c>
      <c r="O22" s="59"/>
      <c r="P22" s="59"/>
      <c r="Q22" s="59"/>
      <c r="R22" s="32">
        <f t="shared" si="1"/>
        <v>0</v>
      </c>
      <c r="S22" s="44">
        <f t="shared" si="2"/>
        <v>0</v>
      </c>
      <c r="T22" s="59"/>
      <c r="U22" s="59"/>
      <c r="V22" s="32">
        <f t="shared" si="3"/>
        <v>0</v>
      </c>
      <c r="W22" s="44">
        <f t="shared" si="4"/>
        <v>0</v>
      </c>
    </row>
  </sheetData>
  <sheetProtection algorithmName="SHA-512" hashValue="+Y8EeqiYUxIjRYC2he8Qsj0kRZnWxkH+p8BQwevdYvbx9bxlzQp/9S7jn+liHwVMtMpBzaA2OuewqRKEj0eYHw==" saltValue="9JOCAXrx0b+QKkwMEdyN9g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W17"/>
  <sheetViews>
    <sheetView topLeftCell="A7" workbookViewId="0">
      <selection activeCell="H5" sqref="H5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219</v>
      </c>
      <c r="B2" s="8">
        <f>M14</f>
        <v>2</v>
      </c>
      <c r="C2" s="8" t="str">
        <f>E16</f>
        <v>ŚWIDNICKI</v>
      </c>
      <c r="D2" s="8"/>
      <c r="E2" s="8"/>
      <c r="F2" s="8"/>
      <c r="G2" s="64" t="s">
        <v>1421</v>
      </c>
      <c r="H2" s="65"/>
      <c r="I2" s="66"/>
      <c r="J2" s="67" t="s">
        <v>1422</v>
      </c>
      <c r="K2" s="68"/>
      <c r="L2" s="69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70" t="s">
        <v>1429</v>
      </c>
      <c r="B4" s="70"/>
      <c r="C4" s="70"/>
      <c r="D4" s="70"/>
      <c r="E4" s="70"/>
      <c r="F4" s="20" t="s">
        <v>1430</v>
      </c>
      <c r="G4" s="21">
        <f>ROUND(J4/M14/60,2)</f>
        <v>0</v>
      </c>
      <c r="H4" s="22">
        <f>ROUND(K4/M14/60,2)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71" t="s">
        <v>1431</v>
      </c>
      <c r="O4" s="72"/>
      <c r="P4" s="26">
        <v>1</v>
      </c>
      <c r="Q4" s="73"/>
      <c r="R4" s="74"/>
      <c r="S4" s="74"/>
      <c r="T4" s="74"/>
      <c r="U4" s="74"/>
      <c r="V4" s="75"/>
    </row>
    <row r="5" spans="1:23" ht="45" x14ac:dyDescent="0.25">
      <c r="A5" s="70" t="s">
        <v>1432</v>
      </c>
      <c r="B5" s="70"/>
      <c r="C5" s="70"/>
      <c r="D5" s="70"/>
      <c r="E5" s="70"/>
      <c r="F5" s="20" t="s">
        <v>1433</v>
      </c>
      <c r="G5" s="21">
        <f>ROUND(J5/M14/60,2)</f>
        <v>0</v>
      </c>
      <c r="H5" s="22">
        <f>ROUND(K5/M14/60,2)</f>
        <v>0</v>
      </c>
      <c r="I5" s="23">
        <f>G5+H5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71"/>
      <c r="O5" s="72"/>
      <c r="P5" s="26">
        <v>2</v>
      </c>
      <c r="Q5" s="73"/>
      <c r="R5" s="74"/>
      <c r="S5" s="74"/>
      <c r="T5" s="74"/>
      <c r="U5" s="74"/>
      <c r="V5" s="75"/>
    </row>
    <row r="6" spans="1:23" ht="68.25" x14ac:dyDescent="0.25">
      <c r="A6" s="76" t="s">
        <v>1434</v>
      </c>
      <c r="B6" s="76"/>
      <c r="C6" s="76"/>
      <c r="D6" s="76"/>
      <c r="E6" s="76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77" t="s">
        <v>1436</v>
      </c>
      <c r="K6" s="78"/>
      <c r="L6" s="79"/>
      <c r="P6" s="19" t="s">
        <v>1427</v>
      </c>
      <c r="Q6" s="8" t="s">
        <v>1428</v>
      </c>
      <c r="S6" s="12"/>
      <c r="T6" s="12"/>
    </row>
    <row r="7" spans="1:23" ht="68.25" x14ac:dyDescent="0.25">
      <c r="A7" s="76" t="s">
        <v>1437</v>
      </c>
      <c r="B7" s="76"/>
      <c r="C7" s="76"/>
      <c r="D7" s="76"/>
      <c r="E7" s="76"/>
      <c r="F7" s="10" t="s">
        <v>1438</v>
      </c>
      <c r="G7" s="28"/>
      <c r="H7" s="22">
        <f t="shared" si="0"/>
        <v>0</v>
      </c>
      <c r="I7" s="48">
        <f>ROUND(G7+H7,2)</f>
        <v>0</v>
      </c>
      <c r="J7" s="77" t="s">
        <v>1436</v>
      </c>
      <c r="K7" s="78"/>
      <c r="L7" s="79"/>
      <c r="P7" s="19"/>
      <c r="Q7" s="8"/>
      <c r="S7" s="12"/>
      <c r="T7" s="12"/>
    </row>
    <row r="8" spans="1:23" ht="57" x14ac:dyDescent="0.25">
      <c r="A8" s="76" t="s">
        <v>1439</v>
      </c>
      <c r="B8" s="76"/>
      <c r="C8" s="76"/>
      <c r="D8" s="76"/>
      <c r="E8" s="76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71" t="s">
        <v>1441</v>
      </c>
      <c r="O8" s="72"/>
      <c r="P8" s="26">
        <v>1</v>
      </c>
      <c r="Q8" s="73"/>
      <c r="R8" s="74"/>
      <c r="S8" s="74"/>
      <c r="T8" s="74"/>
      <c r="U8" s="74"/>
      <c r="V8" s="75"/>
    </row>
    <row r="9" spans="1:23" ht="45.75" x14ac:dyDescent="0.25">
      <c r="A9" s="82" t="s">
        <v>1442</v>
      </c>
      <c r="B9" s="82"/>
      <c r="C9" s="82"/>
      <c r="D9" s="82"/>
      <c r="E9" s="82"/>
      <c r="F9" s="10" t="s">
        <v>1443</v>
      </c>
      <c r="G9" s="28"/>
      <c r="H9" s="22">
        <f t="shared" si="0"/>
        <v>0</v>
      </c>
      <c r="I9" s="48">
        <f>ROUND(G9+H9,2)</f>
        <v>0</v>
      </c>
      <c r="J9" s="83" t="s">
        <v>1436</v>
      </c>
      <c r="K9" s="84"/>
      <c r="L9" s="85"/>
      <c r="M9" s="8"/>
      <c r="N9" s="31"/>
      <c r="W9" s="32"/>
    </row>
    <row r="10" spans="1:23" ht="57.75" thickBot="1" x14ac:dyDescent="0.3">
      <c r="A10" s="82" t="s">
        <v>1444</v>
      </c>
      <c r="B10" s="82"/>
      <c r="C10" s="82"/>
      <c r="D10" s="82"/>
      <c r="E10" s="82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86" t="s">
        <v>1436</v>
      </c>
      <c r="K10" s="87"/>
      <c r="L10" s="88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89"/>
      <c r="J11" s="90"/>
      <c r="K11" s="90"/>
      <c r="L11" s="91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92"/>
      <c r="J12" s="93"/>
      <c r="K12" s="93"/>
      <c r="L12" s="94"/>
      <c r="M12" s="95" t="s">
        <v>1448</v>
      </c>
      <c r="N12" s="96"/>
      <c r="O12" s="96"/>
      <c r="P12" s="96"/>
      <c r="Q12" s="96"/>
      <c r="R12" s="96"/>
      <c r="S12" s="96"/>
      <c r="T12" s="96"/>
      <c r="U12" s="96"/>
      <c r="V12" s="96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2</v>
      </c>
      <c r="N14" s="42">
        <f>SUM(N16:N400)</f>
        <v>2</v>
      </c>
      <c r="P14" s="80" t="s">
        <v>1449</v>
      </c>
      <c r="Q14" s="81"/>
      <c r="R14" s="81"/>
      <c r="S14" s="81"/>
      <c r="T14" s="80" t="s">
        <v>1450</v>
      </c>
      <c r="U14" s="81"/>
      <c r="V14" s="81"/>
      <c r="W14" s="8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9332498</v>
      </c>
      <c r="B16" s="55" t="s">
        <v>1054</v>
      </c>
      <c r="C16" s="56" t="s">
        <v>1055</v>
      </c>
      <c r="D16" s="57" t="s">
        <v>14</v>
      </c>
      <c r="E16" s="57" t="s">
        <v>138</v>
      </c>
      <c r="F16" s="57" t="s">
        <v>162</v>
      </c>
      <c r="G16" s="57" t="s">
        <v>1049</v>
      </c>
      <c r="H16" s="57" t="s">
        <v>162</v>
      </c>
      <c r="I16" s="57" t="s">
        <v>231</v>
      </c>
      <c r="J16" s="57" t="s">
        <v>232</v>
      </c>
      <c r="K16" s="58">
        <v>31</v>
      </c>
      <c r="L16" s="57">
        <v>313477</v>
      </c>
      <c r="M16" s="57">
        <v>347444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240317</v>
      </c>
      <c r="B17" s="55" t="s">
        <v>1119</v>
      </c>
      <c r="C17" s="56" t="s">
        <v>1120</v>
      </c>
      <c r="D17" s="57" t="s">
        <v>14</v>
      </c>
      <c r="E17" s="57" t="s">
        <v>138</v>
      </c>
      <c r="F17" s="57" t="s">
        <v>1099</v>
      </c>
      <c r="G17" s="57" t="s">
        <v>1100</v>
      </c>
      <c r="H17" s="57" t="s">
        <v>1099</v>
      </c>
      <c r="I17" s="57" t="s">
        <v>1035</v>
      </c>
      <c r="J17" s="57" t="s">
        <v>1036</v>
      </c>
      <c r="K17" s="58">
        <v>13</v>
      </c>
      <c r="L17" s="57">
        <v>311801</v>
      </c>
      <c r="M17" s="57">
        <v>335790</v>
      </c>
      <c r="N17" s="57">
        <v>1</v>
      </c>
      <c r="O17" s="59"/>
      <c r="P17" s="59"/>
      <c r="Q17" s="59"/>
      <c r="R17" s="32">
        <f>ROUND(Q17*0.23,2)</f>
        <v>0</v>
      </c>
      <c r="S17" s="44">
        <f>ROUND(Q17,2)+R17</f>
        <v>0</v>
      </c>
      <c r="T17" s="59"/>
      <c r="U17" s="59"/>
      <c r="V17" s="32">
        <f>ROUND(U17*0.23,2)</f>
        <v>0</v>
      </c>
      <c r="W17" s="44">
        <f>ROUND(U17,2)+V17</f>
        <v>0</v>
      </c>
    </row>
  </sheetData>
  <sheetProtection algorithmName="SHA-512" hashValue="iYlsSMw++1dQ1DlSG/lh3sYY68UK/wNoNQQtR2BOUPEz5M/k46eBPSlXkZ8KNp+6UZcASTX8vwst5/zx4qyWVw==" saltValue="zn6+evw4FXARJTHOjfLf/A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W18"/>
  <sheetViews>
    <sheetView workbookViewId="0">
      <selection activeCell="H5" sqref="H5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218</v>
      </c>
      <c r="B2" s="8">
        <f>M14</f>
        <v>3</v>
      </c>
      <c r="C2" s="8" t="str">
        <f>E16</f>
        <v>ŚREDZKI</v>
      </c>
      <c r="D2" s="8"/>
      <c r="E2" s="8"/>
      <c r="F2" s="8"/>
      <c r="G2" s="64" t="s">
        <v>1421</v>
      </c>
      <c r="H2" s="65"/>
      <c r="I2" s="66"/>
      <c r="J2" s="67" t="s">
        <v>1422</v>
      </c>
      <c r="K2" s="68"/>
      <c r="L2" s="69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70" t="s">
        <v>1429</v>
      </c>
      <c r="B4" s="70"/>
      <c r="C4" s="70"/>
      <c r="D4" s="70"/>
      <c r="E4" s="70"/>
      <c r="F4" s="20" t="s">
        <v>1430</v>
      </c>
      <c r="G4" s="21">
        <f>ROUND(J4/M14/60,2)</f>
        <v>0</v>
      </c>
      <c r="H4" s="22">
        <f>ROUND(K4/M14/60,2)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71" t="s">
        <v>1431</v>
      </c>
      <c r="O4" s="72"/>
      <c r="P4" s="26">
        <v>1</v>
      </c>
      <c r="Q4" s="73"/>
      <c r="R4" s="74"/>
      <c r="S4" s="74"/>
      <c r="T4" s="74"/>
      <c r="U4" s="74"/>
      <c r="V4" s="75"/>
    </row>
    <row r="5" spans="1:23" ht="45" x14ac:dyDescent="0.25">
      <c r="A5" s="70" t="s">
        <v>1432</v>
      </c>
      <c r="B5" s="70"/>
      <c r="C5" s="70"/>
      <c r="D5" s="70"/>
      <c r="E5" s="70"/>
      <c r="F5" s="20" t="s">
        <v>1433</v>
      </c>
      <c r="G5" s="21">
        <f>ROUND(J5/M14/60,2)</f>
        <v>0</v>
      </c>
      <c r="H5" s="22">
        <f>ROUND(K5/M14/60,2)</f>
        <v>0</v>
      </c>
      <c r="I5" s="23">
        <f>G5+H5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71"/>
      <c r="O5" s="72"/>
      <c r="P5" s="26">
        <v>2</v>
      </c>
      <c r="Q5" s="73"/>
      <c r="R5" s="74"/>
      <c r="S5" s="74"/>
      <c r="T5" s="74"/>
      <c r="U5" s="74"/>
      <c r="V5" s="75"/>
    </row>
    <row r="6" spans="1:23" ht="68.25" x14ac:dyDescent="0.25">
      <c r="A6" s="76" t="s">
        <v>1434</v>
      </c>
      <c r="B6" s="76"/>
      <c r="C6" s="76"/>
      <c r="D6" s="76"/>
      <c r="E6" s="76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77" t="s">
        <v>1436</v>
      </c>
      <c r="K6" s="78"/>
      <c r="L6" s="79"/>
      <c r="P6" s="19" t="s">
        <v>1427</v>
      </c>
      <c r="Q6" s="8" t="s">
        <v>1428</v>
      </c>
      <c r="S6" s="12"/>
      <c r="T6" s="12"/>
    </row>
    <row r="7" spans="1:23" ht="68.25" x14ac:dyDescent="0.25">
      <c r="A7" s="76" t="s">
        <v>1437</v>
      </c>
      <c r="B7" s="76"/>
      <c r="C7" s="76"/>
      <c r="D7" s="76"/>
      <c r="E7" s="76"/>
      <c r="F7" s="10" t="s">
        <v>1438</v>
      </c>
      <c r="G7" s="28"/>
      <c r="H7" s="22">
        <f t="shared" si="0"/>
        <v>0</v>
      </c>
      <c r="I7" s="48">
        <f>ROUND(G7+H7,2)</f>
        <v>0</v>
      </c>
      <c r="J7" s="77" t="s">
        <v>1436</v>
      </c>
      <c r="K7" s="78"/>
      <c r="L7" s="79"/>
      <c r="P7" s="19"/>
      <c r="Q7" s="8"/>
      <c r="S7" s="12"/>
      <c r="T7" s="12"/>
    </row>
    <row r="8" spans="1:23" ht="57" x14ac:dyDescent="0.25">
      <c r="A8" s="76" t="s">
        <v>1439</v>
      </c>
      <c r="B8" s="76"/>
      <c r="C8" s="76"/>
      <c r="D8" s="76"/>
      <c r="E8" s="76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71" t="s">
        <v>1441</v>
      </c>
      <c r="O8" s="72"/>
      <c r="P8" s="26">
        <v>1</v>
      </c>
      <c r="Q8" s="73"/>
      <c r="R8" s="74"/>
      <c r="S8" s="74"/>
      <c r="T8" s="74"/>
      <c r="U8" s="74"/>
      <c r="V8" s="75"/>
    </row>
    <row r="9" spans="1:23" ht="45.75" x14ac:dyDescent="0.25">
      <c r="A9" s="82" t="s">
        <v>1442</v>
      </c>
      <c r="B9" s="82"/>
      <c r="C9" s="82"/>
      <c r="D9" s="82"/>
      <c r="E9" s="82"/>
      <c r="F9" s="10" t="s">
        <v>1443</v>
      </c>
      <c r="G9" s="28"/>
      <c r="H9" s="22">
        <f t="shared" si="0"/>
        <v>0</v>
      </c>
      <c r="I9" s="48">
        <f>ROUND(G9+H9,2)</f>
        <v>0</v>
      </c>
      <c r="J9" s="83" t="s">
        <v>1436</v>
      </c>
      <c r="K9" s="84"/>
      <c r="L9" s="85"/>
      <c r="M9" s="8"/>
      <c r="N9" s="31"/>
      <c r="W9" s="32"/>
    </row>
    <row r="10" spans="1:23" ht="57.75" thickBot="1" x14ac:dyDescent="0.3">
      <c r="A10" s="82" t="s">
        <v>1444</v>
      </c>
      <c r="B10" s="82"/>
      <c r="C10" s="82"/>
      <c r="D10" s="82"/>
      <c r="E10" s="82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86" t="s">
        <v>1436</v>
      </c>
      <c r="K10" s="87"/>
      <c r="L10" s="88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89"/>
      <c r="J11" s="90"/>
      <c r="K11" s="90"/>
      <c r="L11" s="91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92"/>
      <c r="J12" s="93"/>
      <c r="K12" s="93"/>
      <c r="L12" s="94"/>
      <c r="M12" s="95" t="s">
        <v>1448</v>
      </c>
      <c r="N12" s="96"/>
      <c r="O12" s="96"/>
      <c r="P12" s="96"/>
      <c r="Q12" s="96"/>
      <c r="R12" s="96"/>
      <c r="S12" s="96"/>
      <c r="T12" s="96"/>
      <c r="U12" s="96"/>
      <c r="V12" s="96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3</v>
      </c>
      <c r="N14" s="42">
        <f>SUM(N16:N400)</f>
        <v>3</v>
      </c>
      <c r="P14" s="80" t="s">
        <v>1449</v>
      </c>
      <c r="Q14" s="81"/>
      <c r="R14" s="81"/>
      <c r="S14" s="81"/>
      <c r="T14" s="80" t="s">
        <v>1450</v>
      </c>
      <c r="U14" s="81"/>
      <c r="V14" s="81"/>
      <c r="W14" s="8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223193</v>
      </c>
      <c r="B16" s="55" t="s">
        <v>209</v>
      </c>
      <c r="C16" s="56" t="s">
        <v>210</v>
      </c>
      <c r="D16" s="57" t="s">
        <v>14</v>
      </c>
      <c r="E16" s="57" t="s">
        <v>104</v>
      </c>
      <c r="F16" s="57" t="s">
        <v>211</v>
      </c>
      <c r="G16" s="57" t="s">
        <v>212</v>
      </c>
      <c r="H16" s="57" t="s">
        <v>211</v>
      </c>
      <c r="I16" s="57" t="s">
        <v>32</v>
      </c>
      <c r="J16" s="57" t="s">
        <v>33</v>
      </c>
      <c r="K16" s="58">
        <v>6</v>
      </c>
      <c r="L16" s="57">
        <v>324806</v>
      </c>
      <c r="M16" s="57">
        <v>375824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229945</v>
      </c>
      <c r="B17" s="55" t="s">
        <v>237</v>
      </c>
      <c r="C17" s="56" t="s">
        <v>238</v>
      </c>
      <c r="D17" s="57" t="s">
        <v>14</v>
      </c>
      <c r="E17" s="57" t="s">
        <v>104</v>
      </c>
      <c r="F17" s="57" t="s">
        <v>239</v>
      </c>
      <c r="G17" s="57" t="s">
        <v>240</v>
      </c>
      <c r="H17" s="57" t="s">
        <v>241</v>
      </c>
      <c r="I17" s="57" t="s">
        <v>242</v>
      </c>
      <c r="J17" s="57" t="s">
        <v>243</v>
      </c>
      <c r="K17" s="58">
        <v>1</v>
      </c>
      <c r="L17" s="57">
        <v>329697</v>
      </c>
      <c r="M17" s="57">
        <v>365056</v>
      </c>
      <c r="N17" s="57">
        <v>1</v>
      </c>
      <c r="O17" s="59"/>
      <c r="P17" s="59"/>
      <c r="Q17" s="59"/>
      <c r="R17" s="32">
        <f t="shared" ref="R17:R18" si="1">ROUND(Q17*0.23,2)</f>
        <v>0</v>
      </c>
      <c r="S17" s="44">
        <f t="shared" ref="S17:S18" si="2">ROUND(Q17,2)+R17</f>
        <v>0</v>
      </c>
      <c r="T17" s="59"/>
      <c r="U17" s="59"/>
      <c r="V17" s="32">
        <f t="shared" ref="V17:V18" si="3">ROUND(U17*0.23,2)</f>
        <v>0</v>
      </c>
      <c r="W17" s="44">
        <f t="shared" ref="W17:W18" si="4">ROUND(U17,2)+V17</f>
        <v>0</v>
      </c>
    </row>
    <row r="18" spans="1:23" x14ac:dyDescent="0.25">
      <c r="A18" s="55">
        <v>229162</v>
      </c>
      <c r="B18" s="55" t="s">
        <v>1411</v>
      </c>
      <c r="C18" s="56" t="s">
        <v>1412</v>
      </c>
      <c r="D18" s="57" t="s">
        <v>14</v>
      </c>
      <c r="E18" s="57" t="s">
        <v>104</v>
      </c>
      <c r="F18" s="57" t="s">
        <v>239</v>
      </c>
      <c r="G18" s="57" t="s">
        <v>1410</v>
      </c>
      <c r="H18" s="57" t="s">
        <v>239</v>
      </c>
      <c r="I18" s="57" t="s">
        <v>393</v>
      </c>
      <c r="J18" s="57" t="s">
        <v>394</v>
      </c>
      <c r="K18" s="57">
        <v>1</v>
      </c>
      <c r="L18" s="57">
        <v>332344</v>
      </c>
      <c r="M18" s="57">
        <v>369089</v>
      </c>
      <c r="N18" s="57">
        <v>1</v>
      </c>
      <c r="O18" s="59"/>
      <c r="P18" s="59"/>
      <c r="Q18" s="59"/>
      <c r="R18" s="32">
        <f t="shared" si="1"/>
        <v>0</v>
      </c>
      <c r="S18" s="44">
        <f t="shared" si="2"/>
        <v>0</v>
      </c>
      <c r="T18" s="59"/>
      <c r="U18" s="59"/>
      <c r="V18" s="32">
        <f t="shared" si="3"/>
        <v>0</v>
      </c>
      <c r="W18" s="44">
        <f t="shared" si="4"/>
        <v>0</v>
      </c>
    </row>
  </sheetData>
  <sheetProtection algorithmName="SHA-512" hashValue="lJJesvZOOlH7w0tkGuTOXQExJSP8EsFld5VBunfGf4Ofch3aSj7s/mdIE1U1eFSWedjy4Pq2EBMsidWEQfBJhw==" saltValue="I6l2aSpx/PfW7uapwKfIwQ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W17"/>
  <sheetViews>
    <sheetView topLeftCell="A7" workbookViewId="0">
      <selection activeCell="H5" sqref="H5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217</v>
      </c>
      <c r="B2" s="8">
        <f>M14</f>
        <v>2</v>
      </c>
      <c r="C2" s="8" t="str">
        <f>E16</f>
        <v>STRZELIŃSKI</v>
      </c>
      <c r="D2" s="8"/>
      <c r="E2" s="8"/>
      <c r="F2" s="8"/>
      <c r="G2" s="64" t="s">
        <v>1421</v>
      </c>
      <c r="H2" s="65"/>
      <c r="I2" s="66"/>
      <c r="J2" s="67" t="s">
        <v>1422</v>
      </c>
      <c r="K2" s="68"/>
      <c r="L2" s="69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70" t="s">
        <v>1429</v>
      </c>
      <c r="B4" s="70"/>
      <c r="C4" s="70"/>
      <c r="D4" s="70"/>
      <c r="E4" s="70"/>
      <c r="F4" s="20" t="s">
        <v>1430</v>
      </c>
      <c r="G4" s="21">
        <f>ROUND(J4/M14/60,2)</f>
        <v>0</v>
      </c>
      <c r="H4" s="22">
        <f>ROUND(K4/M14/60,2)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71" t="s">
        <v>1431</v>
      </c>
      <c r="O4" s="72"/>
      <c r="P4" s="26">
        <v>1</v>
      </c>
      <c r="Q4" s="73"/>
      <c r="R4" s="74"/>
      <c r="S4" s="74"/>
      <c r="T4" s="74"/>
      <c r="U4" s="74"/>
      <c r="V4" s="75"/>
    </row>
    <row r="5" spans="1:23" ht="45" x14ac:dyDescent="0.25">
      <c r="A5" s="70" t="s">
        <v>1432</v>
      </c>
      <c r="B5" s="70"/>
      <c r="C5" s="70"/>
      <c r="D5" s="70"/>
      <c r="E5" s="70"/>
      <c r="F5" s="20" t="s">
        <v>1433</v>
      </c>
      <c r="G5" s="21">
        <f>ROUND(J5/M14/60,2)</f>
        <v>0</v>
      </c>
      <c r="H5" s="22">
        <f>ROUND(K5/M14/60,2)</f>
        <v>0</v>
      </c>
      <c r="I5" s="23">
        <f>G5+H5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71"/>
      <c r="O5" s="72"/>
      <c r="P5" s="26">
        <v>2</v>
      </c>
      <c r="Q5" s="73"/>
      <c r="R5" s="74"/>
      <c r="S5" s="74"/>
      <c r="T5" s="74"/>
      <c r="U5" s="74"/>
      <c r="V5" s="75"/>
    </row>
    <row r="6" spans="1:23" ht="68.25" x14ac:dyDescent="0.25">
      <c r="A6" s="76" t="s">
        <v>1434</v>
      </c>
      <c r="B6" s="76"/>
      <c r="C6" s="76"/>
      <c r="D6" s="76"/>
      <c r="E6" s="76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77" t="s">
        <v>1436</v>
      </c>
      <c r="K6" s="78"/>
      <c r="L6" s="79"/>
      <c r="P6" s="19" t="s">
        <v>1427</v>
      </c>
      <c r="Q6" s="8" t="s">
        <v>1428</v>
      </c>
      <c r="S6" s="12"/>
      <c r="T6" s="12"/>
    </row>
    <row r="7" spans="1:23" ht="68.25" x14ac:dyDescent="0.25">
      <c r="A7" s="76" t="s">
        <v>1437</v>
      </c>
      <c r="B7" s="76"/>
      <c r="C7" s="76"/>
      <c r="D7" s="76"/>
      <c r="E7" s="76"/>
      <c r="F7" s="10" t="s">
        <v>1438</v>
      </c>
      <c r="G7" s="28"/>
      <c r="H7" s="22">
        <f t="shared" si="0"/>
        <v>0</v>
      </c>
      <c r="I7" s="48">
        <f>ROUND(G7+H7,2)</f>
        <v>0</v>
      </c>
      <c r="J7" s="77" t="s">
        <v>1436</v>
      </c>
      <c r="K7" s="78"/>
      <c r="L7" s="79"/>
      <c r="P7" s="19"/>
      <c r="Q7" s="8"/>
      <c r="S7" s="12"/>
      <c r="T7" s="12"/>
    </row>
    <row r="8" spans="1:23" ht="57" x14ac:dyDescent="0.25">
      <c r="A8" s="76" t="s">
        <v>1439</v>
      </c>
      <c r="B8" s="76"/>
      <c r="C8" s="76"/>
      <c r="D8" s="76"/>
      <c r="E8" s="76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71" t="s">
        <v>1441</v>
      </c>
      <c r="O8" s="72"/>
      <c r="P8" s="26">
        <v>1</v>
      </c>
      <c r="Q8" s="73"/>
      <c r="R8" s="74"/>
      <c r="S8" s="74"/>
      <c r="T8" s="74"/>
      <c r="U8" s="74"/>
      <c r="V8" s="75"/>
    </row>
    <row r="9" spans="1:23" ht="45.75" x14ac:dyDescent="0.25">
      <c r="A9" s="82" t="s">
        <v>1442</v>
      </c>
      <c r="B9" s="82"/>
      <c r="C9" s="82"/>
      <c r="D9" s="82"/>
      <c r="E9" s="82"/>
      <c r="F9" s="10" t="s">
        <v>1443</v>
      </c>
      <c r="G9" s="28"/>
      <c r="H9" s="22">
        <f t="shared" si="0"/>
        <v>0</v>
      </c>
      <c r="I9" s="48">
        <f>ROUND(G9+H9,2)</f>
        <v>0</v>
      </c>
      <c r="J9" s="83" t="s">
        <v>1436</v>
      </c>
      <c r="K9" s="84"/>
      <c r="L9" s="85"/>
      <c r="M9" s="8"/>
      <c r="N9" s="31"/>
      <c r="W9" s="32"/>
    </row>
    <row r="10" spans="1:23" ht="57.75" thickBot="1" x14ac:dyDescent="0.3">
      <c r="A10" s="82" t="s">
        <v>1444</v>
      </c>
      <c r="B10" s="82"/>
      <c r="C10" s="82"/>
      <c r="D10" s="82"/>
      <c r="E10" s="82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86" t="s">
        <v>1436</v>
      </c>
      <c r="K10" s="87"/>
      <c r="L10" s="88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89"/>
      <c r="J11" s="90"/>
      <c r="K11" s="90"/>
      <c r="L11" s="91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92"/>
      <c r="J12" s="93"/>
      <c r="K12" s="93"/>
      <c r="L12" s="94"/>
      <c r="M12" s="95" t="s">
        <v>1448</v>
      </c>
      <c r="N12" s="96"/>
      <c r="O12" s="96"/>
      <c r="P12" s="96"/>
      <c r="Q12" s="96"/>
      <c r="R12" s="96"/>
      <c r="S12" s="96"/>
      <c r="T12" s="96"/>
      <c r="U12" s="96"/>
      <c r="V12" s="96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2</v>
      </c>
      <c r="N14" s="42">
        <f>SUM(N16:N400)</f>
        <v>2</v>
      </c>
      <c r="P14" s="80" t="s">
        <v>1449</v>
      </c>
      <c r="Q14" s="81"/>
      <c r="R14" s="81"/>
      <c r="S14" s="81"/>
      <c r="T14" s="80" t="s">
        <v>1450</v>
      </c>
      <c r="U14" s="81"/>
      <c r="V14" s="81"/>
      <c r="W14" s="8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7698695</v>
      </c>
      <c r="B16" s="55" t="s">
        <v>1398</v>
      </c>
      <c r="C16" s="56" t="s">
        <v>1399</v>
      </c>
      <c r="D16" s="57" t="s">
        <v>14</v>
      </c>
      <c r="E16" s="57" t="s">
        <v>161</v>
      </c>
      <c r="F16" s="57" t="s">
        <v>234</v>
      </c>
      <c r="G16" s="57" t="s">
        <v>1397</v>
      </c>
      <c r="H16" s="57" t="s">
        <v>234</v>
      </c>
      <c r="I16" s="57" t="s">
        <v>1400</v>
      </c>
      <c r="J16" s="57" t="s">
        <v>1401</v>
      </c>
      <c r="K16" s="57">
        <v>1</v>
      </c>
      <c r="L16" s="57">
        <v>364282</v>
      </c>
      <c r="M16" s="57">
        <v>326426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215021</v>
      </c>
      <c r="B17" s="55" t="s">
        <v>1404</v>
      </c>
      <c r="C17" s="56" t="s">
        <v>1405</v>
      </c>
      <c r="D17" s="57" t="s">
        <v>14</v>
      </c>
      <c r="E17" s="57" t="s">
        <v>161</v>
      </c>
      <c r="F17" s="57" t="s">
        <v>234</v>
      </c>
      <c r="G17" s="57" t="s">
        <v>1397</v>
      </c>
      <c r="H17" s="57" t="s">
        <v>234</v>
      </c>
      <c r="I17" s="57" t="s">
        <v>139</v>
      </c>
      <c r="J17" s="57" t="s">
        <v>140</v>
      </c>
      <c r="K17" s="57">
        <v>25</v>
      </c>
      <c r="L17" s="57">
        <v>364117</v>
      </c>
      <c r="M17" s="57">
        <v>325871</v>
      </c>
      <c r="N17" s="57">
        <v>1</v>
      </c>
      <c r="O17" s="59"/>
      <c r="P17" s="59"/>
      <c r="Q17" s="59"/>
      <c r="R17" s="32">
        <f>ROUND(Q17*0.23,2)</f>
        <v>0</v>
      </c>
      <c r="S17" s="44">
        <f>ROUND(Q17,2)+R17</f>
        <v>0</v>
      </c>
      <c r="T17" s="59"/>
      <c r="U17" s="59"/>
      <c r="V17" s="32">
        <f>ROUND(U17*0.23,2)</f>
        <v>0</v>
      </c>
      <c r="W17" s="44">
        <f>ROUND(U17,2)+V17</f>
        <v>0</v>
      </c>
    </row>
  </sheetData>
  <sheetProtection algorithmName="SHA-512" hashValue="yHGFedfhvvHNSaql8pg+DfSe7duRTXfETnzJH30als8UAiBS52NDZWNPkTE1Di5Fian3fG5lYemOpesbgbkDng==" saltValue="SMQCDEOCLbSU7UlzDZ8bCw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W18"/>
  <sheetViews>
    <sheetView topLeftCell="A7" workbookViewId="0">
      <selection activeCell="H5" sqref="H5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216</v>
      </c>
      <c r="B2" s="8">
        <f>M14</f>
        <v>3</v>
      </c>
      <c r="C2" s="8" t="str">
        <f>E16</f>
        <v>STRZELIŃSKI</v>
      </c>
      <c r="D2" s="8"/>
      <c r="E2" s="8"/>
      <c r="F2" s="8"/>
      <c r="G2" s="64" t="s">
        <v>1421</v>
      </c>
      <c r="H2" s="65"/>
      <c r="I2" s="66"/>
      <c r="J2" s="67" t="s">
        <v>1422</v>
      </c>
      <c r="K2" s="68"/>
      <c r="L2" s="69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70" t="s">
        <v>1429</v>
      </c>
      <c r="B4" s="70"/>
      <c r="C4" s="70"/>
      <c r="D4" s="70"/>
      <c r="E4" s="70"/>
      <c r="F4" s="20" t="s">
        <v>1430</v>
      </c>
      <c r="G4" s="21">
        <f>ROUND(J4/M14/60,2)</f>
        <v>0</v>
      </c>
      <c r="H4" s="22">
        <f>ROUND(K4/M14/60,2)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71" t="s">
        <v>1431</v>
      </c>
      <c r="O4" s="72"/>
      <c r="P4" s="26">
        <v>1</v>
      </c>
      <c r="Q4" s="73"/>
      <c r="R4" s="74"/>
      <c r="S4" s="74"/>
      <c r="T4" s="74"/>
      <c r="U4" s="74"/>
      <c r="V4" s="75"/>
    </row>
    <row r="5" spans="1:23" ht="45" x14ac:dyDescent="0.25">
      <c r="A5" s="70" t="s">
        <v>1432</v>
      </c>
      <c r="B5" s="70"/>
      <c r="C5" s="70"/>
      <c r="D5" s="70"/>
      <c r="E5" s="70"/>
      <c r="F5" s="20" t="s">
        <v>1433</v>
      </c>
      <c r="G5" s="21">
        <f>ROUND(J5/M14/60,2)</f>
        <v>0</v>
      </c>
      <c r="H5" s="22">
        <f>ROUND(K5/M14/60,2)</f>
        <v>0</v>
      </c>
      <c r="I5" s="23">
        <f>G5+H5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71"/>
      <c r="O5" s="72"/>
      <c r="P5" s="26">
        <v>2</v>
      </c>
      <c r="Q5" s="73"/>
      <c r="R5" s="74"/>
      <c r="S5" s="74"/>
      <c r="T5" s="74"/>
      <c r="U5" s="74"/>
      <c r="V5" s="75"/>
    </row>
    <row r="6" spans="1:23" ht="68.25" x14ac:dyDescent="0.25">
      <c r="A6" s="76" t="s">
        <v>1434</v>
      </c>
      <c r="B6" s="76"/>
      <c r="C6" s="76"/>
      <c r="D6" s="76"/>
      <c r="E6" s="76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77" t="s">
        <v>1436</v>
      </c>
      <c r="K6" s="78"/>
      <c r="L6" s="79"/>
      <c r="P6" s="19" t="s">
        <v>1427</v>
      </c>
      <c r="Q6" s="8" t="s">
        <v>1428</v>
      </c>
      <c r="S6" s="12"/>
      <c r="T6" s="12"/>
    </row>
    <row r="7" spans="1:23" ht="68.25" x14ac:dyDescent="0.25">
      <c r="A7" s="76" t="s">
        <v>1437</v>
      </c>
      <c r="B7" s="76"/>
      <c r="C7" s="76"/>
      <c r="D7" s="76"/>
      <c r="E7" s="76"/>
      <c r="F7" s="10" t="s">
        <v>1438</v>
      </c>
      <c r="G7" s="28"/>
      <c r="H7" s="22">
        <f t="shared" si="0"/>
        <v>0</v>
      </c>
      <c r="I7" s="48">
        <f>ROUND(G7+H7,2)</f>
        <v>0</v>
      </c>
      <c r="J7" s="77" t="s">
        <v>1436</v>
      </c>
      <c r="K7" s="78"/>
      <c r="L7" s="79"/>
      <c r="P7" s="19"/>
      <c r="Q7" s="8"/>
      <c r="S7" s="12"/>
      <c r="T7" s="12"/>
    </row>
    <row r="8" spans="1:23" ht="57" x14ac:dyDescent="0.25">
      <c r="A8" s="76" t="s">
        <v>1439</v>
      </c>
      <c r="B8" s="76"/>
      <c r="C8" s="76"/>
      <c r="D8" s="76"/>
      <c r="E8" s="76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71" t="s">
        <v>1441</v>
      </c>
      <c r="O8" s="72"/>
      <c r="P8" s="26">
        <v>1</v>
      </c>
      <c r="Q8" s="73"/>
      <c r="R8" s="74"/>
      <c r="S8" s="74"/>
      <c r="T8" s="74"/>
      <c r="U8" s="74"/>
      <c r="V8" s="75"/>
    </row>
    <row r="9" spans="1:23" ht="45.75" x14ac:dyDescent="0.25">
      <c r="A9" s="82" t="s">
        <v>1442</v>
      </c>
      <c r="B9" s="82"/>
      <c r="C9" s="82"/>
      <c r="D9" s="82"/>
      <c r="E9" s="82"/>
      <c r="F9" s="10" t="s">
        <v>1443</v>
      </c>
      <c r="G9" s="28"/>
      <c r="H9" s="22">
        <f t="shared" si="0"/>
        <v>0</v>
      </c>
      <c r="I9" s="48">
        <f>ROUND(G9+H9,2)</f>
        <v>0</v>
      </c>
      <c r="J9" s="83" t="s">
        <v>1436</v>
      </c>
      <c r="K9" s="84"/>
      <c r="L9" s="85"/>
      <c r="M9" s="8"/>
      <c r="N9" s="31"/>
      <c r="W9" s="32"/>
    </row>
    <row r="10" spans="1:23" ht="57.75" thickBot="1" x14ac:dyDescent="0.3">
      <c r="A10" s="82" t="s">
        <v>1444</v>
      </c>
      <c r="B10" s="82"/>
      <c r="C10" s="82"/>
      <c r="D10" s="82"/>
      <c r="E10" s="82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86" t="s">
        <v>1436</v>
      </c>
      <c r="K10" s="87"/>
      <c r="L10" s="88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89"/>
      <c r="J11" s="90"/>
      <c r="K11" s="90"/>
      <c r="L11" s="91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92"/>
      <c r="J12" s="93"/>
      <c r="K12" s="93"/>
      <c r="L12" s="94"/>
      <c r="M12" s="95" t="s">
        <v>1448</v>
      </c>
      <c r="N12" s="96"/>
      <c r="O12" s="96"/>
      <c r="P12" s="96"/>
      <c r="Q12" s="96"/>
      <c r="R12" s="96"/>
      <c r="S12" s="96"/>
      <c r="T12" s="96"/>
      <c r="U12" s="96"/>
      <c r="V12" s="96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3</v>
      </c>
      <c r="N14" s="42">
        <f>SUM(N16:N400)</f>
        <v>3</v>
      </c>
      <c r="P14" s="80" t="s">
        <v>1449</v>
      </c>
      <c r="Q14" s="81"/>
      <c r="R14" s="81"/>
      <c r="S14" s="81"/>
      <c r="T14" s="80" t="s">
        <v>1450</v>
      </c>
      <c r="U14" s="81"/>
      <c r="V14" s="81"/>
      <c r="W14" s="8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215019</v>
      </c>
      <c r="B16" s="55" t="s">
        <v>1402</v>
      </c>
      <c r="C16" s="56" t="s">
        <v>1403</v>
      </c>
      <c r="D16" s="57" t="s">
        <v>14</v>
      </c>
      <c r="E16" s="57" t="s">
        <v>161</v>
      </c>
      <c r="F16" s="57" t="s">
        <v>234</v>
      </c>
      <c r="G16" s="57" t="s">
        <v>1397</v>
      </c>
      <c r="H16" s="57" t="s">
        <v>234</v>
      </c>
      <c r="I16" s="57" t="s">
        <v>139</v>
      </c>
      <c r="J16" s="57" t="s">
        <v>140</v>
      </c>
      <c r="K16" s="57">
        <v>23</v>
      </c>
      <c r="L16" s="57">
        <v>364086</v>
      </c>
      <c r="M16" s="57">
        <v>325831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215228</v>
      </c>
      <c r="B17" s="55" t="s">
        <v>1406</v>
      </c>
      <c r="C17" s="56" t="s">
        <v>1407</v>
      </c>
      <c r="D17" s="57" t="s">
        <v>14</v>
      </c>
      <c r="E17" s="57" t="s">
        <v>161</v>
      </c>
      <c r="F17" s="57" t="s">
        <v>234</v>
      </c>
      <c r="G17" s="57" t="s">
        <v>1397</v>
      </c>
      <c r="H17" s="57" t="s">
        <v>234</v>
      </c>
      <c r="I17" s="57" t="s">
        <v>388</v>
      </c>
      <c r="J17" s="57" t="s">
        <v>389</v>
      </c>
      <c r="K17" s="57">
        <v>5</v>
      </c>
      <c r="L17" s="57">
        <v>364317</v>
      </c>
      <c r="M17" s="57">
        <v>325513</v>
      </c>
      <c r="N17" s="57">
        <v>1</v>
      </c>
      <c r="O17" s="59"/>
      <c r="P17" s="59"/>
      <c r="Q17" s="59"/>
      <c r="R17" s="32">
        <f t="shared" ref="R17:R18" si="1">ROUND(Q17*0.23,2)</f>
        <v>0</v>
      </c>
      <c r="S17" s="44">
        <f t="shared" ref="S17:S18" si="2">ROUND(Q17,2)+R17</f>
        <v>0</v>
      </c>
      <c r="T17" s="59"/>
      <c r="U17" s="59"/>
      <c r="V17" s="32">
        <f t="shared" ref="V17:V18" si="3">ROUND(U17*0.23,2)</f>
        <v>0</v>
      </c>
      <c r="W17" s="44">
        <f t="shared" ref="W17:W18" si="4">ROUND(U17,2)+V17</f>
        <v>0</v>
      </c>
    </row>
    <row r="18" spans="1:23" x14ac:dyDescent="0.25">
      <c r="A18" s="55">
        <v>214076</v>
      </c>
      <c r="B18" s="55" t="s">
        <v>1408</v>
      </c>
      <c r="C18" s="56" t="s">
        <v>1409</v>
      </c>
      <c r="D18" s="57" t="s">
        <v>14</v>
      </c>
      <c r="E18" s="57" t="s">
        <v>161</v>
      </c>
      <c r="F18" s="57" t="s">
        <v>234</v>
      </c>
      <c r="G18" s="57" t="s">
        <v>1397</v>
      </c>
      <c r="H18" s="57" t="s">
        <v>234</v>
      </c>
      <c r="I18" s="57" t="s">
        <v>958</v>
      </c>
      <c r="J18" s="57" t="s">
        <v>959</v>
      </c>
      <c r="K18" s="57">
        <v>30</v>
      </c>
      <c r="L18" s="57">
        <v>363317</v>
      </c>
      <c r="M18" s="57">
        <v>325197</v>
      </c>
      <c r="N18" s="57">
        <v>1</v>
      </c>
      <c r="O18" s="59"/>
      <c r="P18" s="59"/>
      <c r="Q18" s="59"/>
      <c r="R18" s="32">
        <f t="shared" si="1"/>
        <v>0</v>
      </c>
      <c r="S18" s="44">
        <f t="shared" si="2"/>
        <v>0</v>
      </c>
      <c r="T18" s="59"/>
      <c r="U18" s="59"/>
      <c r="V18" s="32">
        <f t="shared" si="3"/>
        <v>0</v>
      </c>
      <c r="W18" s="44">
        <f t="shared" si="4"/>
        <v>0</v>
      </c>
    </row>
  </sheetData>
  <sheetProtection algorithmName="SHA-512" hashValue="mFiJGaSE+IrunWxAHRbJvmKAP0bOspJr2Pgmo4PEEHXptYDhuGwY2kiTW/FRP8aybuIOO3D+OP20AENuCtl8eg==" saltValue="zAbJJHJ9ua2ypwaLsmQrfA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16"/>
  <sheetViews>
    <sheetView topLeftCell="A7" workbookViewId="0">
      <selection activeCell="I24" sqref="I24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242</v>
      </c>
      <c r="B2" s="8">
        <f>M14</f>
        <v>1</v>
      </c>
      <c r="C2" s="8" t="str">
        <f>E16</f>
        <v>ZŁOTORYJSKI</v>
      </c>
      <c r="D2" s="8"/>
      <c r="E2" s="8"/>
      <c r="F2" s="8"/>
      <c r="G2" s="64" t="s">
        <v>1421</v>
      </c>
      <c r="H2" s="65"/>
      <c r="I2" s="66"/>
      <c r="J2" s="67" t="s">
        <v>1422</v>
      </c>
      <c r="K2" s="68"/>
      <c r="L2" s="69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70" t="s">
        <v>1429</v>
      </c>
      <c r="B4" s="70"/>
      <c r="C4" s="70"/>
      <c r="D4" s="70"/>
      <c r="E4" s="70"/>
      <c r="F4" s="20" t="s">
        <v>1430</v>
      </c>
      <c r="G4" s="21">
        <f>ROUND(J4/M14/60,2)</f>
        <v>0</v>
      </c>
      <c r="H4" s="22">
        <f>ROUND(K4/M14/60,2)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71" t="s">
        <v>1431</v>
      </c>
      <c r="O4" s="72"/>
      <c r="P4" s="26">
        <v>1</v>
      </c>
      <c r="Q4" s="73"/>
      <c r="R4" s="74"/>
      <c r="S4" s="74"/>
      <c r="T4" s="74"/>
      <c r="U4" s="74"/>
      <c r="V4" s="75"/>
    </row>
    <row r="5" spans="1:23" ht="45" x14ac:dyDescent="0.25">
      <c r="A5" s="70" t="s">
        <v>1432</v>
      </c>
      <c r="B5" s="70"/>
      <c r="C5" s="70"/>
      <c r="D5" s="70"/>
      <c r="E5" s="70"/>
      <c r="F5" s="20" t="s">
        <v>1433</v>
      </c>
      <c r="G5" s="21">
        <f>ROUND(J5/M14/60,2)</f>
        <v>0</v>
      </c>
      <c r="H5" s="22">
        <f>ROUND(K5/M14/60,2)</f>
        <v>0</v>
      </c>
      <c r="I5" s="23">
        <f>G5+H5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71"/>
      <c r="O5" s="72"/>
      <c r="P5" s="26">
        <v>2</v>
      </c>
      <c r="Q5" s="73"/>
      <c r="R5" s="74"/>
      <c r="S5" s="74"/>
      <c r="T5" s="74"/>
      <c r="U5" s="74"/>
      <c r="V5" s="75"/>
    </row>
    <row r="6" spans="1:23" ht="68.25" x14ac:dyDescent="0.25">
      <c r="A6" s="76" t="s">
        <v>1434</v>
      </c>
      <c r="B6" s="76"/>
      <c r="C6" s="76"/>
      <c r="D6" s="76"/>
      <c r="E6" s="76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77" t="s">
        <v>1436</v>
      </c>
      <c r="K6" s="78"/>
      <c r="L6" s="79"/>
      <c r="P6" s="19" t="s">
        <v>1427</v>
      </c>
      <c r="Q6" s="8" t="s">
        <v>1428</v>
      </c>
      <c r="S6" s="12"/>
      <c r="T6" s="12"/>
    </row>
    <row r="7" spans="1:23" ht="68.25" x14ac:dyDescent="0.25">
      <c r="A7" s="76" t="s">
        <v>1437</v>
      </c>
      <c r="B7" s="76"/>
      <c r="C7" s="76"/>
      <c r="D7" s="76"/>
      <c r="E7" s="76"/>
      <c r="F7" s="10" t="s">
        <v>1438</v>
      </c>
      <c r="G7" s="28"/>
      <c r="H7" s="22">
        <f t="shared" si="0"/>
        <v>0</v>
      </c>
      <c r="I7" s="48">
        <f>ROUND(G7+H7,2)</f>
        <v>0</v>
      </c>
      <c r="J7" s="77" t="s">
        <v>1436</v>
      </c>
      <c r="K7" s="78"/>
      <c r="L7" s="79"/>
      <c r="P7" s="19"/>
      <c r="Q7" s="8"/>
      <c r="S7" s="12"/>
      <c r="T7" s="12"/>
    </row>
    <row r="8" spans="1:23" ht="57" x14ac:dyDescent="0.25">
      <c r="A8" s="76" t="s">
        <v>1439</v>
      </c>
      <c r="B8" s="76"/>
      <c r="C8" s="76"/>
      <c r="D8" s="76"/>
      <c r="E8" s="76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71" t="s">
        <v>1441</v>
      </c>
      <c r="O8" s="72"/>
      <c r="P8" s="26">
        <v>1</v>
      </c>
      <c r="Q8" s="73"/>
      <c r="R8" s="74"/>
      <c r="S8" s="74"/>
      <c r="T8" s="74"/>
      <c r="U8" s="74"/>
      <c r="V8" s="75"/>
    </row>
    <row r="9" spans="1:23" ht="45.75" x14ac:dyDescent="0.25">
      <c r="A9" s="82" t="s">
        <v>1442</v>
      </c>
      <c r="B9" s="82"/>
      <c r="C9" s="82"/>
      <c r="D9" s="82"/>
      <c r="E9" s="82"/>
      <c r="F9" s="10" t="s">
        <v>1443</v>
      </c>
      <c r="G9" s="28"/>
      <c r="H9" s="22">
        <f t="shared" si="0"/>
        <v>0</v>
      </c>
      <c r="I9" s="48">
        <f>ROUND(G9+H9,2)</f>
        <v>0</v>
      </c>
      <c r="J9" s="83" t="s">
        <v>1436</v>
      </c>
      <c r="K9" s="84"/>
      <c r="L9" s="85"/>
      <c r="M9" s="8"/>
      <c r="N9" s="31"/>
      <c r="W9" s="32"/>
    </row>
    <row r="10" spans="1:23" ht="57.75" thickBot="1" x14ac:dyDescent="0.3">
      <c r="A10" s="82" t="s">
        <v>1444</v>
      </c>
      <c r="B10" s="82"/>
      <c r="C10" s="82"/>
      <c r="D10" s="82"/>
      <c r="E10" s="82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86" t="s">
        <v>1436</v>
      </c>
      <c r="K10" s="87"/>
      <c r="L10" s="88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89"/>
      <c r="J11" s="90"/>
      <c r="K11" s="90"/>
      <c r="L11" s="91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92"/>
      <c r="J12" s="93"/>
      <c r="K12" s="93"/>
      <c r="L12" s="94"/>
      <c r="M12" s="95" t="s">
        <v>1448</v>
      </c>
      <c r="N12" s="96"/>
      <c r="O12" s="96"/>
      <c r="P12" s="96"/>
      <c r="Q12" s="96"/>
      <c r="R12" s="96"/>
      <c r="S12" s="96"/>
      <c r="T12" s="96"/>
      <c r="U12" s="96"/>
      <c r="V12" s="96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1</v>
      </c>
      <c r="N14" s="42">
        <f>SUM(N16:N400)</f>
        <v>1</v>
      </c>
      <c r="P14" s="80" t="s">
        <v>1449</v>
      </c>
      <c r="Q14" s="81"/>
      <c r="R14" s="81"/>
      <c r="S14" s="81"/>
      <c r="T14" s="80" t="s">
        <v>1450</v>
      </c>
      <c r="U14" s="81"/>
      <c r="V14" s="81"/>
      <c r="W14" s="8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364840</v>
      </c>
      <c r="B16" s="55" t="s">
        <v>803</v>
      </c>
      <c r="C16" s="56" t="s">
        <v>804</v>
      </c>
      <c r="D16" s="57" t="s">
        <v>14</v>
      </c>
      <c r="E16" s="57" t="s">
        <v>45</v>
      </c>
      <c r="F16" s="57" t="s">
        <v>117</v>
      </c>
      <c r="G16" s="57" t="s">
        <v>796</v>
      </c>
      <c r="H16" s="57" t="s">
        <v>117</v>
      </c>
      <c r="I16" s="57" t="s">
        <v>176</v>
      </c>
      <c r="J16" s="57" t="s">
        <v>177</v>
      </c>
      <c r="K16" s="58">
        <v>50</v>
      </c>
      <c r="L16" s="57">
        <v>283306</v>
      </c>
      <c r="M16" s="57">
        <v>365571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</sheetData>
  <sheetProtection algorithmName="SHA-512" hashValue="bVufz1CM2wAVaXGDlefAMJfAHLSET9m87D6eX8qVz2IivkPtzhqXhDVHdNuqTHtmrEZ6szbVIMHw/y1/Du/K7g==" saltValue="jkmMzI2875zrC+Nl0jaBCg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W18"/>
  <sheetViews>
    <sheetView topLeftCell="A4" workbookViewId="0">
      <selection activeCell="H5" sqref="H5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215</v>
      </c>
      <c r="B2" s="8">
        <f>M14</f>
        <v>3</v>
      </c>
      <c r="C2" s="8" t="str">
        <f>E16</f>
        <v>POLKOWICKI</v>
      </c>
      <c r="D2" s="8"/>
      <c r="E2" s="8"/>
      <c r="F2" s="8"/>
      <c r="G2" s="64" t="s">
        <v>1421</v>
      </c>
      <c r="H2" s="65"/>
      <c r="I2" s="66"/>
      <c r="J2" s="67" t="s">
        <v>1422</v>
      </c>
      <c r="K2" s="68"/>
      <c r="L2" s="69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70" t="s">
        <v>1429</v>
      </c>
      <c r="B4" s="70"/>
      <c r="C4" s="70"/>
      <c r="D4" s="70"/>
      <c r="E4" s="70"/>
      <c r="F4" s="20" t="s">
        <v>1430</v>
      </c>
      <c r="G4" s="21">
        <f>ROUND(J4/M14/60,2)</f>
        <v>0</v>
      </c>
      <c r="H4" s="22">
        <f>ROUND(K4/M14/60,2)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71" t="s">
        <v>1431</v>
      </c>
      <c r="O4" s="72"/>
      <c r="P4" s="26">
        <v>1</v>
      </c>
      <c r="Q4" s="73"/>
      <c r="R4" s="74"/>
      <c r="S4" s="74"/>
      <c r="T4" s="74"/>
      <c r="U4" s="74"/>
      <c r="V4" s="75"/>
    </row>
    <row r="5" spans="1:23" ht="45" x14ac:dyDescent="0.25">
      <c r="A5" s="70" t="s">
        <v>1432</v>
      </c>
      <c r="B5" s="70"/>
      <c r="C5" s="70"/>
      <c r="D5" s="70"/>
      <c r="E5" s="70"/>
      <c r="F5" s="20" t="s">
        <v>1433</v>
      </c>
      <c r="G5" s="21">
        <f>ROUND(J5/M14/60,2)</f>
        <v>0</v>
      </c>
      <c r="H5" s="22">
        <f>ROUND(K5/M14/60,2)</f>
        <v>0</v>
      </c>
      <c r="I5" s="23">
        <f>G5+H5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71"/>
      <c r="O5" s="72"/>
      <c r="P5" s="26">
        <v>2</v>
      </c>
      <c r="Q5" s="73"/>
      <c r="R5" s="74"/>
      <c r="S5" s="74"/>
      <c r="T5" s="74"/>
      <c r="U5" s="74"/>
      <c r="V5" s="75"/>
    </row>
    <row r="6" spans="1:23" ht="68.25" x14ac:dyDescent="0.25">
      <c r="A6" s="76" t="s">
        <v>1434</v>
      </c>
      <c r="B6" s="76"/>
      <c r="C6" s="76"/>
      <c r="D6" s="76"/>
      <c r="E6" s="76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77" t="s">
        <v>1436</v>
      </c>
      <c r="K6" s="78"/>
      <c r="L6" s="79"/>
      <c r="P6" s="19" t="s">
        <v>1427</v>
      </c>
      <c r="Q6" s="8" t="s">
        <v>1428</v>
      </c>
      <c r="S6" s="12"/>
      <c r="T6" s="12"/>
    </row>
    <row r="7" spans="1:23" ht="68.25" x14ac:dyDescent="0.25">
      <c r="A7" s="76" t="s">
        <v>1437</v>
      </c>
      <c r="B7" s="76"/>
      <c r="C7" s="76"/>
      <c r="D7" s="76"/>
      <c r="E7" s="76"/>
      <c r="F7" s="10" t="s">
        <v>1438</v>
      </c>
      <c r="G7" s="28"/>
      <c r="H7" s="22">
        <f t="shared" si="0"/>
        <v>0</v>
      </c>
      <c r="I7" s="48">
        <f>ROUND(G7+H7,2)</f>
        <v>0</v>
      </c>
      <c r="J7" s="77" t="s">
        <v>1436</v>
      </c>
      <c r="K7" s="78"/>
      <c r="L7" s="79"/>
      <c r="P7" s="19"/>
      <c r="Q7" s="8"/>
      <c r="S7" s="12"/>
      <c r="T7" s="12"/>
    </row>
    <row r="8" spans="1:23" ht="57" x14ac:dyDescent="0.25">
      <c r="A8" s="76" t="s">
        <v>1439</v>
      </c>
      <c r="B8" s="76"/>
      <c r="C8" s="76"/>
      <c r="D8" s="76"/>
      <c r="E8" s="76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71" t="s">
        <v>1441</v>
      </c>
      <c r="O8" s="72"/>
      <c r="P8" s="26">
        <v>1</v>
      </c>
      <c r="Q8" s="73"/>
      <c r="R8" s="74"/>
      <c r="S8" s="74"/>
      <c r="T8" s="74"/>
      <c r="U8" s="74"/>
      <c r="V8" s="75"/>
    </row>
    <row r="9" spans="1:23" ht="45.75" x14ac:dyDescent="0.25">
      <c r="A9" s="82" t="s">
        <v>1442</v>
      </c>
      <c r="B9" s="82"/>
      <c r="C9" s="82"/>
      <c r="D9" s="82"/>
      <c r="E9" s="82"/>
      <c r="F9" s="10" t="s">
        <v>1443</v>
      </c>
      <c r="G9" s="28"/>
      <c r="H9" s="22">
        <f t="shared" si="0"/>
        <v>0</v>
      </c>
      <c r="I9" s="48">
        <f>ROUND(G9+H9,2)</f>
        <v>0</v>
      </c>
      <c r="J9" s="83" t="s">
        <v>1436</v>
      </c>
      <c r="K9" s="84"/>
      <c r="L9" s="85"/>
      <c r="M9" s="8"/>
      <c r="N9" s="31"/>
      <c r="W9" s="32"/>
    </row>
    <row r="10" spans="1:23" ht="57.75" thickBot="1" x14ac:dyDescent="0.3">
      <c r="A10" s="82" t="s">
        <v>1444</v>
      </c>
      <c r="B10" s="82"/>
      <c r="C10" s="82"/>
      <c r="D10" s="82"/>
      <c r="E10" s="82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86" t="s">
        <v>1436</v>
      </c>
      <c r="K10" s="87"/>
      <c r="L10" s="88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89"/>
      <c r="J11" s="90"/>
      <c r="K11" s="90"/>
      <c r="L11" s="91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92"/>
      <c r="J12" s="93"/>
      <c r="K12" s="93"/>
      <c r="L12" s="94"/>
      <c r="M12" s="95" t="s">
        <v>1448</v>
      </c>
      <c r="N12" s="96"/>
      <c r="O12" s="96"/>
      <c r="P12" s="96"/>
      <c r="Q12" s="96"/>
      <c r="R12" s="96"/>
      <c r="S12" s="96"/>
      <c r="T12" s="96"/>
      <c r="U12" s="96"/>
      <c r="V12" s="96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3</v>
      </c>
      <c r="N14" s="42">
        <f>SUM(N16:N400)</f>
        <v>3</v>
      </c>
      <c r="P14" s="80" t="s">
        <v>1449</v>
      </c>
      <c r="Q14" s="81"/>
      <c r="R14" s="81"/>
      <c r="S14" s="81"/>
      <c r="T14" s="80" t="s">
        <v>1450</v>
      </c>
      <c r="U14" s="81"/>
      <c r="V14" s="81"/>
      <c r="W14" s="8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199271</v>
      </c>
      <c r="B16" s="55" t="s">
        <v>589</v>
      </c>
      <c r="C16" s="56" t="s">
        <v>590</v>
      </c>
      <c r="D16" s="57" t="s">
        <v>14</v>
      </c>
      <c r="E16" s="57" t="s">
        <v>55</v>
      </c>
      <c r="F16" s="57" t="s">
        <v>56</v>
      </c>
      <c r="G16" s="57" t="s">
        <v>584</v>
      </c>
      <c r="H16" s="57" t="s">
        <v>56</v>
      </c>
      <c r="I16" s="57" t="s">
        <v>591</v>
      </c>
      <c r="J16" s="57" t="s">
        <v>592</v>
      </c>
      <c r="K16" s="58">
        <v>16</v>
      </c>
      <c r="L16" s="57">
        <v>285210</v>
      </c>
      <c r="M16" s="57">
        <v>398554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204955</v>
      </c>
      <c r="B17" s="55" t="s">
        <v>758</v>
      </c>
      <c r="C17" s="56" t="s">
        <v>759</v>
      </c>
      <c r="D17" s="57" t="s">
        <v>14</v>
      </c>
      <c r="E17" s="57" t="s">
        <v>55</v>
      </c>
      <c r="F17" s="57" t="s">
        <v>95</v>
      </c>
      <c r="G17" s="57" t="s">
        <v>751</v>
      </c>
      <c r="H17" s="57" t="s">
        <v>95</v>
      </c>
      <c r="I17" s="57" t="s">
        <v>760</v>
      </c>
      <c r="J17" s="57" t="s">
        <v>761</v>
      </c>
      <c r="K17" s="58">
        <v>23</v>
      </c>
      <c r="L17" s="57">
        <v>296619</v>
      </c>
      <c r="M17" s="57">
        <v>408823</v>
      </c>
      <c r="N17" s="57">
        <v>1</v>
      </c>
      <c r="O17" s="59"/>
      <c r="P17" s="59"/>
      <c r="Q17" s="59"/>
      <c r="R17" s="32">
        <f t="shared" ref="R17:R18" si="1">ROUND(Q17*0.23,2)</f>
        <v>0</v>
      </c>
      <c r="S17" s="44">
        <f t="shared" ref="S17:S18" si="2">ROUND(Q17,2)+R17</f>
        <v>0</v>
      </c>
      <c r="T17" s="59"/>
      <c r="U17" s="59"/>
      <c r="V17" s="32">
        <f t="shared" ref="V17:V18" si="3">ROUND(U17*0.23,2)</f>
        <v>0</v>
      </c>
      <c r="W17" s="44">
        <f t="shared" ref="W17:W18" si="4">ROUND(U17,2)+V17</f>
        <v>0</v>
      </c>
    </row>
    <row r="18" spans="1:23" x14ac:dyDescent="0.25">
      <c r="A18" s="55">
        <v>205237</v>
      </c>
      <c r="B18" s="55" t="s">
        <v>776</v>
      </c>
      <c r="C18" s="56" t="s">
        <v>777</v>
      </c>
      <c r="D18" s="57" t="s">
        <v>14</v>
      </c>
      <c r="E18" s="57" t="s">
        <v>55</v>
      </c>
      <c r="F18" s="57" t="s">
        <v>95</v>
      </c>
      <c r="G18" s="57" t="s">
        <v>751</v>
      </c>
      <c r="H18" s="57" t="s">
        <v>95</v>
      </c>
      <c r="I18" s="57" t="s">
        <v>778</v>
      </c>
      <c r="J18" s="57" t="s">
        <v>779</v>
      </c>
      <c r="K18" s="58">
        <v>1</v>
      </c>
      <c r="L18" s="57">
        <v>296622</v>
      </c>
      <c r="M18" s="57">
        <v>408314</v>
      </c>
      <c r="N18" s="57">
        <v>1</v>
      </c>
      <c r="O18" s="59"/>
      <c r="P18" s="59"/>
      <c r="Q18" s="59"/>
      <c r="R18" s="32">
        <f t="shared" si="1"/>
        <v>0</v>
      </c>
      <c r="S18" s="44">
        <f t="shared" si="2"/>
        <v>0</v>
      </c>
      <c r="T18" s="59"/>
      <c r="U18" s="59"/>
      <c r="V18" s="32">
        <f t="shared" si="3"/>
        <v>0</v>
      </c>
      <c r="W18" s="44">
        <f t="shared" si="4"/>
        <v>0</v>
      </c>
    </row>
  </sheetData>
  <sheetProtection algorithmName="SHA-512" hashValue="J8a8oRC7G0AIbS94vWauayh2BzLYOOZ/PVTgMCK3Sb4i5KTSiF8rJW7+UcyZ2HiodIDz0lAuwTJpK2TElypQgg==" saltValue="FQqBoPW7e/EqQW9ynp2TuA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W19"/>
  <sheetViews>
    <sheetView topLeftCell="A7" workbookViewId="0">
      <selection activeCell="H5" sqref="H5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214</v>
      </c>
      <c r="B2" s="8">
        <f>M14</f>
        <v>4</v>
      </c>
      <c r="C2" s="8" t="str">
        <f>E16</f>
        <v>POLKOWICKI</v>
      </c>
      <c r="D2" s="8"/>
      <c r="E2" s="8"/>
      <c r="F2" s="8"/>
      <c r="G2" s="64" t="s">
        <v>1421</v>
      </c>
      <c r="H2" s="65"/>
      <c r="I2" s="66"/>
      <c r="J2" s="67" t="s">
        <v>1422</v>
      </c>
      <c r="K2" s="68"/>
      <c r="L2" s="69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70" t="s">
        <v>1429</v>
      </c>
      <c r="B4" s="70"/>
      <c r="C4" s="70"/>
      <c r="D4" s="70"/>
      <c r="E4" s="70"/>
      <c r="F4" s="20" t="s">
        <v>1430</v>
      </c>
      <c r="G4" s="21">
        <f>ROUND(J4/M14/60,2)</f>
        <v>0</v>
      </c>
      <c r="H4" s="22">
        <f>ROUND(K4/M14/60,2)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71" t="s">
        <v>1431</v>
      </c>
      <c r="O4" s="72"/>
      <c r="P4" s="26">
        <v>1</v>
      </c>
      <c r="Q4" s="73"/>
      <c r="R4" s="74"/>
      <c r="S4" s="74"/>
      <c r="T4" s="74"/>
      <c r="U4" s="74"/>
      <c r="V4" s="75"/>
    </row>
    <row r="5" spans="1:23" ht="45" x14ac:dyDescent="0.25">
      <c r="A5" s="70" t="s">
        <v>1432</v>
      </c>
      <c r="B5" s="70"/>
      <c r="C5" s="70"/>
      <c r="D5" s="70"/>
      <c r="E5" s="70"/>
      <c r="F5" s="20" t="s">
        <v>1433</v>
      </c>
      <c r="G5" s="21">
        <f>ROUND(J5/M14/60,2)</f>
        <v>0</v>
      </c>
      <c r="H5" s="22">
        <f>ROUND(K5/M14/60,2)</f>
        <v>0</v>
      </c>
      <c r="I5" s="23">
        <f>G5+H5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71"/>
      <c r="O5" s="72"/>
      <c r="P5" s="26">
        <v>2</v>
      </c>
      <c r="Q5" s="73"/>
      <c r="R5" s="74"/>
      <c r="S5" s="74"/>
      <c r="T5" s="74"/>
      <c r="U5" s="74"/>
      <c r="V5" s="75"/>
    </row>
    <row r="6" spans="1:23" ht="68.25" x14ac:dyDescent="0.25">
      <c r="A6" s="76" t="s">
        <v>1434</v>
      </c>
      <c r="B6" s="76"/>
      <c r="C6" s="76"/>
      <c r="D6" s="76"/>
      <c r="E6" s="76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77" t="s">
        <v>1436</v>
      </c>
      <c r="K6" s="78"/>
      <c r="L6" s="79"/>
      <c r="P6" s="19" t="s">
        <v>1427</v>
      </c>
      <c r="Q6" s="8" t="s">
        <v>1428</v>
      </c>
      <c r="S6" s="12"/>
      <c r="T6" s="12"/>
    </row>
    <row r="7" spans="1:23" ht="68.25" x14ac:dyDescent="0.25">
      <c r="A7" s="76" t="s">
        <v>1437</v>
      </c>
      <c r="B7" s="76"/>
      <c r="C7" s="76"/>
      <c r="D7" s="76"/>
      <c r="E7" s="76"/>
      <c r="F7" s="10" t="s">
        <v>1438</v>
      </c>
      <c r="G7" s="28"/>
      <c r="H7" s="22">
        <f t="shared" si="0"/>
        <v>0</v>
      </c>
      <c r="I7" s="48">
        <f>ROUND(G7+H7,2)</f>
        <v>0</v>
      </c>
      <c r="J7" s="77" t="s">
        <v>1436</v>
      </c>
      <c r="K7" s="78"/>
      <c r="L7" s="79"/>
      <c r="P7" s="19"/>
      <c r="Q7" s="8"/>
      <c r="S7" s="12"/>
      <c r="T7" s="12"/>
    </row>
    <row r="8" spans="1:23" ht="57" x14ac:dyDescent="0.25">
      <c r="A8" s="76" t="s">
        <v>1439</v>
      </c>
      <c r="B8" s="76"/>
      <c r="C8" s="76"/>
      <c r="D8" s="76"/>
      <c r="E8" s="76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71" t="s">
        <v>1441</v>
      </c>
      <c r="O8" s="72"/>
      <c r="P8" s="26">
        <v>1</v>
      </c>
      <c r="Q8" s="73"/>
      <c r="R8" s="74"/>
      <c r="S8" s="74"/>
      <c r="T8" s="74"/>
      <c r="U8" s="74"/>
      <c r="V8" s="75"/>
    </row>
    <row r="9" spans="1:23" ht="45.75" x14ac:dyDescent="0.25">
      <c r="A9" s="82" t="s">
        <v>1442</v>
      </c>
      <c r="B9" s="82"/>
      <c r="C9" s="82"/>
      <c r="D9" s="82"/>
      <c r="E9" s="82"/>
      <c r="F9" s="10" t="s">
        <v>1443</v>
      </c>
      <c r="G9" s="28"/>
      <c r="H9" s="22">
        <f t="shared" si="0"/>
        <v>0</v>
      </c>
      <c r="I9" s="48">
        <f>ROUND(G9+H9,2)</f>
        <v>0</v>
      </c>
      <c r="J9" s="83" t="s">
        <v>1436</v>
      </c>
      <c r="K9" s="84"/>
      <c r="L9" s="85"/>
      <c r="M9" s="8"/>
      <c r="N9" s="31"/>
      <c r="W9" s="32"/>
    </row>
    <row r="10" spans="1:23" ht="57.75" thickBot="1" x14ac:dyDescent="0.3">
      <c r="A10" s="82" t="s">
        <v>1444</v>
      </c>
      <c r="B10" s="82"/>
      <c r="C10" s="82"/>
      <c r="D10" s="82"/>
      <c r="E10" s="82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86" t="s">
        <v>1436</v>
      </c>
      <c r="K10" s="87"/>
      <c r="L10" s="88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89"/>
      <c r="J11" s="90"/>
      <c r="K11" s="90"/>
      <c r="L11" s="91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92"/>
      <c r="J12" s="93"/>
      <c r="K12" s="93"/>
      <c r="L12" s="94"/>
      <c r="M12" s="95" t="s">
        <v>1448</v>
      </c>
      <c r="N12" s="96"/>
      <c r="O12" s="96"/>
      <c r="P12" s="96"/>
      <c r="Q12" s="96"/>
      <c r="R12" s="96"/>
      <c r="S12" s="96"/>
      <c r="T12" s="96"/>
      <c r="U12" s="96"/>
      <c r="V12" s="96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4</v>
      </c>
      <c r="N14" s="42">
        <f>SUM(N16:N400)</f>
        <v>4</v>
      </c>
      <c r="P14" s="80" t="s">
        <v>1449</v>
      </c>
      <c r="Q14" s="81"/>
      <c r="R14" s="81"/>
      <c r="S14" s="81"/>
      <c r="T14" s="80" t="s">
        <v>1450</v>
      </c>
      <c r="U14" s="81"/>
      <c r="V14" s="81"/>
      <c r="W14" s="8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199332</v>
      </c>
      <c r="B16" s="55" t="s">
        <v>582</v>
      </c>
      <c r="C16" s="56" t="s">
        <v>583</v>
      </c>
      <c r="D16" s="57" t="s">
        <v>14</v>
      </c>
      <c r="E16" s="57" t="s">
        <v>55</v>
      </c>
      <c r="F16" s="57" t="s">
        <v>56</v>
      </c>
      <c r="G16" s="57" t="s">
        <v>584</v>
      </c>
      <c r="H16" s="57" t="s">
        <v>56</v>
      </c>
      <c r="I16" s="57" t="s">
        <v>585</v>
      </c>
      <c r="J16" s="57" t="s">
        <v>586</v>
      </c>
      <c r="K16" s="58">
        <v>13</v>
      </c>
      <c r="L16" s="57">
        <v>284377</v>
      </c>
      <c r="M16" s="57">
        <v>399669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199381</v>
      </c>
      <c r="B17" s="55" t="s">
        <v>587</v>
      </c>
      <c r="C17" s="56" t="s">
        <v>588</v>
      </c>
      <c r="D17" s="57" t="s">
        <v>14</v>
      </c>
      <c r="E17" s="57" t="s">
        <v>55</v>
      </c>
      <c r="F17" s="57" t="s">
        <v>56</v>
      </c>
      <c r="G17" s="57" t="s">
        <v>584</v>
      </c>
      <c r="H17" s="57" t="s">
        <v>56</v>
      </c>
      <c r="I17" s="57" t="s">
        <v>32</v>
      </c>
      <c r="J17" s="57" t="s">
        <v>33</v>
      </c>
      <c r="K17" s="58">
        <v>1</v>
      </c>
      <c r="L17" s="57">
        <v>284727</v>
      </c>
      <c r="M17" s="57">
        <v>399046</v>
      </c>
      <c r="N17" s="57">
        <v>1</v>
      </c>
      <c r="O17" s="59"/>
      <c r="P17" s="59"/>
      <c r="Q17" s="59"/>
      <c r="R17" s="32">
        <f t="shared" ref="R17:R19" si="1">ROUND(Q17*0.23,2)</f>
        <v>0</v>
      </c>
      <c r="S17" s="44">
        <f t="shared" ref="S17:S19" si="2">ROUND(Q17,2)+R17</f>
        <v>0</v>
      </c>
      <c r="T17" s="59"/>
      <c r="U17" s="59"/>
      <c r="V17" s="32">
        <f t="shared" ref="V17:V19" si="3">ROUND(U17*0.23,2)</f>
        <v>0</v>
      </c>
      <c r="W17" s="44">
        <f t="shared" ref="W17:W19" si="4">ROUND(U17,2)+V17</f>
        <v>0</v>
      </c>
    </row>
    <row r="18" spans="1:23" x14ac:dyDescent="0.25">
      <c r="A18" s="55">
        <v>204947</v>
      </c>
      <c r="B18" s="55" t="s">
        <v>754</v>
      </c>
      <c r="C18" s="56" t="s">
        <v>755</v>
      </c>
      <c r="D18" s="57" t="s">
        <v>14</v>
      </c>
      <c r="E18" s="57" t="s">
        <v>55</v>
      </c>
      <c r="F18" s="57" t="s">
        <v>95</v>
      </c>
      <c r="G18" s="57" t="s">
        <v>751</v>
      </c>
      <c r="H18" s="57" t="s">
        <v>95</v>
      </c>
      <c r="I18" s="57" t="s">
        <v>756</v>
      </c>
      <c r="J18" s="57" t="s">
        <v>757</v>
      </c>
      <c r="K18" s="58">
        <v>3</v>
      </c>
      <c r="L18" s="57">
        <v>296906</v>
      </c>
      <c r="M18" s="57">
        <v>407860</v>
      </c>
      <c r="N18" s="57">
        <v>1</v>
      </c>
      <c r="O18" s="59"/>
      <c r="P18" s="59"/>
      <c r="Q18" s="59"/>
      <c r="R18" s="32">
        <f t="shared" si="1"/>
        <v>0</v>
      </c>
      <c r="S18" s="44">
        <f t="shared" si="2"/>
        <v>0</v>
      </c>
      <c r="T18" s="59"/>
      <c r="U18" s="59"/>
      <c r="V18" s="32">
        <f t="shared" si="3"/>
        <v>0</v>
      </c>
      <c r="W18" s="44">
        <f t="shared" si="4"/>
        <v>0</v>
      </c>
    </row>
    <row r="19" spans="1:23" x14ac:dyDescent="0.25">
      <c r="A19" s="55">
        <v>203420</v>
      </c>
      <c r="B19" s="55" t="s">
        <v>766</v>
      </c>
      <c r="C19" s="56" t="s">
        <v>767</v>
      </c>
      <c r="D19" s="57" t="s">
        <v>14</v>
      </c>
      <c r="E19" s="57" t="s">
        <v>55</v>
      </c>
      <c r="F19" s="57" t="s">
        <v>95</v>
      </c>
      <c r="G19" s="57" t="s">
        <v>751</v>
      </c>
      <c r="H19" s="57" t="s">
        <v>95</v>
      </c>
      <c r="I19" s="57" t="s">
        <v>378</v>
      </c>
      <c r="J19" s="57" t="s">
        <v>379</v>
      </c>
      <c r="K19" s="58">
        <v>2</v>
      </c>
      <c r="L19" s="57">
        <v>296492</v>
      </c>
      <c r="M19" s="57">
        <v>408058</v>
      </c>
      <c r="N19" s="57">
        <v>1</v>
      </c>
      <c r="O19" s="59"/>
      <c r="P19" s="59"/>
      <c r="Q19" s="59"/>
      <c r="R19" s="32">
        <f t="shared" si="1"/>
        <v>0</v>
      </c>
      <c r="S19" s="44">
        <f t="shared" si="2"/>
        <v>0</v>
      </c>
      <c r="T19" s="59"/>
      <c r="U19" s="59"/>
      <c r="V19" s="32">
        <f t="shared" si="3"/>
        <v>0</v>
      </c>
      <c r="W19" s="44">
        <f t="shared" si="4"/>
        <v>0</v>
      </c>
    </row>
  </sheetData>
  <sheetProtection algorithmName="SHA-512" hashValue="D7hQKBX2UwPXJrROmKgUhfXR93+8o+6INVf6g7065MmOWiroOQGOKgB/MsQ4nTmOi5F+dJrCgRvHa92ac1nHKw==" saltValue="0Xhw/+tEm5PLF/zKIXWiFg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W16"/>
  <sheetViews>
    <sheetView topLeftCell="A7" workbookViewId="0">
      <selection activeCell="H5" sqref="H5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213</v>
      </c>
      <c r="B2" s="8">
        <f>M14</f>
        <v>1</v>
      </c>
      <c r="C2" s="8" t="str">
        <f>E16</f>
        <v>POLKOWICKI</v>
      </c>
      <c r="D2" s="8"/>
      <c r="E2" s="8"/>
      <c r="F2" s="8"/>
      <c r="G2" s="64" t="s">
        <v>1421</v>
      </c>
      <c r="H2" s="65"/>
      <c r="I2" s="66"/>
      <c r="J2" s="67" t="s">
        <v>1422</v>
      </c>
      <c r="K2" s="68"/>
      <c r="L2" s="69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70" t="s">
        <v>1429</v>
      </c>
      <c r="B4" s="70"/>
      <c r="C4" s="70"/>
      <c r="D4" s="70"/>
      <c r="E4" s="70"/>
      <c r="F4" s="20" t="s">
        <v>1430</v>
      </c>
      <c r="G4" s="21">
        <f>ROUND(J4/M14/60,2)</f>
        <v>0</v>
      </c>
      <c r="H4" s="22">
        <f>ROUND(K4/M14/60,2)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71" t="s">
        <v>1431</v>
      </c>
      <c r="O4" s="72"/>
      <c r="P4" s="26">
        <v>1</v>
      </c>
      <c r="Q4" s="73"/>
      <c r="R4" s="74"/>
      <c r="S4" s="74"/>
      <c r="T4" s="74"/>
      <c r="U4" s="74"/>
      <c r="V4" s="75"/>
    </row>
    <row r="5" spans="1:23" ht="45" x14ac:dyDescent="0.25">
      <c r="A5" s="70" t="s">
        <v>1432</v>
      </c>
      <c r="B5" s="70"/>
      <c r="C5" s="70"/>
      <c r="D5" s="70"/>
      <c r="E5" s="70"/>
      <c r="F5" s="20" t="s">
        <v>1433</v>
      </c>
      <c r="G5" s="21">
        <f>ROUND(J5/M14/60,2)</f>
        <v>0</v>
      </c>
      <c r="H5" s="22">
        <f>ROUND(K5/M14/60,2)</f>
        <v>0</v>
      </c>
      <c r="I5" s="23">
        <f>G5+H5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71"/>
      <c r="O5" s="72"/>
      <c r="P5" s="26">
        <v>2</v>
      </c>
      <c r="Q5" s="73"/>
      <c r="R5" s="74"/>
      <c r="S5" s="74"/>
      <c r="T5" s="74"/>
      <c r="U5" s="74"/>
      <c r="V5" s="75"/>
    </row>
    <row r="6" spans="1:23" ht="68.25" x14ac:dyDescent="0.25">
      <c r="A6" s="76" t="s">
        <v>1434</v>
      </c>
      <c r="B6" s="76"/>
      <c r="C6" s="76"/>
      <c r="D6" s="76"/>
      <c r="E6" s="76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77" t="s">
        <v>1436</v>
      </c>
      <c r="K6" s="78"/>
      <c r="L6" s="79"/>
      <c r="P6" s="19" t="s">
        <v>1427</v>
      </c>
      <c r="Q6" s="8" t="s">
        <v>1428</v>
      </c>
      <c r="S6" s="12"/>
      <c r="T6" s="12"/>
    </row>
    <row r="7" spans="1:23" ht="68.25" x14ac:dyDescent="0.25">
      <c r="A7" s="76" t="s">
        <v>1437</v>
      </c>
      <c r="B7" s="76"/>
      <c r="C7" s="76"/>
      <c r="D7" s="76"/>
      <c r="E7" s="76"/>
      <c r="F7" s="10" t="s">
        <v>1438</v>
      </c>
      <c r="G7" s="28"/>
      <c r="H7" s="22">
        <f t="shared" si="0"/>
        <v>0</v>
      </c>
      <c r="I7" s="48">
        <f>ROUND(G7+H7,2)</f>
        <v>0</v>
      </c>
      <c r="J7" s="77" t="s">
        <v>1436</v>
      </c>
      <c r="K7" s="78"/>
      <c r="L7" s="79"/>
      <c r="P7" s="19"/>
      <c r="Q7" s="8"/>
      <c r="S7" s="12"/>
      <c r="T7" s="12"/>
    </row>
    <row r="8" spans="1:23" ht="57" x14ac:dyDescent="0.25">
      <c r="A8" s="76" t="s">
        <v>1439</v>
      </c>
      <c r="B8" s="76"/>
      <c r="C8" s="76"/>
      <c r="D8" s="76"/>
      <c r="E8" s="76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71" t="s">
        <v>1441</v>
      </c>
      <c r="O8" s="72"/>
      <c r="P8" s="26">
        <v>1</v>
      </c>
      <c r="Q8" s="73"/>
      <c r="R8" s="74"/>
      <c r="S8" s="74"/>
      <c r="T8" s="74"/>
      <c r="U8" s="74"/>
      <c r="V8" s="75"/>
    </row>
    <row r="9" spans="1:23" ht="45.75" x14ac:dyDescent="0.25">
      <c r="A9" s="82" t="s">
        <v>1442</v>
      </c>
      <c r="B9" s="82"/>
      <c r="C9" s="82"/>
      <c r="D9" s="82"/>
      <c r="E9" s="82"/>
      <c r="F9" s="10" t="s">
        <v>1443</v>
      </c>
      <c r="G9" s="28"/>
      <c r="H9" s="22">
        <f t="shared" si="0"/>
        <v>0</v>
      </c>
      <c r="I9" s="48">
        <f>ROUND(G9+H9,2)</f>
        <v>0</v>
      </c>
      <c r="J9" s="83" t="s">
        <v>1436</v>
      </c>
      <c r="K9" s="84"/>
      <c r="L9" s="85"/>
      <c r="M9" s="8"/>
      <c r="N9" s="31"/>
      <c r="W9" s="32"/>
    </row>
    <row r="10" spans="1:23" ht="57.75" thickBot="1" x14ac:dyDescent="0.3">
      <c r="A10" s="82" t="s">
        <v>1444</v>
      </c>
      <c r="B10" s="82"/>
      <c r="C10" s="82"/>
      <c r="D10" s="82"/>
      <c r="E10" s="82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86" t="s">
        <v>1436</v>
      </c>
      <c r="K10" s="87"/>
      <c r="L10" s="88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89"/>
      <c r="J11" s="90"/>
      <c r="K11" s="90"/>
      <c r="L11" s="91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92"/>
      <c r="J12" s="93"/>
      <c r="K12" s="93"/>
      <c r="L12" s="94"/>
      <c r="M12" s="95" t="s">
        <v>1448</v>
      </c>
      <c r="N12" s="96"/>
      <c r="O12" s="96"/>
      <c r="P12" s="96"/>
      <c r="Q12" s="96"/>
      <c r="R12" s="96"/>
      <c r="S12" s="96"/>
      <c r="T12" s="96"/>
      <c r="U12" s="96"/>
      <c r="V12" s="96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1</v>
      </c>
      <c r="N14" s="42">
        <f>SUM(N16:N400)</f>
        <v>1</v>
      </c>
      <c r="P14" s="80" t="s">
        <v>1449</v>
      </c>
      <c r="Q14" s="81"/>
      <c r="R14" s="81"/>
      <c r="S14" s="81"/>
      <c r="T14" s="80" t="s">
        <v>1450</v>
      </c>
      <c r="U14" s="81"/>
      <c r="V14" s="81"/>
      <c r="W14" s="8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205098</v>
      </c>
      <c r="B16" s="55" t="s">
        <v>768</v>
      </c>
      <c r="C16" s="56" t="s">
        <v>769</v>
      </c>
      <c r="D16" s="57" t="s">
        <v>14</v>
      </c>
      <c r="E16" s="57" t="s">
        <v>55</v>
      </c>
      <c r="F16" s="57" t="s">
        <v>95</v>
      </c>
      <c r="G16" s="57" t="s">
        <v>751</v>
      </c>
      <c r="H16" s="57" t="s">
        <v>95</v>
      </c>
      <c r="I16" s="57" t="s">
        <v>770</v>
      </c>
      <c r="J16" s="57" t="s">
        <v>771</v>
      </c>
      <c r="K16" s="58">
        <v>3</v>
      </c>
      <c r="L16" s="57">
        <v>297222</v>
      </c>
      <c r="M16" s="57">
        <v>409054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</sheetData>
  <sheetProtection algorithmName="SHA-512" hashValue="9WJf9M2W2CPkY7HTP8XWnwmzMjGHCk7Ec/XHbDIt2oCbhvtBlznNTx1hdNg+pwELXnfeuGBhZRtimMHKLMmXDQ==" saltValue="CiAmS5QhaIxviy1qCskcbQ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W16"/>
  <sheetViews>
    <sheetView topLeftCell="A4" workbookViewId="0">
      <selection activeCell="H5" sqref="H5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212</v>
      </c>
      <c r="B2" s="8">
        <f>M14</f>
        <v>1</v>
      </c>
      <c r="C2" s="8" t="str">
        <f>E16</f>
        <v>POLKOWICKI</v>
      </c>
      <c r="D2" s="8"/>
      <c r="E2" s="8"/>
      <c r="F2" s="8"/>
      <c r="G2" s="64" t="s">
        <v>1421</v>
      </c>
      <c r="H2" s="65"/>
      <c r="I2" s="66"/>
      <c r="J2" s="67" t="s">
        <v>1422</v>
      </c>
      <c r="K2" s="68"/>
      <c r="L2" s="69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70" t="s">
        <v>1429</v>
      </c>
      <c r="B4" s="70"/>
      <c r="C4" s="70"/>
      <c r="D4" s="70"/>
      <c r="E4" s="70"/>
      <c r="F4" s="20" t="s">
        <v>1430</v>
      </c>
      <c r="G4" s="21">
        <f>ROUND(J4/M14/60,2)</f>
        <v>0</v>
      </c>
      <c r="H4" s="22">
        <f>ROUND(K4/M14/60,2)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71" t="s">
        <v>1431</v>
      </c>
      <c r="O4" s="72"/>
      <c r="P4" s="26">
        <v>1</v>
      </c>
      <c r="Q4" s="73"/>
      <c r="R4" s="74"/>
      <c r="S4" s="74"/>
      <c r="T4" s="74"/>
      <c r="U4" s="74"/>
      <c r="V4" s="75"/>
    </row>
    <row r="5" spans="1:23" ht="45" x14ac:dyDescent="0.25">
      <c r="A5" s="70" t="s">
        <v>1432</v>
      </c>
      <c r="B5" s="70"/>
      <c r="C5" s="70"/>
      <c r="D5" s="70"/>
      <c r="E5" s="70"/>
      <c r="F5" s="20" t="s">
        <v>1433</v>
      </c>
      <c r="G5" s="21">
        <f>ROUND(J5/M14/60,2)</f>
        <v>0</v>
      </c>
      <c r="H5" s="22">
        <f>ROUND(K5/M14/60,2)</f>
        <v>0</v>
      </c>
      <c r="I5" s="23">
        <f>G5+H5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71"/>
      <c r="O5" s="72"/>
      <c r="P5" s="26">
        <v>2</v>
      </c>
      <c r="Q5" s="73"/>
      <c r="R5" s="74"/>
      <c r="S5" s="74"/>
      <c r="T5" s="74"/>
      <c r="U5" s="74"/>
      <c r="V5" s="75"/>
    </row>
    <row r="6" spans="1:23" ht="68.25" x14ac:dyDescent="0.25">
      <c r="A6" s="76" t="s">
        <v>1434</v>
      </c>
      <c r="B6" s="76"/>
      <c r="C6" s="76"/>
      <c r="D6" s="76"/>
      <c r="E6" s="76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77" t="s">
        <v>1436</v>
      </c>
      <c r="K6" s="78"/>
      <c r="L6" s="79"/>
      <c r="P6" s="19" t="s">
        <v>1427</v>
      </c>
      <c r="Q6" s="8" t="s">
        <v>1428</v>
      </c>
      <c r="S6" s="12"/>
      <c r="T6" s="12"/>
    </row>
    <row r="7" spans="1:23" ht="68.25" x14ac:dyDescent="0.25">
      <c r="A7" s="76" t="s">
        <v>1437</v>
      </c>
      <c r="B7" s="76"/>
      <c r="C7" s="76"/>
      <c r="D7" s="76"/>
      <c r="E7" s="76"/>
      <c r="F7" s="10" t="s">
        <v>1438</v>
      </c>
      <c r="G7" s="28"/>
      <c r="H7" s="22">
        <f t="shared" si="0"/>
        <v>0</v>
      </c>
      <c r="I7" s="48">
        <f>ROUND(G7+H7,2)</f>
        <v>0</v>
      </c>
      <c r="J7" s="77" t="s">
        <v>1436</v>
      </c>
      <c r="K7" s="78"/>
      <c r="L7" s="79"/>
      <c r="P7" s="19"/>
      <c r="Q7" s="8"/>
      <c r="S7" s="12"/>
      <c r="T7" s="12"/>
    </row>
    <row r="8" spans="1:23" ht="57" x14ac:dyDescent="0.25">
      <c r="A8" s="76" t="s">
        <v>1439</v>
      </c>
      <c r="B8" s="76"/>
      <c r="C8" s="76"/>
      <c r="D8" s="76"/>
      <c r="E8" s="76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71" t="s">
        <v>1441</v>
      </c>
      <c r="O8" s="72"/>
      <c r="P8" s="26">
        <v>1</v>
      </c>
      <c r="Q8" s="73"/>
      <c r="R8" s="74"/>
      <c r="S8" s="74"/>
      <c r="T8" s="74"/>
      <c r="U8" s="74"/>
      <c r="V8" s="75"/>
    </row>
    <row r="9" spans="1:23" ht="45.75" x14ac:dyDescent="0.25">
      <c r="A9" s="82" t="s">
        <v>1442</v>
      </c>
      <c r="B9" s="82"/>
      <c r="C9" s="82"/>
      <c r="D9" s="82"/>
      <c r="E9" s="82"/>
      <c r="F9" s="10" t="s">
        <v>1443</v>
      </c>
      <c r="G9" s="28"/>
      <c r="H9" s="22">
        <f t="shared" si="0"/>
        <v>0</v>
      </c>
      <c r="I9" s="48">
        <f>ROUND(G9+H9,2)</f>
        <v>0</v>
      </c>
      <c r="J9" s="83" t="s">
        <v>1436</v>
      </c>
      <c r="K9" s="84"/>
      <c r="L9" s="85"/>
      <c r="M9" s="8"/>
      <c r="N9" s="31"/>
      <c r="W9" s="32"/>
    </row>
    <row r="10" spans="1:23" ht="57.75" thickBot="1" x14ac:dyDescent="0.3">
      <c r="A10" s="82" t="s">
        <v>1444</v>
      </c>
      <c r="B10" s="82"/>
      <c r="C10" s="82"/>
      <c r="D10" s="82"/>
      <c r="E10" s="82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86" t="s">
        <v>1436</v>
      </c>
      <c r="K10" s="87"/>
      <c r="L10" s="88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89"/>
      <c r="J11" s="90"/>
      <c r="K11" s="90"/>
      <c r="L11" s="91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92"/>
      <c r="J12" s="93"/>
      <c r="K12" s="93"/>
      <c r="L12" s="94"/>
      <c r="M12" s="95" t="s">
        <v>1448</v>
      </c>
      <c r="N12" s="96"/>
      <c r="O12" s="96"/>
      <c r="P12" s="96"/>
      <c r="Q12" s="96"/>
      <c r="R12" s="96"/>
      <c r="S12" s="96"/>
      <c r="T12" s="96"/>
      <c r="U12" s="96"/>
      <c r="V12" s="96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1</v>
      </c>
      <c r="N14" s="42">
        <f>SUM(N16:N400)</f>
        <v>1</v>
      </c>
      <c r="P14" s="80" t="s">
        <v>1449</v>
      </c>
      <c r="Q14" s="81"/>
      <c r="R14" s="81"/>
      <c r="S14" s="81"/>
      <c r="T14" s="80" t="s">
        <v>1450</v>
      </c>
      <c r="U14" s="81"/>
      <c r="V14" s="81"/>
      <c r="W14" s="8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203693</v>
      </c>
      <c r="B16" s="55" t="s">
        <v>749</v>
      </c>
      <c r="C16" s="56" t="s">
        <v>750</v>
      </c>
      <c r="D16" s="57" t="s">
        <v>14</v>
      </c>
      <c r="E16" s="57" t="s">
        <v>55</v>
      </c>
      <c r="F16" s="57" t="s">
        <v>95</v>
      </c>
      <c r="G16" s="57" t="s">
        <v>751</v>
      </c>
      <c r="H16" s="57" t="s">
        <v>95</v>
      </c>
      <c r="I16" s="57" t="s">
        <v>752</v>
      </c>
      <c r="J16" s="57" t="s">
        <v>753</v>
      </c>
      <c r="K16" s="57" t="s">
        <v>279</v>
      </c>
      <c r="L16" s="57">
        <v>296849</v>
      </c>
      <c r="M16" s="57">
        <v>408129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</sheetData>
  <sheetProtection algorithmName="SHA-512" hashValue="3W3biuzdbVzUSlgoRPr3nuIARGw2RLUgJGzosW5dMOHRduO3mAkPJ6HykNWgVKcBKAzHDjob9qPx8zooTksOTQ==" saltValue="cNtne3sb5r+jN+FIZCiIYw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W16"/>
  <sheetViews>
    <sheetView workbookViewId="0">
      <selection activeCell="H5" sqref="H5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211</v>
      </c>
      <c r="B2" s="8">
        <f>M14</f>
        <v>1</v>
      </c>
      <c r="C2" s="8" t="str">
        <f>E16</f>
        <v>POLKOWICKI</v>
      </c>
      <c r="D2" s="8"/>
      <c r="E2" s="8"/>
      <c r="F2" s="8"/>
      <c r="G2" s="64" t="s">
        <v>1421</v>
      </c>
      <c r="H2" s="65"/>
      <c r="I2" s="66"/>
      <c r="J2" s="67" t="s">
        <v>1422</v>
      </c>
      <c r="K2" s="68"/>
      <c r="L2" s="69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70" t="s">
        <v>1429</v>
      </c>
      <c r="B4" s="70"/>
      <c r="C4" s="70"/>
      <c r="D4" s="70"/>
      <c r="E4" s="70"/>
      <c r="F4" s="20" t="s">
        <v>1430</v>
      </c>
      <c r="G4" s="21">
        <f>ROUND(J4/M14/60,2)</f>
        <v>0</v>
      </c>
      <c r="H4" s="22">
        <f>ROUND(K4/M14/60,2)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71" t="s">
        <v>1431</v>
      </c>
      <c r="O4" s="72"/>
      <c r="P4" s="26">
        <v>1</v>
      </c>
      <c r="Q4" s="73"/>
      <c r="R4" s="74"/>
      <c r="S4" s="74"/>
      <c r="T4" s="74"/>
      <c r="U4" s="74"/>
      <c r="V4" s="75"/>
    </row>
    <row r="5" spans="1:23" ht="45" x14ac:dyDescent="0.25">
      <c r="A5" s="70" t="s">
        <v>1432</v>
      </c>
      <c r="B5" s="70"/>
      <c r="C5" s="70"/>
      <c r="D5" s="70"/>
      <c r="E5" s="70"/>
      <c r="F5" s="20" t="s">
        <v>1433</v>
      </c>
      <c r="G5" s="21">
        <f>ROUND(J5/M14/60,2)</f>
        <v>0</v>
      </c>
      <c r="H5" s="22">
        <f>ROUND(K5/M14/60,2)</f>
        <v>0</v>
      </c>
      <c r="I5" s="23">
        <f>G5+H5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71"/>
      <c r="O5" s="72"/>
      <c r="P5" s="26">
        <v>2</v>
      </c>
      <c r="Q5" s="73"/>
      <c r="R5" s="74"/>
      <c r="S5" s="74"/>
      <c r="T5" s="74"/>
      <c r="U5" s="74"/>
      <c r="V5" s="75"/>
    </row>
    <row r="6" spans="1:23" ht="68.25" x14ac:dyDescent="0.25">
      <c r="A6" s="76" t="s">
        <v>1434</v>
      </c>
      <c r="B6" s="76"/>
      <c r="C6" s="76"/>
      <c r="D6" s="76"/>
      <c r="E6" s="76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77" t="s">
        <v>1436</v>
      </c>
      <c r="K6" s="78"/>
      <c r="L6" s="79"/>
      <c r="P6" s="19" t="s">
        <v>1427</v>
      </c>
      <c r="Q6" s="8" t="s">
        <v>1428</v>
      </c>
      <c r="S6" s="12"/>
      <c r="T6" s="12"/>
    </row>
    <row r="7" spans="1:23" ht="68.25" x14ac:dyDescent="0.25">
      <c r="A7" s="76" t="s">
        <v>1437</v>
      </c>
      <c r="B7" s="76"/>
      <c r="C7" s="76"/>
      <c r="D7" s="76"/>
      <c r="E7" s="76"/>
      <c r="F7" s="10" t="s">
        <v>1438</v>
      </c>
      <c r="G7" s="28"/>
      <c r="H7" s="22">
        <f t="shared" si="0"/>
        <v>0</v>
      </c>
      <c r="I7" s="48">
        <f>ROUND(G7+H7,2)</f>
        <v>0</v>
      </c>
      <c r="J7" s="77" t="s">
        <v>1436</v>
      </c>
      <c r="K7" s="78"/>
      <c r="L7" s="79"/>
      <c r="P7" s="19"/>
      <c r="Q7" s="8"/>
      <c r="S7" s="12"/>
      <c r="T7" s="12"/>
    </row>
    <row r="8" spans="1:23" ht="57" x14ac:dyDescent="0.25">
      <c r="A8" s="76" t="s">
        <v>1439</v>
      </c>
      <c r="B8" s="76"/>
      <c r="C8" s="76"/>
      <c r="D8" s="76"/>
      <c r="E8" s="76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71" t="s">
        <v>1441</v>
      </c>
      <c r="O8" s="72"/>
      <c r="P8" s="26">
        <v>1</v>
      </c>
      <c r="Q8" s="73"/>
      <c r="R8" s="74"/>
      <c r="S8" s="74"/>
      <c r="T8" s="74"/>
      <c r="U8" s="74"/>
      <c r="V8" s="75"/>
    </row>
    <row r="9" spans="1:23" ht="45.75" x14ac:dyDescent="0.25">
      <c r="A9" s="82" t="s">
        <v>1442</v>
      </c>
      <c r="B9" s="82"/>
      <c r="C9" s="82"/>
      <c r="D9" s="82"/>
      <c r="E9" s="82"/>
      <c r="F9" s="10" t="s">
        <v>1443</v>
      </c>
      <c r="G9" s="28"/>
      <c r="H9" s="22">
        <f t="shared" si="0"/>
        <v>0</v>
      </c>
      <c r="I9" s="48">
        <f>ROUND(G9+H9,2)</f>
        <v>0</v>
      </c>
      <c r="J9" s="83" t="s">
        <v>1436</v>
      </c>
      <c r="K9" s="84"/>
      <c r="L9" s="85"/>
      <c r="M9" s="8"/>
      <c r="N9" s="31"/>
      <c r="W9" s="32"/>
    </row>
    <row r="10" spans="1:23" ht="57.75" thickBot="1" x14ac:dyDescent="0.3">
      <c r="A10" s="82" t="s">
        <v>1444</v>
      </c>
      <c r="B10" s="82"/>
      <c r="C10" s="82"/>
      <c r="D10" s="82"/>
      <c r="E10" s="82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86" t="s">
        <v>1436</v>
      </c>
      <c r="K10" s="87"/>
      <c r="L10" s="88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89"/>
      <c r="J11" s="90"/>
      <c r="K11" s="90"/>
      <c r="L11" s="91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92"/>
      <c r="J12" s="93"/>
      <c r="K12" s="93"/>
      <c r="L12" s="94"/>
      <c r="M12" s="95" t="s">
        <v>1448</v>
      </c>
      <c r="N12" s="96"/>
      <c r="O12" s="96"/>
      <c r="P12" s="96"/>
      <c r="Q12" s="96"/>
      <c r="R12" s="96"/>
      <c r="S12" s="96"/>
      <c r="T12" s="96"/>
      <c r="U12" s="96"/>
      <c r="V12" s="96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1</v>
      </c>
      <c r="N14" s="42">
        <f>SUM(N16:N400)</f>
        <v>1</v>
      </c>
      <c r="P14" s="80" t="s">
        <v>1449</v>
      </c>
      <c r="Q14" s="81"/>
      <c r="R14" s="81"/>
      <c r="S14" s="81"/>
      <c r="T14" s="80" t="s">
        <v>1450</v>
      </c>
      <c r="U14" s="81"/>
      <c r="V14" s="81"/>
      <c r="W14" s="8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205327</v>
      </c>
      <c r="B16" s="55" t="s">
        <v>762</v>
      </c>
      <c r="C16" s="56" t="s">
        <v>763</v>
      </c>
      <c r="D16" s="57" t="s">
        <v>14</v>
      </c>
      <c r="E16" s="57" t="s">
        <v>55</v>
      </c>
      <c r="F16" s="57" t="s">
        <v>95</v>
      </c>
      <c r="G16" s="57" t="s">
        <v>751</v>
      </c>
      <c r="H16" s="57" t="s">
        <v>95</v>
      </c>
      <c r="I16" s="57" t="s">
        <v>764</v>
      </c>
      <c r="J16" s="57" t="s">
        <v>765</v>
      </c>
      <c r="K16" s="58">
        <v>1</v>
      </c>
      <c r="L16" s="57">
        <v>296995</v>
      </c>
      <c r="M16" s="57">
        <v>408683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</sheetData>
  <sheetProtection algorithmName="SHA-512" hashValue="5BSLtdmFu6tf0YObMqgm4IKP/75HlrkxsMMsBt5BifgedFNLoBhyFPBpKdLtMBK00lWJYMabMhMdsjglCge1cg==" saltValue="QvKAgCi7XY/3cV/blUAGBA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W16"/>
  <sheetViews>
    <sheetView topLeftCell="A4" workbookViewId="0">
      <selection activeCell="H5" sqref="H5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210</v>
      </c>
      <c r="B2" s="8">
        <f>M14</f>
        <v>1</v>
      </c>
      <c r="C2" s="8" t="str">
        <f>E16</f>
        <v>POLKOWICKI</v>
      </c>
      <c r="D2" s="8"/>
      <c r="E2" s="8"/>
      <c r="F2" s="8"/>
      <c r="G2" s="64" t="s">
        <v>1421</v>
      </c>
      <c r="H2" s="65"/>
      <c r="I2" s="66"/>
      <c r="J2" s="67" t="s">
        <v>1422</v>
      </c>
      <c r="K2" s="68"/>
      <c r="L2" s="69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70" t="s">
        <v>1429</v>
      </c>
      <c r="B4" s="70"/>
      <c r="C4" s="70"/>
      <c r="D4" s="70"/>
      <c r="E4" s="70"/>
      <c r="F4" s="20" t="s">
        <v>1430</v>
      </c>
      <c r="G4" s="21">
        <f>ROUND(J4/M14/60,2)</f>
        <v>0</v>
      </c>
      <c r="H4" s="22">
        <f>ROUND(K4/M14/60,2)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71" t="s">
        <v>1431</v>
      </c>
      <c r="O4" s="72"/>
      <c r="P4" s="26">
        <v>1</v>
      </c>
      <c r="Q4" s="73"/>
      <c r="R4" s="74"/>
      <c r="S4" s="74"/>
      <c r="T4" s="74"/>
      <c r="U4" s="74"/>
      <c r="V4" s="75"/>
    </row>
    <row r="5" spans="1:23" ht="45" x14ac:dyDescent="0.25">
      <c r="A5" s="70" t="s">
        <v>1432</v>
      </c>
      <c r="B5" s="70"/>
      <c r="C5" s="70"/>
      <c r="D5" s="70"/>
      <c r="E5" s="70"/>
      <c r="F5" s="20" t="s">
        <v>1433</v>
      </c>
      <c r="G5" s="21">
        <f>ROUND(J5/M14/60,2)</f>
        <v>0</v>
      </c>
      <c r="H5" s="22">
        <f>ROUND(K5/M14/60,2)</f>
        <v>0</v>
      </c>
      <c r="I5" s="23">
        <f>G5+H5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71"/>
      <c r="O5" s="72"/>
      <c r="P5" s="26">
        <v>2</v>
      </c>
      <c r="Q5" s="73"/>
      <c r="R5" s="74"/>
      <c r="S5" s="74"/>
      <c r="T5" s="74"/>
      <c r="U5" s="74"/>
      <c r="V5" s="75"/>
    </row>
    <row r="6" spans="1:23" ht="68.25" x14ac:dyDescent="0.25">
      <c r="A6" s="76" t="s">
        <v>1434</v>
      </c>
      <c r="B6" s="76"/>
      <c r="C6" s="76"/>
      <c r="D6" s="76"/>
      <c r="E6" s="76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77" t="s">
        <v>1436</v>
      </c>
      <c r="K6" s="78"/>
      <c r="L6" s="79"/>
      <c r="P6" s="19" t="s">
        <v>1427</v>
      </c>
      <c r="Q6" s="8" t="s">
        <v>1428</v>
      </c>
      <c r="S6" s="12"/>
      <c r="T6" s="12"/>
    </row>
    <row r="7" spans="1:23" ht="68.25" x14ac:dyDescent="0.25">
      <c r="A7" s="76" t="s">
        <v>1437</v>
      </c>
      <c r="B7" s="76"/>
      <c r="C7" s="76"/>
      <c r="D7" s="76"/>
      <c r="E7" s="76"/>
      <c r="F7" s="10" t="s">
        <v>1438</v>
      </c>
      <c r="G7" s="28"/>
      <c r="H7" s="22">
        <f t="shared" si="0"/>
        <v>0</v>
      </c>
      <c r="I7" s="48">
        <f>ROUND(G7+H7,2)</f>
        <v>0</v>
      </c>
      <c r="J7" s="77" t="s">
        <v>1436</v>
      </c>
      <c r="K7" s="78"/>
      <c r="L7" s="79"/>
      <c r="P7" s="19"/>
      <c r="Q7" s="8"/>
      <c r="S7" s="12"/>
      <c r="T7" s="12"/>
    </row>
    <row r="8" spans="1:23" ht="57" x14ac:dyDescent="0.25">
      <c r="A8" s="76" t="s">
        <v>1439</v>
      </c>
      <c r="B8" s="76"/>
      <c r="C8" s="76"/>
      <c r="D8" s="76"/>
      <c r="E8" s="76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71" t="s">
        <v>1441</v>
      </c>
      <c r="O8" s="72"/>
      <c r="P8" s="26">
        <v>1</v>
      </c>
      <c r="Q8" s="73"/>
      <c r="R8" s="74"/>
      <c r="S8" s="74"/>
      <c r="T8" s="74"/>
      <c r="U8" s="74"/>
      <c r="V8" s="75"/>
    </row>
    <row r="9" spans="1:23" ht="45.75" x14ac:dyDescent="0.25">
      <c r="A9" s="82" t="s">
        <v>1442</v>
      </c>
      <c r="B9" s="82"/>
      <c r="C9" s="82"/>
      <c r="D9" s="82"/>
      <c r="E9" s="82"/>
      <c r="F9" s="10" t="s">
        <v>1443</v>
      </c>
      <c r="G9" s="28"/>
      <c r="H9" s="22">
        <f t="shared" si="0"/>
        <v>0</v>
      </c>
      <c r="I9" s="48">
        <f>ROUND(G9+H9,2)</f>
        <v>0</v>
      </c>
      <c r="J9" s="83" t="s">
        <v>1436</v>
      </c>
      <c r="K9" s="84"/>
      <c r="L9" s="85"/>
      <c r="M9" s="8"/>
      <c r="N9" s="31"/>
      <c r="W9" s="32"/>
    </row>
    <row r="10" spans="1:23" ht="57.75" thickBot="1" x14ac:dyDescent="0.3">
      <c r="A10" s="82" t="s">
        <v>1444</v>
      </c>
      <c r="B10" s="82"/>
      <c r="C10" s="82"/>
      <c r="D10" s="82"/>
      <c r="E10" s="82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86" t="s">
        <v>1436</v>
      </c>
      <c r="K10" s="87"/>
      <c r="L10" s="88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89"/>
      <c r="J11" s="90"/>
      <c r="K11" s="90"/>
      <c r="L11" s="91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92"/>
      <c r="J12" s="93"/>
      <c r="K12" s="93"/>
      <c r="L12" s="94"/>
      <c r="M12" s="95" t="s">
        <v>1448</v>
      </c>
      <c r="N12" s="96"/>
      <c r="O12" s="96"/>
      <c r="P12" s="96"/>
      <c r="Q12" s="96"/>
      <c r="R12" s="96"/>
      <c r="S12" s="96"/>
      <c r="T12" s="96"/>
      <c r="U12" s="96"/>
      <c r="V12" s="96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1</v>
      </c>
      <c r="N14" s="42">
        <f>SUM(N16:N400)</f>
        <v>1</v>
      </c>
      <c r="P14" s="80" t="s">
        <v>1449</v>
      </c>
      <c r="Q14" s="81"/>
      <c r="R14" s="81"/>
      <c r="S14" s="81"/>
      <c r="T14" s="80" t="s">
        <v>1450</v>
      </c>
      <c r="U14" s="81"/>
      <c r="V14" s="81"/>
      <c r="W14" s="8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205187</v>
      </c>
      <c r="B16" s="55" t="s">
        <v>772</v>
      </c>
      <c r="C16" s="56" t="s">
        <v>773</v>
      </c>
      <c r="D16" s="57" t="s">
        <v>14</v>
      </c>
      <c r="E16" s="57" t="s">
        <v>55</v>
      </c>
      <c r="F16" s="57" t="s">
        <v>95</v>
      </c>
      <c r="G16" s="57" t="s">
        <v>751</v>
      </c>
      <c r="H16" s="57" t="s">
        <v>95</v>
      </c>
      <c r="I16" s="57" t="s">
        <v>774</v>
      </c>
      <c r="J16" s="57" t="s">
        <v>775</v>
      </c>
      <c r="K16" s="58">
        <v>6</v>
      </c>
      <c r="L16" s="57">
        <v>297114</v>
      </c>
      <c r="M16" s="57">
        <v>408894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</sheetData>
  <sheetProtection algorithmName="SHA-512" hashValue="66XS88h9+WGsYi0CdolrKbR/UV7c78iyJpANNyWTEnm+Lw8BrsGEsZp/PeCBBwBXnThBXTDJdBIRxYX1rTydZQ==" saltValue="nfis4pSOuWZSVXud8D8+TA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W27"/>
  <sheetViews>
    <sheetView topLeftCell="A10" workbookViewId="0">
      <selection activeCell="H5" sqref="H5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209</v>
      </c>
      <c r="B2" s="8">
        <f>M14</f>
        <v>12</v>
      </c>
      <c r="C2" s="8" t="str">
        <f>E16</f>
        <v>OŁAWSKI</v>
      </c>
      <c r="D2" s="8"/>
      <c r="E2" s="8"/>
      <c r="F2" s="8"/>
      <c r="G2" s="64" t="s">
        <v>1421</v>
      </c>
      <c r="H2" s="65"/>
      <c r="I2" s="66"/>
      <c r="J2" s="67" t="s">
        <v>1422</v>
      </c>
      <c r="K2" s="68"/>
      <c r="L2" s="69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70" t="s">
        <v>1429</v>
      </c>
      <c r="B4" s="70"/>
      <c r="C4" s="70"/>
      <c r="D4" s="70"/>
      <c r="E4" s="70"/>
      <c r="F4" s="20" t="s">
        <v>1430</v>
      </c>
      <c r="G4" s="21">
        <f>ROUND(J4/M14/60,2)</f>
        <v>0</v>
      </c>
      <c r="H4" s="22">
        <f>ROUND(K4/M14/60,2)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71" t="s">
        <v>1431</v>
      </c>
      <c r="O4" s="72"/>
      <c r="P4" s="26">
        <v>1</v>
      </c>
      <c r="Q4" s="73"/>
      <c r="R4" s="74"/>
      <c r="S4" s="74"/>
      <c r="T4" s="74"/>
      <c r="U4" s="74"/>
      <c r="V4" s="75"/>
    </row>
    <row r="5" spans="1:23" ht="45" x14ac:dyDescent="0.25">
      <c r="A5" s="70" t="s">
        <v>1432</v>
      </c>
      <c r="B5" s="70"/>
      <c r="C5" s="70"/>
      <c r="D5" s="70"/>
      <c r="E5" s="70"/>
      <c r="F5" s="20" t="s">
        <v>1433</v>
      </c>
      <c r="G5" s="21">
        <f>ROUND(J5/M14/60,2)</f>
        <v>0</v>
      </c>
      <c r="H5" s="22">
        <f>ROUND(K5/M14/60,2)</f>
        <v>0</v>
      </c>
      <c r="I5" s="23">
        <f>G5+H5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71"/>
      <c r="O5" s="72"/>
      <c r="P5" s="26">
        <v>2</v>
      </c>
      <c r="Q5" s="73"/>
      <c r="R5" s="74"/>
      <c r="S5" s="74"/>
      <c r="T5" s="74"/>
      <c r="U5" s="74"/>
      <c r="V5" s="75"/>
    </row>
    <row r="6" spans="1:23" ht="68.25" x14ac:dyDescent="0.25">
      <c r="A6" s="76" t="s">
        <v>1434</v>
      </c>
      <c r="B6" s="76"/>
      <c r="C6" s="76"/>
      <c r="D6" s="76"/>
      <c r="E6" s="76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77" t="s">
        <v>1436</v>
      </c>
      <c r="K6" s="78"/>
      <c r="L6" s="79"/>
      <c r="P6" s="19" t="s">
        <v>1427</v>
      </c>
      <c r="Q6" s="8" t="s">
        <v>1428</v>
      </c>
      <c r="S6" s="12"/>
      <c r="T6" s="12"/>
    </row>
    <row r="7" spans="1:23" ht="68.25" x14ac:dyDescent="0.25">
      <c r="A7" s="76" t="s">
        <v>1437</v>
      </c>
      <c r="B7" s="76"/>
      <c r="C7" s="76"/>
      <c r="D7" s="76"/>
      <c r="E7" s="76"/>
      <c r="F7" s="10" t="s">
        <v>1438</v>
      </c>
      <c r="G7" s="28"/>
      <c r="H7" s="22">
        <f t="shared" si="0"/>
        <v>0</v>
      </c>
      <c r="I7" s="48">
        <f>ROUND(G7+H7,2)</f>
        <v>0</v>
      </c>
      <c r="J7" s="77" t="s">
        <v>1436</v>
      </c>
      <c r="K7" s="78"/>
      <c r="L7" s="79"/>
      <c r="P7" s="19"/>
      <c r="Q7" s="8"/>
      <c r="S7" s="12"/>
      <c r="T7" s="12"/>
    </row>
    <row r="8" spans="1:23" ht="57" x14ac:dyDescent="0.25">
      <c r="A8" s="76" t="s">
        <v>1439</v>
      </c>
      <c r="B8" s="76"/>
      <c r="C8" s="76"/>
      <c r="D8" s="76"/>
      <c r="E8" s="76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71" t="s">
        <v>1441</v>
      </c>
      <c r="O8" s="72"/>
      <c r="P8" s="26">
        <v>1</v>
      </c>
      <c r="Q8" s="73"/>
      <c r="R8" s="74"/>
      <c r="S8" s="74"/>
      <c r="T8" s="74"/>
      <c r="U8" s="74"/>
      <c r="V8" s="75"/>
    </row>
    <row r="9" spans="1:23" ht="45.75" x14ac:dyDescent="0.25">
      <c r="A9" s="82" t="s">
        <v>1442</v>
      </c>
      <c r="B9" s="82"/>
      <c r="C9" s="82"/>
      <c r="D9" s="82"/>
      <c r="E9" s="82"/>
      <c r="F9" s="10" t="s">
        <v>1443</v>
      </c>
      <c r="G9" s="28"/>
      <c r="H9" s="22">
        <f t="shared" si="0"/>
        <v>0</v>
      </c>
      <c r="I9" s="48">
        <f>ROUND(G9+H9,2)</f>
        <v>0</v>
      </c>
      <c r="J9" s="83" t="s">
        <v>1436</v>
      </c>
      <c r="K9" s="84"/>
      <c r="L9" s="85"/>
      <c r="M9" s="8"/>
      <c r="N9" s="31"/>
      <c r="W9" s="32"/>
    </row>
    <row r="10" spans="1:23" ht="57.75" thickBot="1" x14ac:dyDescent="0.3">
      <c r="A10" s="82" t="s">
        <v>1444</v>
      </c>
      <c r="B10" s="82"/>
      <c r="C10" s="82"/>
      <c r="D10" s="82"/>
      <c r="E10" s="82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86" t="s">
        <v>1436</v>
      </c>
      <c r="K10" s="87"/>
      <c r="L10" s="88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89"/>
      <c r="J11" s="90"/>
      <c r="K11" s="90"/>
      <c r="L11" s="91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92"/>
      <c r="J12" s="93"/>
      <c r="K12" s="93"/>
      <c r="L12" s="94"/>
      <c r="M12" s="95" t="s">
        <v>1448</v>
      </c>
      <c r="N12" s="96"/>
      <c r="O12" s="96"/>
      <c r="P12" s="96"/>
      <c r="Q12" s="96"/>
      <c r="R12" s="96"/>
      <c r="S12" s="96"/>
      <c r="T12" s="96"/>
      <c r="U12" s="96"/>
      <c r="V12" s="96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12</v>
      </c>
      <c r="N14" s="42">
        <f>SUM(N16:N400)</f>
        <v>12</v>
      </c>
      <c r="P14" s="80" t="s">
        <v>1449</v>
      </c>
      <c r="Q14" s="81"/>
      <c r="R14" s="81"/>
      <c r="S14" s="81"/>
      <c r="T14" s="80" t="s">
        <v>1450</v>
      </c>
      <c r="U14" s="81"/>
      <c r="V14" s="81"/>
      <c r="W14" s="8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185502</v>
      </c>
      <c r="B16" s="55" t="s">
        <v>1340</v>
      </c>
      <c r="C16" s="56" t="s">
        <v>1341</v>
      </c>
      <c r="D16" s="57" t="s">
        <v>14</v>
      </c>
      <c r="E16" s="57" t="s">
        <v>188</v>
      </c>
      <c r="F16" s="57" t="s">
        <v>230</v>
      </c>
      <c r="G16" s="57" t="s">
        <v>1342</v>
      </c>
      <c r="H16" s="57" t="s">
        <v>230</v>
      </c>
      <c r="I16" s="57" t="s">
        <v>1343</v>
      </c>
      <c r="J16" s="57" t="s">
        <v>1344</v>
      </c>
      <c r="K16" s="57">
        <v>1</v>
      </c>
      <c r="L16" s="57">
        <v>379717</v>
      </c>
      <c r="M16" s="57">
        <v>344241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188626</v>
      </c>
      <c r="B17" s="55" t="s">
        <v>1345</v>
      </c>
      <c r="C17" s="56" t="s">
        <v>1346</v>
      </c>
      <c r="D17" s="57" t="s">
        <v>14</v>
      </c>
      <c r="E17" s="57" t="s">
        <v>188</v>
      </c>
      <c r="F17" s="57" t="s">
        <v>230</v>
      </c>
      <c r="G17" s="57" t="s">
        <v>1342</v>
      </c>
      <c r="H17" s="57" t="s">
        <v>230</v>
      </c>
      <c r="I17" s="57" t="s">
        <v>1347</v>
      </c>
      <c r="J17" s="57" t="s">
        <v>1348</v>
      </c>
      <c r="K17" s="57">
        <v>6</v>
      </c>
      <c r="L17" s="57">
        <v>379485</v>
      </c>
      <c r="M17" s="57">
        <v>343485</v>
      </c>
      <c r="N17" s="57">
        <v>1</v>
      </c>
      <c r="O17" s="59"/>
      <c r="P17" s="59"/>
      <c r="Q17" s="59"/>
      <c r="R17" s="32">
        <f t="shared" ref="R17:R27" si="1">ROUND(Q17*0.23,2)</f>
        <v>0</v>
      </c>
      <c r="S17" s="44">
        <f t="shared" ref="S17:S27" si="2">ROUND(Q17,2)+R17</f>
        <v>0</v>
      </c>
      <c r="T17" s="59"/>
      <c r="U17" s="59"/>
      <c r="V17" s="32">
        <f t="shared" ref="V17:V27" si="3">ROUND(U17*0.23,2)</f>
        <v>0</v>
      </c>
      <c r="W17" s="44">
        <f t="shared" ref="W17:W27" si="4">ROUND(U17,2)+V17</f>
        <v>0</v>
      </c>
    </row>
    <row r="18" spans="1:23" x14ac:dyDescent="0.25">
      <c r="A18" s="55">
        <v>188694</v>
      </c>
      <c r="B18" s="55" t="s">
        <v>1349</v>
      </c>
      <c r="C18" s="56" t="s">
        <v>1350</v>
      </c>
      <c r="D18" s="57" t="s">
        <v>14</v>
      </c>
      <c r="E18" s="57" t="s">
        <v>188</v>
      </c>
      <c r="F18" s="57" t="s">
        <v>230</v>
      </c>
      <c r="G18" s="57" t="s">
        <v>1342</v>
      </c>
      <c r="H18" s="57" t="s">
        <v>230</v>
      </c>
      <c r="I18" s="57" t="s">
        <v>235</v>
      </c>
      <c r="J18" s="57" t="s">
        <v>236</v>
      </c>
      <c r="K18" s="57">
        <v>8</v>
      </c>
      <c r="L18" s="57">
        <v>380565</v>
      </c>
      <c r="M18" s="57">
        <v>342399</v>
      </c>
      <c r="N18" s="57">
        <v>1</v>
      </c>
      <c r="O18" s="59"/>
      <c r="P18" s="59"/>
      <c r="Q18" s="59"/>
      <c r="R18" s="32">
        <f t="shared" si="1"/>
        <v>0</v>
      </c>
      <c r="S18" s="44">
        <f t="shared" si="2"/>
        <v>0</v>
      </c>
      <c r="T18" s="59"/>
      <c r="U18" s="59"/>
      <c r="V18" s="32">
        <f t="shared" si="3"/>
        <v>0</v>
      </c>
      <c r="W18" s="44">
        <f t="shared" si="4"/>
        <v>0</v>
      </c>
    </row>
    <row r="19" spans="1:23" x14ac:dyDescent="0.25">
      <c r="A19" s="55">
        <v>188751</v>
      </c>
      <c r="B19" s="55" t="s">
        <v>1355</v>
      </c>
      <c r="C19" s="56" t="s">
        <v>1356</v>
      </c>
      <c r="D19" s="57" t="s">
        <v>14</v>
      </c>
      <c r="E19" s="57" t="s">
        <v>188</v>
      </c>
      <c r="F19" s="57" t="s">
        <v>230</v>
      </c>
      <c r="G19" s="57" t="s">
        <v>1342</v>
      </c>
      <c r="H19" s="57" t="s">
        <v>230</v>
      </c>
      <c r="I19" s="57" t="s">
        <v>1353</v>
      </c>
      <c r="J19" s="57" t="s">
        <v>1354</v>
      </c>
      <c r="K19" s="57">
        <v>3</v>
      </c>
      <c r="L19" s="57">
        <v>379788</v>
      </c>
      <c r="M19" s="57">
        <v>343881</v>
      </c>
      <c r="N19" s="57">
        <v>1</v>
      </c>
      <c r="O19" s="59"/>
      <c r="P19" s="59"/>
      <c r="Q19" s="59"/>
      <c r="R19" s="32">
        <f t="shared" si="1"/>
        <v>0</v>
      </c>
      <c r="S19" s="44">
        <f t="shared" si="2"/>
        <v>0</v>
      </c>
      <c r="T19" s="59"/>
      <c r="U19" s="59"/>
      <c r="V19" s="32">
        <f t="shared" si="3"/>
        <v>0</v>
      </c>
      <c r="W19" s="44">
        <f t="shared" si="4"/>
        <v>0</v>
      </c>
    </row>
    <row r="20" spans="1:23" x14ac:dyDescent="0.25">
      <c r="A20" s="55">
        <v>188776</v>
      </c>
      <c r="B20" s="55" t="s">
        <v>1357</v>
      </c>
      <c r="C20" s="56" t="s">
        <v>1358</v>
      </c>
      <c r="D20" s="57" t="s">
        <v>14</v>
      </c>
      <c r="E20" s="57" t="s">
        <v>188</v>
      </c>
      <c r="F20" s="57" t="s">
        <v>230</v>
      </c>
      <c r="G20" s="57" t="s">
        <v>1342</v>
      </c>
      <c r="H20" s="57" t="s">
        <v>230</v>
      </c>
      <c r="I20" s="57" t="s">
        <v>1359</v>
      </c>
      <c r="J20" s="57" t="s">
        <v>1360</v>
      </c>
      <c r="K20" s="57" t="s">
        <v>1361</v>
      </c>
      <c r="L20" s="57">
        <v>380758</v>
      </c>
      <c r="M20" s="57">
        <v>342583</v>
      </c>
      <c r="N20" s="57">
        <v>1</v>
      </c>
      <c r="O20" s="59"/>
      <c r="P20" s="59"/>
      <c r="Q20" s="59"/>
      <c r="R20" s="32">
        <f t="shared" si="1"/>
        <v>0</v>
      </c>
      <c r="S20" s="44">
        <f t="shared" si="2"/>
        <v>0</v>
      </c>
      <c r="T20" s="59"/>
      <c r="U20" s="59"/>
      <c r="V20" s="32">
        <f t="shared" si="3"/>
        <v>0</v>
      </c>
      <c r="W20" s="44">
        <f t="shared" si="4"/>
        <v>0</v>
      </c>
    </row>
    <row r="21" spans="1:23" x14ac:dyDescent="0.25">
      <c r="A21" s="55">
        <v>186955</v>
      </c>
      <c r="B21" s="55" t="s">
        <v>1362</v>
      </c>
      <c r="C21" s="56" t="s">
        <v>1363</v>
      </c>
      <c r="D21" s="57" t="s">
        <v>14</v>
      </c>
      <c r="E21" s="57" t="s">
        <v>188</v>
      </c>
      <c r="F21" s="57" t="s">
        <v>230</v>
      </c>
      <c r="G21" s="57" t="s">
        <v>1342</v>
      </c>
      <c r="H21" s="57" t="s">
        <v>230</v>
      </c>
      <c r="I21" s="57" t="s">
        <v>415</v>
      </c>
      <c r="J21" s="57" t="s">
        <v>416</v>
      </c>
      <c r="K21" s="57" t="s">
        <v>1364</v>
      </c>
      <c r="L21" s="57">
        <v>380960</v>
      </c>
      <c r="M21" s="57">
        <v>343091</v>
      </c>
      <c r="N21" s="57">
        <v>1</v>
      </c>
      <c r="O21" s="59"/>
      <c r="P21" s="59"/>
      <c r="Q21" s="59"/>
      <c r="R21" s="32">
        <f t="shared" si="1"/>
        <v>0</v>
      </c>
      <c r="S21" s="44">
        <f t="shared" si="2"/>
        <v>0</v>
      </c>
      <c r="T21" s="59"/>
      <c r="U21" s="59"/>
      <c r="V21" s="32">
        <f t="shared" si="3"/>
        <v>0</v>
      </c>
      <c r="W21" s="44">
        <f t="shared" si="4"/>
        <v>0</v>
      </c>
    </row>
    <row r="22" spans="1:23" x14ac:dyDescent="0.25">
      <c r="A22" s="55">
        <v>188988</v>
      </c>
      <c r="B22" s="55" t="s">
        <v>1365</v>
      </c>
      <c r="C22" s="56" t="s">
        <v>1366</v>
      </c>
      <c r="D22" s="57" t="s">
        <v>14</v>
      </c>
      <c r="E22" s="57" t="s">
        <v>188</v>
      </c>
      <c r="F22" s="57" t="s">
        <v>230</v>
      </c>
      <c r="G22" s="57" t="s">
        <v>1342</v>
      </c>
      <c r="H22" s="57" t="s">
        <v>230</v>
      </c>
      <c r="I22" s="57" t="s">
        <v>1367</v>
      </c>
      <c r="J22" s="57" t="s">
        <v>1368</v>
      </c>
      <c r="K22" s="57">
        <v>12</v>
      </c>
      <c r="L22" s="57">
        <v>380365</v>
      </c>
      <c r="M22" s="57">
        <v>343112</v>
      </c>
      <c r="N22" s="57">
        <v>1</v>
      </c>
      <c r="O22" s="59"/>
      <c r="P22" s="59"/>
      <c r="Q22" s="59"/>
      <c r="R22" s="32">
        <f t="shared" si="1"/>
        <v>0</v>
      </c>
      <c r="S22" s="44">
        <f t="shared" si="2"/>
        <v>0</v>
      </c>
      <c r="T22" s="59"/>
      <c r="U22" s="59"/>
      <c r="V22" s="32">
        <f t="shared" si="3"/>
        <v>0</v>
      </c>
      <c r="W22" s="44">
        <f t="shared" si="4"/>
        <v>0</v>
      </c>
    </row>
    <row r="23" spans="1:23" x14ac:dyDescent="0.25">
      <c r="A23" s="55">
        <v>186781</v>
      </c>
      <c r="B23" s="55" t="s">
        <v>1369</v>
      </c>
      <c r="C23" s="56" t="s">
        <v>1370</v>
      </c>
      <c r="D23" s="57" t="s">
        <v>14</v>
      </c>
      <c r="E23" s="57" t="s">
        <v>188</v>
      </c>
      <c r="F23" s="57" t="s">
        <v>230</v>
      </c>
      <c r="G23" s="57" t="s">
        <v>1342</v>
      </c>
      <c r="H23" s="57" t="s">
        <v>230</v>
      </c>
      <c r="I23" s="57" t="s">
        <v>97</v>
      </c>
      <c r="J23" s="57" t="s">
        <v>98</v>
      </c>
      <c r="K23" s="57">
        <v>6</v>
      </c>
      <c r="L23" s="57">
        <v>380634</v>
      </c>
      <c r="M23" s="57">
        <v>343496</v>
      </c>
      <c r="N23" s="57">
        <v>1</v>
      </c>
      <c r="O23" s="59"/>
      <c r="P23" s="59"/>
      <c r="Q23" s="59"/>
      <c r="R23" s="32">
        <f t="shared" si="1"/>
        <v>0</v>
      </c>
      <c r="S23" s="44">
        <f t="shared" si="2"/>
        <v>0</v>
      </c>
      <c r="T23" s="59"/>
      <c r="U23" s="59"/>
      <c r="V23" s="32">
        <f t="shared" si="3"/>
        <v>0</v>
      </c>
      <c r="W23" s="44">
        <f t="shared" si="4"/>
        <v>0</v>
      </c>
    </row>
    <row r="24" spans="1:23" x14ac:dyDescent="0.25">
      <c r="A24" s="55">
        <v>189071</v>
      </c>
      <c r="B24" s="55" t="s">
        <v>1371</v>
      </c>
      <c r="C24" s="56" t="s">
        <v>1372</v>
      </c>
      <c r="D24" s="57" t="s">
        <v>14</v>
      </c>
      <c r="E24" s="57" t="s">
        <v>188</v>
      </c>
      <c r="F24" s="57" t="s">
        <v>230</v>
      </c>
      <c r="G24" s="57" t="s">
        <v>1342</v>
      </c>
      <c r="H24" s="57" t="s">
        <v>230</v>
      </c>
      <c r="I24" s="57" t="s">
        <v>1373</v>
      </c>
      <c r="J24" s="57" t="s">
        <v>1374</v>
      </c>
      <c r="K24" s="57">
        <v>10</v>
      </c>
      <c r="L24" s="57">
        <v>380353</v>
      </c>
      <c r="M24" s="57">
        <v>343315</v>
      </c>
      <c r="N24" s="57">
        <v>1</v>
      </c>
      <c r="O24" s="59"/>
      <c r="P24" s="59"/>
      <c r="Q24" s="59"/>
      <c r="R24" s="32">
        <f t="shared" si="1"/>
        <v>0</v>
      </c>
      <c r="S24" s="44">
        <f t="shared" si="2"/>
        <v>0</v>
      </c>
      <c r="T24" s="59"/>
      <c r="U24" s="59"/>
      <c r="V24" s="32">
        <f t="shared" si="3"/>
        <v>0</v>
      </c>
      <c r="W24" s="44">
        <f t="shared" si="4"/>
        <v>0</v>
      </c>
    </row>
    <row r="25" spans="1:23" x14ac:dyDescent="0.25">
      <c r="A25" s="55">
        <v>189113</v>
      </c>
      <c r="B25" s="55" t="s">
        <v>1375</v>
      </c>
      <c r="C25" s="56" t="s">
        <v>1376</v>
      </c>
      <c r="D25" s="57" t="s">
        <v>14</v>
      </c>
      <c r="E25" s="57" t="s">
        <v>188</v>
      </c>
      <c r="F25" s="57" t="s">
        <v>230</v>
      </c>
      <c r="G25" s="57" t="s">
        <v>1342</v>
      </c>
      <c r="H25" s="57" t="s">
        <v>230</v>
      </c>
      <c r="I25" s="57" t="s">
        <v>1377</v>
      </c>
      <c r="J25" s="57" t="s">
        <v>1378</v>
      </c>
      <c r="K25" s="57">
        <v>21</v>
      </c>
      <c r="L25" s="57">
        <v>380104</v>
      </c>
      <c r="M25" s="57">
        <v>342965</v>
      </c>
      <c r="N25" s="57">
        <v>1</v>
      </c>
      <c r="O25" s="59"/>
      <c r="P25" s="59"/>
      <c r="Q25" s="59"/>
      <c r="R25" s="32">
        <f t="shared" si="1"/>
        <v>0</v>
      </c>
      <c r="S25" s="44">
        <f t="shared" si="2"/>
        <v>0</v>
      </c>
      <c r="T25" s="59"/>
      <c r="U25" s="59"/>
      <c r="V25" s="32">
        <f t="shared" si="3"/>
        <v>0</v>
      </c>
      <c r="W25" s="44">
        <f t="shared" si="4"/>
        <v>0</v>
      </c>
    </row>
    <row r="26" spans="1:23" x14ac:dyDescent="0.25">
      <c r="A26" s="55">
        <v>185648</v>
      </c>
      <c r="B26" s="55" t="s">
        <v>1379</v>
      </c>
      <c r="C26" s="56" t="s">
        <v>1380</v>
      </c>
      <c r="D26" s="57" t="s">
        <v>14</v>
      </c>
      <c r="E26" s="57" t="s">
        <v>188</v>
      </c>
      <c r="F26" s="57" t="s">
        <v>230</v>
      </c>
      <c r="G26" s="57" t="s">
        <v>1342</v>
      </c>
      <c r="H26" s="57" t="s">
        <v>230</v>
      </c>
      <c r="I26" s="57" t="s">
        <v>1381</v>
      </c>
      <c r="J26" s="57" t="s">
        <v>1382</v>
      </c>
      <c r="K26" s="57">
        <v>31</v>
      </c>
      <c r="L26" s="57">
        <v>379399</v>
      </c>
      <c r="M26" s="57">
        <v>343984</v>
      </c>
      <c r="N26" s="57">
        <v>1</v>
      </c>
      <c r="O26" s="59"/>
      <c r="P26" s="59"/>
      <c r="Q26" s="59"/>
      <c r="R26" s="32">
        <f t="shared" si="1"/>
        <v>0</v>
      </c>
      <c r="S26" s="44">
        <f t="shared" si="2"/>
        <v>0</v>
      </c>
      <c r="T26" s="59"/>
      <c r="U26" s="59"/>
      <c r="V26" s="32">
        <f t="shared" si="3"/>
        <v>0</v>
      </c>
      <c r="W26" s="44">
        <f t="shared" si="4"/>
        <v>0</v>
      </c>
    </row>
    <row r="27" spans="1:23" x14ac:dyDescent="0.25">
      <c r="A27" s="55">
        <v>185649</v>
      </c>
      <c r="B27" s="55" t="s">
        <v>1383</v>
      </c>
      <c r="C27" s="56" t="s">
        <v>1384</v>
      </c>
      <c r="D27" s="57" t="s">
        <v>14</v>
      </c>
      <c r="E27" s="57" t="s">
        <v>188</v>
      </c>
      <c r="F27" s="57" t="s">
        <v>230</v>
      </c>
      <c r="G27" s="57" t="s">
        <v>1342</v>
      </c>
      <c r="H27" s="57" t="s">
        <v>230</v>
      </c>
      <c r="I27" s="57" t="s">
        <v>1381</v>
      </c>
      <c r="J27" s="57" t="s">
        <v>1382</v>
      </c>
      <c r="K27" s="57" t="s">
        <v>1385</v>
      </c>
      <c r="L27" s="57">
        <v>379430</v>
      </c>
      <c r="M27" s="57">
        <v>344070</v>
      </c>
      <c r="N27" s="57">
        <v>1</v>
      </c>
      <c r="O27" s="59"/>
      <c r="P27" s="59"/>
      <c r="Q27" s="59"/>
      <c r="R27" s="32">
        <f t="shared" si="1"/>
        <v>0</v>
      </c>
      <c r="S27" s="44">
        <f t="shared" si="2"/>
        <v>0</v>
      </c>
      <c r="T27" s="59"/>
      <c r="U27" s="59"/>
      <c r="V27" s="32">
        <f t="shared" si="3"/>
        <v>0</v>
      </c>
      <c r="W27" s="44">
        <f t="shared" si="4"/>
        <v>0</v>
      </c>
    </row>
  </sheetData>
  <sheetProtection algorithmName="SHA-512" hashValue="Rh6bZW0KJKOBrrR7SOMYUoLbyrOsrZwtqVs71qsqHVxiVjp8vnFnvRCqay/n8osG8v3Aafq/eoXB40sf1TD6fA==" saltValue="nRlAEjklpVMBwkKGi5kHMQ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W16"/>
  <sheetViews>
    <sheetView topLeftCell="A10" workbookViewId="0">
      <selection activeCell="H5" sqref="H5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208</v>
      </c>
      <c r="B2" s="8">
        <f>M14</f>
        <v>1</v>
      </c>
      <c r="C2" s="8" t="str">
        <f>E16</f>
        <v>OŁAWSKI</v>
      </c>
      <c r="D2" s="8"/>
      <c r="E2" s="8"/>
      <c r="F2" s="8"/>
      <c r="G2" s="64" t="s">
        <v>1421</v>
      </c>
      <c r="H2" s="65"/>
      <c r="I2" s="66"/>
      <c r="J2" s="67" t="s">
        <v>1422</v>
      </c>
      <c r="K2" s="68"/>
      <c r="L2" s="69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70" t="s">
        <v>1429</v>
      </c>
      <c r="B4" s="70"/>
      <c r="C4" s="70"/>
      <c r="D4" s="70"/>
      <c r="E4" s="70"/>
      <c r="F4" s="20" t="s">
        <v>1430</v>
      </c>
      <c r="G4" s="21">
        <f>ROUND(J4/M14/60,2)</f>
        <v>0</v>
      </c>
      <c r="H4" s="22">
        <f>ROUND(K4/M14/60,2)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71" t="s">
        <v>1431</v>
      </c>
      <c r="O4" s="72"/>
      <c r="P4" s="26">
        <v>1</v>
      </c>
      <c r="Q4" s="73"/>
      <c r="R4" s="74"/>
      <c r="S4" s="74"/>
      <c r="T4" s="74"/>
      <c r="U4" s="74"/>
      <c r="V4" s="75"/>
    </row>
    <row r="5" spans="1:23" ht="45" x14ac:dyDescent="0.25">
      <c r="A5" s="70" t="s">
        <v>1432</v>
      </c>
      <c r="B5" s="70"/>
      <c r="C5" s="70"/>
      <c r="D5" s="70"/>
      <c r="E5" s="70"/>
      <c r="F5" s="20" t="s">
        <v>1433</v>
      </c>
      <c r="G5" s="21">
        <f>ROUND(J5/M14/60,2)</f>
        <v>0</v>
      </c>
      <c r="H5" s="22">
        <f>ROUND(K5/M14/60,2)</f>
        <v>0</v>
      </c>
      <c r="I5" s="23">
        <f>G5+H5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71"/>
      <c r="O5" s="72"/>
      <c r="P5" s="26">
        <v>2</v>
      </c>
      <c r="Q5" s="73"/>
      <c r="R5" s="74"/>
      <c r="S5" s="74"/>
      <c r="T5" s="74"/>
      <c r="U5" s="74"/>
      <c r="V5" s="75"/>
    </row>
    <row r="6" spans="1:23" ht="68.25" x14ac:dyDescent="0.25">
      <c r="A6" s="76" t="s">
        <v>1434</v>
      </c>
      <c r="B6" s="76"/>
      <c r="C6" s="76"/>
      <c r="D6" s="76"/>
      <c r="E6" s="76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77" t="s">
        <v>1436</v>
      </c>
      <c r="K6" s="78"/>
      <c r="L6" s="79"/>
      <c r="P6" s="19" t="s">
        <v>1427</v>
      </c>
      <c r="Q6" s="8" t="s">
        <v>1428</v>
      </c>
      <c r="S6" s="12"/>
      <c r="T6" s="12"/>
    </row>
    <row r="7" spans="1:23" ht="68.25" x14ac:dyDescent="0.25">
      <c r="A7" s="76" t="s">
        <v>1437</v>
      </c>
      <c r="B7" s="76"/>
      <c r="C7" s="76"/>
      <c r="D7" s="76"/>
      <c r="E7" s="76"/>
      <c r="F7" s="10" t="s">
        <v>1438</v>
      </c>
      <c r="G7" s="28"/>
      <c r="H7" s="22">
        <f t="shared" si="0"/>
        <v>0</v>
      </c>
      <c r="I7" s="48">
        <f>ROUND(G7+H7,2)</f>
        <v>0</v>
      </c>
      <c r="J7" s="77" t="s">
        <v>1436</v>
      </c>
      <c r="K7" s="78"/>
      <c r="L7" s="79"/>
      <c r="P7" s="19"/>
      <c r="Q7" s="8"/>
      <c r="S7" s="12"/>
      <c r="T7" s="12"/>
    </row>
    <row r="8" spans="1:23" ht="57" x14ac:dyDescent="0.25">
      <c r="A8" s="76" t="s">
        <v>1439</v>
      </c>
      <c r="B8" s="76"/>
      <c r="C8" s="76"/>
      <c r="D8" s="76"/>
      <c r="E8" s="76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71" t="s">
        <v>1441</v>
      </c>
      <c r="O8" s="72"/>
      <c r="P8" s="26">
        <v>1</v>
      </c>
      <c r="Q8" s="73"/>
      <c r="R8" s="74"/>
      <c r="S8" s="74"/>
      <c r="T8" s="74"/>
      <c r="U8" s="74"/>
      <c r="V8" s="75"/>
    </row>
    <row r="9" spans="1:23" ht="45.75" x14ac:dyDescent="0.25">
      <c r="A9" s="82" t="s">
        <v>1442</v>
      </c>
      <c r="B9" s="82"/>
      <c r="C9" s="82"/>
      <c r="D9" s="82"/>
      <c r="E9" s="82"/>
      <c r="F9" s="10" t="s">
        <v>1443</v>
      </c>
      <c r="G9" s="28"/>
      <c r="H9" s="22">
        <f t="shared" si="0"/>
        <v>0</v>
      </c>
      <c r="I9" s="48">
        <f>ROUND(G9+H9,2)</f>
        <v>0</v>
      </c>
      <c r="J9" s="83" t="s">
        <v>1436</v>
      </c>
      <c r="K9" s="84"/>
      <c r="L9" s="85"/>
      <c r="M9" s="8"/>
      <c r="N9" s="31"/>
      <c r="W9" s="32"/>
    </row>
    <row r="10" spans="1:23" ht="57.75" thickBot="1" x14ac:dyDescent="0.3">
      <c r="A10" s="82" t="s">
        <v>1444</v>
      </c>
      <c r="B10" s="82"/>
      <c r="C10" s="82"/>
      <c r="D10" s="82"/>
      <c r="E10" s="82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86" t="s">
        <v>1436</v>
      </c>
      <c r="K10" s="87"/>
      <c r="L10" s="88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89"/>
      <c r="J11" s="90"/>
      <c r="K11" s="90"/>
      <c r="L11" s="91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92"/>
      <c r="J12" s="93"/>
      <c r="K12" s="93"/>
      <c r="L12" s="94"/>
      <c r="M12" s="95" t="s">
        <v>1448</v>
      </c>
      <c r="N12" s="96"/>
      <c r="O12" s="96"/>
      <c r="P12" s="96"/>
      <c r="Q12" s="96"/>
      <c r="R12" s="96"/>
      <c r="S12" s="96"/>
      <c r="T12" s="96"/>
      <c r="U12" s="96"/>
      <c r="V12" s="96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1</v>
      </c>
      <c r="N14" s="42">
        <f>SUM(N16:N400)</f>
        <v>1</v>
      </c>
      <c r="P14" s="80" t="s">
        <v>1449</v>
      </c>
      <c r="Q14" s="81"/>
      <c r="R14" s="81"/>
      <c r="S14" s="81"/>
      <c r="T14" s="80" t="s">
        <v>1450</v>
      </c>
      <c r="U14" s="81"/>
      <c r="V14" s="81"/>
      <c r="W14" s="8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188747</v>
      </c>
      <c r="B16" s="55" t="s">
        <v>1351</v>
      </c>
      <c r="C16" s="56" t="s">
        <v>1352</v>
      </c>
      <c r="D16" s="57" t="s">
        <v>14</v>
      </c>
      <c r="E16" s="57" t="s">
        <v>188</v>
      </c>
      <c r="F16" s="57" t="s">
        <v>230</v>
      </c>
      <c r="G16" s="57" t="s">
        <v>1342</v>
      </c>
      <c r="H16" s="57" t="s">
        <v>230</v>
      </c>
      <c r="I16" s="57" t="s">
        <v>1353</v>
      </c>
      <c r="J16" s="57" t="s">
        <v>1354</v>
      </c>
      <c r="K16" s="57">
        <v>10</v>
      </c>
      <c r="L16" s="57">
        <v>379757</v>
      </c>
      <c r="M16" s="57">
        <v>344011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</sheetData>
  <sheetProtection algorithmName="SHA-512" hashValue="3MuD5aYLIb9DH0rGCYjzBCYMHLB6IOQuRZQyX5hGQgGPinkA1ooZGpMXrkHS+nk+cN4EY936w7AD+CDb+5f7aA==" saltValue="FQPqj7t9Yg+MX2mwX2X5sA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W16"/>
  <sheetViews>
    <sheetView topLeftCell="A4" workbookViewId="0">
      <selection activeCell="H5" sqref="H5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207</v>
      </c>
      <c r="B2" s="8">
        <f>M14</f>
        <v>1</v>
      </c>
      <c r="C2" s="8" t="str">
        <f>E16</f>
        <v>OLEŚNICKI</v>
      </c>
      <c r="D2" s="8"/>
      <c r="E2" s="8"/>
      <c r="F2" s="8"/>
      <c r="G2" s="64" t="s">
        <v>1421</v>
      </c>
      <c r="H2" s="65"/>
      <c r="I2" s="66"/>
      <c r="J2" s="67" t="s">
        <v>1422</v>
      </c>
      <c r="K2" s="68"/>
      <c r="L2" s="69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70" t="s">
        <v>1429</v>
      </c>
      <c r="B4" s="70"/>
      <c r="C4" s="70"/>
      <c r="D4" s="70"/>
      <c r="E4" s="70"/>
      <c r="F4" s="20" t="s">
        <v>1430</v>
      </c>
      <c r="G4" s="21">
        <f>ROUND(J4/M14/60,2)</f>
        <v>0</v>
      </c>
      <c r="H4" s="22">
        <f>ROUND(K4/M14/60,2)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71" t="s">
        <v>1431</v>
      </c>
      <c r="O4" s="72"/>
      <c r="P4" s="26">
        <v>1</v>
      </c>
      <c r="Q4" s="73"/>
      <c r="R4" s="74"/>
      <c r="S4" s="74"/>
      <c r="T4" s="74"/>
      <c r="U4" s="74"/>
      <c r="V4" s="75"/>
    </row>
    <row r="5" spans="1:23" ht="45" x14ac:dyDescent="0.25">
      <c r="A5" s="70" t="s">
        <v>1432</v>
      </c>
      <c r="B5" s="70"/>
      <c r="C5" s="70"/>
      <c r="D5" s="70"/>
      <c r="E5" s="70"/>
      <c r="F5" s="20" t="s">
        <v>1433</v>
      </c>
      <c r="G5" s="21">
        <f>ROUND(J5/M14/60,2)</f>
        <v>0</v>
      </c>
      <c r="H5" s="22">
        <f>ROUND(K5/M14/60,2)</f>
        <v>0</v>
      </c>
      <c r="I5" s="23">
        <f>G5+H5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71"/>
      <c r="O5" s="72"/>
      <c r="P5" s="26">
        <v>2</v>
      </c>
      <c r="Q5" s="73"/>
      <c r="R5" s="74"/>
      <c r="S5" s="74"/>
      <c r="T5" s="74"/>
      <c r="U5" s="74"/>
      <c r="V5" s="75"/>
    </row>
    <row r="6" spans="1:23" ht="68.25" x14ac:dyDescent="0.25">
      <c r="A6" s="76" t="s">
        <v>1434</v>
      </c>
      <c r="B6" s="76"/>
      <c r="C6" s="76"/>
      <c r="D6" s="76"/>
      <c r="E6" s="76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77" t="s">
        <v>1436</v>
      </c>
      <c r="K6" s="78"/>
      <c r="L6" s="79"/>
      <c r="P6" s="19" t="s">
        <v>1427</v>
      </c>
      <c r="Q6" s="8" t="s">
        <v>1428</v>
      </c>
      <c r="S6" s="12"/>
      <c r="T6" s="12"/>
    </row>
    <row r="7" spans="1:23" ht="68.25" x14ac:dyDescent="0.25">
      <c r="A7" s="76" t="s">
        <v>1437</v>
      </c>
      <c r="B7" s="76"/>
      <c r="C7" s="76"/>
      <c r="D7" s="76"/>
      <c r="E7" s="76"/>
      <c r="F7" s="10" t="s">
        <v>1438</v>
      </c>
      <c r="G7" s="28"/>
      <c r="H7" s="22">
        <f t="shared" si="0"/>
        <v>0</v>
      </c>
      <c r="I7" s="48">
        <f>ROUND(G7+H7,2)</f>
        <v>0</v>
      </c>
      <c r="J7" s="77" t="s">
        <v>1436</v>
      </c>
      <c r="K7" s="78"/>
      <c r="L7" s="79"/>
      <c r="P7" s="19"/>
      <c r="Q7" s="8"/>
      <c r="S7" s="12"/>
      <c r="T7" s="12"/>
    </row>
    <row r="8" spans="1:23" ht="57" x14ac:dyDescent="0.25">
      <c r="A8" s="76" t="s">
        <v>1439</v>
      </c>
      <c r="B8" s="76"/>
      <c r="C8" s="76"/>
      <c r="D8" s="76"/>
      <c r="E8" s="76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71" t="s">
        <v>1441</v>
      </c>
      <c r="O8" s="72"/>
      <c r="P8" s="26">
        <v>1</v>
      </c>
      <c r="Q8" s="73"/>
      <c r="R8" s="74"/>
      <c r="S8" s="74"/>
      <c r="T8" s="74"/>
      <c r="U8" s="74"/>
      <c r="V8" s="75"/>
    </row>
    <row r="9" spans="1:23" ht="45.75" x14ac:dyDescent="0.25">
      <c r="A9" s="82" t="s">
        <v>1442</v>
      </c>
      <c r="B9" s="82"/>
      <c r="C9" s="82"/>
      <c r="D9" s="82"/>
      <c r="E9" s="82"/>
      <c r="F9" s="10" t="s">
        <v>1443</v>
      </c>
      <c r="G9" s="28"/>
      <c r="H9" s="22">
        <f t="shared" si="0"/>
        <v>0</v>
      </c>
      <c r="I9" s="48">
        <f>ROUND(G9+H9,2)</f>
        <v>0</v>
      </c>
      <c r="J9" s="83" t="s">
        <v>1436</v>
      </c>
      <c r="K9" s="84"/>
      <c r="L9" s="85"/>
      <c r="M9" s="8"/>
      <c r="N9" s="31"/>
      <c r="W9" s="32"/>
    </row>
    <row r="10" spans="1:23" ht="57.75" thickBot="1" x14ac:dyDescent="0.3">
      <c r="A10" s="82" t="s">
        <v>1444</v>
      </c>
      <c r="B10" s="82"/>
      <c r="C10" s="82"/>
      <c r="D10" s="82"/>
      <c r="E10" s="82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86" t="s">
        <v>1436</v>
      </c>
      <c r="K10" s="87"/>
      <c r="L10" s="88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89"/>
      <c r="J11" s="90"/>
      <c r="K11" s="90"/>
      <c r="L11" s="91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92"/>
      <c r="J12" s="93"/>
      <c r="K12" s="93"/>
      <c r="L12" s="94"/>
      <c r="M12" s="95" t="s">
        <v>1448</v>
      </c>
      <c r="N12" s="96"/>
      <c r="O12" s="96"/>
      <c r="P12" s="96"/>
      <c r="Q12" s="96"/>
      <c r="R12" s="96"/>
      <c r="S12" s="96"/>
      <c r="T12" s="96"/>
      <c r="U12" s="96"/>
      <c r="V12" s="96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1</v>
      </c>
      <c r="N14" s="42">
        <f>SUM(N16:N400)</f>
        <v>1</v>
      </c>
      <c r="P14" s="80" t="s">
        <v>1449</v>
      </c>
      <c r="Q14" s="81"/>
      <c r="R14" s="81"/>
      <c r="S14" s="81"/>
      <c r="T14" s="80" t="s">
        <v>1450</v>
      </c>
      <c r="U14" s="81"/>
      <c r="V14" s="81"/>
      <c r="W14" s="8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180443</v>
      </c>
      <c r="B16" s="55" t="s">
        <v>460</v>
      </c>
      <c r="C16" s="56" t="s">
        <v>461</v>
      </c>
      <c r="D16" s="57" t="s">
        <v>14</v>
      </c>
      <c r="E16" s="57" t="s">
        <v>51</v>
      </c>
      <c r="F16" s="57" t="s">
        <v>54</v>
      </c>
      <c r="G16" s="57" t="s">
        <v>457</v>
      </c>
      <c r="H16" s="57" t="s">
        <v>54</v>
      </c>
      <c r="I16" s="57" t="s">
        <v>27</v>
      </c>
      <c r="J16" s="57" t="s">
        <v>28</v>
      </c>
      <c r="K16" s="58">
        <v>12</v>
      </c>
      <c r="L16" s="57">
        <v>410606</v>
      </c>
      <c r="M16" s="57">
        <v>383328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</sheetData>
  <sheetProtection algorithmName="SHA-512" hashValue="5fHYdhsCkK8nYfHYNGtuDWO9VhDF3OAcGHlpXcvhU19UPmc4FSn0UYyvDXWt2Vzypotc1c0CZu52dI5bqOUrDA==" saltValue="TPQI2BUhT/SPPvoZifIiLQ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W18"/>
  <sheetViews>
    <sheetView topLeftCell="A7" workbookViewId="0">
      <selection activeCell="H5" sqref="H5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206</v>
      </c>
      <c r="B2" s="8">
        <f>M14</f>
        <v>3</v>
      </c>
      <c r="C2" s="8" t="str">
        <f>E16</f>
        <v>OLEŚNICKI</v>
      </c>
      <c r="D2" s="8"/>
      <c r="E2" s="8"/>
      <c r="F2" s="8"/>
      <c r="G2" s="64" t="s">
        <v>1421</v>
      </c>
      <c r="H2" s="65"/>
      <c r="I2" s="66"/>
      <c r="J2" s="67" t="s">
        <v>1422</v>
      </c>
      <c r="K2" s="68"/>
      <c r="L2" s="69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70" t="s">
        <v>1429</v>
      </c>
      <c r="B4" s="70"/>
      <c r="C4" s="70"/>
      <c r="D4" s="70"/>
      <c r="E4" s="70"/>
      <c r="F4" s="20" t="s">
        <v>1430</v>
      </c>
      <c r="G4" s="21">
        <f>ROUND(J4/M14/60,2)</f>
        <v>0</v>
      </c>
      <c r="H4" s="22">
        <f>ROUND(K4/M14/60,2)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71" t="s">
        <v>1431</v>
      </c>
      <c r="O4" s="72"/>
      <c r="P4" s="26">
        <v>1</v>
      </c>
      <c r="Q4" s="73"/>
      <c r="R4" s="74"/>
      <c r="S4" s="74"/>
      <c r="T4" s="74"/>
      <c r="U4" s="74"/>
      <c r="V4" s="75"/>
    </row>
    <row r="5" spans="1:23" ht="45" x14ac:dyDescent="0.25">
      <c r="A5" s="70" t="s">
        <v>1432</v>
      </c>
      <c r="B5" s="70"/>
      <c r="C5" s="70"/>
      <c r="D5" s="70"/>
      <c r="E5" s="70"/>
      <c r="F5" s="20" t="s">
        <v>1433</v>
      </c>
      <c r="G5" s="21">
        <f>ROUND(J5/M14/60,2)</f>
        <v>0</v>
      </c>
      <c r="H5" s="22">
        <f>ROUND(K5/M14/60,2)</f>
        <v>0</v>
      </c>
      <c r="I5" s="23">
        <f>G5+H5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71"/>
      <c r="O5" s="72"/>
      <c r="P5" s="26">
        <v>2</v>
      </c>
      <c r="Q5" s="73"/>
      <c r="R5" s="74"/>
      <c r="S5" s="74"/>
      <c r="T5" s="74"/>
      <c r="U5" s="74"/>
      <c r="V5" s="75"/>
    </row>
    <row r="6" spans="1:23" ht="68.25" x14ac:dyDescent="0.25">
      <c r="A6" s="76" t="s">
        <v>1434</v>
      </c>
      <c r="B6" s="76"/>
      <c r="C6" s="76"/>
      <c r="D6" s="76"/>
      <c r="E6" s="76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77" t="s">
        <v>1436</v>
      </c>
      <c r="K6" s="78"/>
      <c r="L6" s="79"/>
      <c r="P6" s="19" t="s">
        <v>1427</v>
      </c>
      <c r="Q6" s="8" t="s">
        <v>1428</v>
      </c>
      <c r="S6" s="12"/>
      <c r="T6" s="12"/>
    </row>
    <row r="7" spans="1:23" ht="68.25" x14ac:dyDescent="0.25">
      <c r="A7" s="76" t="s">
        <v>1437</v>
      </c>
      <c r="B7" s="76"/>
      <c r="C7" s="76"/>
      <c r="D7" s="76"/>
      <c r="E7" s="76"/>
      <c r="F7" s="10" t="s">
        <v>1438</v>
      </c>
      <c r="G7" s="28"/>
      <c r="H7" s="22">
        <f t="shared" si="0"/>
        <v>0</v>
      </c>
      <c r="I7" s="48">
        <f>ROUND(G7+H7,2)</f>
        <v>0</v>
      </c>
      <c r="J7" s="77" t="s">
        <v>1436</v>
      </c>
      <c r="K7" s="78"/>
      <c r="L7" s="79"/>
      <c r="P7" s="19"/>
      <c r="Q7" s="8"/>
      <c r="S7" s="12"/>
      <c r="T7" s="12"/>
    </row>
    <row r="8" spans="1:23" ht="57" x14ac:dyDescent="0.25">
      <c r="A8" s="76" t="s">
        <v>1439</v>
      </c>
      <c r="B8" s="76"/>
      <c r="C8" s="76"/>
      <c r="D8" s="76"/>
      <c r="E8" s="76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71" t="s">
        <v>1441</v>
      </c>
      <c r="O8" s="72"/>
      <c r="P8" s="26">
        <v>1</v>
      </c>
      <c r="Q8" s="73"/>
      <c r="R8" s="74"/>
      <c r="S8" s="74"/>
      <c r="T8" s="74"/>
      <c r="U8" s="74"/>
      <c r="V8" s="75"/>
    </row>
    <row r="9" spans="1:23" ht="45.75" x14ac:dyDescent="0.25">
      <c r="A9" s="82" t="s">
        <v>1442</v>
      </c>
      <c r="B9" s="82"/>
      <c r="C9" s="82"/>
      <c r="D9" s="82"/>
      <c r="E9" s="82"/>
      <c r="F9" s="10" t="s">
        <v>1443</v>
      </c>
      <c r="G9" s="28"/>
      <c r="H9" s="22">
        <f t="shared" si="0"/>
        <v>0</v>
      </c>
      <c r="I9" s="48">
        <f>ROUND(G9+H9,2)</f>
        <v>0</v>
      </c>
      <c r="J9" s="83" t="s">
        <v>1436</v>
      </c>
      <c r="K9" s="84"/>
      <c r="L9" s="85"/>
      <c r="M9" s="8"/>
      <c r="N9" s="31"/>
      <c r="W9" s="32"/>
    </row>
    <row r="10" spans="1:23" ht="57.75" thickBot="1" x14ac:dyDescent="0.3">
      <c r="A10" s="82" t="s">
        <v>1444</v>
      </c>
      <c r="B10" s="82"/>
      <c r="C10" s="82"/>
      <c r="D10" s="82"/>
      <c r="E10" s="82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86" t="s">
        <v>1436</v>
      </c>
      <c r="K10" s="87"/>
      <c r="L10" s="88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89"/>
      <c r="J11" s="90"/>
      <c r="K11" s="90"/>
      <c r="L11" s="91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92"/>
      <c r="J12" s="93"/>
      <c r="K12" s="93"/>
      <c r="L12" s="94"/>
      <c r="M12" s="95" t="s">
        <v>1448</v>
      </c>
      <c r="N12" s="96"/>
      <c r="O12" s="96"/>
      <c r="P12" s="96"/>
      <c r="Q12" s="96"/>
      <c r="R12" s="96"/>
      <c r="S12" s="96"/>
      <c r="T12" s="96"/>
      <c r="U12" s="96"/>
      <c r="V12" s="96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3</v>
      </c>
      <c r="N14" s="42">
        <f>SUM(N16:N400)</f>
        <v>3</v>
      </c>
      <c r="P14" s="80" t="s">
        <v>1449</v>
      </c>
      <c r="Q14" s="81"/>
      <c r="R14" s="81"/>
      <c r="S14" s="81"/>
      <c r="T14" s="80" t="s">
        <v>1450</v>
      </c>
      <c r="U14" s="81"/>
      <c r="V14" s="81"/>
      <c r="W14" s="8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167926</v>
      </c>
      <c r="B16" s="55" t="s">
        <v>1319</v>
      </c>
      <c r="C16" s="56" t="s">
        <v>1320</v>
      </c>
      <c r="D16" s="57" t="s">
        <v>14</v>
      </c>
      <c r="E16" s="57" t="s">
        <v>51</v>
      </c>
      <c r="F16" s="57" t="s">
        <v>229</v>
      </c>
      <c r="G16" s="57" t="s">
        <v>1302</v>
      </c>
      <c r="H16" s="57" t="s">
        <v>229</v>
      </c>
      <c r="I16" s="57" t="s">
        <v>1321</v>
      </c>
      <c r="J16" s="57" t="s">
        <v>1322</v>
      </c>
      <c r="K16" s="57">
        <v>16</v>
      </c>
      <c r="L16" s="57">
        <v>386235</v>
      </c>
      <c r="M16" s="57">
        <v>373753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168249</v>
      </c>
      <c r="B17" s="55" t="s">
        <v>1325</v>
      </c>
      <c r="C17" s="56" t="s">
        <v>1326</v>
      </c>
      <c r="D17" s="57" t="s">
        <v>14</v>
      </c>
      <c r="E17" s="57" t="s">
        <v>51</v>
      </c>
      <c r="F17" s="57" t="s">
        <v>229</v>
      </c>
      <c r="G17" s="57" t="s">
        <v>1302</v>
      </c>
      <c r="H17" s="57" t="s">
        <v>229</v>
      </c>
      <c r="I17" s="57" t="s">
        <v>83</v>
      </c>
      <c r="J17" s="57" t="s">
        <v>84</v>
      </c>
      <c r="K17" s="57">
        <v>35</v>
      </c>
      <c r="L17" s="57">
        <v>385329</v>
      </c>
      <c r="M17" s="57">
        <v>371885</v>
      </c>
      <c r="N17" s="57">
        <v>1</v>
      </c>
      <c r="O17" s="59"/>
      <c r="P17" s="59"/>
      <c r="Q17" s="59"/>
      <c r="R17" s="32">
        <f t="shared" ref="R17:R18" si="1">ROUND(Q17*0.23,2)</f>
        <v>0</v>
      </c>
      <c r="S17" s="44">
        <f t="shared" ref="S17:S18" si="2">ROUND(Q17,2)+R17</f>
        <v>0</v>
      </c>
      <c r="T17" s="59"/>
      <c r="U17" s="59"/>
      <c r="V17" s="32">
        <f t="shared" ref="V17:V18" si="3">ROUND(U17*0.23,2)</f>
        <v>0</v>
      </c>
      <c r="W17" s="44">
        <f t="shared" ref="W17:W18" si="4">ROUND(U17,2)+V17</f>
        <v>0</v>
      </c>
    </row>
    <row r="18" spans="1:23" x14ac:dyDescent="0.25">
      <c r="A18" s="55">
        <v>164772</v>
      </c>
      <c r="B18" s="55" t="s">
        <v>1335</v>
      </c>
      <c r="C18" s="56" t="s">
        <v>1336</v>
      </c>
      <c r="D18" s="57" t="s">
        <v>14</v>
      </c>
      <c r="E18" s="57" t="s">
        <v>51</v>
      </c>
      <c r="F18" s="57" t="s">
        <v>229</v>
      </c>
      <c r="G18" s="57" t="s">
        <v>1302</v>
      </c>
      <c r="H18" s="57" t="s">
        <v>229</v>
      </c>
      <c r="I18" s="57" t="s">
        <v>176</v>
      </c>
      <c r="J18" s="57" t="s">
        <v>177</v>
      </c>
      <c r="K18" s="57" t="s">
        <v>1337</v>
      </c>
      <c r="L18" s="57">
        <v>387296</v>
      </c>
      <c r="M18" s="57">
        <v>373074</v>
      </c>
      <c r="N18" s="57">
        <v>1</v>
      </c>
      <c r="O18" s="59"/>
      <c r="P18" s="59"/>
      <c r="Q18" s="59"/>
      <c r="R18" s="32">
        <f t="shared" si="1"/>
        <v>0</v>
      </c>
      <c r="S18" s="44">
        <f t="shared" si="2"/>
        <v>0</v>
      </c>
      <c r="T18" s="59"/>
      <c r="U18" s="59"/>
      <c r="V18" s="32">
        <f t="shared" si="3"/>
        <v>0</v>
      </c>
      <c r="W18" s="44">
        <f t="shared" si="4"/>
        <v>0</v>
      </c>
    </row>
  </sheetData>
  <sheetProtection algorithmName="SHA-512" hashValue="/dngglrCFDEyV5ws5JTiGVs/ediBNHt3KSUpRAiTPPT//vxG0IzZWczng/ZxnrITd+vuy0B7rIAPLeB0TlGIlA==" saltValue="3FH1GoLspxZYRV/3g5u0lA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24"/>
  <sheetViews>
    <sheetView topLeftCell="A7" workbookViewId="0">
      <selection activeCell="I24" sqref="I24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241</v>
      </c>
      <c r="B2" s="8">
        <f>M14</f>
        <v>9</v>
      </c>
      <c r="C2" s="8" t="str">
        <f>E16</f>
        <v>ZŁOTORYJSKI</v>
      </c>
      <c r="D2" s="8"/>
      <c r="E2" s="8"/>
      <c r="F2" s="8"/>
      <c r="G2" s="64" t="s">
        <v>1421</v>
      </c>
      <c r="H2" s="65"/>
      <c r="I2" s="66"/>
      <c r="J2" s="67" t="s">
        <v>1422</v>
      </c>
      <c r="K2" s="68"/>
      <c r="L2" s="69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70" t="s">
        <v>1429</v>
      </c>
      <c r="B4" s="70"/>
      <c r="C4" s="70"/>
      <c r="D4" s="70"/>
      <c r="E4" s="70"/>
      <c r="F4" s="20" t="s">
        <v>1430</v>
      </c>
      <c r="G4" s="21">
        <f>ROUND(J4/M14/60,2)</f>
        <v>0</v>
      </c>
      <c r="H4" s="22">
        <f>ROUND(K4/M14/60,2)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71" t="s">
        <v>1431</v>
      </c>
      <c r="O4" s="72"/>
      <c r="P4" s="26">
        <v>1</v>
      </c>
      <c r="Q4" s="73"/>
      <c r="R4" s="74"/>
      <c r="S4" s="74"/>
      <c r="T4" s="74"/>
      <c r="U4" s="74"/>
      <c r="V4" s="75"/>
    </row>
    <row r="5" spans="1:23" ht="45" x14ac:dyDescent="0.25">
      <c r="A5" s="70" t="s">
        <v>1432</v>
      </c>
      <c r="B5" s="70"/>
      <c r="C5" s="70"/>
      <c r="D5" s="70"/>
      <c r="E5" s="70"/>
      <c r="F5" s="20" t="s">
        <v>1433</v>
      </c>
      <c r="G5" s="21">
        <f>ROUND(J5/M14/60,2)</f>
        <v>0</v>
      </c>
      <c r="H5" s="22">
        <f>ROUND(K5/M14/60,2)</f>
        <v>0</v>
      </c>
      <c r="I5" s="23">
        <f>G5+H5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71"/>
      <c r="O5" s="72"/>
      <c r="P5" s="26">
        <v>2</v>
      </c>
      <c r="Q5" s="73"/>
      <c r="R5" s="74"/>
      <c r="S5" s="74"/>
      <c r="T5" s="74"/>
      <c r="U5" s="74"/>
      <c r="V5" s="75"/>
    </row>
    <row r="6" spans="1:23" ht="68.25" x14ac:dyDescent="0.25">
      <c r="A6" s="76" t="s">
        <v>1434</v>
      </c>
      <c r="B6" s="76"/>
      <c r="C6" s="76"/>
      <c r="D6" s="76"/>
      <c r="E6" s="76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77" t="s">
        <v>1436</v>
      </c>
      <c r="K6" s="78"/>
      <c r="L6" s="79"/>
      <c r="P6" s="19" t="s">
        <v>1427</v>
      </c>
      <c r="Q6" s="8" t="s">
        <v>1428</v>
      </c>
      <c r="S6" s="12"/>
      <c r="T6" s="12"/>
    </row>
    <row r="7" spans="1:23" ht="68.25" x14ac:dyDescent="0.25">
      <c r="A7" s="76" t="s">
        <v>1437</v>
      </c>
      <c r="B7" s="76"/>
      <c r="C7" s="76"/>
      <c r="D7" s="76"/>
      <c r="E7" s="76"/>
      <c r="F7" s="10" t="s">
        <v>1438</v>
      </c>
      <c r="G7" s="28"/>
      <c r="H7" s="22">
        <f t="shared" si="0"/>
        <v>0</v>
      </c>
      <c r="I7" s="48">
        <f>ROUND(G7+H7,2)</f>
        <v>0</v>
      </c>
      <c r="J7" s="77" t="s">
        <v>1436</v>
      </c>
      <c r="K7" s="78"/>
      <c r="L7" s="79"/>
      <c r="P7" s="19"/>
      <c r="Q7" s="8"/>
      <c r="S7" s="12"/>
      <c r="T7" s="12"/>
    </row>
    <row r="8" spans="1:23" ht="57" x14ac:dyDescent="0.25">
      <c r="A8" s="76" t="s">
        <v>1439</v>
      </c>
      <c r="B8" s="76"/>
      <c r="C8" s="76"/>
      <c r="D8" s="76"/>
      <c r="E8" s="76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71" t="s">
        <v>1441</v>
      </c>
      <c r="O8" s="72"/>
      <c r="P8" s="26">
        <v>1</v>
      </c>
      <c r="Q8" s="73"/>
      <c r="R8" s="74"/>
      <c r="S8" s="74"/>
      <c r="T8" s="74"/>
      <c r="U8" s="74"/>
      <c r="V8" s="75"/>
    </row>
    <row r="9" spans="1:23" ht="45.75" x14ac:dyDescent="0.25">
      <c r="A9" s="82" t="s">
        <v>1442</v>
      </c>
      <c r="B9" s="82"/>
      <c r="C9" s="82"/>
      <c r="D9" s="82"/>
      <c r="E9" s="82"/>
      <c r="F9" s="10" t="s">
        <v>1443</v>
      </c>
      <c r="G9" s="28"/>
      <c r="H9" s="22">
        <f t="shared" si="0"/>
        <v>0</v>
      </c>
      <c r="I9" s="48">
        <f>ROUND(G9+H9,2)</f>
        <v>0</v>
      </c>
      <c r="J9" s="83" t="s">
        <v>1436</v>
      </c>
      <c r="K9" s="84"/>
      <c r="L9" s="85"/>
      <c r="M9" s="8"/>
      <c r="N9" s="31"/>
      <c r="W9" s="32"/>
    </row>
    <row r="10" spans="1:23" ht="57.75" thickBot="1" x14ac:dyDescent="0.3">
      <c r="A10" s="82" t="s">
        <v>1444</v>
      </c>
      <c r="B10" s="82"/>
      <c r="C10" s="82"/>
      <c r="D10" s="82"/>
      <c r="E10" s="82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86" t="s">
        <v>1436</v>
      </c>
      <c r="K10" s="87"/>
      <c r="L10" s="88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89"/>
      <c r="J11" s="90"/>
      <c r="K11" s="90"/>
      <c r="L11" s="91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92"/>
      <c r="J12" s="93"/>
      <c r="K12" s="93"/>
      <c r="L12" s="94"/>
      <c r="M12" s="95" t="s">
        <v>1448</v>
      </c>
      <c r="N12" s="96"/>
      <c r="O12" s="96"/>
      <c r="P12" s="96"/>
      <c r="Q12" s="96"/>
      <c r="R12" s="96"/>
      <c r="S12" s="96"/>
      <c r="T12" s="96"/>
      <c r="U12" s="96"/>
      <c r="V12" s="96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9</v>
      </c>
      <c r="N14" s="42">
        <f>SUM(N16:N400)</f>
        <v>9</v>
      </c>
      <c r="P14" s="80" t="s">
        <v>1449</v>
      </c>
      <c r="Q14" s="81"/>
      <c r="R14" s="81"/>
      <c r="S14" s="81"/>
      <c r="T14" s="80" t="s">
        <v>1450</v>
      </c>
      <c r="U14" s="81"/>
      <c r="V14" s="81"/>
      <c r="W14" s="8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366554</v>
      </c>
      <c r="B16" s="55" t="s">
        <v>86</v>
      </c>
      <c r="C16" s="56" t="s">
        <v>87</v>
      </c>
      <c r="D16" s="57" t="s">
        <v>14</v>
      </c>
      <c r="E16" s="57" t="s">
        <v>45</v>
      </c>
      <c r="F16" s="57" t="s">
        <v>88</v>
      </c>
      <c r="G16" s="57" t="s">
        <v>89</v>
      </c>
      <c r="H16" s="57" t="s">
        <v>90</v>
      </c>
      <c r="I16" s="57" t="s">
        <v>17</v>
      </c>
      <c r="J16" s="57" t="s">
        <v>18</v>
      </c>
      <c r="K16" s="58">
        <v>67</v>
      </c>
      <c r="L16" s="57">
        <v>274758</v>
      </c>
      <c r="M16" s="57">
        <v>369355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367079</v>
      </c>
      <c r="B17" s="55" t="s">
        <v>91</v>
      </c>
      <c r="C17" s="56" t="s">
        <v>92</v>
      </c>
      <c r="D17" s="57" t="s">
        <v>14</v>
      </c>
      <c r="E17" s="57" t="s">
        <v>45</v>
      </c>
      <c r="F17" s="57" t="s">
        <v>88</v>
      </c>
      <c r="G17" s="57" t="s">
        <v>93</v>
      </c>
      <c r="H17" s="57" t="s">
        <v>94</v>
      </c>
      <c r="I17" s="57" t="s">
        <v>17</v>
      </c>
      <c r="J17" s="57" t="s">
        <v>18</v>
      </c>
      <c r="K17" s="58">
        <v>46</v>
      </c>
      <c r="L17" s="57">
        <v>271482</v>
      </c>
      <c r="M17" s="57">
        <v>371302</v>
      </c>
      <c r="N17" s="57">
        <v>1</v>
      </c>
      <c r="O17" s="59"/>
      <c r="P17" s="59"/>
      <c r="Q17" s="59"/>
      <c r="R17" s="32">
        <f t="shared" ref="R17:R24" si="1">ROUND(Q17*0.23,2)</f>
        <v>0</v>
      </c>
      <c r="S17" s="44">
        <f t="shared" ref="S17:S24" si="2">ROUND(Q17,2)+R17</f>
        <v>0</v>
      </c>
      <c r="T17" s="59"/>
      <c r="U17" s="59"/>
      <c r="V17" s="32">
        <f t="shared" ref="V17:V24" si="3">ROUND(U17*0.23,2)</f>
        <v>0</v>
      </c>
      <c r="W17" s="44">
        <f t="shared" ref="W17:W24" si="4">ROUND(U17,2)+V17</f>
        <v>0</v>
      </c>
    </row>
    <row r="18" spans="1:23" x14ac:dyDescent="0.25">
      <c r="A18" s="55">
        <v>370582</v>
      </c>
      <c r="B18" s="55" t="s">
        <v>118</v>
      </c>
      <c r="C18" s="56" t="s">
        <v>119</v>
      </c>
      <c r="D18" s="57" t="s">
        <v>14</v>
      </c>
      <c r="E18" s="57" t="s">
        <v>45</v>
      </c>
      <c r="F18" s="57" t="s">
        <v>117</v>
      </c>
      <c r="G18" s="57" t="s">
        <v>120</v>
      </c>
      <c r="H18" s="57" t="s">
        <v>121</v>
      </c>
      <c r="I18" s="57" t="s">
        <v>17</v>
      </c>
      <c r="J18" s="57" t="s">
        <v>18</v>
      </c>
      <c r="K18" s="58">
        <v>20</v>
      </c>
      <c r="L18" s="57">
        <v>282282</v>
      </c>
      <c r="M18" s="57">
        <v>365222</v>
      </c>
      <c r="N18" s="57">
        <v>1</v>
      </c>
      <c r="O18" s="59"/>
      <c r="P18" s="59"/>
      <c r="Q18" s="59"/>
      <c r="R18" s="32">
        <f t="shared" si="1"/>
        <v>0</v>
      </c>
      <c r="S18" s="44">
        <f t="shared" si="2"/>
        <v>0</v>
      </c>
      <c r="T18" s="59"/>
      <c r="U18" s="59"/>
      <c r="V18" s="32">
        <f t="shared" si="3"/>
        <v>0</v>
      </c>
      <c r="W18" s="44">
        <f t="shared" si="4"/>
        <v>0</v>
      </c>
    </row>
    <row r="19" spans="1:23" x14ac:dyDescent="0.25">
      <c r="A19" s="55">
        <v>370568</v>
      </c>
      <c r="B19" s="55" t="s">
        <v>122</v>
      </c>
      <c r="C19" s="56" t="s">
        <v>123</v>
      </c>
      <c r="D19" s="57" t="s">
        <v>14</v>
      </c>
      <c r="E19" s="57" t="s">
        <v>45</v>
      </c>
      <c r="F19" s="57" t="s">
        <v>117</v>
      </c>
      <c r="G19" s="57" t="s">
        <v>120</v>
      </c>
      <c r="H19" s="57" t="s">
        <v>121</v>
      </c>
      <c r="I19" s="57" t="s">
        <v>17</v>
      </c>
      <c r="J19" s="57" t="s">
        <v>18</v>
      </c>
      <c r="K19" s="58">
        <v>86</v>
      </c>
      <c r="L19" s="57">
        <v>281059</v>
      </c>
      <c r="M19" s="57">
        <v>365736</v>
      </c>
      <c r="N19" s="57">
        <v>1</v>
      </c>
      <c r="O19" s="59"/>
      <c r="P19" s="59"/>
      <c r="Q19" s="59"/>
      <c r="R19" s="32">
        <f t="shared" si="1"/>
        <v>0</v>
      </c>
      <c r="S19" s="44">
        <f t="shared" si="2"/>
        <v>0</v>
      </c>
      <c r="T19" s="59"/>
      <c r="U19" s="59"/>
      <c r="V19" s="32">
        <f t="shared" si="3"/>
        <v>0</v>
      </c>
      <c r="W19" s="44">
        <f t="shared" si="4"/>
        <v>0</v>
      </c>
    </row>
    <row r="20" spans="1:23" x14ac:dyDescent="0.25">
      <c r="A20" s="55">
        <v>370836</v>
      </c>
      <c r="B20" s="55" t="s">
        <v>124</v>
      </c>
      <c r="C20" s="56" t="s">
        <v>125</v>
      </c>
      <c r="D20" s="57" t="s">
        <v>14</v>
      </c>
      <c r="E20" s="57" t="s">
        <v>45</v>
      </c>
      <c r="F20" s="57" t="s">
        <v>117</v>
      </c>
      <c r="G20" s="57" t="s">
        <v>126</v>
      </c>
      <c r="H20" s="57" t="s">
        <v>127</v>
      </c>
      <c r="I20" s="57" t="s">
        <v>17</v>
      </c>
      <c r="J20" s="57" t="s">
        <v>18</v>
      </c>
      <c r="K20" s="58">
        <v>37</v>
      </c>
      <c r="L20" s="57">
        <v>292259</v>
      </c>
      <c r="M20" s="57">
        <v>375002</v>
      </c>
      <c r="N20" s="57">
        <v>1</v>
      </c>
      <c r="O20" s="59"/>
      <c r="P20" s="59"/>
      <c r="Q20" s="59"/>
      <c r="R20" s="32">
        <f t="shared" si="1"/>
        <v>0</v>
      </c>
      <c r="S20" s="44">
        <f t="shared" si="2"/>
        <v>0</v>
      </c>
      <c r="T20" s="59"/>
      <c r="U20" s="59"/>
      <c r="V20" s="32">
        <f t="shared" si="3"/>
        <v>0</v>
      </c>
      <c r="W20" s="44">
        <f t="shared" si="4"/>
        <v>0</v>
      </c>
    </row>
    <row r="21" spans="1:23" x14ac:dyDescent="0.25">
      <c r="A21" s="55">
        <v>364127</v>
      </c>
      <c r="B21" s="55" t="s">
        <v>434</v>
      </c>
      <c r="C21" s="56" t="s">
        <v>435</v>
      </c>
      <c r="D21" s="57" t="s">
        <v>14</v>
      </c>
      <c r="E21" s="57" t="s">
        <v>45</v>
      </c>
      <c r="F21" s="57" t="s">
        <v>436</v>
      </c>
      <c r="G21" s="57" t="s">
        <v>437</v>
      </c>
      <c r="H21" s="57" t="s">
        <v>436</v>
      </c>
      <c r="I21" s="57" t="s">
        <v>438</v>
      </c>
      <c r="J21" s="57" t="s">
        <v>439</v>
      </c>
      <c r="K21" s="58">
        <v>1</v>
      </c>
      <c r="L21" s="57">
        <v>284247</v>
      </c>
      <c r="M21" s="57">
        <v>345331</v>
      </c>
      <c r="N21" s="57">
        <v>1</v>
      </c>
      <c r="O21" s="59"/>
      <c r="P21" s="59"/>
      <c r="Q21" s="59"/>
      <c r="R21" s="32">
        <f t="shared" si="1"/>
        <v>0</v>
      </c>
      <c r="S21" s="44">
        <f t="shared" si="2"/>
        <v>0</v>
      </c>
      <c r="T21" s="59"/>
      <c r="U21" s="59"/>
      <c r="V21" s="32">
        <f t="shared" si="3"/>
        <v>0</v>
      </c>
      <c r="W21" s="44">
        <f t="shared" si="4"/>
        <v>0</v>
      </c>
    </row>
    <row r="22" spans="1:23" x14ac:dyDescent="0.25">
      <c r="A22" s="55">
        <v>364910</v>
      </c>
      <c r="B22" s="55" t="s">
        <v>794</v>
      </c>
      <c r="C22" s="56" t="s">
        <v>795</v>
      </c>
      <c r="D22" s="57" t="s">
        <v>14</v>
      </c>
      <c r="E22" s="57" t="s">
        <v>45</v>
      </c>
      <c r="F22" s="57" t="s">
        <v>117</v>
      </c>
      <c r="G22" s="57" t="s">
        <v>796</v>
      </c>
      <c r="H22" s="57" t="s">
        <v>117</v>
      </c>
      <c r="I22" s="57" t="s">
        <v>46</v>
      </c>
      <c r="J22" s="57" t="s">
        <v>47</v>
      </c>
      <c r="K22" s="58">
        <v>4</v>
      </c>
      <c r="L22" s="57">
        <v>284021</v>
      </c>
      <c r="M22" s="57">
        <v>366681</v>
      </c>
      <c r="N22" s="57">
        <v>1</v>
      </c>
      <c r="O22" s="59"/>
      <c r="P22" s="59"/>
      <c r="Q22" s="59"/>
      <c r="R22" s="32">
        <f t="shared" si="1"/>
        <v>0</v>
      </c>
      <c r="S22" s="44">
        <f t="shared" si="2"/>
        <v>0</v>
      </c>
      <c r="T22" s="59"/>
      <c r="U22" s="59"/>
      <c r="V22" s="32">
        <f t="shared" si="3"/>
        <v>0</v>
      </c>
      <c r="W22" s="44">
        <f t="shared" si="4"/>
        <v>0</v>
      </c>
    </row>
    <row r="23" spans="1:23" x14ac:dyDescent="0.25">
      <c r="A23" s="55">
        <v>366008</v>
      </c>
      <c r="B23" s="55" t="s">
        <v>797</v>
      </c>
      <c r="C23" s="56" t="s">
        <v>798</v>
      </c>
      <c r="D23" s="57" t="s">
        <v>14</v>
      </c>
      <c r="E23" s="57" t="s">
        <v>45</v>
      </c>
      <c r="F23" s="57" t="s">
        <v>117</v>
      </c>
      <c r="G23" s="57" t="s">
        <v>796</v>
      </c>
      <c r="H23" s="57" t="s">
        <v>117</v>
      </c>
      <c r="I23" s="57" t="s">
        <v>388</v>
      </c>
      <c r="J23" s="57" t="s">
        <v>389</v>
      </c>
      <c r="K23" s="58">
        <v>2</v>
      </c>
      <c r="L23" s="57">
        <v>284326</v>
      </c>
      <c r="M23" s="57">
        <v>366113</v>
      </c>
      <c r="N23" s="57">
        <v>1</v>
      </c>
      <c r="O23" s="59"/>
      <c r="P23" s="59"/>
      <c r="Q23" s="59"/>
      <c r="R23" s="32">
        <f t="shared" si="1"/>
        <v>0</v>
      </c>
      <c r="S23" s="44">
        <f t="shared" si="2"/>
        <v>0</v>
      </c>
      <c r="T23" s="59"/>
      <c r="U23" s="59"/>
      <c r="V23" s="32">
        <f t="shared" si="3"/>
        <v>0</v>
      </c>
      <c r="W23" s="44">
        <f t="shared" si="4"/>
        <v>0</v>
      </c>
    </row>
    <row r="24" spans="1:23" x14ac:dyDescent="0.25">
      <c r="A24" s="55">
        <v>365711</v>
      </c>
      <c r="B24" s="55" t="s">
        <v>799</v>
      </c>
      <c r="C24" s="56" t="s">
        <v>800</v>
      </c>
      <c r="D24" s="57" t="s">
        <v>14</v>
      </c>
      <c r="E24" s="57" t="s">
        <v>45</v>
      </c>
      <c r="F24" s="57" t="s">
        <v>117</v>
      </c>
      <c r="G24" s="57" t="s">
        <v>796</v>
      </c>
      <c r="H24" s="57" t="s">
        <v>117</v>
      </c>
      <c r="I24" s="57" t="s">
        <v>801</v>
      </c>
      <c r="J24" s="57" t="s">
        <v>802</v>
      </c>
      <c r="K24" s="58">
        <v>41</v>
      </c>
      <c r="L24" s="57">
        <v>283479</v>
      </c>
      <c r="M24" s="57">
        <v>365465</v>
      </c>
      <c r="N24" s="57">
        <v>1</v>
      </c>
      <c r="O24" s="59"/>
      <c r="P24" s="59"/>
      <c r="Q24" s="59"/>
      <c r="R24" s="32">
        <f t="shared" si="1"/>
        <v>0</v>
      </c>
      <c r="S24" s="44">
        <f t="shared" si="2"/>
        <v>0</v>
      </c>
      <c r="T24" s="59"/>
      <c r="U24" s="59"/>
      <c r="V24" s="32">
        <f t="shared" si="3"/>
        <v>0</v>
      </c>
      <c r="W24" s="44">
        <f t="shared" si="4"/>
        <v>0</v>
      </c>
    </row>
  </sheetData>
  <sheetProtection algorithmName="SHA-512" hashValue="wXqIoA3R3aH+dJ913OfQNvir+n8D2TTqPmliJqNIgd8lcmdR/1ckqR++LP08suzhMpYWMSD0vhP4XEGa5F9Baw==" saltValue="yiaos+1sJV7W+is3TgjrQQ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W25"/>
  <sheetViews>
    <sheetView topLeftCell="A7" workbookViewId="0">
      <selection activeCell="H5" sqref="H5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205</v>
      </c>
      <c r="B2" s="8">
        <f>M14</f>
        <v>10</v>
      </c>
      <c r="C2" s="8" t="str">
        <f>E16</f>
        <v>OLEŚNICKI</v>
      </c>
      <c r="D2" s="8"/>
      <c r="E2" s="8"/>
      <c r="F2" s="8"/>
      <c r="G2" s="64" t="s">
        <v>1421</v>
      </c>
      <c r="H2" s="65"/>
      <c r="I2" s="66"/>
      <c r="J2" s="67" t="s">
        <v>1422</v>
      </c>
      <c r="K2" s="68"/>
      <c r="L2" s="69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70" t="s">
        <v>1429</v>
      </c>
      <c r="B4" s="70"/>
      <c r="C4" s="70"/>
      <c r="D4" s="70"/>
      <c r="E4" s="70"/>
      <c r="F4" s="20" t="s">
        <v>1430</v>
      </c>
      <c r="G4" s="21">
        <f>ROUND(J4/M14/60,2)</f>
        <v>0</v>
      </c>
      <c r="H4" s="22">
        <f>ROUND(K4/M14/60,2)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71" t="s">
        <v>1431</v>
      </c>
      <c r="O4" s="72"/>
      <c r="P4" s="26">
        <v>1</v>
      </c>
      <c r="Q4" s="73"/>
      <c r="R4" s="74"/>
      <c r="S4" s="74"/>
      <c r="T4" s="74"/>
      <c r="U4" s="74"/>
      <c r="V4" s="75"/>
    </row>
    <row r="5" spans="1:23" ht="45" x14ac:dyDescent="0.25">
      <c r="A5" s="70" t="s">
        <v>1432</v>
      </c>
      <c r="B5" s="70"/>
      <c r="C5" s="70"/>
      <c r="D5" s="70"/>
      <c r="E5" s="70"/>
      <c r="F5" s="20" t="s">
        <v>1433</v>
      </c>
      <c r="G5" s="21">
        <f>ROUND(J5/M14/60,2)</f>
        <v>0</v>
      </c>
      <c r="H5" s="22">
        <f>ROUND(K5/M14/60,2)</f>
        <v>0</v>
      </c>
      <c r="I5" s="23">
        <f>G5+H5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71"/>
      <c r="O5" s="72"/>
      <c r="P5" s="26">
        <v>2</v>
      </c>
      <c r="Q5" s="73"/>
      <c r="R5" s="74"/>
      <c r="S5" s="74"/>
      <c r="T5" s="74"/>
      <c r="U5" s="74"/>
      <c r="V5" s="75"/>
    </row>
    <row r="6" spans="1:23" ht="68.25" x14ac:dyDescent="0.25">
      <c r="A6" s="76" t="s">
        <v>1434</v>
      </c>
      <c r="B6" s="76"/>
      <c r="C6" s="76"/>
      <c r="D6" s="76"/>
      <c r="E6" s="76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77" t="s">
        <v>1436</v>
      </c>
      <c r="K6" s="78"/>
      <c r="L6" s="79"/>
      <c r="P6" s="19" t="s">
        <v>1427</v>
      </c>
      <c r="Q6" s="8" t="s">
        <v>1428</v>
      </c>
      <c r="S6" s="12"/>
      <c r="T6" s="12"/>
    </row>
    <row r="7" spans="1:23" ht="68.25" x14ac:dyDescent="0.25">
      <c r="A7" s="76" t="s">
        <v>1437</v>
      </c>
      <c r="B7" s="76"/>
      <c r="C7" s="76"/>
      <c r="D7" s="76"/>
      <c r="E7" s="76"/>
      <c r="F7" s="10" t="s">
        <v>1438</v>
      </c>
      <c r="G7" s="28"/>
      <c r="H7" s="22">
        <f t="shared" si="0"/>
        <v>0</v>
      </c>
      <c r="I7" s="48">
        <f>ROUND(G7+H7,2)</f>
        <v>0</v>
      </c>
      <c r="J7" s="77" t="s">
        <v>1436</v>
      </c>
      <c r="K7" s="78"/>
      <c r="L7" s="79"/>
      <c r="P7" s="19"/>
      <c r="Q7" s="8"/>
      <c r="S7" s="12"/>
      <c r="T7" s="12"/>
    </row>
    <row r="8" spans="1:23" ht="57" x14ac:dyDescent="0.25">
      <c r="A8" s="76" t="s">
        <v>1439</v>
      </c>
      <c r="B8" s="76"/>
      <c r="C8" s="76"/>
      <c r="D8" s="76"/>
      <c r="E8" s="76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71" t="s">
        <v>1441</v>
      </c>
      <c r="O8" s="72"/>
      <c r="P8" s="26">
        <v>1</v>
      </c>
      <c r="Q8" s="73"/>
      <c r="R8" s="74"/>
      <c r="S8" s="74"/>
      <c r="T8" s="74"/>
      <c r="U8" s="74"/>
      <c r="V8" s="75"/>
    </row>
    <row r="9" spans="1:23" ht="45.75" x14ac:dyDescent="0.25">
      <c r="A9" s="82" t="s">
        <v>1442</v>
      </c>
      <c r="B9" s="82"/>
      <c r="C9" s="82"/>
      <c r="D9" s="82"/>
      <c r="E9" s="82"/>
      <c r="F9" s="10" t="s">
        <v>1443</v>
      </c>
      <c r="G9" s="28"/>
      <c r="H9" s="22">
        <f t="shared" si="0"/>
        <v>0</v>
      </c>
      <c r="I9" s="48">
        <f>ROUND(G9+H9,2)</f>
        <v>0</v>
      </c>
      <c r="J9" s="83" t="s">
        <v>1436</v>
      </c>
      <c r="K9" s="84"/>
      <c r="L9" s="85"/>
      <c r="M9" s="8"/>
      <c r="N9" s="31"/>
      <c r="W9" s="32"/>
    </row>
    <row r="10" spans="1:23" ht="57.75" thickBot="1" x14ac:dyDescent="0.3">
      <c r="A10" s="82" t="s">
        <v>1444</v>
      </c>
      <c r="B10" s="82"/>
      <c r="C10" s="82"/>
      <c r="D10" s="82"/>
      <c r="E10" s="82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86" t="s">
        <v>1436</v>
      </c>
      <c r="K10" s="87"/>
      <c r="L10" s="88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89"/>
      <c r="J11" s="90"/>
      <c r="K11" s="90"/>
      <c r="L11" s="91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92"/>
      <c r="J12" s="93"/>
      <c r="K12" s="93"/>
      <c r="L12" s="94"/>
      <c r="M12" s="95" t="s">
        <v>1448</v>
      </c>
      <c r="N12" s="96"/>
      <c r="O12" s="96"/>
      <c r="P12" s="96"/>
      <c r="Q12" s="96"/>
      <c r="R12" s="96"/>
      <c r="S12" s="96"/>
      <c r="T12" s="96"/>
      <c r="U12" s="96"/>
      <c r="V12" s="96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10</v>
      </c>
      <c r="N14" s="42">
        <f>SUM(N16:N400)</f>
        <v>10</v>
      </c>
      <c r="P14" s="80" t="s">
        <v>1449</v>
      </c>
      <c r="Q14" s="81"/>
      <c r="R14" s="81"/>
      <c r="S14" s="81"/>
      <c r="T14" s="80" t="s">
        <v>1450</v>
      </c>
      <c r="U14" s="81"/>
      <c r="V14" s="81"/>
      <c r="W14" s="8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167287</v>
      </c>
      <c r="B16" s="55" t="s">
        <v>1300</v>
      </c>
      <c r="C16" s="56" t="s">
        <v>1301</v>
      </c>
      <c r="D16" s="57" t="s">
        <v>14</v>
      </c>
      <c r="E16" s="57" t="s">
        <v>51</v>
      </c>
      <c r="F16" s="57" t="s">
        <v>229</v>
      </c>
      <c r="G16" s="57" t="s">
        <v>1302</v>
      </c>
      <c r="H16" s="57" t="s">
        <v>229</v>
      </c>
      <c r="I16" s="57" t="s">
        <v>271</v>
      </c>
      <c r="J16" s="57" t="s">
        <v>272</v>
      </c>
      <c r="K16" s="57">
        <v>47</v>
      </c>
      <c r="L16" s="57">
        <v>387627</v>
      </c>
      <c r="M16" s="57">
        <v>372619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167488</v>
      </c>
      <c r="B17" s="55" t="s">
        <v>1303</v>
      </c>
      <c r="C17" s="56" t="s">
        <v>1304</v>
      </c>
      <c r="D17" s="57" t="s">
        <v>14</v>
      </c>
      <c r="E17" s="57" t="s">
        <v>51</v>
      </c>
      <c r="F17" s="57" t="s">
        <v>229</v>
      </c>
      <c r="G17" s="57" t="s">
        <v>1302</v>
      </c>
      <c r="H17" s="57" t="s">
        <v>229</v>
      </c>
      <c r="I17" s="57" t="s">
        <v>1305</v>
      </c>
      <c r="J17" s="57" t="s">
        <v>1306</v>
      </c>
      <c r="K17" s="57" t="s">
        <v>279</v>
      </c>
      <c r="L17" s="57">
        <v>386984</v>
      </c>
      <c r="M17" s="57">
        <v>372540</v>
      </c>
      <c r="N17" s="57">
        <v>1</v>
      </c>
      <c r="O17" s="59"/>
      <c r="P17" s="59"/>
      <c r="Q17" s="59"/>
      <c r="R17" s="32">
        <f t="shared" ref="R17:R25" si="1">ROUND(Q17*0.23,2)</f>
        <v>0</v>
      </c>
      <c r="S17" s="44">
        <f t="shared" ref="S17:S25" si="2">ROUND(Q17,2)+R17</f>
        <v>0</v>
      </c>
      <c r="T17" s="59"/>
      <c r="U17" s="59"/>
      <c r="V17" s="32">
        <f t="shared" ref="V17:V25" si="3">ROUND(U17*0.23,2)</f>
        <v>0</v>
      </c>
      <c r="W17" s="44">
        <f t="shared" ref="W17:W25" si="4">ROUND(U17,2)+V17</f>
        <v>0</v>
      </c>
    </row>
    <row r="18" spans="1:23" x14ac:dyDescent="0.25">
      <c r="A18" s="55">
        <v>167537</v>
      </c>
      <c r="B18" s="55" t="s">
        <v>1307</v>
      </c>
      <c r="C18" s="56" t="s">
        <v>1308</v>
      </c>
      <c r="D18" s="57" t="s">
        <v>14</v>
      </c>
      <c r="E18" s="57" t="s">
        <v>51</v>
      </c>
      <c r="F18" s="57" t="s">
        <v>229</v>
      </c>
      <c r="G18" s="57" t="s">
        <v>1302</v>
      </c>
      <c r="H18" s="57" t="s">
        <v>229</v>
      </c>
      <c r="I18" s="57" t="s">
        <v>1309</v>
      </c>
      <c r="J18" s="57" t="s">
        <v>1310</v>
      </c>
      <c r="K18" s="57">
        <v>4</v>
      </c>
      <c r="L18" s="57">
        <v>388014</v>
      </c>
      <c r="M18" s="57">
        <v>372938</v>
      </c>
      <c r="N18" s="57">
        <v>1</v>
      </c>
      <c r="O18" s="59"/>
      <c r="P18" s="59"/>
      <c r="Q18" s="59"/>
      <c r="R18" s="32">
        <f t="shared" si="1"/>
        <v>0</v>
      </c>
      <c r="S18" s="44">
        <f t="shared" si="2"/>
        <v>0</v>
      </c>
      <c r="T18" s="59"/>
      <c r="U18" s="59"/>
      <c r="V18" s="32">
        <f t="shared" si="3"/>
        <v>0</v>
      </c>
      <c r="W18" s="44">
        <f t="shared" si="4"/>
        <v>0</v>
      </c>
    </row>
    <row r="19" spans="1:23" x14ac:dyDescent="0.25">
      <c r="A19" s="55">
        <v>165370</v>
      </c>
      <c r="B19" s="55" t="s">
        <v>1311</v>
      </c>
      <c r="C19" s="56" t="s">
        <v>1312</v>
      </c>
      <c r="D19" s="57" t="s">
        <v>14</v>
      </c>
      <c r="E19" s="57" t="s">
        <v>51</v>
      </c>
      <c r="F19" s="57" t="s">
        <v>229</v>
      </c>
      <c r="G19" s="57" t="s">
        <v>1302</v>
      </c>
      <c r="H19" s="57" t="s">
        <v>229</v>
      </c>
      <c r="I19" s="57" t="s">
        <v>128</v>
      </c>
      <c r="J19" s="57" t="s">
        <v>129</v>
      </c>
      <c r="K19" s="57">
        <v>8</v>
      </c>
      <c r="L19" s="57">
        <v>387588</v>
      </c>
      <c r="M19" s="57">
        <v>372799</v>
      </c>
      <c r="N19" s="57">
        <v>1</v>
      </c>
      <c r="O19" s="59"/>
      <c r="P19" s="59"/>
      <c r="Q19" s="59"/>
      <c r="R19" s="32">
        <f t="shared" si="1"/>
        <v>0</v>
      </c>
      <c r="S19" s="44">
        <f t="shared" si="2"/>
        <v>0</v>
      </c>
      <c r="T19" s="59"/>
      <c r="U19" s="59"/>
      <c r="V19" s="32">
        <f t="shared" si="3"/>
        <v>0</v>
      </c>
      <c r="W19" s="44">
        <f t="shared" si="4"/>
        <v>0</v>
      </c>
    </row>
    <row r="20" spans="1:23" x14ac:dyDescent="0.25">
      <c r="A20" s="55">
        <v>167867</v>
      </c>
      <c r="B20" s="55" t="s">
        <v>1317</v>
      </c>
      <c r="C20" s="56" t="s">
        <v>1318</v>
      </c>
      <c r="D20" s="57" t="s">
        <v>14</v>
      </c>
      <c r="E20" s="57" t="s">
        <v>51</v>
      </c>
      <c r="F20" s="57" t="s">
        <v>229</v>
      </c>
      <c r="G20" s="57" t="s">
        <v>1302</v>
      </c>
      <c r="H20" s="57" t="s">
        <v>229</v>
      </c>
      <c r="I20" s="57" t="s">
        <v>313</v>
      </c>
      <c r="J20" s="57" t="s">
        <v>314</v>
      </c>
      <c r="K20" s="57">
        <v>2</v>
      </c>
      <c r="L20" s="57">
        <v>387446</v>
      </c>
      <c r="M20" s="57">
        <v>372104</v>
      </c>
      <c r="N20" s="57">
        <v>1</v>
      </c>
      <c r="O20" s="59"/>
      <c r="P20" s="59"/>
      <c r="Q20" s="59"/>
      <c r="R20" s="32">
        <f t="shared" si="1"/>
        <v>0</v>
      </c>
      <c r="S20" s="44">
        <f t="shared" si="2"/>
        <v>0</v>
      </c>
      <c r="T20" s="59"/>
      <c r="U20" s="59"/>
      <c r="V20" s="32">
        <f t="shared" si="3"/>
        <v>0</v>
      </c>
      <c r="W20" s="44">
        <f t="shared" si="4"/>
        <v>0</v>
      </c>
    </row>
    <row r="21" spans="1:23" x14ac:dyDescent="0.25">
      <c r="A21" s="55">
        <v>165220</v>
      </c>
      <c r="B21" s="55" t="s">
        <v>1323</v>
      </c>
      <c r="C21" s="56" t="s">
        <v>1324</v>
      </c>
      <c r="D21" s="57" t="s">
        <v>14</v>
      </c>
      <c r="E21" s="57" t="s">
        <v>51</v>
      </c>
      <c r="F21" s="57" t="s">
        <v>229</v>
      </c>
      <c r="G21" s="57" t="s">
        <v>1302</v>
      </c>
      <c r="H21" s="57" t="s">
        <v>229</v>
      </c>
      <c r="I21" s="57" t="s">
        <v>184</v>
      </c>
      <c r="J21" s="57" t="s">
        <v>185</v>
      </c>
      <c r="K21" s="57">
        <v>4</v>
      </c>
      <c r="L21" s="57">
        <v>386648</v>
      </c>
      <c r="M21" s="57">
        <v>372208</v>
      </c>
      <c r="N21" s="57">
        <v>1</v>
      </c>
      <c r="O21" s="59"/>
      <c r="P21" s="59"/>
      <c r="Q21" s="59"/>
      <c r="R21" s="32">
        <f t="shared" si="1"/>
        <v>0</v>
      </c>
      <c r="S21" s="44">
        <f t="shared" si="2"/>
        <v>0</v>
      </c>
      <c r="T21" s="59"/>
      <c r="U21" s="59"/>
      <c r="V21" s="32">
        <f t="shared" si="3"/>
        <v>0</v>
      </c>
      <c r="W21" s="44">
        <f t="shared" si="4"/>
        <v>0</v>
      </c>
    </row>
    <row r="22" spans="1:23" x14ac:dyDescent="0.25">
      <c r="A22" s="55">
        <v>168290</v>
      </c>
      <c r="B22" s="55" t="s">
        <v>1327</v>
      </c>
      <c r="C22" s="56" t="s">
        <v>1328</v>
      </c>
      <c r="D22" s="57" t="s">
        <v>14</v>
      </c>
      <c r="E22" s="57" t="s">
        <v>51</v>
      </c>
      <c r="F22" s="57" t="s">
        <v>229</v>
      </c>
      <c r="G22" s="57" t="s">
        <v>1302</v>
      </c>
      <c r="H22" s="57" t="s">
        <v>229</v>
      </c>
      <c r="I22" s="57" t="s">
        <v>1329</v>
      </c>
      <c r="J22" s="57" t="s">
        <v>1330</v>
      </c>
      <c r="K22" s="57">
        <v>32</v>
      </c>
      <c r="L22" s="57">
        <v>388998</v>
      </c>
      <c r="M22" s="57">
        <v>372576</v>
      </c>
      <c r="N22" s="57">
        <v>1</v>
      </c>
      <c r="O22" s="59"/>
      <c r="P22" s="59"/>
      <c r="Q22" s="59"/>
      <c r="R22" s="32">
        <f t="shared" si="1"/>
        <v>0</v>
      </c>
      <c r="S22" s="44">
        <f t="shared" si="2"/>
        <v>0</v>
      </c>
      <c r="T22" s="59"/>
      <c r="U22" s="59"/>
      <c r="V22" s="32">
        <f t="shared" si="3"/>
        <v>0</v>
      </c>
      <c r="W22" s="44">
        <f t="shared" si="4"/>
        <v>0</v>
      </c>
    </row>
    <row r="23" spans="1:23" x14ac:dyDescent="0.25">
      <c r="A23" s="55">
        <v>168291</v>
      </c>
      <c r="B23" s="55" t="s">
        <v>1331</v>
      </c>
      <c r="C23" s="56" t="s">
        <v>1332</v>
      </c>
      <c r="D23" s="57" t="s">
        <v>14</v>
      </c>
      <c r="E23" s="57" t="s">
        <v>51</v>
      </c>
      <c r="F23" s="57" t="s">
        <v>229</v>
      </c>
      <c r="G23" s="57" t="s">
        <v>1302</v>
      </c>
      <c r="H23" s="57" t="s">
        <v>229</v>
      </c>
      <c r="I23" s="57" t="s">
        <v>1329</v>
      </c>
      <c r="J23" s="57" t="s">
        <v>1330</v>
      </c>
      <c r="K23" s="57" t="s">
        <v>58</v>
      </c>
      <c r="L23" s="57">
        <v>388996</v>
      </c>
      <c r="M23" s="57">
        <v>372617</v>
      </c>
      <c r="N23" s="57">
        <v>1</v>
      </c>
      <c r="O23" s="59"/>
      <c r="P23" s="59"/>
      <c r="Q23" s="59"/>
      <c r="R23" s="32">
        <f t="shared" si="1"/>
        <v>0</v>
      </c>
      <c r="S23" s="44">
        <f t="shared" si="2"/>
        <v>0</v>
      </c>
      <c r="T23" s="59"/>
      <c r="U23" s="59"/>
      <c r="V23" s="32">
        <f t="shared" si="3"/>
        <v>0</v>
      </c>
      <c r="W23" s="44">
        <f t="shared" si="4"/>
        <v>0</v>
      </c>
    </row>
    <row r="24" spans="1:23" x14ac:dyDescent="0.25">
      <c r="A24" s="55">
        <v>168308</v>
      </c>
      <c r="B24" s="55" t="s">
        <v>1333</v>
      </c>
      <c r="C24" s="56" t="s">
        <v>1334</v>
      </c>
      <c r="D24" s="57" t="s">
        <v>14</v>
      </c>
      <c r="E24" s="57" t="s">
        <v>51</v>
      </c>
      <c r="F24" s="57" t="s">
        <v>229</v>
      </c>
      <c r="G24" s="57" t="s">
        <v>1302</v>
      </c>
      <c r="H24" s="57" t="s">
        <v>229</v>
      </c>
      <c r="I24" s="57" t="s">
        <v>176</v>
      </c>
      <c r="J24" s="57" t="s">
        <v>177</v>
      </c>
      <c r="K24" s="57">
        <v>56</v>
      </c>
      <c r="L24" s="57">
        <v>388025</v>
      </c>
      <c r="M24" s="57">
        <v>373246</v>
      </c>
      <c r="N24" s="57">
        <v>1</v>
      </c>
      <c r="O24" s="59"/>
      <c r="P24" s="59"/>
      <c r="Q24" s="59"/>
      <c r="R24" s="32">
        <f t="shared" si="1"/>
        <v>0</v>
      </c>
      <c r="S24" s="44">
        <f t="shared" si="2"/>
        <v>0</v>
      </c>
      <c r="T24" s="59"/>
      <c r="U24" s="59"/>
      <c r="V24" s="32">
        <f t="shared" si="3"/>
        <v>0</v>
      </c>
      <c r="W24" s="44">
        <f t="shared" si="4"/>
        <v>0</v>
      </c>
    </row>
    <row r="25" spans="1:23" x14ac:dyDescent="0.25">
      <c r="A25" s="55">
        <v>168326</v>
      </c>
      <c r="B25" s="55" t="s">
        <v>1338</v>
      </c>
      <c r="C25" s="56" t="s">
        <v>1339</v>
      </c>
      <c r="D25" s="57" t="s">
        <v>14</v>
      </c>
      <c r="E25" s="57" t="s">
        <v>51</v>
      </c>
      <c r="F25" s="57" t="s">
        <v>229</v>
      </c>
      <c r="G25" s="57" t="s">
        <v>1302</v>
      </c>
      <c r="H25" s="57" t="s">
        <v>229</v>
      </c>
      <c r="I25" s="57" t="s">
        <v>176</v>
      </c>
      <c r="J25" s="57" t="s">
        <v>177</v>
      </c>
      <c r="K25" s="57">
        <v>8</v>
      </c>
      <c r="L25" s="57">
        <v>387298</v>
      </c>
      <c r="M25" s="57">
        <v>373008</v>
      </c>
      <c r="N25" s="57">
        <v>1</v>
      </c>
      <c r="O25" s="59"/>
      <c r="P25" s="59"/>
      <c r="Q25" s="59"/>
      <c r="R25" s="32">
        <f t="shared" si="1"/>
        <v>0</v>
      </c>
      <c r="S25" s="44">
        <f t="shared" si="2"/>
        <v>0</v>
      </c>
      <c r="T25" s="59"/>
      <c r="U25" s="59"/>
      <c r="V25" s="32">
        <f t="shared" si="3"/>
        <v>0</v>
      </c>
      <c r="W25" s="44">
        <f t="shared" si="4"/>
        <v>0</v>
      </c>
    </row>
  </sheetData>
  <sheetProtection algorithmName="SHA-512" hashValue="x7C2vHsxMgEvIfNAxBHUeD0r18uffELqa09dzaaF0AzMi86rtyA82ozpBB2u9hJbIN8tJ9CrGz+sZwcnk4BezA==" saltValue="SmBGtHLA39JJ1K2EfNfDTw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W16"/>
  <sheetViews>
    <sheetView topLeftCell="A7" workbookViewId="0">
      <selection activeCell="H5" sqref="H5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204</v>
      </c>
      <c r="B2" s="8">
        <f>M14</f>
        <v>1</v>
      </c>
      <c r="C2" s="8" t="str">
        <f>E16</f>
        <v>OLEŚNICKI</v>
      </c>
      <c r="D2" s="8"/>
      <c r="E2" s="8"/>
      <c r="F2" s="8"/>
      <c r="G2" s="64" t="s">
        <v>1421</v>
      </c>
      <c r="H2" s="65"/>
      <c r="I2" s="66"/>
      <c r="J2" s="67" t="s">
        <v>1422</v>
      </c>
      <c r="K2" s="68"/>
      <c r="L2" s="69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70" t="s">
        <v>1429</v>
      </c>
      <c r="B4" s="70"/>
      <c r="C4" s="70"/>
      <c r="D4" s="70"/>
      <c r="E4" s="70"/>
      <c r="F4" s="20" t="s">
        <v>1430</v>
      </c>
      <c r="G4" s="21">
        <f>ROUND(J4/M14/60,2)</f>
        <v>0</v>
      </c>
      <c r="H4" s="22">
        <f>ROUND(K4/M14/60,2)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71" t="s">
        <v>1431</v>
      </c>
      <c r="O4" s="72"/>
      <c r="P4" s="26">
        <v>1</v>
      </c>
      <c r="Q4" s="73"/>
      <c r="R4" s="74"/>
      <c r="S4" s="74"/>
      <c r="T4" s="74"/>
      <c r="U4" s="74"/>
      <c r="V4" s="75"/>
    </row>
    <row r="5" spans="1:23" ht="45" x14ac:dyDescent="0.25">
      <c r="A5" s="70" t="s">
        <v>1432</v>
      </c>
      <c r="B5" s="70"/>
      <c r="C5" s="70"/>
      <c r="D5" s="70"/>
      <c r="E5" s="70"/>
      <c r="F5" s="20" t="s">
        <v>1433</v>
      </c>
      <c r="G5" s="21">
        <f>ROUND(J5/M14/60,2)</f>
        <v>0</v>
      </c>
      <c r="H5" s="22">
        <f>ROUND(K5/M14/60,2)</f>
        <v>0</v>
      </c>
      <c r="I5" s="23">
        <f>G5+H5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71"/>
      <c r="O5" s="72"/>
      <c r="P5" s="26">
        <v>2</v>
      </c>
      <c r="Q5" s="73"/>
      <c r="R5" s="74"/>
      <c r="S5" s="74"/>
      <c r="T5" s="74"/>
      <c r="U5" s="74"/>
      <c r="V5" s="75"/>
    </row>
    <row r="6" spans="1:23" ht="68.25" x14ac:dyDescent="0.25">
      <c r="A6" s="76" t="s">
        <v>1434</v>
      </c>
      <c r="B6" s="76"/>
      <c r="C6" s="76"/>
      <c r="D6" s="76"/>
      <c r="E6" s="76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77" t="s">
        <v>1436</v>
      </c>
      <c r="K6" s="78"/>
      <c r="L6" s="79"/>
      <c r="P6" s="19" t="s">
        <v>1427</v>
      </c>
      <c r="Q6" s="8" t="s">
        <v>1428</v>
      </c>
      <c r="S6" s="12"/>
      <c r="T6" s="12"/>
    </row>
    <row r="7" spans="1:23" ht="68.25" x14ac:dyDescent="0.25">
      <c r="A7" s="76" t="s">
        <v>1437</v>
      </c>
      <c r="B7" s="76"/>
      <c r="C7" s="76"/>
      <c r="D7" s="76"/>
      <c r="E7" s="76"/>
      <c r="F7" s="10" t="s">
        <v>1438</v>
      </c>
      <c r="G7" s="28"/>
      <c r="H7" s="22">
        <f t="shared" si="0"/>
        <v>0</v>
      </c>
      <c r="I7" s="48">
        <f>ROUND(G7+H7,2)</f>
        <v>0</v>
      </c>
      <c r="J7" s="77" t="s">
        <v>1436</v>
      </c>
      <c r="K7" s="78"/>
      <c r="L7" s="79"/>
      <c r="P7" s="19"/>
      <c r="Q7" s="8"/>
      <c r="S7" s="12"/>
      <c r="T7" s="12"/>
    </row>
    <row r="8" spans="1:23" ht="57" x14ac:dyDescent="0.25">
      <c r="A8" s="76" t="s">
        <v>1439</v>
      </c>
      <c r="B8" s="76"/>
      <c r="C8" s="76"/>
      <c r="D8" s="76"/>
      <c r="E8" s="76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71" t="s">
        <v>1441</v>
      </c>
      <c r="O8" s="72"/>
      <c r="P8" s="26">
        <v>1</v>
      </c>
      <c r="Q8" s="73"/>
      <c r="R8" s="74"/>
      <c r="S8" s="74"/>
      <c r="T8" s="74"/>
      <c r="U8" s="74"/>
      <c r="V8" s="75"/>
    </row>
    <row r="9" spans="1:23" ht="45.75" x14ac:dyDescent="0.25">
      <c r="A9" s="82" t="s">
        <v>1442</v>
      </c>
      <c r="B9" s="82"/>
      <c r="C9" s="82"/>
      <c r="D9" s="82"/>
      <c r="E9" s="82"/>
      <c r="F9" s="10" t="s">
        <v>1443</v>
      </c>
      <c r="G9" s="28"/>
      <c r="H9" s="22">
        <f t="shared" si="0"/>
        <v>0</v>
      </c>
      <c r="I9" s="48">
        <f>ROUND(G9+H9,2)</f>
        <v>0</v>
      </c>
      <c r="J9" s="83" t="s">
        <v>1436</v>
      </c>
      <c r="K9" s="84"/>
      <c r="L9" s="85"/>
      <c r="M9" s="8"/>
      <c r="N9" s="31"/>
      <c r="W9" s="32"/>
    </row>
    <row r="10" spans="1:23" ht="57.75" thickBot="1" x14ac:dyDescent="0.3">
      <c r="A10" s="82" t="s">
        <v>1444</v>
      </c>
      <c r="B10" s="82"/>
      <c r="C10" s="82"/>
      <c r="D10" s="82"/>
      <c r="E10" s="82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86" t="s">
        <v>1436</v>
      </c>
      <c r="K10" s="87"/>
      <c r="L10" s="88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89"/>
      <c r="J11" s="90"/>
      <c r="K11" s="90"/>
      <c r="L11" s="91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92"/>
      <c r="J12" s="93"/>
      <c r="K12" s="93"/>
      <c r="L12" s="94"/>
      <c r="M12" s="95" t="s">
        <v>1448</v>
      </c>
      <c r="N12" s="96"/>
      <c r="O12" s="96"/>
      <c r="P12" s="96"/>
      <c r="Q12" s="96"/>
      <c r="R12" s="96"/>
      <c r="S12" s="96"/>
      <c r="T12" s="96"/>
      <c r="U12" s="96"/>
      <c r="V12" s="96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1</v>
      </c>
      <c r="N14" s="42">
        <f>SUM(N16:N400)</f>
        <v>1</v>
      </c>
      <c r="P14" s="80" t="s">
        <v>1449</v>
      </c>
      <c r="Q14" s="81"/>
      <c r="R14" s="81"/>
      <c r="S14" s="81"/>
      <c r="T14" s="80" t="s">
        <v>1450</v>
      </c>
      <c r="U14" s="81"/>
      <c r="V14" s="81"/>
      <c r="W14" s="8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167766</v>
      </c>
      <c r="B16" s="55" t="s">
        <v>1315</v>
      </c>
      <c r="C16" s="56" t="s">
        <v>1316</v>
      </c>
      <c r="D16" s="57" t="s">
        <v>14</v>
      </c>
      <c r="E16" s="57" t="s">
        <v>51</v>
      </c>
      <c r="F16" s="57" t="s">
        <v>229</v>
      </c>
      <c r="G16" s="57" t="s">
        <v>1302</v>
      </c>
      <c r="H16" s="57" t="s">
        <v>229</v>
      </c>
      <c r="I16" s="57" t="s">
        <v>462</v>
      </c>
      <c r="J16" s="57" t="s">
        <v>463</v>
      </c>
      <c r="K16" s="57">
        <v>19</v>
      </c>
      <c r="L16" s="57">
        <v>386962</v>
      </c>
      <c r="M16" s="57">
        <v>372865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</sheetData>
  <sheetProtection algorithmName="SHA-512" hashValue="5XQT0yrhRtHjMXYetEAHwMDdSO40F7nLqVlPfed537DXEqtGYlrO5cNGxcOu4N4EqFlIcJmj7kpdsP4e1B8Tmg==" saltValue="MIpozaYBm0+qs6bB51AL6w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W16"/>
  <sheetViews>
    <sheetView topLeftCell="A7" workbookViewId="0">
      <selection activeCell="H5" sqref="H5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203</v>
      </c>
      <c r="B2" s="8">
        <f>M14</f>
        <v>1</v>
      </c>
      <c r="C2" s="8" t="str">
        <f>E16</f>
        <v>OLEŚNICKI</v>
      </c>
      <c r="D2" s="8"/>
      <c r="E2" s="8"/>
      <c r="F2" s="8"/>
      <c r="G2" s="64" t="s">
        <v>1421</v>
      </c>
      <c r="H2" s="65"/>
      <c r="I2" s="66"/>
      <c r="J2" s="67" t="s">
        <v>1422</v>
      </c>
      <c r="K2" s="68"/>
      <c r="L2" s="69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70" t="s">
        <v>1429</v>
      </c>
      <c r="B4" s="70"/>
      <c r="C4" s="70"/>
      <c r="D4" s="70"/>
      <c r="E4" s="70"/>
      <c r="F4" s="20" t="s">
        <v>1430</v>
      </c>
      <c r="G4" s="21">
        <f>ROUND(J4/M14/60,2)</f>
        <v>0</v>
      </c>
      <c r="H4" s="22">
        <f>ROUND(K4/M14/60,2)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71" t="s">
        <v>1431</v>
      </c>
      <c r="O4" s="72"/>
      <c r="P4" s="26">
        <v>1</v>
      </c>
      <c r="Q4" s="73"/>
      <c r="R4" s="74"/>
      <c r="S4" s="74"/>
      <c r="T4" s="74"/>
      <c r="U4" s="74"/>
      <c r="V4" s="75"/>
    </row>
    <row r="5" spans="1:23" ht="45" x14ac:dyDescent="0.25">
      <c r="A5" s="70" t="s">
        <v>1432</v>
      </c>
      <c r="B5" s="70"/>
      <c r="C5" s="70"/>
      <c r="D5" s="70"/>
      <c r="E5" s="70"/>
      <c r="F5" s="20" t="s">
        <v>1433</v>
      </c>
      <c r="G5" s="21">
        <f>ROUND(J5/M14/60,2)</f>
        <v>0</v>
      </c>
      <c r="H5" s="22">
        <f>ROUND(K5/M14/60,2)</f>
        <v>0</v>
      </c>
      <c r="I5" s="23">
        <f>G5+H5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71"/>
      <c r="O5" s="72"/>
      <c r="P5" s="26">
        <v>2</v>
      </c>
      <c r="Q5" s="73"/>
      <c r="R5" s="74"/>
      <c r="S5" s="74"/>
      <c r="T5" s="74"/>
      <c r="U5" s="74"/>
      <c r="V5" s="75"/>
    </row>
    <row r="6" spans="1:23" ht="68.25" x14ac:dyDescent="0.25">
      <c r="A6" s="76" t="s">
        <v>1434</v>
      </c>
      <c r="B6" s="76"/>
      <c r="C6" s="76"/>
      <c r="D6" s="76"/>
      <c r="E6" s="76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77" t="s">
        <v>1436</v>
      </c>
      <c r="K6" s="78"/>
      <c r="L6" s="79"/>
      <c r="P6" s="19" t="s">
        <v>1427</v>
      </c>
      <c r="Q6" s="8" t="s">
        <v>1428</v>
      </c>
      <c r="S6" s="12"/>
      <c r="T6" s="12"/>
    </row>
    <row r="7" spans="1:23" ht="68.25" x14ac:dyDescent="0.25">
      <c r="A7" s="76" t="s">
        <v>1437</v>
      </c>
      <c r="B7" s="76"/>
      <c r="C7" s="76"/>
      <c r="D7" s="76"/>
      <c r="E7" s="76"/>
      <c r="F7" s="10" t="s">
        <v>1438</v>
      </c>
      <c r="G7" s="28"/>
      <c r="H7" s="22">
        <f t="shared" si="0"/>
        <v>0</v>
      </c>
      <c r="I7" s="48">
        <f>ROUND(G7+H7,2)</f>
        <v>0</v>
      </c>
      <c r="J7" s="77" t="s">
        <v>1436</v>
      </c>
      <c r="K7" s="78"/>
      <c r="L7" s="79"/>
      <c r="P7" s="19"/>
      <c r="Q7" s="8"/>
      <c r="S7" s="12"/>
      <c r="T7" s="12"/>
    </row>
    <row r="8" spans="1:23" ht="57" x14ac:dyDescent="0.25">
      <c r="A8" s="76" t="s">
        <v>1439</v>
      </c>
      <c r="B8" s="76"/>
      <c r="C8" s="76"/>
      <c r="D8" s="76"/>
      <c r="E8" s="76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71" t="s">
        <v>1441</v>
      </c>
      <c r="O8" s="72"/>
      <c r="P8" s="26">
        <v>1</v>
      </c>
      <c r="Q8" s="73"/>
      <c r="R8" s="74"/>
      <c r="S8" s="74"/>
      <c r="T8" s="74"/>
      <c r="U8" s="74"/>
      <c r="V8" s="75"/>
    </row>
    <row r="9" spans="1:23" ht="45.75" x14ac:dyDescent="0.25">
      <c r="A9" s="82" t="s">
        <v>1442</v>
      </c>
      <c r="B9" s="82"/>
      <c r="C9" s="82"/>
      <c r="D9" s="82"/>
      <c r="E9" s="82"/>
      <c r="F9" s="10" t="s">
        <v>1443</v>
      </c>
      <c r="G9" s="28"/>
      <c r="H9" s="22">
        <f t="shared" si="0"/>
        <v>0</v>
      </c>
      <c r="I9" s="48">
        <f>ROUND(G9+H9,2)</f>
        <v>0</v>
      </c>
      <c r="J9" s="83" t="s">
        <v>1436</v>
      </c>
      <c r="K9" s="84"/>
      <c r="L9" s="85"/>
      <c r="M9" s="8"/>
      <c r="N9" s="31"/>
      <c r="W9" s="32"/>
    </row>
    <row r="10" spans="1:23" ht="57.75" thickBot="1" x14ac:dyDescent="0.3">
      <c r="A10" s="82" t="s">
        <v>1444</v>
      </c>
      <c r="B10" s="82"/>
      <c r="C10" s="82"/>
      <c r="D10" s="82"/>
      <c r="E10" s="82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86" t="s">
        <v>1436</v>
      </c>
      <c r="K10" s="87"/>
      <c r="L10" s="88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89"/>
      <c r="J11" s="90"/>
      <c r="K11" s="90"/>
      <c r="L11" s="91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92"/>
      <c r="J12" s="93"/>
      <c r="K12" s="93"/>
      <c r="L12" s="94"/>
      <c r="M12" s="95" t="s">
        <v>1448</v>
      </c>
      <c r="N12" s="96"/>
      <c r="O12" s="96"/>
      <c r="P12" s="96"/>
      <c r="Q12" s="96"/>
      <c r="R12" s="96"/>
      <c r="S12" s="96"/>
      <c r="T12" s="96"/>
      <c r="U12" s="96"/>
      <c r="V12" s="96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1</v>
      </c>
      <c r="N14" s="42">
        <f>SUM(N16:N400)</f>
        <v>1</v>
      </c>
      <c r="P14" s="80" t="s">
        <v>1449</v>
      </c>
      <c r="Q14" s="81"/>
      <c r="R14" s="81"/>
      <c r="S14" s="81"/>
      <c r="T14" s="80" t="s">
        <v>1450</v>
      </c>
      <c r="U14" s="81"/>
      <c r="V14" s="81"/>
      <c r="W14" s="8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167645</v>
      </c>
      <c r="B16" s="55" t="s">
        <v>1313</v>
      </c>
      <c r="C16" s="56" t="s">
        <v>1314</v>
      </c>
      <c r="D16" s="57" t="s">
        <v>14</v>
      </c>
      <c r="E16" s="57" t="s">
        <v>51</v>
      </c>
      <c r="F16" s="57" t="s">
        <v>229</v>
      </c>
      <c r="G16" s="57" t="s">
        <v>1302</v>
      </c>
      <c r="H16" s="57" t="s">
        <v>229</v>
      </c>
      <c r="I16" s="57" t="s">
        <v>432</v>
      </c>
      <c r="J16" s="57" t="s">
        <v>433</v>
      </c>
      <c r="K16" s="57">
        <v>10</v>
      </c>
      <c r="L16" s="57">
        <v>387047</v>
      </c>
      <c r="M16" s="57">
        <v>372229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</sheetData>
  <sheetProtection algorithmName="SHA-512" hashValue="6uS4hkR/oKaozZNKV3ZtZN5ei4yrUkkxDBgywegiv0neE10V4DbKZbGLHU0G+3z+sclRg9B6Tqqgmd6+mtAHaQ==" saltValue="WgxzvKPZxIuY3H/t1Snchw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W20"/>
  <sheetViews>
    <sheetView topLeftCell="A7" workbookViewId="0">
      <selection activeCell="H5" sqref="H5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202</v>
      </c>
      <c r="B2" s="8">
        <f>M14</f>
        <v>5</v>
      </c>
      <c r="C2" s="8" t="str">
        <f>E16</f>
        <v>MILICKI</v>
      </c>
      <c r="D2" s="8"/>
      <c r="E2" s="8"/>
      <c r="F2" s="8"/>
      <c r="G2" s="64" t="s">
        <v>1421</v>
      </c>
      <c r="H2" s="65"/>
      <c r="I2" s="66"/>
      <c r="J2" s="67" t="s">
        <v>1422</v>
      </c>
      <c r="K2" s="68"/>
      <c r="L2" s="69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70" t="s">
        <v>1429</v>
      </c>
      <c r="B4" s="70"/>
      <c r="C4" s="70"/>
      <c r="D4" s="70"/>
      <c r="E4" s="70"/>
      <c r="F4" s="20" t="s">
        <v>1430</v>
      </c>
      <c r="G4" s="21">
        <f>ROUND(J4/M14/60,2)</f>
        <v>0</v>
      </c>
      <c r="H4" s="22">
        <f>ROUND(K4/M14/60,2)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71" t="s">
        <v>1431</v>
      </c>
      <c r="O4" s="72"/>
      <c r="P4" s="26">
        <v>1</v>
      </c>
      <c r="Q4" s="73"/>
      <c r="R4" s="74"/>
      <c r="S4" s="74"/>
      <c r="T4" s="74"/>
      <c r="U4" s="74"/>
      <c r="V4" s="75"/>
    </row>
    <row r="5" spans="1:23" ht="45" x14ac:dyDescent="0.25">
      <c r="A5" s="70" t="s">
        <v>1432</v>
      </c>
      <c r="B5" s="70"/>
      <c r="C5" s="70"/>
      <c r="D5" s="70"/>
      <c r="E5" s="70"/>
      <c r="F5" s="20" t="s">
        <v>1433</v>
      </c>
      <c r="G5" s="21">
        <f>ROUND(J5/M14/60,2)</f>
        <v>0</v>
      </c>
      <c r="H5" s="22">
        <f>ROUND(K5/M14/60,2)</f>
        <v>0</v>
      </c>
      <c r="I5" s="23">
        <f>G5+H5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71"/>
      <c r="O5" s="72"/>
      <c r="P5" s="26">
        <v>2</v>
      </c>
      <c r="Q5" s="73"/>
      <c r="R5" s="74"/>
      <c r="S5" s="74"/>
      <c r="T5" s="74"/>
      <c r="U5" s="74"/>
      <c r="V5" s="75"/>
    </row>
    <row r="6" spans="1:23" ht="68.25" x14ac:dyDescent="0.25">
      <c r="A6" s="76" t="s">
        <v>1434</v>
      </c>
      <c r="B6" s="76"/>
      <c r="C6" s="76"/>
      <c r="D6" s="76"/>
      <c r="E6" s="76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77" t="s">
        <v>1436</v>
      </c>
      <c r="K6" s="78"/>
      <c r="L6" s="79"/>
      <c r="P6" s="19" t="s">
        <v>1427</v>
      </c>
      <c r="Q6" s="8" t="s">
        <v>1428</v>
      </c>
      <c r="S6" s="12"/>
      <c r="T6" s="12"/>
    </row>
    <row r="7" spans="1:23" ht="68.25" x14ac:dyDescent="0.25">
      <c r="A7" s="76" t="s">
        <v>1437</v>
      </c>
      <c r="B7" s="76"/>
      <c r="C7" s="76"/>
      <c r="D7" s="76"/>
      <c r="E7" s="76"/>
      <c r="F7" s="10" t="s">
        <v>1438</v>
      </c>
      <c r="G7" s="28"/>
      <c r="H7" s="22">
        <f t="shared" si="0"/>
        <v>0</v>
      </c>
      <c r="I7" s="48">
        <f>ROUND(G7+H7,2)</f>
        <v>0</v>
      </c>
      <c r="J7" s="77" t="s">
        <v>1436</v>
      </c>
      <c r="K7" s="78"/>
      <c r="L7" s="79"/>
      <c r="P7" s="19"/>
      <c r="Q7" s="8"/>
      <c r="S7" s="12"/>
      <c r="T7" s="12"/>
    </row>
    <row r="8" spans="1:23" ht="57" x14ac:dyDescent="0.25">
      <c r="A8" s="76" t="s">
        <v>1439</v>
      </c>
      <c r="B8" s="76"/>
      <c r="C8" s="76"/>
      <c r="D8" s="76"/>
      <c r="E8" s="76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71" t="s">
        <v>1441</v>
      </c>
      <c r="O8" s="72"/>
      <c r="P8" s="26">
        <v>1</v>
      </c>
      <c r="Q8" s="73"/>
      <c r="R8" s="74"/>
      <c r="S8" s="74"/>
      <c r="T8" s="74"/>
      <c r="U8" s="74"/>
      <c r="V8" s="75"/>
    </row>
    <row r="9" spans="1:23" ht="45.75" x14ac:dyDescent="0.25">
      <c r="A9" s="82" t="s">
        <v>1442</v>
      </c>
      <c r="B9" s="82"/>
      <c r="C9" s="82"/>
      <c r="D9" s="82"/>
      <c r="E9" s="82"/>
      <c r="F9" s="10" t="s">
        <v>1443</v>
      </c>
      <c r="G9" s="28"/>
      <c r="H9" s="22">
        <f t="shared" si="0"/>
        <v>0</v>
      </c>
      <c r="I9" s="48">
        <f>ROUND(G9+H9,2)</f>
        <v>0</v>
      </c>
      <c r="J9" s="83" t="s">
        <v>1436</v>
      </c>
      <c r="K9" s="84"/>
      <c r="L9" s="85"/>
      <c r="M9" s="8"/>
      <c r="N9" s="31"/>
      <c r="W9" s="32"/>
    </row>
    <row r="10" spans="1:23" ht="57.75" thickBot="1" x14ac:dyDescent="0.3">
      <c r="A10" s="82" t="s">
        <v>1444</v>
      </c>
      <c r="B10" s="82"/>
      <c r="C10" s="82"/>
      <c r="D10" s="82"/>
      <c r="E10" s="82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86" t="s">
        <v>1436</v>
      </c>
      <c r="K10" s="87"/>
      <c r="L10" s="88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89"/>
      <c r="J11" s="90"/>
      <c r="K11" s="90"/>
      <c r="L11" s="91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92"/>
      <c r="J12" s="93"/>
      <c r="K12" s="93"/>
      <c r="L12" s="94"/>
      <c r="M12" s="95" t="s">
        <v>1448</v>
      </c>
      <c r="N12" s="96"/>
      <c r="O12" s="96"/>
      <c r="P12" s="96"/>
      <c r="Q12" s="96"/>
      <c r="R12" s="96"/>
      <c r="S12" s="96"/>
      <c r="T12" s="96"/>
      <c r="U12" s="96"/>
      <c r="V12" s="96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5</v>
      </c>
      <c r="N14" s="42">
        <f>SUM(N16:N400)</f>
        <v>5</v>
      </c>
      <c r="P14" s="80" t="s">
        <v>1449</v>
      </c>
      <c r="Q14" s="81"/>
      <c r="R14" s="81"/>
      <c r="S14" s="81"/>
      <c r="T14" s="80" t="s">
        <v>1450</v>
      </c>
      <c r="U14" s="81"/>
      <c r="V14" s="81"/>
      <c r="W14" s="8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160745</v>
      </c>
      <c r="B16" s="55" t="s">
        <v>213</v>
      </c>
      <c r="C16" s="56" t="s">
        <v>214</v>
      </c>
      <c r="D16" s="57" t="s">
        <v>14</v>
      </c>
      <c r="E16" s="57" t="s">
        <v>180</v>
      </c>
      <c r="F16" s="57" t="s">
        <v>215</v>
      </c>
      <c r="G16" s="57" t="s">
        <v>216</v>
      </c>
      <c r="H16" s="57" t="s">
        <v>217</v>
      </c>
      <c r="I16" s="57" t="s">
        <v>218</v>
      </c>
      <c r="J16" s="57" t="s">
        <v>219</v>
      </c>
      <c r="K16" s="58">
        <v>2</v>
      </c>
      <c r="L16" s="57">
        <v>387246</v>
      </c>
      <c r="M16" s="57">
        <v>406409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163969</v>
      </c>
      <c r="B17" s="55" t="s">
        <v>220</v>
      </c>
      <c r="C17" s="56" t="s">
        <v>221</v>
      </c>
      <c r="D17" s="57" t="s">
        <v>14</v>
      </c>
      <c r="E17" s="57" t="s">
        <v>180</v>
      </c>
      <c r="F17" s="57" t="s">
        <v>215</v>
      </c>
      <c r="G17" s="57" t="s">
        <v>222</v>
      </c>
      <c r="H17" s="57" t="s">
        <v>223</v>
      </c>
      <c r="I17" s="57" t="s">
        <v>17</v>
      </c>
      <c r="J17" s="57" t="s">
        <v>18</v>
      </c>
      <c r="K17" s="58">
        <v>47</v>
      </c>
      <c r="L17" s="57">
        <v>392947</v>
      </c>
      <c r="M17" s="57">
        <v>413989</v>
      </c>
      <c r="N17" s="57">
        <v>1</v>
      </c>
      <c r="O17" s="59"/>
      <c r="P17" s="59"/>
      <c r="Q17" s="59"/>
      <c r="R17" s="32">
        <f t="shared" ref="R17:R20" si="1">ROUND(Q17*0.23,2)</f>
        <v>0</v>
      </c>
      <c r="S17" s="44">
        <f t="shared" ref="S17:S20" si="2">ROUND(Q17,2)+R17</f>
        <v>0</v>
      </c>
      <c r="T17" s="59"/>
      <c r="U17" s="59"/>
      <c r="V17" s="32">
        <f t="shared" ref="V17:V20" si="3">ROUND(U17*0.23,2)</f>
        <v>0</v>
      </c>
      <c r="W17" s="44">
        <f t="shared" ref="W17:W20" si="4">ROUND(U17,2)+V17</f>
        <v>0</v>
      </c>
    </row>
    <row r="18" spans="1:23" x14ac:dyDescent="0.25">
      <c r="A18" s="55">
        <v>159152</v>
      </c>
      <c r="B18" s="55" t="s">
        <v>1289</v>
      </c>
      <c r="C18" s="56" t="s">
        <v>1290</v>
      </c>
      <c r="D18" s="57" t="s">
        <v>14</v>
      </c>
      <c r="E18" s="57" t="s">
        <v>180</v>
      </c>
      <c r="F18" s="57" t="s">
        <v>215</v>
      </c>
      <c r="G18" s="57" t="s">
        <v>1288</v>
      </c>
      <c r="H18" s="57" t="s">
        <v>215</v>
      </c>
      <c r="I18" s="57" t="s">
        <v>1291</v>
      </c>
      <c r="J18" s="57" t="s">
        <v>1292</v>
      </c>
      <c r="K18" s="57">
        <v>1</v>
      </c>
      <c r="L18" s="57">
        <v>379402</v>
      </c>
      <c r="M18" s="57">
        <v>407101</v>
      </c>
      <c r="N18" s="57">
        <v>1</v>
      </c>
      <c r="O18" s="59"/>
      <c r="P18" s="59"/>
      <c r="Q18" s="59"/>
      <c r="R18" s="32">
        <f t="shared" si="1"/>
        <v>0</v>
      </c>
      <c r="S18" s="44">
        <f t="shared" si="2"/>
        <v>0</v>
      </c>
      <c r="T18" s="59"/>
      <c r="U18" s="59"/>
      <c r="V18" s="32">
        <f t="shared" si="3"/>
        <v>0</v>
      </c>
      <c r="W18" s="44">
        <f t="shared" si="4"/>
        <v>0</v>
      </c>
    </row>
    <row r="19" spans="1:23" x14ac:dyDescent="0.25">
      <c r="A19" s="55">
        <v>160305</v>
      </c>
      <c r="B19" s="55" t="s">
        <v>1293</v>
      </c>
      <c r="C19" s="56" t="s">
        <v>1294</v>
      </c>
      <c r="D19" s="57" t="s">
        <v>14</v>
      </c>
      <c r="E19" s="57" t="s">
        <v>180</v>
      </c>
      <c r="F19" s="57" t="s">
        <v>215</v>
      </c>
      <c r="G19" s="57" t="s">
        <v>1288</v>
      </c>
      <c r="H19" s="57" t="s">
        <v>215</v>
      </c>
      <c r="I19" s="57" t="s">
        <v>1295</v>
      </c>
      <c r="J19" s="57" t="s">
        <v>1296</v>
      </c>
      <c r="K19" s="57">
        <v>1</v>
      </c>
      <c r="L19" s="57">
        <v>379820</v>
      </c>
      <c r="M19" s="57">
        <v>408585</v>
      </c>
      <c r="N19" s="57">
        <v>1</v>
      </c>
      <c r="O19" s="59"/>
      <c r="P19" s="59"/>
      <c r="Q19" s="59"/>
      <c r="R19" s="32">
        <f t="shared" si="1"/>
        <v>0</v>
      </c>
      <c r="S19" s="44">
        <f t="shared" si="2"/>
        <v>0</v>
      </c>
      <c r="T19" s="59"/>
      <c r="U19" s="59"/>
      <c r="V19" s="32">
        <f t="shared" si="3"/>
        <v>0</v>
      </c>
      <c r="W19" s="44">
        <f t="shared" si="4"/>
        <v>0</v>
      </c>
    </row>
    <row r="20" spans="1:23" x14ac:dyDescent="0.25">
      <c r="A20" s="55">
        <v>159689</v>
      </c>
      <c r="B20" s="55" t="s">
        <v>1297</v>
      </c>
      <c r="C20" s="56" t="s">
        <v>1298</v>
      </c>
      <c r="D20" s="57" t="s">
        <v>14</v>
      </c>
      <c r="E20" s="57" t="s">
        <v>180</v>
      </c>
      <c r="F20" s="57" t="s">
        <v>215</v>
      </c>
      <c r="G20" s="57" t="s">
        <v>1288</v>
      </c>
      <c r="H20" s="57" t="s">
        <v>215</v>
      </c>
      <c r="I20" s="57" t="s">
        <v>186</v>
      </c>
      <c r="J20" s="57" t="s">
        <v>187</v>
      </c>
      <c r="K20" s="57" t="s">
        <v>1299</v>
      </c>
      <c r="L20" s="57">
        <v>380176</v>
      </c>
      <c r="M20" s="57">
        <v>407555</v>
      </c>
      <c r="N20" s="57">
        <v>1</v>
      </c>
      <c r="O20" s="59"/>
      <c r="P20" s="59"/>
      <c r="Q20" s="59"/>
      <c r="R20" s="32">
        <f t="shared" si="1"/>
        <v>0</v>
      </c>
      <c r="S20" s="44">
        <f t="shared" si="2"/>
        <v>0</v>
      </c>
      <c r="T20" s="59"/>
      <c r="U20" s="59"/>
      <c r="V20" s="32">
        <f t="shared" si="3"/>
        <v>0</v>
      </c>
      <c r="W20" s="44">
        <f t="shared" si="4"/>
        <v>0</v>
      </c>
    </row>
  </sheetData>
  <sheetProtection algorithmName="SHA-512" hashValue="fsg8fSRVcURVnB1+Ran1tUiER2iA48+LmXzGQ5TcEz81M++qFo2iOsbj1rfUqlSp9BS6NMNkrv6r0usOBNDhpQ==" saltValue="UYwZdZjl/q9lxAlz14833A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W19"/>
  <sheetViews>
    <sheetView topLeftCell="A7" workbookViewId="0">
      <selection activeCell="H5" sqref="H5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201</v>
      </c>
      <c r="B2" s="8">
        <f>M14</f>
        <v>4</v>
      </c>
      <c r="C2" s="8" t="str">
        <f>E16</f>
        <v>LWÓWECKI</v>
      </c>
      <c r="D2" s="8"/>
      <c r="E2" s="8"/>
      <c r="F2" s="8"/>
      <c r="G2" s="64" t="s">
        <v>1421</v>
      </c>
      <c r="H2" s="65"/>
      <c r="I2" s="66"/>
      <c r="J2" s="67" t="s">
        <v>1422</v>
      </c>
      <c r="K2" s="68"/>
      <c r="L2" s="69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70" t="s">
        <v>1429</v>
      </c>
      <c r="B4" s="70"/>
      <c r="C4" s="70"/>
      <c r="D4" s="70"/>
      <c r="E4" s="70"/>
      <c r="F4" s="20" t="s">
        <v>1430</v>
      </c>
      <c r="G4" s="21">
        <f>ROUND(J4/M14/60,2)</f>
        <v>0</v>
      </c>
      <c r="H4" s="22">
        <f>ROUND(K4/M14/60,2)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71" t="s">
        <v>1431</v>
      </c>
      <c r="O4" s="72"/>
      <c r="P4" s="26">
        <v>1</v>
      </c>
      <c r="Q4" s="73"/>
      <c r="R4" s="74"/>
      <c r="S4" s="74"/>
      <c r="T4" s="74"/>
      <c r="U4" s="74"/>
      <c r="V4" s="75"/>
    </row>
    <row r="5" spans="1:23" ht="45" x14ac:dyDescent="0.25">
      <c r="A5" s="70" t="s">
        <v>1432</v>
      </c>
      <c r="B5" s="70"/>
      <c r="C5" s="70"/>
      <c r="D5" s="70"/>
      <c r="E5" s="70"/>
      <c r="F5" s="20" t="s">
        <v>1433</v>
      </c>
      <c r="G5" s="21">
        <f>ROUND(J5/M14/60,2)</f>
        <v>0</v>
      </c>
      <c r="H5" s="22">
        <f>ROUND(K5/M14/60,2)</f>
        <v>0</v>
      </c>
      <c r="I5" s="23">
        <f>G5+H5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71"/>
      <c r="O5" s="72"/>
      <c r="P5" s="26">
        <v>2</v>
      </c>
      <c r="Q5" s="73"/>
      <c r="R5" s="74"/>
      <c r="S5" s="74"/>
      <c r="T5" s="74"/>
      <c r="U5" s="74"/>
      <c r="V5" s="75"/>
    </row>
    <row r="6" spans="1:23" ht="68.25" x14ac:dyDescent="0.25">
      <c r="A6" s="76" t="s">
        <v>1434</v>
      </c>
      <c r="B6" s="76"/>
      <c r="C6" s="76"/>
      <c r="D6" s="76"/>
      <c r="E6" s="76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77" t="s">
        <v>1436</v>
      </c>
      <c r="K6" s="78"/>
      <c r="L6" s="79"/>
      <c r="P6" s="19" t="s">
        <v>1427</v>
      </c>
      <c r="Q6" s="8" t="s">
        <v>1428</v>
      </c>
      <c r="S6" s="12"/>
      <c r="T6" s="12"/>
    </row>
    <row r="7" spans="1:23" ht="68.25" x14ac:dyDescent="0.25">
      <c r="A7" s="76" t="s">
        <v>1437</v>
      </c>
      <c r="B7" s="76"/>
      <c r="C7" s="76"/>
      <c r="D7" s="76"/>
      <c r="E7" s="76"/>
      <c r="F7" s="10" t="s">
        <v>1438</v>
      </c>
      <c r="G7" s="28"/>
      <c r="H7" s="22">
        <f t="shared" si="0"/>
        <v>0</v>
      </c>
      <c r="I7" s="48">
        <f>ROUND(G7+H7,2)</f>
        <v>0</v>
      </c>
      <c r="J7" s="77" t="s">
        <v>1436</v>
      </c>
      <c r="K7" s="78"/>
      <c r="L7" s="79"/>
      <c r="P7" s="19"/>
      <c r="Q7" s="8"/>
      <c r="S7" s="12"/>
      <c r="T7" s="12"/>
    </row>
    <row r="8" spans="1:23" ht="57" x14ac:dyDescent="0.25">
      <c r="A8" s="76" t="s">
        <v>1439</v>
      </c>
      <c r="B8" s="76"/>
      <c r="C8" s="76"/>
      <c r="D8" s="76"/>
      <c r="E8" s="76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71" t="s">
        <v>1441</v>
      </c>
      <c r="O8" s="72"/>
      <c r="P8" s="26">
        <v>1</v>
      </c>
      <c r="Q8" s="73"/>
      <c r="R8" s="74"/>
      <c r="S8" s="74"/>
      <c r="T8" s="74"/>
      <c r="U8" s="74"/>
      <c r="V8" s="75"/>
    </row>
    <row r="9" spans="1:23" ht="45.75" x14ac:dyDescent="0.25">
      <c r="A9" s="82" t="s">
        <v>1442</v>
      </c>
      <c r="B9" s="82"/>
      <c r="C9" s="82"/>
      <c r="D9" s="82"/>
      <c r="E9" s="82"/>
      <c r="F9" s="10" t="s">
        <v>1443</v>
      </c>
      <c r="G9" s="28"/>
      <c r="H9" s="22">
        <f t="shared" si="0"/>
        <v>0</v>
      </c>
      <c r="I9" s="48">
        <f>ROUND(G9+H9,2)</f>
        <v>0</v>
      </c>
      <c r="J9" s="83" t="s">
        <v>1436</v>
      </c>
      <c r="K9" s="84"/>
      <c r="L9" s="85"/>
      <c r="M9" s="8"/>
      <c r="N9" s="31"/>
      <c r="W9" s="32"/>
    </row>
    <row r="10" spans="1:23" ht="57.75" thickBot="1" x14ac:dyDescent="0.3">
      <c r="A10" s="82" t="s">
        <v>1444</v>
      </c>
      <c r="B10" s="82"/>
      <c r="C10" s="82"/>
      <c r="D10" s="82"/>
      <c r="E10" s="82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86" t="s">
        <v>1436</v>
      </c>
      <c r="K10" s="87"/>
      <c r="L10" s="88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89"/>
      <c r="J11" s="90"/>
      <c r="K11" s="90"/>
      <c r="L11" s="91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92"/>
      <c r="J12" s="93"/>
      <c r="K12" s="93"/>
      <c r="L12" s="94"/>
      <c r="M12" s="95" t="s">
        <v>1448</v>
      </c>
      <c r="N12" s="96"/>
      <c r="O12" s="96"/>
      <c r="P12" s="96"/>
      <c r="Q12" s="96"/>
      <c r="R12" s="96"/>
      <c r="S12" s="96"/>
      <c r="T12" s="96"/>
      <c r="U12" s="96"/>
      <c r="V12" s="96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4</v>
      </c>
      <c r="N14" s="42">
        <f>SUM(N16:N400)</f>
        <v>4</v>
      </c>
      <c r="P14" s="80" t="s">
        <v>1449</v>
      </c>
      <c r="Q14" s="81"/>
      <c r="R14" s="81"/>
      <c r="S14" s="81"/>
      <c r="T14" s="80" t="s">
        <v>1450</v>
      </c>
      <c r="U14" s="81"/>
      <c r="V14" s="81"/>
      <c r="W14" s="8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7681298</v>
      </c>
      <c r="B16" s="55" t="s">
        <v>417</v>
      </c>
      <c r="C16" s="56" t="s">
        <v>418</v>
      </c>
      <c r="D16" s="57" t="s">
        <v>14</v>
      </c>
      <c r="E16" s="57" t="s">
        <v>26</v>
      </c>
      <c r="F16" s="57" t="s">
        <v>31</v>
      </c>
      <c r="G16" s="57" t="s">
        <v>419</v>
      </c>
      <c r="H16" s="57" t="s">
        <v>31</v>
      </c>
      <c r="I16" s="57" t="s">
        <v>420</v>
      </c>
      <c r="J16" s="57" t="s">
        <v>421</v>
      </c>
      <c r="K16" s="58">
        <v>1</v>
      </c>
      <c r="L16" s="57">
        <v>260986</v>
      </c>
      <c r="M16" s="57">
        <v>365661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149186</v>
      </c>
      <c r="B17" s="55" t="s">
        <v>422</v>
      </c>
      <c r="C17" s="56" t="s">
        <v>423</v>
      </c>
      <c r="D17" s="57" t="s">
        <v>14</v>
      </c>
      <c r="E17" s="57" t="s">
        <v>26</v>
      </c>
      <c r="F17" s="57" t="s">
        <v>31</v>
      </c>
      <c r="G17" s="57" t="s">
        <v>419</v>
      </c>
      <c r="H17" s="57" t="s">
        <v>31</v>
      </c>
      <c r="I17" s="57" t="s">
        <v>139</v>
      </c>
      <c r="J17" s="57" t="s">
        <v>140</v>
      </c>
      <c r="K17" s="58">
        <v>35</v>
      </c>
      <c r="L17" s="57">
        <v>260222</v>
      </c>
      <c r="M17" s="57">
        <v>366360</v>
      </c>
      <c r="N17" s="57">
        <v>1</v>
      </c>
      <c r="O17" s="59"/>
      <c r="P17" s="59"/>
      <c r="Q17" s="59"/>
      <c r="R17" s="32">
        <f t="shared" ref="R17:R19" si="1">ROUND(Q17*0.23,2)</f>
        <v>0</v>
      </c>
      <c r="S17" s="44">
        <f t="shared" ref="S17:S19" si="2">ROUND(Q17,2)+R17</f>
        <v>0</v>
      </c>
      <c r="T17" s="59"/>
      <c r="U17" s="59"/>
      <c r="V17" s="32">
        <f t="shared" ref="V17:V19" si="3">ROUND(U17*0.23,2)</f>
        <v>0</v>
      </c>
      <c r="W17" s="44">
        <f t="shared" ref="W17:W19" si="4">ROUND(U17,2)+V17</f>
        <v>0</v>
      </c>
    </row>
    <row r="18" spans="1:23" x14ac:dyDescent="0.25">
      <c r="A18" s="55">
        <v>150298</v>
      </c>
      <c r="B18" s="55" t="s">
        <v>424</v>
      </c>
      <c r="C18" s="56" t="s">
        <v>425</v>
      </c>
      <c r="D18" s="57" t="s">
        <v>14</v>
      </c>
      <c r="E18" s="57" t="s">
        <v>26</v>
      </c>
      <c r="F18" s="57" t="s">
        <v>31</v>
      </c>
      <c r="G18" s="57" t="s">
        <v>419</v>
      </c>
      <c r="H18" s="57" t="s">
        <v>31</v>
      </c>
      <c r="I18" s="57" t="s">
        <v>163</v>
      </c>
      <c r="J18" s="57" t="s">
        <v>164</v>
      </c>
      <c r="K18" s="58">
        <v>9</v>
      </c>
      <c r="L18" s="57">
        <v>263310</v>
      </c>
      <c r="M18" s="57">
        <v>366637</v>
      </c>
      <c r="N18" s="57">
        <v>1</v>
      </c>
      <c r="O18" s="59"/>
      <c r="P18" s="59"/>
      <c r="Q18" s="59"/>
      <c r="R18" s="32">
        <f t="shared" si="1"/>
        <v>0</v>
      </c>
      <c r="S18" s="44">
        <f t="shared" si="2"/>
        <v>0</v>
      </c>
      <c r="T18" s="59"/>
      <c r="U18" s="59"/>
      <c r="V18" s="32">
        <f t="shared" si="3"/>
        <v>0</v>
      </c>
      <c r="W18" s="44">
        <f t="shared" si="4"/>
        <v>0</v>
      </c>
    </row>
    <row r="19" spans="1:23" x14ac:dyDescent="0.25">
      <c r="A19" s="55">
        <v>150379</v>
      </c>
      <c r="B19" s="55" t="s">
        <v>426</v>
      </c>
      <c r="C19" s="56" t="s">
        <v>427</v>
      </c>
      <c r="D19" s="57" t="s">
        <v>14</v>
      </c>
      <c r="E19" s="57" t="s">
        <v>26</v>
      </c>
      <c r="F19" s="57" t="s">
        <v>31</v>
      </c>
      <c r="G19" s="57" t="s">
        <v>419</v>
      </c>
      <c r="H19" s="57" t="s">
        <v>31</v>
      </c>
      <c r="I19" s="57" t="s">
        <v>428</v>
      </c>
      <c r="J19" s="57" t="s">
        <v>429</v>
      </c>
      <c r="K19" s="57" t="s">
        <v>279</v>
      </c>
      <c r="L19" s="57">
        <v>261292</v>
      </c>
      <c r="M19" s="57">
        <v>366113</v>
      </c>
      <c r="N19" s="57">
        <v>1</v>
      </c>
      <c r="O19" s="59"/>
      <c r="P19" s="59"/>
      <c r="Q19" s="59"/>
      <c r="R19" s="32">
        <f t="shared" si="1"/>
        <v>0</v>
      </c>
      <c r="S19" s="44">
        <f t="shared" si="2"/>
        <v>0</v>
      </c>
      <c r="T19" s="59"/>
      <c r="U19" s="59"/>
      <c r="V19" s="32">
        <f t="shared" si="3"/>
        <v>0</v>
      </c>
      <c r="W19" s="44">
        <f t="shared" si="4"/>
        <v>0</v>
      </c>
    </row>
  </sheetData>
  <sheetProtection algorithmName="SHA-512" hashValue="3UJtb0GWEzLGfqs2t5WEfq+xB73TAYsyWdBNo39KZEjk8qqopVqdOlElr75TABSx/cmkGMmWAaKUyI7REDSUJw==" saltValue="O6Fk91YTLP6x4ngeliJtqA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W24"/>
  <sheetViews>
    <sheetView topLeftCell="A7" workbookViewId="0">
      <selection activeCell="H5" sqref="H5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200</v>
      </c>
      <c r="B2" s="8">
        <f>M14</f>
        <v>9</v>
      </c>
      <c r="C2" s="8" t="str">
        <f>E16</f>
        <v>LUBIŃSKI</v>
      </c>
      <c r="D2" s="8"/>
      <c r="E2" s="8"/>
      <c r="F2" s="8"/>
      <c r="G2" s="64" t="s">
        <v>1421</v>
      </c>
      <c r="H2" s="65"/>
      <c r="I2" s="66"/>
      <c r="J2" s="67" t="s">
        <v>1422</v>
      </c>
      <c r="K2" s="68"/>
      <c r="L2" s="69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70" t="s">
        <v>1429</v>
      </c>
      <c r="B4" s="70"/>
      <c r="C4" s="70"/>
      <c r="D4" s="70"/>
      <c r="E4" s="70"/>
      <c r="F4" s="20" t="s">
        <v>1430</v>
      </c>
      <c r="G4" s="21">
        <f>ROUND(J4/M14/60,2)</f>
        <v>0</v>
      </c>
      <c r="H4" s="22">
        <f>ROUND(K4/M14/60,2)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71" t="s">
        <v>1431</v>
      </c>
      <c r="O4" s="72"/>
      <c r="P4" s="26">
        <v>1</v>
      </c>
      <c r="Q4" s="73"/>
      <c r="R4" s="74"/>
      <c r="S4" s="74"/>
      <c r="T4" s="74"/>
      <c r="U4" s="74"/>
      <c r="V4" s="75"/>
    </row>
    <row r="5" spans="1:23" ht="45" x14ac:dyDescent="0.25">
      <c r="A5" s="70" t="s">
        <v>1432</v>
      </c>
      <c r="B5" s="70"/>
      <c r="C5" s="70"/>
      <c r="D5" s="70"/>
      <c r="E5" s="70"/>
      <c r="F5" s="20" t="s">
        <v>1433</v>
      </c>
      <c r="G5" s="21">
        <f>ROUND(J5/M14/60,2)</f>
        <v>0</v>
      </c>
      <c r="H5" s="22">
        <f>ROUND(K5/M14/60,2)</f>
        <v>0</v>
      </c>
      <c r="I5" s="23">
        <f>G5+H5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71"/>
      <c r="O5" s="72"/>
      <c r="P5" s="26">
        <v>2</v>
      </c>
      <c r="Q5" s="73"/>
      <c r="R5" s="74"/>
      <c r="S5" s="74"/>
      <c r="T5" s="74"/>
      <c r="U5" s="74"/>
      <c r="V5" s="75"/>
    </row>
    <row r="6" spans="1:23" ht="68.25" x14ac:dyDescent="0.25">
      <c r="A6" s="76" t="s">
        <v>1434</v>
      </c>
      <c r="B6" s="76"/>
      <c r="C6" s="76"/>
      <c r="D6" s="76"/>
      <c r="E6" s="76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77" t="s">
        <v>1436</v>
      </c>
      <c r="K6" s="78"/>
      <c r="L6" s="79"/>
      <c r="P6" s="19" t="s">
        <v>1427</v>
      </c>
      <c r="Q6" s="8" t="s">
        <v>1428</v>
      </c>
      <c r="S6" s="12"/>
      <c r="T6" s="12"/>
    </row>
    <row r="7" spans="1:23" ht="68.25" x14ac:dyDescent="0.25">
      <c r="A7" s="76" t="s">
        <v>1437</v>
      </c>
      <c r="B7" s="76"/>
      <c r="C7" s="76"/>
      <c r="D7" s="76"/>
      <c r="E7" s="76"/>
      <c r="F7" s="10" t="s">
        <v>1438</v>
      </c>
      <c r="G7" s="28"/>
      <c r="H7" s="22">
        <f t="shared" si="0"/>
        <v>0</v>
      </c>
      <c r="I7" s="48">
        <f>ROUND(G7+H7,2)</f>
        <v>0</v>
      </c>
      <c r="J7" s="77" t="s">
        <v>1436</v>
      </c>
      <c r="K7" s="78"/>
      <c r="L7" s="79"/>
      <c r="P7" s="19"/>
      <c r="Q7" s="8"/>
      <c r="S7" s="12"/>
      <c r="T7" s="12"/>
    </row>
    <row r="8" spans="1:23" ht="57" x14ac:dyDescent="0.25">
      <c r="A8" s="76" t="s">
        <v>1439</v>
      </c>
      <c r="B8" s="76"/>
      <c r="C8" s="76"/>
      <c r="D8" s="76"/>
      <c r="E8" s="76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71" t="s">
        <v>1441</v>
      </c>
      <c r="O8" s="72"/>
      <c r="P8" s="26">
        <v>1</v>
      </c>
      <c r="Q8" s="73"/>
      <c r="R8" s="74"/>
      <c r="S8" s="74"/>
      <c r="T8" s="74"/>
      <c r="U8" s="74"/>
      <c r="V8" s="75"/>
    </row>
    <row r="9" spans="1:23" ht="45.75" x14ac:dyDescent="0.25">
      <c r="A9" s="82" t="s">
        <v>1442</v>
      </c>
      <c r="B9" s="82"/>
      <c r="C9" s="82"/>
      <c r="D9" s="82"/>
      <c r="E9" s="82"/>
      <c r="F9" s="10" t="s">
        <v>1443</v>
      </c>
      <c r="G9" s="28"/>
      <c r="H9" s="22">
        <f t="shared" si="0"/>
        <v>0</v>
      </c>
      <c r="I9" s="48">
        <f>ROUND(G9+H9,2)</f>
        <v>0</v>
      </c>
      <c r="J9" s="83" t="s">
        <v>1436</v>
      </c>
      <c r="K9" s="84"/>
      <c r="L9" s="85"/>
      <c r="M9" s="8"/>
      <c r="N9" s="31"/>
      <c r="W9" s="32"/>
    </row>
    <row r="10" spans="1:23" ht="57.75" thickBot="1" x14ac:dyDescent="0.3">
      <c r="A10" s="82" t="s">
        <v>1444</v>
      </c>
      <c r="B10" s="82"/>
      <c r="C10" s="82"/>
      <c r="D10" s="82"/>
      <c r="E10" s="82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86" t="s">
        <v>1436</v>
      </c>
      <c r="K10" s="87"/>
      <c r="L10" s="88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89"/>
      <c r="J11" s="90"/>
      <c r="K11" s="90"/>
      <c r="L11" s="91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92"/>
      <c r="J12" s="93"/>
      <c r="K12" s="93"/>
      <c r="L12" s="94"/>
      <c r="M12" s="95" t="s">
        <v>1448</v>
      </c>
      <c r="N12" s="96"/>
      <c r="O12" s="96"/>
      <c r="P12" s="96"/>
      <c r="Q12" s="96"/>
      <c r="R12" s="96"/>
      <c r="S12" s="96"/>
      <c r="T12" s="96"/>
      <c r="U12" s="96"/>
      <c r="V12" s="96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9</v>
      </c>
      <c r="N14" s="42">
        <f>SUM(N16:N400)</f>
        <v>9</v>
      </c>
      <c r="P14" s="80" t="s">
        <v>1449</v>
      </c>
      <c r="Q14" s="81"/>
      <c r="R14" s="81"/>
      <c r="S14" s="81"/>
      <c r="T14" s="80" t="s">
        <v>1450</v>
      </c>
      <c r="U14" s="81"/>
      <c r="V14" s="81"/>
      <c r="W14" s="8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138589</v>
      </c>
      <c r="B16" s="55" t="s">
        <v>68</v>
      </c>
      <c r="C16" s="56" t="s">
        <v>69</v>
      </c>
      <c r="D16" s="57" t="s">
        <v>14</v>
      </c>
      <c r="E16" s="57" t="s">
        <v>70</v>
      </c>
      <c r="F16" s="57" t="s">
        <v>71</v>
      </c>
      <c r="G16" s="57" t="s">
        <v>72</v>
      </c>
      <c r="H16" s="57" t="s">
        <v>73</v>
      </c>
      <c r="I16" s="57" t="s">
        <v>17</v>
      </c>
      <c r="J16" s="57" t="s">
        <v>18</v>
      </c>
      <c r="K16" s="58">
        <v>9</v>
      </c>
      <c r="L16" s="57">
        <v>300584</v>
      </c>
      <c r="M16" s="57">
        <v>393443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141489</v>
      </c>
      <c r="B17" s="55" t="s">
        <v>76</v>
      </c>
      <c r="C17" s="56" t="s">
        <v>77</v>
      </c>
      <c r="D17" s="57" t="s">
        <v>14</v>
      </c>
      <c r="E17" s="57" t="s">
        <v>70</v>
      </c>
      <c r="F17" s="57" t="s">
        <v>71</v>
      </c>
      <c r="G17" s="57" t="s">
        <v>78</v>
      </c>
      <c r="H17" s="57" t="s">
        <v>79</v>
      </c>
      <c r="I17" s="57" t="s">
        <v>17</v>
      </c>
      <c r="J17" s="57" t="s">
        <v>18</v>
      </c>
      <c r="K17" s="58">
        <v>48</v>
      </c>
      <c r="L17" s="57">
        <v>297798</v>
      </c>
      <c r="M17" s="57">
        <v>401318</v>
      </c>
      <c r="N17" s="57">
        <v>1</v>
      </c>
      <c r="O17" s="59"/>
      <c r="P17" s="59"/>
      <c r="Q17" s="59"/>
      <c r="R17" s="32">
        <f t="shared" ref="R17:R24" si="1">ROUND(Q17*0.23,2)</f>
        <v>0</v>
      </c>
      <c r="S17" s="44">
        <f t="shared" ref="S17:S24" si="2">ROUND(Q17,2)+R17</f>
        <v>0</v>
      </c>
      <c r="T17" s="59"/>
      <c r="U17" s="59"/>
      <c r="V17" s="32">
        <f t="shared" ref="V17:V24" si="3">ROUND(U17*0.23,2)</f>
        <v>0</v>
      </c>
      <c r="W17" s="44">
        <f t="shared" ref="W17:W24" si="4">ROUND(U17,2)+V17</f>
        <v>0</v>
      </c>
    </row>
    <row r="18" spans="1:23" x14ac:dyDescent="0.25">
      <c r="A18" s="55">
        <v>143123</v>
      </c>
      <c r="B18" s="55" t="s">
        <v>100</v>
      </c>
      <c r="C18" s="56" t="s">
        <v>101</v>
      </c>
      <c r="D18" s="57" t="s">
        <v>14</v>
      </c>
      <c r="E18" s="57" t="s">
        <v>70</v>
      </c>
      <c r="F18" s="57" t="s">
        <v>99</v>
      </c>
      <c r="G18" s="57" t="s">
        <v>102</v>
      </c>
      <c r="H18" s="57" t="s">
        <v>99</v>
      </c>
      <c r="I18" s="57" t="s">
        <v>46</v>
      </c>
      <c r="J18" s="57" t="s">
        <v>47</v>
      </c>
      <c r="K18" s="58">
        <v>5</v>
      </c>
      <c r="L18" s="57">
        <v>310324</v>
      </c>
      <c r="M18" s="57">
        <v>407929</v>
      </c>
      <c r="N18" s="57">
        <v>1</v>
      </c>
      <c r="O18" s="59"/>
      <c r="P18" s="59"/>
      <c r="Q18" s="59"/>
      <c r="R18" s="32">
        <f t="shared" si="1"/>
        <v>0</v>
      </c>
      <c r="S18" s="44">
        <f t="shared" si="2"/>
        <v>0</v>
      </c>
      <c r="T18" s="59"/>
      <c r="U18" s="59"/>
      <c r="V18" s="32">
        <f t="shared" si="3"/>
        <v>0</v>
      </c>
      <c r="W18" s="44">
        <f t="shared" si="4"/>
        <v>0</v>
      </c>
    </row>
    <row r="19" spans="1:23" x14ac:dyDescent="0.25">
      <c r="A19" s="55">
        <v>132872</v>
      </c>
      <c r="B19" s="55" t="s">
        <v>689</v>
      </c>
      <c r="C19" s="56" t="s">
        <v>690</v>
      </c>
      <c r="D19" s="57" t="s">
        <v>14</v>
      </c>
      <c r="E19" s="57" t="s">
        <v>70</v>
      </c>
      <c r="F19" s="57" t="s">
        <v>71</v>
      </c>
      <c r="G19" s="57" t="s">
        <v>688</v>
      </c>
      <c r="H19" s="57" t="s">
        <v>71</v>
      </c>
      <c r="I19" s="57" t="s">
        <v>139</v>
      </c>
      <c r="J19" s="57" t="s">
        <v>140</v>
      </c>
      <c r="K19" s="58">
        <v>58</v>
      </c>
      <c r="L19" s="57">
        <v>304272</v>
      </c>
      <c r="M19" s="57">
        <v>396503</v>
      </c>
      <c r="N19" s="57">
        <v>1</v>
      </c>
      <c r="O19" s="59"/>
      <c r="P19" s="59"/>
      <c r="Q19" s="59"/>
      <c r="R19" s="32">
        <f t="shared" si="1"/>
        <v>0</v>
      </c>
      <c r="S19" s="44">
        <f t="shared" si="2"/>
        <v>0</v>
      </c>
      <c r="T19" s="59"/>
      <c r="U19" s="59"/>
      <c r="V19" s="32">
        <f t="shared" si="3"/>
        <v>0</v>
      </c>
      <c r="W19" s="44">
        <f t="shared" si="4"/>
        <v>0</v>
      </c>
    </row>
    <row r="20" spans="1:23" x14ac:dyDescent="0.25">
      <c r="A20" s="55">
        <v>136084</v>
      </c>
      <c r="B20" s="55" t="s">
        <v>695</v>
      </c>
      <c r="C20" s="56" t="s">
        <v>696</v>
      </c>
      <c r="D20" s="57" t="s">
        <v>14</v>
      </c>
      <c r="E20" s="57" t="s">
        <v>70</v>
      </c>
      <c r="F20" s="57" t="s">
        <v>71</v>
      </c>
      <c r="G20" s="57" t="s">
        <v>688</v>
      </c>
      <c r="H20" s="57" t="s">
        <v>71</v>
      </c>
      <c r="I20" s="57" t="s">
        <v>265</v>
      </c>
      <c r="J20" s="57" t="s">
        <v>266</v>
      </c>
      <c r="K20" s="58">
        <v>16</v>
      </c>
      <c r="L20" s="57">
        <v>305491</v>
      </c>
      <c r="M20" s="57">
        <v>396061</v>
      </c>
      <c r="N20" s="57">
        <v>1</v>
      </c>
      <c r="O20" s="59"/>
      <c r="P20" s="59"/>
      <c r="Q20" s="59"/>
      <c r="R20" s="32">
        <f t="shared" si="1"/>
        <v>0</v>
      </c>
      <c r="S20" s="44">
        <f t="shared" si="2"/>
        <v>0</v>
      </c>
      <c r="T20" s="59"/>
      <c r="U20" s="59"/>
      <c r="V20" s="32">
        <f t="shared" si="3"/>
        <v>0</v>
      </c>
      <c r="W20" s="44">
        <f t="shared" si="4"/>
        <v>0</v>
      </c>
    </row>
    <row r="21" spans="1:23" x14ac:dyDescent="0.25">
      <c r="A21" s="55">
        <v>136753</v>
      </c>
      <c r="B21" s="55" t="s">
        <v>723</v>
      </c>
      <c r="C21" s="56" t="s">
        <v>724</v>
      </c>
      <c r="D21" s="57" t="s">
        <v>14</v>
      </c>
      <c r="E21" s="57" t="s">
        <v>70</v>
      </c>
      <c r="F21" s="57" t="s">
        <v>71</v>
      </c>
      <c r="G21" s="57" t="s">
        <v>688</v>
      </c>
      <c r="H21" s="57" t="s">
        <v>71</v>
      </c>
      <c r="I21" s="57" t="s">
        <v>380</v>
      </c>
      <c r="J21" s="57" t="s">
        <v>381</v>
      </c>
      <c r="K21" s="58">
        <v>72</v>
      </c>
      <c r="L21" s="57">
        <v>304990</v>
      </c>
      <c r="M21" s="57">
        <v>397462</v>
      </c>
      <c r="N21" s="57">
        <v>1</v>
      </c>
      <c r="O21" s="59"/>
      <c r="P21" s="59"/>
      <c r="Q21" s="59"/>
      <c r="R21" s="32">
        <f t="shared" si="1"/>
        <v>0</v>
      </c>
      <c r="S21" s="44">
        <f t="shared" si="2"/>
        <v>0</v>
      </c>
      <c r="T21" s="59"/>
      <c r="U21" s="59"/>
      <c r="V21" s="32">
        <f t="shared" si="3"/>
        <v>0</v>
      </c>
      <c r="W21" s="44">
        <f t="shared" si="4"/>
        <v>0</v>
      </c>
    </row>
    <row r="22" spans="1:23" x14ac:dyDescent="0.25">
      <c r="A22" s="55">
        <v>136868</v>
      </c>
      <c r="B22" s="55" t="s">
        <v>731</v>
      </c>
      <c r="C22" s="56" t="s">
        <v>732</v>
      </c>
      <c r="D22" s="57" t="s">
        <v>14</v>
      </c>
      <c r="E22" s="57" t="s">
        <v>70</v>
      </c>
      <c r="F22" s="57" t="s">
        <v>71</v>
      </c>
      <c r="G22" s="57" t="s">
        <v>688</v>
      </c>
      <c r="H22" s="57" t="s">
        <v>71</v>
      </c>
      <c r="I22" s="57" t="s">
        <v>97</v>
      </c>
      <c r="J22" s="57" t="s">
        <v>98</v>
      </c>
      <c r="K22" s="58">
        <v>35</v>
      </c>
      <c r="L22" s="57">
        <v>306229</v>
      </c>
      <c r="M22" s="57">
        <v>394701</v>
      </c>
      <c r="N22" s="57">
        <v>1</v>
      </c>
      <c r="O22" s="59"/>
      <c r="P22" s="59"/>
      <c r="Q22" s="59"/>
      <c r="R22" s="32">
        <f t="shared" si="1"/>
        <v>0</v>
      </c>
      <c r="S22" s="44">
        <f t="shared" si="2"/>
        <v>0</v>
      </c>
      <c r="T22" s="59"/>
      <c r="U22" s="59"/>
      <c r="V22" s="32">
        <f t="shared" si="3"/>
        <v>0</v>
      </c>
      <c r="W22" s="44">
        <f t="shared" si="4"/>
        <v>0</v>
      </c>
    </row>
    <row r="23" spans="1:23" x14ac:dyDescent="0.25">
      <c r="A23" s="55">
        <v>136913</v>
      </c>
      <c r="B23" s="55" t="s">
        <v>743</v>
      </c>
      <c r="C23" s="56" t="s">
        <v>744</v>
      </c>
      <c r="D23" s="57" t="s">
        <v>14</v>
      </c>
      <c r="E23" s="57" t="s">
        <v>70</v>
      </c>
      <c r="F23" s="57" t="s">
        <v>71</v>
      </c>
      <c r="G23" s="57" t="s">
        <v>688</v>
      </c>
      <c r="H23" s="57" t="s">
        <v>71</v>
      </c>
      <c r="I23" s="57" t="s">
        <v>741</v>
      </c>
      <c r="J23" s="57" t="s">
        <v>742</v>
      </c>
      <c r="K23" s="58">
        <v>2</v>
      </c>
      <c r="L23" s="57">
        <v>305968</v>
      </c>
      <c r="M23" s="57">
        <v>394499</v>
      </c>
      <c r="N23" s="57">
        <v>1</v>
      </c>
      <c r="O23" s="59"/>
      <c r="P23" s="59"/>
      <c r="Q23" s="59"/>
      <c r="R23" s="32">
        <f t="shared" si="1"/>
        <v>0</v>
      </c>
      <c r="S23" s="44">
        <f t="shared" si="2"/>
        <v>0</v>
      </c>
      <c r="T23" s="59"/>
      <c r="U23" s="59"/>
      <c r="V23" s="32">
        <f t="shared" si="3"/>
        <v>0</v>
      </c>
      <c r="W23" s="44">
        <f t="shared" si="4"/>
        <v>0</v>
      </c>
    </row>
    <row r="24" spans="1:23" x14ac:dyDescent="0.25">
      <c r="A24" s="55">
        <v>144321</v>
      </c>
      <c r="B24" s="55" t="s">
        <v>787</v>
      </c>
      <c r="C24" s="56" t="s">
        <v>788</v>
      </c>
      <c r="D24" s="57" t="s">
        <v>14</v>
      </c>
      <c r="E24" s="57" t="s">
        <v>70</v>
      </c>
      <c r="F24" s="57" t="s">
        <v>103</v>
      </c>
      <c r="G24" s="57" t="s">
        <v>789</v>
      </c>
      <c r="H24" s="57" t="s">
        <v>103</v>
      </c>
      <c r="I24" s="57" t="s">
        <v>790</v>
      </c>
      <c r="J24" s="57" t="s">
        <v>791</v>
      </c>
      <c r="K24" s="58">
        <v>9</v>
      </c>
      <c r="L24" s="57">
        <v>321223</v>
      </c>
      <c r="M24" s="57">
        <v>396914</v>
      </c>
      <c r="N24" s="57">
        <v>1</v>
      </c>
      <c r="O24" s="59"/>
      <c r="P24" s="59"/>
      <c r="Q24" s="59"/>
      <c r="R24" s="32">
        <f t="shared" si="1"/>
        <v>0</v>
      </c>
      <c r="S24" s="44">
        <f t="shared" si="2"/>
        <v>0</v>
      </c>
      <c r="T24" s="59"/>
      <c r="U24" s="59"/>
      <c r="V24" s="32">
        <f t="shared" si="3"/>
        <v>0</v>
      </c>
      <c r="W24" s="44">
        <f t="shared" si="4"/>
        <v>0</v>
      </c>
    </row>
  </sheetData>
  <sheetProtection algorithmName="SHA-512" hashValue="SffJyv9D58xCsUv5/3lcELWq9f5KKZeYfHtzTngqeU6ZPodrn89emn2BCNcde3RC6nBKoZ1rpFY/BDzxAx6EFA==" saltValue="MM6WuLzxBUbfAKNhjgJZTA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W25"/>
  <sheetViews>
    <sheetView topLeftCell="A7" workbookViewId="0">
      <selection activeCell="H5" sqref="H5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199</v>
      </c>
      <c r="B2" s="8">
        <f>M14</f>
        <v>10</v>
      </c>
      <c r="C2" s="8" t="str">
        <f>E16</f>
        <v>LUBIŃSKI</v>
      </c>
      <c r="D2" s="8"/>
      <c r="E2" s="8"/>
      <c r="F2" s="8"/>
      <c r="G2" s="64" t="s">
        <v>1421</v>
      </c>
      <c r="H2" s="65"/>
      <c r="I2" s="66"/>
      <c r="J2" s="67" t="s">
        <v>1422</v>
      </c>
      <c r="K2" s="68"/>
      <c r="L2" s="69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70" t="s">
        <v>1429</v>
      </c>
      <c r="B4" s="70"/>
      <c r="C4" s="70"/>
      <c r="D4" s="70"/>
      <c r="E4" s="70"/>
      <c r="F4" s="20" t="s">
        <v>1430</v>
      </c>
      <c r="G4" s="21">
        <f>ROUND(J4/M14/60,2)</f>
        <v>0</v>
      </c>
      <c r="H4" s="22">
        <f>ROUND(K4/M14/60,2)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71" t="s">
        <v>1431</v>
      </c>
      <c r="O4" s="72"/>
      <c r="P4" s="26">
        <v>1</v>
      </c>
      <c r="Q4" s="73"/>
      <c r="R4" s="74"/>
      <c r="S4" s="74"/>
      <c r="T4" s="74"/>
      <c r="U4" s="74"/>
      <c r="V4" s="75"/>
    </row>
    <row r="5" spans="1:23" ht="45" x14ac:dyDescent="0.25">
      <c r="A5" s="70" t="s">
        <v>1432</v>
      </c>
      <c r="B5" s="70"/>
      <c r="C5" s="70"/>
      <c r="D5" s="70"/>
      <c r="E5" s="70"/>
      <c r="F5" s="20" t="s">
        <v>1433</v>
      </c>
      <c r="G5" s="21">
        <f>ROUND(J5/M14/60,2)</f>
        <v>0</v>
      </c>
      <c r="H5" s="22">
        <f>ROUND(K5/M14/60,2)</f>
        <v>0</v>
      </c>
      <c r="I5" s="23">
        <f>G5+H5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71"/>
      <c r="O5" s="72"/>
      <c r="P5" s="26">
        <v>2</v>
      </c>
      <c r="Q5" s="73"/>
      <c r="R5" s="74"/>
      <c r="S5" s="74"/>
      <c r="T5" s="74"/>
      <c r="U5" s="74"/>
      <c r="V5" s="75"/>
    </row>
    <row r="6" spans="1:23" ht="68.25" x14ac:dyDescent="0.25">
      <c r="A6" s="76" t="s">
        <v>1434</v>
      </c>
      <c r="B6" s="76"/>
      <c r="C6" s="76"/>
      <c r="D6" s="76"/>
      <c r="E6" s="76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77" t="s">
        <v>1436</v>
      </c>
      <c r="K6" s="78"/>
      <c r="L6" s="79"/>
      <c r="P6" s="19" t="s">
        <v>1427</v>
      </c>
      <c r="Q6" s="8" t="s">
        <v>1428</v>
      </c>
      <c r="S6" s="12"/>
      <c r="T6" s="12"/>
    </row>
    <row r="7" spans="1:23" ht="68.25" x14ac:dyDescent="0.25">
      <c r="A7" s="76" t="s">
        <v>1437</v>
      </c>
      <c r="B7" s="76"/>
      <c r="C7" s="76"/>
      <c r="D7" s="76"/>
      <c r="E7" s="76"/>
      <c r="F7" s="10" t="s">
        <v>1438</v>
      </c>
      <c r="G7" s="28"/>
      <c r="H7" s="22">
        <f t="shared" si="0"/>
        <v>0</v>
      </c>
      <c r="I7" s="48">
        <f>ROUND(G7+H7,2)</f>
        <v>0</v>
      </c>
      <c r="J7" s="77" t="s">
        <v>1436</v>
      </c>
      <c r="K7" s="78"/>
      <c r="L7" s="79"/>
      <c r="P7" s="19"/>
      <c r="Q7" s="8"/>
      <c r="S7" s="12"/>
      <c r="T7" s="12"/>
    </row>
    <row r="8" spans="1:23" ht="57" x14ac:dyDescent="0.25">
      <c r="A8" s="76" t="s">
        <v>1439</v>
      </c>
      <c r="B8" s="76"/>
      <c r="C8" s="76"/>
      <c r="D8" s="76"/>
      <c r="E8" s="76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71" t="s">
        <v>1441</v>
      </c>
      <c r="O8" s="72"/>
      <c r="P8" s="26">
        <v>1</v>
      </c>
      <c r="Q8" s="73"/>
      <c r="R8" s="74"/>
      <c r="S8" s="74"/>
      <c r="T8" s="74"/>
      <c r="U8" s="74"/>
      <c r="V8" s="75"/>
    </row>
    <row r="9" spans="1:23" ht="45.75" x14ac:dyDescent="0.25">
      <c r="A9" s="82" t="s">
        <v>1442</v>
      </c>
      <c r="B9" s="82"/>
      <c r="C9" s="82"/>
      <c r="D9" s="82"/>
      <c r="E9" s="82"/>
      <c r="F9" s="10" t="s">
        <v>1443</v>
      </c>
      <c r="G9" s="28"/>
      <c r="H9" s="22">
        <f t="shared" si="0"/>
        <v>0</v>
      </c>
      <c r="I9" s="48">
        <f>ROUND(G9+H9,2)</f>
        <v>0</v>
      </c>
      <c r="J9" s="83" t="s">
        <v>1436</v>
      </c>
      <c r="K9" s="84"/>
      <c r="L9" s="85"/>
      <c r="M9" s="8"/>
      <c r="N9" s="31"/>
      <c r="W9" s="32"/>
    </row>
    <row r="10" spans="1:23" ht="57.75" thickBot="1" x14ac:dyDescent="0.3">
      <c r="A10" s="82" t="s">
        <v>1444</v>
      </c>
      <c r="B10" s="82"/>
      <c r="C10" s="82"/>
      <c r="D10" s="82"/>
      <c r="E10" s="82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86" t="s">
        <v>1436</v>
      </c>
      <c r="K10" s="87"/>
      <c r="L10" s="88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89"/>
      <c r="J11" s="90"/>
      <c r="K11" s="90"/>
      <c r="L11" s="91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92"/>
      <c r="J12" s="93"/>
      <c r="K12" s="93"/>
      <c r="L12" s="94"/>
      <c r="M12" s="95" t="s">
        <v>1448</v>
      </c>
      <c r="N12" s="96"/>
      <c r="O12" s="96"/>
      <c r="P12" s="96"/>
      <c r="Q12" s="96"/>
      <c r="R12" s="96"/>
      <c r="S12" s="96"/>
      <c r="T12" s="96"/>
      <c r="U12" s="96"/>
      <c r="V12" s="96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10</v>
      </c>
      <c r="N14" s="42">
        <f>SUM(N16:N400)</f>
        <v>10</v>
      </c>
      <c r="P14" s="80" t="s">
        <v>1449</v>
      </c>
      <c r="Q14" s="81"/>
      <c r="R14" s="81"/>
      <c r="S14" s="81"/>
      <c r="T14" s="80" t="s">
        <v>1450</v>
      </c>
      <c r="U14" s="81"/>
      <c r="V14" s="81"/>
      <c r="W14" s="8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141235</v>
      </c>
      <c r="B16" s="55" t="s">
        <v>80</v>
      </c>
      <c r="C16" s="56" t="s">
        <v>81</v>
      </c>
      <c r="D16" s="57" t="s">
        <v>14</v>
      </c>
      <c r="E16" s="57" t="s">
        <v>70</v>
      </c>
      <c r="F16" s="57" t="s">
        <v>71</v>
      </c>
      <c r="G16" s="57" t="s">
        <v>78</v>
      </c>
      <c r="H16" s="57" t="s">
        <v>79</v>
      </c>
      <c r="I16" s="57" t="s">
        <v>17</v>
      </c>
      <c r="J16" s="57" t="s">
        <v>18</v>
      </c>
      <c r="K16" s="58" t="s">
        <v>82</v>
      </c>
      <c r="L16" s="57">
        <v>297994</v>
      </c>
      <c r="M16" s="57">
        <v>401152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136074</v>
      </c>
      <c r="B17" s="55" t="s">
        <v>693</v>
      </c>
      <c r="C17" s="56" t="s">
        <v>694</v>
      </c>
      <c r="D17" s="57" t="s">
        <v>14</v>
      </c>
      <c r="E17" s="57" t="s">
        <v>70</v>
      </c>
      <c r="F17" s="57" t="s">
        <v>71</v>
      </c>
      <c r="G17" s="57" t="s">
        <v>688</v>
      </c>
      <c r="H17" s="57" t="s">
        <v>71</v>
      </c>
      <c r="I17" s="57" t="s">
        <v>263</v>
      </c>
      <c r="J17" s="57" t="s">
        <v>264</v>
      </c>
      <c r="K17" s="58">
        <v>5</v>
      </c>
      <c r="L17" s="57">
        <v>303321</v>
      </c>
      <c r="M17" s="57">
        <v>396481</v>
      </c>
      <c r="N17" s="57">
        <v>1</v>
      </c>
      <c r="O17" s="59"/>
      <c r="P17" s="59"/>
      <c r="Q17" s="59"/>
      <c r="R17" s="32">
        <f t="shared" ref="R17:R25" si="1">ROUND(Q17*0.23,2)</f>
        <v>0</v>
      </c>
      <c r="S17" s="44">
        <f t="shared" ref="S17:S25" si="2">ROUND(Q17,2)+R17</f>
        <v>0</v>
      </c>
      <c r="T17" s="59"/>
      <c r="U17" s="59"/>
      <c r="V17" s="32">
        <f t="shared" ref="V17:V25" si="3">ROUND(U17*0.23,2)</f>
        <v>0</v>
      </c>
      <c r="W17" s="44">
        <f t="shared" ref="W17:W25" si="4">ROUND(U17,2)+V17</f>
        <v>0</v>
      </c>
    </row>
    <row r="18" spans="1:23" x14ac:dyDescent="0.25">
      <c r="A18" s="55">
        <v>134347</v>
      </c>
      <c r="B18" s="55" t="s">
        <v>697</v>
      </c>
      <c r="C18" s="56" t="s">
        <v>698</v>
      </c>
      <c r="D18" s="57" t="s">
        <v>14</v>
      </c>
      <c r="E18" s="57" t="s">
        <v>70</v>
      </c>
      <c r="F18" s="57" t="s">
        <v>71</v>
      </c>
      <c r="G18" s="57" t="s">
        <v>688</v>
      </c>
      <c r="H18" s="57" t="s">
        <v>71</v>
      </c>
      <c r="I18" s="57" t="s">
        <v>265</v>
      </c>
      <c r="J18" s="57" t="s">
        <v>266</v>
      </c>
      <c r="K18" s="58">
        <v>7</v>
      </c>
      <c r="L18" s="57">
        <v>305475</v>
      </c>
      <c r="M18" s="57">
        <v>395922</v>
      </c>
      <c r="N18" s="57">
        <v>1</v>
      </c>
      <c r="O18" s="59"/>
      <c r="P18" s="59"/>
      <c r="Q18" s="59"/>
      <c r="R18" s="32">
        <f t="shared" si="1"/>
        <v>0</v>
      </c>
      <c r="S18" s="44">
        <f t="shared" si="2"/>
        <v>0</v>
      </c>
      <c r="T18" s="59"/>
      <c r="U18" s="59"/>
      <c r="V18" s="32">
        <f t="shared" si="3"/>
        <v>0</v>
      </c>
      <c r="W18" s="44">
        <f t="shared" si="4"/>
        <v>0</v>
      </c>
    </row>
    <row r="19" spans="1:23" x14ac:dyDescent="0.25">
      <c r="A19" s="55">
        <v>136383</v>
      </c>
      <c r="B19" s="55" t="s">
        <v>705</v>
      </c>
      <c r="C19" s="56" t="s">
        <v>706</v>
      </c>
      <c r="D19" s="57" t="s">
        <v>14</v>
      </c>
      <c r="E19" s="57" t="s">
        <v>70</v>
      </c>
      <c r="F19" s="57" t="s">
        <v>71</v>
      </c>
      <c r="G19" s="57" t="s">
        <v>688</v>
      </c>
      <c r="H19" s="57" t="s">
        <v>71</v>
      </c>
      <c r="I19" s="57" t="s">
        <v>707</v>
      </c>
      <c r="J19" s="57" t="s">
        <v>708</v>
      </c>
      <c r="K19" s="58">
        <v>10</v>
      </c>
      <c r="L19" s="57">
        <v>303105</v>
      </c>
      <c r="M19" s="57">
        <v>396861</v>
      </c>
      <c r="N19" s="57">
        <v>1</v>
      </c>
      <c r="O19" s="59"/>
      <c r="P19" s="59"/>
      <c r="Q19" s="59"/>
      <c r="R19" s="32">
        <f t="shared" si="1"/>
        <v>0</v>
      </c>
      <c r="S19" s="44">
        <f t="shared" si="2"/>
        <v>0</v>
      </c>
      <c r="T19" s="59"/>
      <c r="U19" s="59"/>
      <c r="V19" s="32">
        <f t="shared" si="3"/>
        <v>0</v>
      </c>
      <c r="W19" s="44">
        <f t="shared" si="4"/>
        <v>0</v>
      </c>
    </row>
    <row r="20" spans="1:23" x14ac:dyDescent="0.25">
      <c r="A20" s="55">
        <v>132847</v>
      </c>
      <c r="B20" s="55" t="s">
        <v>709</v>
      </c>
      <c r="C20" s="56" t="s">
        <v>710</v>
      </c>
      <c r="D20" s="57" t="s">
        <v>14</v>
      </c>
      <c r="E20" s="57" t="s">
        <v>70</v>
      </c>
      <c r="F20" s="57" t="s">
        <v>71</v>
      </c>
      <c r="G20" s="57" t="s">
        <v>688</v>
      </c>
      <c r="H20" s="57" t="s">
        <v>71</v>
      </c>
      <c r="I20" s="57" t="s">
        <v>163</v>
      </c>
      <c r="J20" s="57" t="s">
        <v>164</v>
      </c>
      <c r="K20" s="58">
        <v>2</v>
      </c>
      <c r="L20" s="57">
        <v>304408</v>
      </c>
      <c r="M20" s="57">
        <v>396720</v>
      </c>
      <c r="N20" s="57">
        <v>1</v>
      </c>
      <c r="O20" s="59"/>
      <c r="P20" s="59"/>
      <c r="Q20" s="59"/>
      <c r="R20" s="32">
        <f t="shared" si="1"/>
        <v>0</v>
      </c>
      <c r="S20" s="44">
        <f t="shared" si="2"/>
        <v>0</v>
      </c>
      <c r="T20" s="59"/>
      <c r="U20" s="59"/>
      <c r="V20" s="32">
        <f t="shared" si="3"/>
        <v>0</v>
      </c>
      <c r="W20" s="44">
        <f t="shared" si="4"/>
        <v>0</v>
      </c>
    </row>
    <row r="21" spans="1:23" x14ac:dyDescent="0.25">
      <c r="A21" s="55">
        <v>134415</v>
      </c>
      <c r="B21" s="55" t="s">
        <v>715</v>
      </c>
      <c r="C21" s="56" t="s">
        <v>716</v>
      </c>
      <c r="D21" s="57" t="s">
        <v>14</v>
      </c>
      <c r="E21" s="57" t="s">
        <v>70</v>
      </c>
      <c r="F21" s="57" t="s">
        <v>71</v>
      </c>
      <c r="G21" s="57" t="s">
        <v>688</v>
      </c>
      <c r="H21" s="57" t="s">
        <v>71</v>
      </c>
      <c r="I21" s="57" t="s">
        <v>449</v>
      </c>
      <c r="J21" s="57" t="s">
        <v>450</v>
      </c>
      <c r="K21" s="58">
        <v>4</v>
      </c>
      <c r="L21" s="57">
        <v>305682</v>
      </c>
      <c r="M21" s="57">
        <v>395833</v>
      </c>
      <c r="N21" s="57">
        <v>1</v>
      </c>
      <c r="O21" s="59"/>
      <c r="P21" s="59"/>
      <c r="Q21" s="59"/>
      <c r="R21" s="32">
        <f t="shared" si="1"/>
        <v>0</v>
      </c>
      <c r="S21" s="44">
        <f t="shared" si="2"/>
        <v>0</v>
      </c>
      <c r="T21" s="59"/>
      <c r="U21" s="59"/>
      <c r="V21" s="32">
        <f t="shared" si="3"/>
        <v>0</v>
      </c>
      <c r="W21" s="44">
        <f t="shared" si="4"/>
        <v>0</v>
      </c>
    </row>
    <row r="22" spans="1:23" x14ac:dyDescent="0.25">
      <c r="A22" s="55">
        <v>136725</v>
      </c>
      <c r="B22" s="55" t="s">
        <v>721</v>
      </c>
      <c r="C22" s="56" t="s">
        <v>722</v>
      </c>
      <c r="D22" s="57" t="s">
        <v>14</v>
      </c>
      <c r="E22" s="57" t="s">
        <v>70</v>
      </c>
      <c r="F22" s="57" t="s">
        <v>71</v>
      </c>
      <c r="G22" s="57" t="s">
        <v>688</v>
      </c>
      <c r="H22" s="57" t="s">
        <v>71</v>
      </c>
      <c r="I22" s="57" t="s">
        <v>380</v>
      </c>
      <c r="J22" s="57" t="s">
        <v>381</v>
      </c>
      <c r="K22" s="58">
        <v>4</v>
      </c>
      <c r="L22" s="57">
        <v>305370</v>
      </c>
      <c r="M22" s="57">
        <v>396317</v>
      </c>
      <c r="N22" s="57">
        <v>1</v>
      </c>
      <c r="O22" s="59"/>
      <c r="P22" s="59"/>
      <c r="Q22" s="59"/>
      <c r="R22" s="32">
        <f t="shared" si="1"/>
        <v>0</v>
      </c>
      <c r="S22" s="44">
        <f t="shared" si="2"/>
        <v>0</v>
      </c>
      <c r="T22" s="59"/>
      <c r="U22" s="59"/>
      <c r="V22" s="32">
        <f t="shared" si="3"/>
        <v>0</v>
      </c>
      <c r="W22" s="44">
        <f t="shared" si="4"/>
        <v>0</v>
      </c>
    </row>
    <row r="23" spans="1:23" x14ac:dyDescent="0.25">
      <c r="A23" s="55">
        <v>136764</v>
      </c>
      <c r="B23" s="55" t="s">
        <v>725</v>
      </c>
      <c r="C23" s="56" t="s">
        <v>726</v>
      </c>
      <c r="D23" s="57" t="s">
        <v>14</v>
      </c>
      <c r="E23" s="57" t="s">
        <v>70</v>
      </c>
      <c r="F23" s="57" t="s">
        <v>71</v>
      </c>
      <c r="G23" s="57" t="s">
        <v>688</v>
      </c>
      <c r="H23" s="57" t="s">
        <v>71</v>
      </c>
      <c r="I23" s="57" t="s">
        <v>380</v>
      </c>
      <c r="J23" s="57" t="s">
        <v>381</v>
      </c>
      <c r="K23" s="58">
        <v>84</v>
      </c>
      <c r="L23" s="57">
        <v>304909</v>
      </c>
      <c r="M23" s="57">
        <v>397534</v>
      </c>
      <c r="N23" s="57">
        <v>1</v>
      </c>
      <c r="O23" s="59"/>
      <c r="P23" s="59"/>
      <c r="Q23" s="59"/>
      <c r="R23" s="32">
        <f t="shared" si="1"/>
        <v>0</v>
      </c>
      <c r="S23" s="44">
        <f t="shared" si="2"/>
        <v>0</v>
      </c>
      <c r="T23" s="59"/>
      <c r="U23" s="59"/>
      <c r="V23" s="32">
        <f t="shared" si="3"/>
        <v>0</v>
      </c>
      <c r="W23" s="44">
        <f t="shared" si="4"/>
        <v>0</v>
      </c>
    </row>
    <row r="24" spans="1:23" x14ac:dyDescent="0.25">
      <c r="A24" s="55">
        <v>136848</v>
      </c>
      <c r="B24" s="55" t="s">
        <v>727</v>
      </c>
      <c r="C24" s="56" t="s">
        <v>728</v>
      </c>
      <c r="D24" s="57" t="s">
        <v>14</v>
      </c>
      <c r="E24" s="57" t="s">
        <v>70</v>
      </c>
      <c r="F24" s="57" t="s">
        <v>71</v>
      </c>
      <c r="G24" s="57" t="s">
        <v>688</v>
      </c>
      <c r="H24" s="57" t="s">
        <v>71</v>
      </c>
      <c r="I24" s="57" t="s">
        <v>729</v>
      </c>
      <c r="J24" s="57" t="s">
        <v>730</v>
      </c>
      <c r="K24" s="58">
        <v>7</v>
      </c>
      <c r="L24" s="57">
        <v>306047</v>
      </c>
      <c r="M24" s="57">
        <v>394091</v>
      </c>
      <c r="N24" s="57">
        <v>1</v>
      </c>
      <c r="O24" s="59"/>
      <c r="P24" s="59"/>
      <c r="Q24" s="59"/>
      <c r="R24" s="32">
        <f t="shared" si="1"/>
        <v>0</v>
      </c>
      <c r="S24" s="44">
        <f t="shared" si="2"/>
        <v>0</v>
      </c>
      <c r="T24" s="59"/>
      <c r="U24" s="59"/>
      <c r="V24" s="32">
        <f t="shared" si="3"/>
        <v>0</v>
      </c>
      <c r="W24" s="44">
        <f t="shared" si="4"/>
        <v>0</v>
      </c>
    </row>
    <row r="25" spans="1:23" x14ac:dyDescent="0.25">
      <c r="A25" s="55">
        <v>144327</v>
      </c>
      <c r="B25" s="55" t="s">
        <v>792</v>
      </c>
      <c r="C25" s="56" t="s">
        <v>793</v>
      </c>
      <c r="D25" s="57" t="s">
        <v>14</v>
      </c>
      <c r="E25" s="57" t="s">
        <v>70</v>
      </c>
      <c r="F25" s="57" t="s">
        <v>103</v>
      </c>
      <c r="G25" s="57" t="s">
        <v>789</v>
      </c>
      <c r="H25" s="57" t="s">
        <v>103</v>
      </c>
      <c r="I25" s="57" t="s">
        <v>205</v>
      </c>
      <c r="J25" s="57" t="s">
        <v>206</v>
      </c>
      <c r="K25" s="58">
        <v>1</v>
      </c>
      <c r="L25" s="57">
        <v>321286</v>
      </c>
      <c r="M25" s="57">
        <v>397179</v>
      </c>
      <c r="N25" s="57">
        <v>1</v>
      </c>
      <c r="O25" s="59"/>
      <c r="P25" s="59"/>
      <c r="Q25" s="59"/>
      <c r="R25" s="32">
        <f t="shared" si="1"/>
        <v>0</v>
      </c>
      <c r="S25" s="44">
        <f t="shared" si="2"/>
        <v>0</v>
      </c>
      <c r="T25" s="59"/>
      <c r="U25" s="59"/>
      <c r="V25" s="32">
        <f t="shared" si="3"/>
        <v>0</v>
      </c>
      <c r="W25" s="44">
        <f t="shared" si="4"/>
        <v>0</v>
      </c>
    </row>
  </sheetData>
  <sheetProtection algorithmName="SHA-512" hashValue="QHoFV2KZ59L/yqcK6J0MfEhiO9IVh/L0IiijJCia6A3MqC5MtFqIscI6q2vW5xe9250p/MfSXFSGjDKCfJU91g==" saltValue="hYaljsp+qH7g7cvjHen6Fw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W16"/>
  <sheetViews>
    <sheetView topLeftCell="A4" workbookViewId="0">
      <selection activeCell="H5" sqref="H5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198</v>
      </c>
      <c r="B2" s="8">
        <f>M14</f>
        <v>1</v>
      </c>
      <c r="C2" s="8" t="str">
        <f>E16</f>
        <v>LUBIŃSKI</v>
      </c>
      <c r="D2" s="8"/>
      <c r="E2" s="8"/>
      <c r="F2" s="8"/>
      <c r="G2" s="64" t="s">
        <v>1421</v>
      </c>
      <c r="H2" s="65"/>
      <c r="I2" s="66"/>
      <c r="J2" s="67" t="s">
        <v>1422</v>
      </c>
      <c r="K2" s="68"/>
      <c r="L2" s="69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70" t="s">
        <v>1429</v>
      </c>
      <c r="B4" s="70"/>
      <c r="C4" s="70"/>
      <c r="D4" s="70"/>
      <c r="E4" s="70"/>
      <c r="F4" s="20" t="s">
        <v>1430</v>
      </c>
      <c r="G4" s="21">
        <f>ROUND(J4/M14/60,2)</f>
        <v>0</v>
      </c>
      <c r="H4" s="22">
        <f>ROUND(K4/M14/60,2)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71" t="s">
        <v>1431</v>
      </c>
      <c r="O4" s="72"/>
      <c r="P4" s="26">
        <v>1</v>
      </c>
      <c r="Q4" s="73"/>
      <c r="R4" s="74"/>
      <c r="S4" s="74"/>
      <c r="T4" s="74"/>
      <c r="U4" s="74"/>
      <c r="V4" s="75"/>
    </row>
    <row r="5" spans="1:23" ht="45" x14ac:dyDescent="0.25">
      <c r="A5" s="70" t="s">
        <v>1432</v>
      </c>
      <c r="B5" s="70"/>
      <c r="C5" s="70"/>
      <c r="D5" s="70"/>
      <c r="E5" s="70"/>
      <c r="F5" s="20" t="s">
        <v>1433</v>
      </c>
      <c r="G5" s="21">
        <f>ROUND(J5/M14/60,2)</f>
        <v>0</v>
      </c>
      <c r="H5" s="22">
        <f>ROUND(K5/M14/60,2)</f>
        <v>0</v>
      </c>
      <c r="I5" s="23">
        <f>G5+H5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71"/>
      <c r="O5" s="72"/>
      <c r="P5" s="26">
        <v>2</v>
      </c>
      <c r="Q5" s="73"/>
      <c r="R5" s="74"/>
      <c r="S5" s="74"/>
      <c r="T5" s="74"/>
      <c r="U5" s="74"/>
      <c r="V5" s="75"/>
    </row>
    <row r="6" spans="1:23" ht="68.25" x14ac:dyDescent="0.25">
      <c r="A6" s="76" t="s">
        <v>1434</v>
      </c>
      <c r="B6" s="76"/>
      <c r="C6" s="76"/>
      <c r="D6" s="76"/>
      <c r="E6" s="76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77" t="s">
        <v>1436</v>
      </c>
      <c r="K6" s="78"/>
      <c r="L6" s="79"/>
      <c r="P6" s="19" t="s">
        <v>1427</v>
      </c>
      <c r="Q6" s="8" t="s">
        <v>1428</v>
      </c>
      <c r="S6" s="12"/>
      <c r="T6" s="12"/>
    </row>
    <row r="7" spans="1:23" ht="68.25" x14ac:dyDescent="0.25">
      <c r="A7" s="76" t="s">
        <v>1437</v>
      </c>
      <c r="B7" s="76"/>
      <c r="C7" s="76"/>
      <c r="D7" s="76"/>
      <c r="E7" s="76"/>
      <c r="F7" s="10" t="s">
        <v>1438</v>
      </c>
      <c r="G7" s="28"/>
      <c r="H7" s="22">
        <f t="shared" si="0"/>
        <v>0</v>
      </c>
      <c r="I7" s="48">
        <f>ROUND(G7+H7,2)</f>
        <v>0</v>
      </c>
      <c r="J7" s="77" t="s">
        <v>1436</v>
      </c>
      <c r="K7" s="78"/>
      <c r="L7" s="79"/>
      <c r="P7" s="19"/>
      <c r="Q7" s="8"/>
      <c r="S7" s="12"/>
      <c r="T7" s="12"/>
    </row>
    <row r="8" spans="1:23" ht="57" x14ac:dyDescent="0.25">
      <c r="A8" s="76" t="s">
        <v>1439</v>
      </c>
      <c r="B8" s="76"/>
      <c r="C8" s="76"/>
      <c r="D8" s="76"/>
      <c r="E8" s="76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71" t="s">
        <v>1441</v>
      </c>
      <c r="O8" s="72"/>
      <c r="P8" s="26">
        <v>1</v>
      </c>
      <c r="Q8" s="73"/>
      <c r="R8" s="74"/>
      <c r="S8" s="74"/>
      <c r="T8" s="74"/>
      <c r="U8" s="74"/>
      <c r="V8" s="75"/>
    </row>
    <row r="9" spans="1:23" ht="45.75" x14ac:dyDescent="0.25">
      <c r="A9" s="82" t="s">
        <v>1442</v>
      </c>
      <c r="B9" s="82"/>
      <c r="C9" s="82"/>
      <c r="D9" s="82"/>
      <c r="E9" s="82"/>
      <c r="F9" s="10" t="s">
        <v>1443</v>
      </c>
      <c r="G9" s="28"/>
      <c r="H9" s="22">
        <f t="shared" si="0"/>
        <v>0</v>
      </c>
      <c r="I9" s="48">
        <f>ROUND(G9+H9,2)</f>
        <v>0</v>
      </c>
      <c r="J9" s="83" t="s">
        <v>1436</v>
      </c>
      <c r="K9" s="84"/>
      <c r="L9" s="85"/>
      <c r="M9" s="8"/>
      <c r="N9" s="31"/>
      <c r="W9" s="32"/>
    </row>
    <row r="10" spans="1:23" ht="57.75" thickBot="1" x14ac:dyDescent="0.3">
      <c r="A10" s="82" t="s">
        <v>1444</v>
      </c>
      <c r="B10" s="82"/>
      <c r="C10" s="82"/>
      <c r="D10" s="82"/>
      <c r="E10" s="82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86" t="s">
        <v>1436</v>
      </c>
      <c r="K10" s="87"/>
      <c r="L10" s="88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89"/>
      <c r="J11" s="90"/>
      <c r="K11" s="90"/>
      <c r="L11" s="91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92"/>
      <c r="J12" s="93"/>
      <c r="K12" s="93"/>
      <c r="L12" s="94"/>
      <c r="M12" s="95" t="s">
        <v>1448</v>
      </c>
      <c r="N12" s="96"/>
      <c r="O12" s="96"/>
      <c r="P12" s="96"/>
      <c r="Q12" s="96"/>
      <c r="R12" s="96"/>
      <c r="S12" s="96"/>
      <c r="T12" s="96"/>
      <c r="U12" s="96"/>
      <c r="V12" s="96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1</v>
      </c>
      <c r="N14" s="42">
        <f>SUM(N16:N400)</f>
        <v>1</v>
      </c>
      <c r="P14" s="80" t="s">
        <v>1449</v>
      </c>
      <c r="Q14" s="81"/>
      <c r="R14" s="81"/>
      <c r="S14" s="81"/>
      <c r="T14" s="80" t="s">
        <v>1450</v>
      </c>
      <c r="U14" s="81"/>
      <c r="V14" s="81"/>
      <c r="W14" s="8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136690</v>
      </c>
      <c r="B16" s="55" t="s">
        <v>717</v>
      </c>
      <c r="C16" s="56" t="s">
        <v>718</v>
      </c>
      <c r="D16" s="57" t="s">
        <v>14</v>
      </c>
      <c r="E16" s="57" t="s">
        <v>70</v>
      </c>
      <c r="F16" s="57" t="s">
        <v>71</v>
      </c>
      <c r="G16" s="57" t="s">
        <v>688</v>
      </c>
      <c r="H16" s="57" t="s">
        <v>71</v>
      </c>
      <c r="I16" s="57" t="s">
        <v>719</v>
      </c>
      <c r="J16" s="57" t="s">
        <v>720</v>
      </c>
      <c r="K16" s="58">
        <v>3</v>
      </c>
      <c r="L16" s="57">
        <v>305937</v>
      </c>
      <c r="M16" s="57">
        <v>396769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</sheetData>
  <sheetProtection algorithmName="SHA-512" hashValue="tpFW5v+5ejTOAjdXrcW6aSFFKxMmX1wM6OV927wxYIh0TDw3Y0u2nD3xqIQH3K2ArYVLBscp8W0v87eLF5p7iA==" saltValue="W0rqn37IpSr9GmkEgIepRw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W17"/>
  <sheetViews>
    <sheetView topLeftCell="A4" workbookViewId="0">
      <selection activeCell="H5" sqref="H5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197</v>
      </c>
      <c r="B2" s="8">
        <f>M14</f>
        <v>2</v>
      </c>
      <c r="C2" s="8" t="str">
        <f>E16</f>
        <v>LUBIŃSKI</v>
      </c>
      <c r="D2" s="8"/>
      <c r="E2" s="8"/>
      <c r="F2" s="8"/>
      <c r="G2" s="64" t="s">
        <v>1421</v>
      </c>
      <c r="H2" s="65"/>
      <c r="I2" s="66"/>
      <c r="J2" s="67" t="s">
        <v>1422</v>
      </c>
      <c r="K2" s="68"/>
      <c r="L2" s="69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70" t="s">
        <v>1429</v>
      </c>
      <c r="B4" s="70"/>
      <c r="C4" s="70"/>
      <c r="D4" s="70"/>
      <c r="E4" s="70"/>
      <c r="F4" s="20" t="s">
        <v>1430</v>
      </c>
      <c r="G4" s="21">
        <f>ROUND(J4/M14/60,2)</f>
        <v>0</v>
      </c>
      <c r="H4" s="22">
        <f>ROUND(K4/M14/60,2)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71" t="s">
        <v>1431</v>
      </c>
      <c r="O4" s="72"/>
      <c r="P4" s="26">
        <v>1</v>
      </c>
      <c r="Q4" s="73"/>
      <c r="R4" s="74"/>
      <c r="S4" s="74"/>
      <c r="T4" s="74"/>
      <c r="U4" s="74"/>
      <c r="V4" s="75"/>
    </row>
    <row r="5" spans="1:23" ht="45" x14ac:dyDescent="0.25">
      <c r="A5" s="70" t="s">
        <v>1432</v>
      </c>
      <c r="B5" s="70"/>
      <c r="C5" s="70"/>
      <c r="D5" s="70"/>
      <c r="E5" s="70"/>
      <c r="F5" s="20" t="s">
        <v>1433</v>
      </c>
      <c r="G5" s="21">
        <f>ROUND(J5/M14/60,2)</f>
        <v>0</v>
      </c>
      <c r="H5" s="22">
        <f>ROUND(K5/M14/60,2)</f>
        <v>0</v>
      </c>
      <c r="I5" s="23">
        <f>G5+H5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71"/>
      <c r="O5" s="72"/>
      <c r="P5" s="26">
        <v>2</v>
      </c>
      <c r="Q5" s="73"/>
      <c r="R5" s="74"/>
      <c r="S5" s="74"/>
      <c r="T5" s="74"/>
      <c r="U5" s="74"/>
      <c r="V5" s="75"/>
    </row>
    <row r="6" spans="1:23" ht="68.25" x14ac:dyDescent="0.25">
      <c r="A6" s="76" t="s">
        <v>1434</v>
      </c>
      <c r="B6" s="76"/>
      <c r="C6" s="76"/>
      <c r="D6" s="76"/>
      <c r="E6" s="76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77" t="s">
        <v>1436</v>
      </c>
      <c r="K6" s="78"/>
      <c r="L6" s="79"/>
      <c r="P6" s="19" t="s">
        <v>1427</v>
      </c>
      <c r="Q6" s="8" t="s">
        <v>1428</v>
      </c>
      <c r="S6" s="12"/>
      <c r="T6" s="12"/>
    </row>
    <row r="7" spans="1:23" ht="68.25" x14ac:dyDescent="0.25">
      <c r="A7" s="76" t="s">
        <v>1437</v>
      </c>
      <c r="B7" s="76"/>
      <c r="C7" s="76"/>
      <c r="D7" s="76"/>
      <c r="E7" s="76"/>
      <c r="F7" s="10" t="s">
        <v>1438</v>
      </c>
      <c r="G7" s="28"/>
      <c r="H7" s="22">
        <f t="shared" si="0"/>
        <v>0</v>
      </c>
      <c r="I7" s="48">
        <f>ROUND(G7+H7,2)</f>
        <v>0</v>
      </c>
      <c r="J7" s="77" t="s">
        <v>1436</v>
      </c>
      <c r="K7" s="78"/>
      <c r="L7" s="79"/>
      <c r="P7" s="19"/>
      <c r="Q7" s="8"/>
      <c r="S7" s="12"/>
      <c r="T7" s="12"/>
    </row>
    <row r="8" spans="1:23" ht="57" x14ac:dyDescent="0.25">
      <c r="A8" s="76" t="s">
        <v>1439</v>
      </c>
      <c r="B8" s="76"/>
      <c r="C8" s="76"/>
      <c r="D8" s="76"/>
      <c r="E8" s="76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71" t="s">
        <v>1441</v>
      </c>
      <c r="O8" s="72"/>
      <c r="P8" s="26">
        <v>1</v>
      </c>
      <c r="Q8" s="73"/>
      <c r="R8" s="74"/>
      <c r="S8" s="74"/>
      <c r="T8" s="74"/>
      <c r="U8" s="74"/>
      <c r="V8" s="75"/>
    </row>
    <row r="9" spans="1:23" ht="45.75" x14ac:dyDescent="0.25">
      <c r="A9" s="82" t="s">
        <v>1442</v>
      </c>
      <c r="B9" s="82"/>
      <c r="C9" s="82"/>
      <c r="D9" s="82"/>
      <c r="E9" s="82"/>
      <c r="F9" s="10" t="s">
        <v>1443</v>
      </c>
      <c r="G9" s="28"/>
      <c r="H9" s="22">
        <f t="shared" si="0"/>
        <v>0</v>
      </c>
      <c r="I9" s="48">
        <f>ROUND(G9+H9,2)</f>
        <v>0</v>
      </c>
      <c r="J9" s="83" t="s">
        <v>1436</v>
      </c>
      <c r="K9" s="84"/>
      <c r="L9" s="85"/>
      <c r="M9" s="8"/>
      <c r="N9" s="31"/>
      <c r="W9" s="32"/>
    </row>
    <row r="10" spans="1:23" ht="57.75" thickBot="1" x14ac:dyDescent="0.3">
      <c r="A10" s="82" t="s">
        <v>1444</v>
      </c>
      <c r="B10" s="82"/>
      <c r="C10" s="82"/>
      <c r="D10" s="82"/>
      <c r="E10" s="82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86" t="s">
        <v>1436</v>
      </c>
      <c r="K10" s="87"/>
      <c r="L10" s="88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89"/>
      <c r="J11" s="90"/>
      <c r="K11" s="90"/>
      <c r="L11" s="91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92"/>
      <c r="J12" s="93"/>
      <c r="K12" s="93"/>
      <c r="L12" s="94"/>
      <c r="M12" s="95" t="s">
        <v>1448</v>
      </c>
      <c r="N12" s="96"/>
      <c r="O12" s="96"/>
      <c r="P12" s="96"/>
      <c r="Q12" s="96"/>
      <c r="R12" s="96"/>
      <c r="S12" s="96"/>
      <c r="T12" s="96"/>
      <c r="U12" s="96"/>
      <c r="V12" s="96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2</v>
      </c>
      <c r="N14" s="42">
        <f>SUM(N16:N400)</f>
        <v>2</v>
      </c>
      <c r="P14" s="80" t="s">
        <v>1449</v>
      </c>
      <c r="Q14" s="81"/>
      <c r="R14" s="81"/>
      <c r="S14" s="81"/>
      <c r="T14" s="80" t="s">
        <v>1450</v>
      </c>
      <c r="U14" s="81"/>
      <c r="V14" s="81"/>
      <c r="W14" s="8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136039</v>
      </c>
      <c r="B16" s="55" t="s">
        <v>691</v>
      </c>
      <c r="C16" s="56" t="s">
        <v>692</v>
      </c>
      <c r="D16" s="57" t="s">
        <v>14</v>
      </c>
      <c r="E16" s="57" t="s">
        <v>70</v>
      </c>
      <c r="F16" s="57" t="s">
        <v>71</v>
      </c>
      <c r="G16" s="57" t="s">
        <v>688</v>
      </c>
      <c r="H16" s="57" t="s">
        <v>71</v>
      </c>
      <c r="I16" s="57" t="s">
        <v>593</v>
      </c>
      <c r="J16" s="57" t="s">
        <v>594</v>
      </c>
      <c r="K16" s="58">
        <v>8</v>
      </c>
      <c r="L16" s="57">
        <v>305949</v>
      </c>
      <c r="M16" s="57">
        <v>396196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137147</v>
      </c>
      <c r="B17" s="55" t="s">
        <v>745</v>
      </c>
      <c r="C17" s="56" t="s">
        <v>746</v>
      </c>
      <c r="D17" s="57" t="s">
        <v>14</v>
      </c>
      <c r="E17" s="57" t="s">
        <v>70</v>
      </c>
      <c r="F17" s="57" t="s">
        <v>71</v>
      </c>
      <c r="G17" s="57" t="s">
        <v>688</v>
      </c>
      <c r="H17" s="57" t="s">
        <v>71</v>
      </c>
      <c r="I17" s="57" t="s">
        <v>747</v>
      </c>
      <c r="J17" s="57" t="s">
        <v>748</v>
      </c>
      <c r="K17" s="58">
        <v>3</v>
      </c>
      <c r="L17" s="57">
        <v>305764</v>
      </c>
      <c r="M17" s="57">
        <v>394725</v>
      </c>
      <c r="N17" s="57">
        <v>1</v>
      </c>
      <c r="O17" s="59"/>
      <c r="P17" s="59"/>
      <c r="Q17" s="59"/>
      <c r="R17" s="32">
        <f>ROUND(Q17*0.23,2)</f>
        <v>0</v>
      </c>
      <c r="S17" s="44">
        <f>ROUND(Q17,2)+R17</f>
        <v>0</v>
      </c>
      <c r="T17" s="59"/>
      <c r="U17" s="59"/>
      <c r="V17" s="32">
        <f>ROUND(U17*0.23,2)</f>
        <v>0</v>
      </c>
      <c r="W17" s="44">
        <f>ROUND(U17,2)+V17</f>
        <v>0</v>
      </c>
    </row>
  </sheetData>
  <sheetProtection algorithmName="SHA-512" hashValue="a3R4ffvqwxxyemjWaoKG9rS8QnIME/2fhf9FwX0ChIbi+kLGuzCdzTO8F3CzwJb6REWi+sbUcuNYtV8aGfKzwQ==" saltValue="EePOuZPiiKZsOoFsRnZ4sA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W16"/>
  <sheetViews>
    <sheetView topLeftCell="A4" workbookViewId="0">
      <selection activeCell="H5" sqref="H5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196</v>
      </c>
      <c r="B2" s="8">
        <f>M14</f>
        <v>1</v>
      </c>
      <c r="C2" s="8" t="str">
        <f>E16</f>
        <v>LUBIŃSKI</v>
      </c>
      <c r="D2" s="8"/>
      <c r="E2" s="8"/>
      <c r="F2" s="8"/>
      <c r="G2" s="64" t="s">
        <v>1421</v>
      </c>
      <c r="H2" s="65"/>
      <c r="I2" s="66"/>
      <c r="J2" s="67" t="s">
        <v>1422</v>
      </c>
      <c r="K2" s="68"/>
      <c r="L2" s="69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70" t="s">
        <v>1429</v>
      </c>
      <c r="B4" s="70"/>
      <c r="C4" s="70"/>
      <c r="D4" s="70"/>
      <c r="E4" s="70"/>
      <c r="F4" s="20" t="s">
        <v>1430</v>
      </c>
      <c r="G4" s="21">
        <f>ROUND(J4/M14/60,2)</f>
        <v>0</v>
      </c>
      <c r="H4" s="22">
        <f>ROUND(K4/M14/60,2)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71" t="s">
        <v>1431</v>
      </c>
      <c r="O4" s="72"/>
      <c r="P4" s="26">
        <v>1</v>
      </c>
      <c r="Q4" s="73"/>
      <c r="R4" s="74"/>
      <c r="S4" s="74"/>
      <c r="T4" s="74"/>
      <c r="U4" s="74"/>
      <c r="V4" s="75"/>
    </row>
    <row r="5" spans="1:23" ht="45" x14ac:dyDescent="0.25">
      <c r="A5" s="70" t="s">
        <v>1432</v>
      </c>
      <c r="B5" s="70"/>
      <c r="C5" s="70"/>
      <c r="D5" s="70"/>
      <c r="E5" s="70"/>
      <c r="F5" s="20" t="s">
        <v>1433</v>
      </c>
      <c r="G5" s="21">
        <f>ROUND(J5/M14/60,2)</f>
        <v>0</v>
      </c>
      <c r="H5" s="22">
        <f>ROUND(K5/M14/60,2)</f>
        <v>0</v>
      </c>
      <c r="I5" s="23">
        <f>G5+H5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71"/>
      <c r="O5" s="72"/>
      <c r="P5" s="26">
        <v>2</v>
      </c>
      <c r="Q5" s="73"/>
      <c r="R5" s="74"/>
      <c r="S5" s="74"/>
      <c r="T5" s="74"/>
      <c r="U5" s="74"/>
      <c r="V5" s="75"/>
    </row>
    <row r="6" spans="1:23" ht="68.25" x14ac:dyDescent="0.25">
      <c r="A6" s="76" t="s">
        <v>1434</v>
      </c>
      <c r="B6" s="76"/>
      <c r="C6" s="76"/>
      <c r="D6" s="76"/>
      <c r="E6" s="76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77" t="s">
        <v>1436</v>
      </c>
      <c r="K6" s="78"/>
      <c r="L6" s="79"/>
      <c r="P6" s="19" t="s">
        <v>1427</v>
      </c>
      <c r="Q6" s="8" t="s">
        <v>1428</v>
      </c>
      <c r="S6" s="12"/>
      <c r="T6" s="12"/>
    </row>
    <row r="7" spans="1:23" ht="68.25" x14ac:dyDescent="0.25">
      <c r="A7" s="76" t="s">
        <v>1437</v>
      </c>
      <c r="B7" s="76"/>
      <c r="C7" s="76"/>
      <c r="D7" s="76"/>
      <c r="E7" s="76"/>
      <c r="F7" s="10" t="s">
        <v>1438</v>
      </c>
      <c r="G7" s="28"/>
      <c r="H7" s="22">
        <f t="shared" si="0"/>
        <v>0</v>
      </c>
      <c r="I7" s="48">
        <f>ROUND(G7+H7,2)</f>
        <v>0</v>
      </c>
      <c r="J7" s="77" t="s">
        <v>1436</v>
      </c>
      <c r="K7" s="78"/>
      <c r="L7" s="79"/>
      <c r="P7" s="19"/>
      <c r="Q7" s="8"/>
      <c r="S7" s="12"/>
      <c r="T7" s="12"/>
    </row>
    <row r="8" spans="1:23" ht="57" x14ac:dyDescent="0.25">
      <c r="A8" s="76" t="s">
        <v>1439</v>
      </c>
      <c r="B8" s="76"/>
      <c r="C8" s="76"/>
      <c r="D8" s="76"/>
      <c r="E8" s="76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71" t="s">
        <v>1441</v>
      </c>
      <c r="O8" s="72"/>
      <c r="P8" s="26">
        <v>1</v>
      </c>
      <c r="Q8" s="73"/>
      <c r="R8" s="74"/>
      <c r="S8" s="74"/>
      <c r="T8" s="74"/>
      <c r="U8" s="74"/>
      <c r="V8" s="75"/>
    </row>
    <row r="9" spans="1:23" ht="45.75" x14ac:dyDescent="0.25">
      <c r="A9" s="82" t="s">
        <v>1442</v>
      </c>
      <c r="B9" s="82"/>
      <c r="C9" s="82"/>
      <c r="D9" s="82"/>
      <c r="E9" s="82"/>
      <c r="F9" s="10" t="s">
        <v>1443</v>
      </c>
      <c r="G9" s="28"/>
      <c r="H9" s="22">
        <f t="shared" si="0"/>
        <v>0</v>
      </c>
      <c r="I9" s="48">
        <f>ROUND(G9+H9,2)</f>
        <v>0</v>
      </c>
      <c r="J9" s="83" t="s">
        <v>1436</v>
      </c>
      <c r="K9" s="84"/>
      <c r="L9" s="85"/>
      <c r="M9" s="8"/>
      <c r="N9" s="31"/>
      <c r="W9" s="32"/>
    </row>
    <row r="10" spans="1:23" ht="57.75" thickBot="1" x14ac:dyDescent="0.3">
      <c r="A10" s="82" t="s">
        <v>1444</v>
      </c>
      <c r="B10" s="82"/>
      <c r="C10" s="82"/>
      <c r="D10" s="82"/>
      <c r="E10" s="82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86" t="s">
        <v>1436</v>
      </c>
      <c r="K10" s="87"/>
      <c r="L10" s="88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89"/>
      <c r="J11" s="90"/>
      <c r="K11" s="90"/>
      <c r="L11" s="91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92"/>
      <c r="J12" s="93"/>
      <c r="K12" s="93"/>
      <c r="L12" s="94"/>
      <c r="M12" s="95" t="s">
        <v>1448</v>
      </c>
      <c r="N12" s="96"/>
      <c r="O12" s="96"/>
      <c r="P12" s="96"/>
      <c r="Q12" s="96"/>
      <c r="R12" s="96"/>
      <c r="S12" s="96"/>
      <c r="T12" s="96"/>
      <c r="U12" s="96"/>
      <c r="V12" s="96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1</v>
      </c>
      <c r="N14" s="42">
        <f>SUM(N16:N400)</f>
        <v>1</v>
      </c>
      <c r="P14" s="80" t="s">
        <v>1449</v>
      </c>
      <c r="Q14" s="81"/>
      <c r="R14" s="81"/>
      <c r="S14" s="81"/>
      <c r="T14" s="80" t="s">
        <v>1450</v>
      </c>
      <c r="U14" s="81"/>
      <c r="V14" s="81"/>
      <c r="W14" s="8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134060</v>
      </c>
      <c r="B16" s="55" t="s">
        <v>701</v>
      </c>
      <c r="C16" s="56" t="s">
        <v>702</v>
      </c>
      <c r="D16" s="57" t="s">
        <v>14</v>
      </c>
      <c r="E16" s="57" t="s">
        <v>70</v>
      </c>
      <c r="F16" s="57" t="s">
        <v>71</v>
      </c>
      <c r="G16" s="57" t="s">
        <v>688</v>
      </c>
      <c r="H16" s="57" t="s">
        <v>71</v>
      </c>
      <c r="I16" s="57" t="s">
        <v>231</v>
      </c>
      <c r="J16" s="57" t="s">
        <v>232</v>
      </c>
      <c r="K16" s="58">
        <v>9</v>
      </c>
      <c r="L16" s="57">
        <v>305862</v>
      </c>
      <c r="M16" s="57">
        <v>396445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</sheetData>
  <sheetProtection algorithmName="SHA-512" hashValue="8HFlgSjX2Qw4YodTMD2H7dSwBUl5nZrnKmD50TdDkLY3Hwa96lovVyFF3hwc5H+m7YaCFyxl//+FcK21VPKNTw==" saltValue="lW+vfTRAxjh/u69sQy0HBg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16"/>
  <sheetViews>
    <sheetView workbookViewId="0">
      <selection activeCell="I24" sqref="I24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240</v>
      </c>
      <c r="B2" s="8">
        <f>M14</f>
        <v>1</v>
      </c>
      <c r="C2" s="8" t="str">
        <f>E16</f>
        <v>ZGORZELECKI</v>
      </c>
      <c r="D2" s="8"/>
      <c r="E2" s="8"/>
      <c r="F2" s="8"/>
      <c r="G2" s="64" t="s">
        <v>1421</v>
      </c>
      <c r="H2" s="65"/>
      <c r="I2" s="66"/>
      <c r="J2" s="67" t="s">
        <v>1422</v>
      </c>
      <c r="K2" s="68"/>
      <c r="L2" s="69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70" t="s">
        <v>1429</v>
      </c>
      <c r="B4" s="70"/>
      <c r="C4" s="70"/>
      <c r="D4" s="70"/>
      <c r="E4" s="70"/>
      <c r="F4" s="20" t="s">
        <v>1430</v>
      </c>
      <c r="G4" s="21">
        <f>ROUND(J4/M14/60,2)</f>
        <v>0</v>
      </c>
      <c r="H4" s="22">
        <f>ROUND(K4/M14/60,2)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71" t="s">
        <v>1431</v>
      </c>
      <c r="O4" s="72"/>
      <c r="P4" s="26">
        <v>1</v>
      </c>
      <c r="Q4" s="73"/>
      <c r="R4" s="74"/>
      <c r="S4" s="74"/>
      <c r="T4" s="74"/>
      <c r="U4" s="74"/>
      <c r="V4" s="75"/>
    </row>
    <row r="5" spans="1:23" ht="45" x14ac:dyDescent="0.25">
      <c r="A5" s="70" t="s">
        <v>1432</v>
      </c>
      <c r="B5" s="70"/>
      <c r="C5" s="70"/>
      <c r="D5" s="70"/>
      <c r="E5" s="70"/>
      <c r="F5" s="20" t="s">
        <v>1433</v>
      </c>
      <c r="G5" s="21">
        <f>ROUND(J5/M14/60,2)</f>
        <v>0</v>
      </c>
      <c r="H5" s="22">
        <f>ROUND(K5/M14/60,2)</f>
        <v>0</v>
      </c>
      <c r="I5" s="23">
        <f>G5+H5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71"/>
      <c r="O5" s="72"/>
      <c r="P5" s="26">
        <v>2</v>
      </c>
      <c r="Q5" s="73"/>
      <c r="R5" s="74"/>
      <c r="S5" s="74"/>
      <c r="T5" s="74"/>
      <c r="U5" s="74"/>
      <c r="V5" s="75"/>
    </row>
    <row r="6" spans="1:23" ht="68.25" x14ac:dyDescent="0.25">
      <c r="A6" s="76" t="s">
        <v>1434</v>
      </c>
      <c r="B6" s="76"/>
      <c r="C6" s="76"/>
      <c r="D6" s="76"/>
      <c r="E6" s="76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77" t="s">
        <v>1436</v>
      </c>
      <c r="K6" s="78"/>
      <c r="L6" s="79"/>
      <c r="P6" s="19" t="s">
        <v>1427</v>
      </c>
      <c r="Q6" s="8" t="s">
        <v>1428</v>
      </c>
      <c r="S6" s="12"/>
      <c r="T6" s="12"/>
    </row>
    <row r="7" spans="1:23" ht="68.25" x14ac:dyDescent="0.25">
      <c r="A7" s="76" t="s">
        <v>1437</v>
      </c>
      <c r="B7" s="76"/>
      <c r="C7" s="76"/>
      <c r="D7" s="76"/>
      <c r="E7" s="76"/>
      <c r="F7" s="10" t="s">
        <v>1438</v>
      </c>
      <c r="G7" s="28"/>
      <c r="H7" s="22">
        <f t="shared" si="0"/>
        <v>0</v>
      </c>
      <c r="I7" s="48">
        <f>ROUND(G7+H7,2)</f>
        <v>0</v>
      </c>
      <c r="J7" s="77" t="s">
        <v>1436</v>
      </c>
      <c r="K7" s="78"/>
      <c r="L7" s="79"/>
      <c r="P7" s="19"/>
      <c r="Q7" s="8"/>
      <c r="S7" s="12"/>
      <c r="T7" s="12"/>
    </row>
    <row r="8" spans="1:23" ht="57" x14ac:dyDescent="0.25">
      <c r="A8" s="76" t="s">
        <v>1439</v>
      </c>
      <c r="B8" s="76"/>
      <c r="C8" s="76"/>
      <c r="D8" s="76"/>
      <c r="E8" s="76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71" t="s">
        <v>1441</v>
      </c>
      <c r="O8" s="72"/>
      <c r="P8" s="26">
        <v>1</v>
      </c>
      <c r="Q8" s="73"/>
      <c r="R8" s="74"/>
      <c r="S8" s="74"/>
      <c r="T8" s="74"/>
      <c r="U8" s="74"/>
      <c r="V8" s="75"/>
    </row>
    <row r="9" spans="1:23" ht="45.75" x14ac:dyDescent="0.25">
      <c r="A9" s="82" t="s">
        <v>1442</v>
      </c>
      <c r="B9" s="82"/>
      <c r="C9" s="82"/>
      <c r="D9" s="82"/>
      <c r="E9" s="82"/>
      <c r="F9" s="10" t="s">
        <v>1443</v>
      </c>
      <c r="G9" s="28"/>
      <c r="H9" s="22">
        <f t="shared" si="0"/>
        <v>0</v>
      </c>
      <c r="I9" s="48">
        <f>ROUND(G9+H9,2)</f>
        <v>0</v>
      </c>
      <c r="J9" s="83" t="s">
        <v>1436</v>
      </c>
      <c r="K9" s="84"/>
      <c r="L9" s="85"/>
      <c r="M9" s="8"/>
      <c r="N9" s="31"/>
      <c r="W9" s="32"/>
    </row>
    <row r="10" spans="1:23" ht="57.75" thickBot="1" x14ac:dyDescent="0.3">
      <c r="A10" s="82" t="s">
        <v>1444</v>
      </c>
      <c r="B10" s="82"/>
      <c r="C10" s="82"/>
      <c r="D10" s="82"/>
      <c r="E10" s="82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86" t="s">
        <v>1436</v>
      </c>
      <c r="K10" s="87"/>
      <c r="L10" s="88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89"/>
      <c r="J11" s="90"/>
      <c r="K11" s="90"/>
      <c r="L11" s="91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92"/>
      <c r="J12" s="93"/>
      <c r="K12" s="93"/>
      <c r="L12" s="94"/>
      <c r="M12" s="95" t="s">
        <v>1448</v>
      </c>
      <c r="N12" s="96"/>
      <c r="O12" s="96"/>
      <c r="P12" s="96"/>
      <c r="Q12" s="96"/>
      <c r="R12" s="96"/>
      <c r="S12" s="96"/>
      <c r="T12" s="96"/>
      <c r="U12" s="96"/>
      <c r="V12" s="96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1</v>
      </c>
      <c r="N14" s="42">
        <f>SUM(N16:N400)</f>
        <v>1</v>
      </c>
      <c r="P14" s="80" t="s">
        <v>1449</v>
      </c>
      <c r="Q14" s="81"/>
      <c r="R14" s="81"/>
      <c r="S14" s="81"/>
      <c r="T14" s="80" t="s">
        <v>1450</v>
      </c>
      <c r="U14" s="81"/>
      <c r="V14" s="81"/>
      <c r="W14" s="8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355300</v>
      </c>
      <c r="B16" s="55" t="s">
        <v>330</v>
      </c>
      <c r="C16" s="56" t="s">
        <v>331</v>
      </c>
      <c r="D16" s="57" t="s">
        <v>14</v>
      </c>
      <c r="E16" s="57" t="s">
        <v>15</v>
      </c>
      <c r="F16" s="57" t="s">
        <v>16</v>
      </c>
      <c r="G16" s="57" t="s">
        <v>329</v>
      </c>
      <c r="H16" s="57" t="s">
        <v>16</v>
      </c>
      <c r="I16" s="57" t="s">
        <v>332</v>
      </c>
      <c r="J16" s="57" t="s">
        <v>333</v>
      </c>
      <c r="K16" s="58" t="s">
        <v>334</v>
      </c>
      <c r="L16" s="57">
        <v>216970</v>
      </c>
      <c r="M16" s="57">
        <v>344878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</sheetData>
  <sheetProtection algorithmName="SHA-512" hashValue="9a0SQhzdWYf9kSe5E0Zl+cZ557uBaDv+WEVDXANYth9K7Vlh8g+njgU/++xYCyx1KianhtXgM0RWNFYgTdBL4Q==" saltValue="vR6sTsPoLeMY/Oqa9vAkWw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W16"/>
  <sheetViews>
    <sheetView topLeftCell="A7" workbookViewId="0">
      <selection activeCell="H5" sqref="H5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195</v>
      </c>
      <c r="B2" s="8">
        <f>M14</f>
        <v>1</v>
      </c>
      <c r="C2" s="8" t="str">
        <f>E16</f>
        <v>LUBIŃSKI</v>
      </c>
      <c r="D2" s="8"/>
      <c r="E2" s="8"/>
      <c r="F2" s="8"/>
      <c r="G2" s="64" t="s">
        <v>1421</v>
      </c>
      <c r="H2" s="65"/>
      <c r="I2" s="66"/>
      <c r="J2" s="67" t="s">
        <v>1422</v>
      </c>
      <c r="K2" s="68"/>
      <c r="L2" s="69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70" t="s">
        <v>1429</v>
      </c>
      <c r="B4" s="70"/>
      <c r="C4" s="70"/>
      <c r="D4" s="70"/>
      <c r="E4" s="70"/>
      <c r="F4" s="20" t="s">
        <v>1430</v>
      </c>
      <c r="G4" s="21">
        <f>ROUND(J4/M14/60,2)</f>
        <v>0</v>
      </c>
      <c r="H4" s="22">
        <f>ROUND(K4/M14/60,2)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71" t="s">
        <v>1431</v>
      </c>
      <c r="O4" s="72"/>
      <c r="P4" s="26">
        <v>1</v>
      </c>
      <c r="Q4" s="73"/>
      <c r="R4" s="74"/>
      <c r="S4" s="74"/>
      <c r="T4" s="74"/>
      <c r="U4" s="74"/>
      <c r="V4" s="75"/>
    </row>
    <row r="5" spans="1:23" ht="45" x14ac:dyDescent="0.25">
      <c r="A5" s="70" t="s">
        <v>1432</v>
      </c>
      <c r="B5" s="70"/>
      <c r="C5" s="70"/>
      <c r="D5" s="70"/>
      <c r="E5" s="70"/>
      <c r="F5" s="20" t="s">
        <v>1433</v>
      </c>
      <c r="G5" s="21">
        <f>ROUND(J5/M14/60,2)</f>
        <v>0</v>
      </c>
      <c r="H5" s="22">
        <f>ROUND(K5/M14/60,2)</f>
        <v>0</v>
      </c>
      <c r="I5" s="23">
        <f>G5+H5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71"/>
      <c r="O5" s="72"/>
      <c r="P5" s="26">
        <v>2</v>
      </c>
      <c r="Q5" s="73"/>
      <c r="R5" s="74"/>
      <c r="S5" s="74"/>
      <c r="T5" s="74"/>
      <c r="U5" s="74"/>
      <c r="V5" s="75"/>
    </row>
    <row r="6" spans="1:23" ht="68.25" x14ac:dyDescent="0.25">
      <c r="A6" s="76" t="s">
        <v>1434</v>
      </c>
      <c r="B6" s="76"/>
      <c r="C6" s="76"/>
      <c r="D6" s="76"/>
      <c r="E6" s="76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77" t="s">
        <v>1436</v>
      </c>
      <c r="K6" s="78"/>
      <c r="L6" s="79"/>
      <c r="P6" s="19" t="s">
        <v>1427</v>
      </c>
      <c r="Q6" s="8" t="s">
        <v>1428</v>
      </c>
      <c r="S6" s="12"/>
      <c r="T6" s="12"/>
    </row>
    <row r="7" spans="1:23" ht="68.25" x14ac:dyDescent="0.25">
      <c r="A7" s="76" t="s">
        <v>1437</v>
      </c>
      <c r="B7" s="76"/>
      <c r="C7" s="76"/>
      <c r="D7" s="76"/>
      <c r="E7" s="76"/>
      <c r="F7" s="10" t="s">
        <v>1438</v>
      </c>
      <c r="G7" s="28"/>
      <c r="H7" s="22">
        <f t="shared" si="0"/>
        <v>0</v>
      </c>
      <c r="I7" s="48">
        <f>ROUND(G7+H7,2)</f>
        <v>0</v>
      </c>
      <c r="J7" s="77" t="s">
        <v>1436</v>
      </c>
      <c r="K7" s="78"/>
      <c r="L7" s="79"/>
      <c r="P7" s="19"/>
      <c r="Q7" s="8"/>
      <c r="S7" s="12"/>
      <c r="T7" s="12"/>
    </row>
    <row r="8" spans="1:23" ht="57" x14ac:dyDescent="0.25">
      <c r="A8" s="76" t="s">
        <v>1439</v>
      </c>
      <c r="B8" s="76"/>
      <c r="C8" s="76"/>
      <c r="D8" s="76"/>
      <c r="E8" s="76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71" t="s">
        <v>1441</v>
      </c>
      <c r="O8" s="72"/>
      <c r="P8" s="26">
        <v>1</v>
      </c>
      <c r="Q8" s="73"/>
      <c r="R8" s="74"/>
      <c r="S8" s="74"/>
      <c r="T8" s="74"/>
      <c r="U8" s="74"/>
      <c r="V8" s="75"/>
    </row>
    <row r="9" spans="1:23" ht="45.75" x14ac:dyDescent="0.25">
      <c r="A9" s="82" t="s">
        <v>1442</v>
      </c>
      <c r="B9" s="82"/>
      <c r="C9" s="82"/>
      <c r="D9" s="82"/>
      <c r="E9" s="82"/>
      <c r="F9" s="10" t="s">
        <v>1443</v>
      </c>
      <c r="G9" s="28"/>
      <c r="H9" s="22">
        <f t="shared" si="0"/>
        <v>0</v>
      </c>
      <c r="I9" s="48">
        <f>ROUND(G9+H9,2)</f>
        <v>0</v>
      </c>
      <c r="J9" s="83" t="s">
        <v>1436</v>
      </c>
      <c r="K9" s="84"/>
      <c r="L9" s="85"/>
      <c r="M9" s="8"/>
      <c r="N9" s="31"/>
      <c r="W9" s="32"/>
    </row>
    <row r="10" spans="1:23" ht="57.75" thickBot="1" x14ac:dyDescent="0.3">
      <c r="A10" s="82" t="s">
        <v>1444</v>
      </c>
      <c r="B10" s="82"/>
      <c r="C10" s="82"/>
      <c r="D10" s="82"/>
      <c r="E10" s="82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86" t="s">
        <v>1436</v>
      </c>
      <c r="K10" s="87"/>
      <c r="L10" s="88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89"/>
      <c r="J11" s="90"/>
      <c r="K11" s="90"/>
      <c r="L11" s="91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92"/>
      <c r="J12" s="93"/>
      <c r="K12" s="93"/>
      <c r="L12" s="94"/>
      <c r="M12" s="95" t="s">
        <v>1448</v>
      </c>
      <c r="N12" s="96"/>
      <c r="O12" s="96"/>
      <c r="P12" s="96"/>
      <c r="Q12" s="96"/>
      <c r="R12" s="96"/>
      <c r="S12" s="96"/>
      <c r="T12" s="96"/>
      <c r="U12" s="96"/>
      <c r="V12" s="96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1</v>
      </c>
      <c r="N14" s="42">
        <f>SUM(N16:N400)</f>
        <v>1</v>
      </c>
      <c r="P14" s="80" t="s">
        <v>1449</v>
      </c>
      <c r="Q14" s="81"/>
      <c r="R14" s="81"/>
      <c r="S14" s="81"/>
      <c r="T14" s="80" t="s">
        <v>1450</v>
      </c>
      <c r="U14" s="81"/>
      <c r="V14" s="81"/>
      <c r="W14" s="8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136888</v>
      </c>
      <c r="B16" s="55" t="s">
        <v>733</v>
      </c>
      <c r="C16" s="56" t="s">
        <v>734</v>
      </c>
      <c r="D16" s="57" t="s">
        <v>14</v>
      </c>
      <c r="E16" s="57" t="s">
        <v>70</v>
      </c>
      <c r="F16" s="57" t="s">
        <v>71</v>
      </c>
      <c r="G16" s="57" t="s">
        <v>688</v>
      </c>
      <c r="H16" s="57" t="s">
        <v>71</v>
      </c>
      <c r="I16" s="57" t="s">
        <v>735</v>
      </c>
      <c r="J16" s="57" t="s">
        <v>736</v>
      </c>
      <c r="K16" s="58">
        <v>11</v>
      </c>
      <c r="L16" s="57">
        <v>305655</v>
      </c>
      <c r="M16" s="57">
        <v>395414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</sheetData>
  <sheetProtection algorithmName="SHA-512" hashValue="+EOsmjFUGNYWzXrh/guqCH+/k70mhas+a/Yfv5SrXbwa7U+9fyHF8Cv6B8hzVA2dK+PSG6vAQNUPtRuZM3XONw==" saltValue="/TRxYo0LQaVrq9hoMoM4QQ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W20"/>
  <sheetViews>
    <sheetView topLeftCell="A7" workbookViewId="0">
      <selection activeCell="H5" sqref="H5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194</v>
      </c>
      <c r="B2" s="8">
        <f>M14</f>
        <v>5</v>
      </c>
      <c r="C2" s="8" t="str">
        <f>E16</f>
        <v>LUBIŃSKI</v>
      </c>
      <c r="D2" s="8"/>
      <c r="E2" s="8"/>
      <c r="F2" s="8"/>
      <c r="G2" s="64" t="s">
        <v>1421</v>
      </c>
      <c r="H2" s="65"/>
      <c r="I2" s="66"/>
      <c r="J2" s="67" t="s">
        <v>1422</v>
      </c>
      <c r="K2" s="68"/>
      <c r="L2" s="69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70" t="s">
        <v>1429</v>
      </c>
      <c r="B4" s="70"/>
      <c r="C4" s="70"/>
      <c r="D4" s="70"/>
      <c r="E4" s="70"/>
      <c r="F4" s="20" t="s">
        <v>1430</v>
      </c>
      <c r="G4" s="21">
        <f>ROUND(J4/M14/60,2)</f>
        <v>0</v>
      </c>
      <c r="H4" s="22">
        <f>ROUND(K4/M14/60,2)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71" t="s">
        <v>1431</v>
      </c>
      <c r="O4" s="72"/>
      <c r="P4" s="26">
        <v>1</v>
      </c>
      <c r="Q4" s="73"/>
      <c r="R4" s="74"/>
      <c r="S4" s="74"/>
      <c r="T4" s="74"/>
      <c r="U4" s="74"/>
      <c r="V4" s="75"/>
    </row>
    <row r="5" spans="1:23" ht="45" x14ac:dyDescent="0.25">
      <c r="A5" s="70" t="s">
        <v>1432</v>
      </c>
      <c r="B5" s="70"/>
      <c r="C5" s="70"/>
      <c r="D5" s="70"/>
      <c r="E5" s="70"/>
      <c r="F5" s="20" t="s">
        <v>1433</v>
      </c>
      <c r="G5" s="21">
        <f>ROUND(J5/M14/60,2)</f>
        <v>0</v>
      </c>
      <c r="H5" s="22">
        <f>ROUND(K5/M14/60,2)</f>
        <v>0</v>
      </c>
      <c r="I5" s="23">
        <f>G5+H5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71"/>
      <c r="O5" s="72"/>
      <c r="P5" s="26">
        <v>2</v>
      </c>
      <c r="Q5" s="73"/>
      <c r="R5" s="74"/>
      <c r="S5" s="74"/>
      <c r="T5" s="74"/>
      <c r="U5" s="74"/>
      <c r="V5" s="75"/>
    </row>
    <row r="6" spans="1:23" ht="68.25" x14ac:dyDescent="0.25">
      <c r="A6" s="76" t="s">
        <v>1434</v>
      </c>
      <c r="B6" s="76"/>
      <c r="C6" s="76"/>
      <c r="D6" s="76"/>
      <c r="E6" s="76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77" t="s">
        <v>1436</v>
      </c>
      <c r="K6" s="78"/>
      <c r="L6" s="79"/>
      <c r="P6" s="19" t="s">
        <v>1427</v>
      </c>
      <c r="Q6" s="8" t="s">
        <v>1428</v>
      </c>
      <c r="S6" s="12"/>
      <c r="T6" s="12"/>
    </row>
    <row r="7" spans="1:23" ht="68.25" x14ac:dyDescent="0.25">
      <c r="A7" s="76" t="s">
        <v>1437</v>
      </c>
      <c r="B7" s="76"/>
      <c r="C7" s="76"/>
      <c r="D7" s="76"/>
      <c r="E7" s="76"/>
      <c r="F7" s="10" t="s">
        <v>1438</v>
      </c>
      <c r="G7" s="28"/>
      <c r="H7" s="22">
        <f t="shared" si="0"/>
        <v>0</v>
      </c>
      <c r="I7" s="48">
        <f>ROUND(G7+H7,2)</f>
        <v>0</v>
      </c>
      <c r="J7" s="77" t="s">
        <v>1436</v>
      </c>
      <c r="K7" s="78"/>
      <c r="L7" s="79"/>
      <c r="P7" s="19"/>
      <c r="Q7" s="8"/>
      <c r="S7" s="12"/>
      <c r="T7" s="12"/>
    </row>
    <row r="8" spans="1:23" ht="57" x14ac:dyDescent="0.25">
      <c r="A8" s="76" t="s">
        <v>1439</v>
      </c>
      <c r="B8" s="76"/>
      <c r="C8" s="76"/>
      <c r="D8" s="76"/>
      <c r="E8" s="76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71" t="s">
        <v>1441</v>
      </c>
      <c r="O8" s="72"/>
      <c r="P8" s="26">
        <v>1</v>
      </c>
      <c r="Q8" s="73"/>
      <c r="R8" s="74"/>
      <c r="S8" s="74"/>
      <c r="T8" s="74"/>
      <c r="U8" s="74"/>
      <c r="V8" s="75"/>
    </row>
    <row r="9" spans="1:23" ht="45.75" x14ac:dyDescent="0.25">
      <c r="A9" s="82" t="s">
        <v>1442</v>
      </c>
      <c r="B9" s="82"/>
      <c r="C9" s="82"/>
      <c r="D9" s="82"/>
      <c r="E9" s="82"/>
      <c r="F9" s="10" t="s">
        <v>1443</v>
      </c>
      <c r="G9" s="28"/>
      <c r="H9" s="22">
        <f t="shared" si="0"/>
        <v>0</v>
      </c>
      <c r="I9" s="48">
        <f>ROUND(G9+H9,2)</f>
        <v>0</v>
      </c>
      <c r="J9" s="83" t="s">
        <v>1436</v>
      </c>
      <c r="K9" s="84"/>
      <c r="L9" s="85"/>
      <c r="M9" s="8"/>
      <c r="N9" s="31"/>
      <c r="W9" s="32"/>
    </row>
    <row r="10" spans="1:23" ht="57.75" thickBot="1" x14ac:dyDescent="0.3">
      <c r="A10" s="82" t="s">
        <v>1444</v>
      </c>
      <c r="B10" s="82"/>
      <c r="C10" s="82"/>
      <c r="D10" s="82"/>
      <c r="E10" s="82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86" t="s">
        <v>1436</v>
      </c>
      <c r="K10" s="87"/>
      <c r="L10" s="88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89"/>
      <c r="J11" s="90"/>
      <c r="K11" s="90"/>
      <c r="L11" s="91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92"/>
      <c r="J12" s="93"/>
      <c r="K12" s="93"/>
      <c r="L12" s="94"/>
      <c r="M12" s="95" t="s">
        <v>1448</v>
      </c>
      <c r="N12" s="96"/>
      <c r="O12" s="96"/>
      <c r="P12" s="96"/>
      <c r="Q12" s="96"/>
      <c r="R12" s="96"/>
      <c r="S12" s="96"/>
      <c r="T12" s="96"/>
      <c r="U12" s="96"/>
      <c r="V12" s="96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5</v>
      </c>
      <c r="N14" s="42">
        <f>SUM(N16:N400)</f>
        <v>5</v>
      </c>
      <c r="P14" s="80" t="s">
        <v>1449</v>
      </c>
      <c r="Q14" s="81"/>
      <c r="R14" s="81"/>
      <c r="S14" s="81"/>
      <c r="T14" s="80" t="s">
        <v>1450</v>
      </c>
      <c r="U14" s="81"/>
      <c r="V14" s="81"/>
      <c r="W14" s="8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136086</v>
      </c>
      <c r="B16" s="55" t="s">
        <v>699</v>
      </c>
      <c r="C16" s="56" t="s">
        <v>700</v>
      </c>
      <c r="D16" s="57" t="s">
        <v>14</v>
      </c>
      <c r="E16" s="57" t="s">
        <v>70</v>
      </c>
      <c r="F16" s="57" t="s">
        <v>71</v>
      </c>
      <c r="G16" s="57" t="s">
        <v>688</v>
      </c>
      <c r="H16" s="57" t="s">
        <v>71</v>
      </c>
      <c r="I16" s="57" t="s">
        <v>265</v>
      </c>
      <c r="J16" s="57" t="s">
        <v>266</v>
      </c>
      <c r="K16" s="58">
        <v>8</v>
      </c>
      <c r="L16" s="57">
        <v>305509</v>
      </c>
      <c r="M16" s="57">
        <v>395893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134605</v>
      </c>
      <c r="B17" s="55" t="s">
        <v>703</v>
      </c>
      <c r="C17" s="56" t="s">
        <v>704</v>
      </c>
      <c r="D17" s="57" t="s">
        <v>14</v>
      </c>
      <c r="E17" s="57" t="s">
        <v>70</v>
      </c>
      <c r="F17" s="57" t="s">
        <v>71</v>
      </c>
      <c r="G17" s="57" t="s">
        <v>688</v>
      </c>
      <c r="H17" s="57" t="s">
        <v>71</v>
      </c>
      <c r="I17" s="57" t="s">
        <v>66</v>
      </c>
      <c r="J17" s="57" t="s">
        <v>67</v>
      </c>
      <c r="K17" s="58">
        <v>1</v>
      </c>
      <c r="L17" s="57">
        <v>305425</v>
      </c>
      <c r="M17" s="57">
        <v>395096</v>
      </c>
      <c r="N17" s="57">
        <v>1</v>
      </c>
      <c r="O17" s="59"/>
      <c r="P17" s="59"/>
      <c r="Q17" s="59"/>
      <c r="R17" s="32">
        <f t="shared" ref="R17:R20" si="1">ROUND(Q17*0.23,2)</f>
        <v>0</v>
      </c>
      <c r="S17" s="44">
        <f t="shared" ref="S17:S20" si="2">ROUND(Q17,2)+R17</f>
        <v>0</v>
      </c>
      <c r="T17" s="59"/>
      <c r="U17" s="59"/>
      <c r="V17" s="32">
        <f t="shared" ref="V17:V20" si="3">ROUND(U17*0.23,2)</f>
        <v>0</v>
      </c>
      <c r="W17" s="44">
        <f t="shared" ref="W17:W20" si="4">ROUND(U17,2)+V17</f>
        <v>0</v>
      </c>
    </row>
    <row r="18" spans="1:23" x14ac:dyDescent="0.25">
      <c r="A18" s="55">
        <v>136507</v>
      </c>
      <c r="B18" s="55" t="s">
        <v>711</v>
      </c>
      <c r="C18" s="56" t="s">
        <v>712</v>
      </c>
      <c r="D18" s="57" t="s">
        <v>14</v>
      </c>
      <c r="E18" s="57" t="s">
        <v>70</v>
      </c>
      <c r="F18" s="57" t="s">
        <v>71</v>
      </c>
      <c r="G18" s="57" t="s">
        <v>688</v>
      </c>
      <c r="H18" s="57" t="s">
        <v>71</v>
      </c>
      <c r="I18" s="57" t="s">
        <v>713</v>
      </c>
      <c r="J18" s="57" t="s">
        <v>714</v>
      </c>
      <c r="K18" s="58">
        <v>41</v>
      </c>
      <c r="L18" s="57">
        <v>305675</v>
      </c>
      <c r="M18" s="57">
        <v>395105</v>
      </c>
      <c r="N18" s="57">
        <v>1</v>
      </c>
      <c r="O18" s="59"/>
      <c r="P18" s="59"/>
      <c r="Q18" s="59"/>
      <c r="R18" s="32">
        <f t="shared" si="1"/>
        <v>0</v>
      </c>
      <c r="S18" s="44">
        <f t="shared" si="2"/>
        <v>0</v>
      </c>
      <c r="T18" s="59"/>
      <c r="U18" s="59"/>
      <c r="V18" s="32">
        <f t="shared" si="3"/>
        <v>0</v>
      </c>
      <c r="W18" s="44">
        <f t="shared" si="4"/>
        <v>0</v>
      </c>
    </row>
    <row r="19" spans="1:23" x14ac:dyDescent="0.25">
      <c r="A19" s="55">
        <v>136908</v>
      </c>
      <c r="B19" s="55" t="s">
        <v>737</v>
      </c>
      <c r="C19" s="56" t="s">
        <v>738</v>
      </c>
      <c r="D19" s="57" t="s">
        <v>14</v>
      </c>
      <c r="E19" s="57" t="s">
        <v>70</v>
      </c>
      <c r="F19" s="57" t="s">
        <v>71</v>
      </c>
      <c r="G19" s="57" t="s">
        <v>688</v>
      </c>
      <c r="H19" s="57" t="s">
        <v>71</v>
      </c>
      <c r="I19" s="57" t="s">
        <v>32</v>
      </c>
      <c r="J19" s="57" t="s">
        <v>33</v>
      </c>
      <c r="K19" s="58">
        <v>25</v>
      </c>
      <c r="L19" s="57">
        <v>305634</v>
      </c>
      <c r="M19" s="57">
        <v>396832</v>
      </c>
      <c r="N19" s="57">
        <v>1</v>
      </c>
      <c r="O19" s="59"/>
      <c r="P19" s="59"/>
      <c r="Q19" s="59"/>
      <c r="R19" s="32">
        <f t="shared" si="1"/>
        <v>0</v>
      </c>
      <c r="S19" s="44">
        <f t="shared" si="2"/>
        <v>0</v>
      </c>
      <c r="T19" s="59"/>
      <c r="U19" s="59"/>
      <c r="V19" s="32">
        <f t="shared" si="3"/>
        <v>0</v>
      </c>
      <c r="W19" s="44">
        <f t="shared" si="4"/>
        <v>0</v>
      </c>
    </row>
    <row r="20" spans="1:23" x14ac:dyDescent="0.25">
      <c r="A20" s="55">
        <v>136911</v>
      </c>
      <c r="B20" s="55" t="s">
        <v>739</v>
      </c>
      <c r="C20" s="56" t="s">
        <v>740</v>
      </c>
      <c r="D20" s="57" t="s">
        <v>14</v>
      </c>
      <c r="E20" s="57" t="s">
        <v>70</v>
      </c>
      <c r="F20" s="57" t="s">
        <v>71</v>
      </c>
      <c r="G20" s="57" t="s">
        <v>688</v>
      </c>
      <c r="H20" s="57" t="s">
        <v>71</v>
      </c>
      <c r="I20" s="57" t="s">
        <v>741</v>
      </c>
      <c r="J20" s="57" t="s">
        <v>742</v>
      </c>
      <c r="K20" s="58">
        <v>1</v>
      </c>
      <c r="L20" s="57">
        <v>306098</v>
      </c>
      <c r="M20" s="57">
        <v>394319</v>
      </c>
      <c r="N20" s="57">
        <v>1</v>
      </c>
      <c r="O20" s="59"/>
      <c r="P20" s="59"/>
      <c r="Q20" s="59"/>
      <c r="R20" s="32">
        <f t="shared" si="1"/>
        <v>0</v>
      </c>
      <c r="S20" s="44">
        <f t="shared" si="2"/>
        <v>0</v>
      </c>
      <c r="T20" s="59"/>
      <c r="U20" s="59"/>
      <c r="V20" s="32">
        <f t="shared" si="3"/>
        <v>0</v>
      </c>
      <c r="W20" s="44">
        <f t="shared" si="4"/>
        <v>0</v>
      </c>
    </row>
  </sheetData>
  <sheetProtection algorithmName="SHA-512" hashValue="PpibmQh0HvoyydBObh5cNDL+N1kgdIYp9QAiWIPDHGJ/33VOjcMdHp/5zO1J+xAw/3TOqX53C2yH6h5nDsArrQ==" saltValue="yVBJYfEckH0wsj9D4t+32A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W17"/>
  <sheetViews>
    <sheetView topLeftCell="A4" workbookViewId="0">
      <selection activeCell="H5" sqref="H5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193</v>
      </c>
      <c r="B2" s="8">
        <f>M14</f>
        <v>2</v>
      </c>
      <c r="C2" s="8" t="str">
        <f>E16</f>
        <v>LUBAŃSKI</v>
      </c>
      <c r="D2" s="8"/>
      <c r="E2" s="8"/>
      <c r="F2" s="8"/>
      <c r="G2" s="64" t="s">
        <v>1421</v>
      </c>
      <c r="H2" s="65"/>
      <c r="I2" s="66"/>
      <c r="J2" s="67" t="s">
        <v>1422</v>
      </c>
      <c r="K2" s="68"/>
      <c r="L2" s="69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70" t="s">
        <v>1429</v>
      </c>
      <c r="B4" s="70"/>
      <c r="C4" s="70"/>
      <c r="D4" s="70"/>
      <c r="E4" s="70"/>
      <c r="F4" s="20" t="s">
        <v>1430</v>
      </c>
      <c r="G4" s="21">
        <f>ROUND(J4/M14/60,2)</f>
        <v>0</v>
      </c>
      <c r="H4" s="22">
        <f>ROUND(K4/M14/60,2)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71" t="s">
        <v>1431</v>
      </c>
      <c r="O4" s="72"/>
      <c r="P4" s="26">
        <v>1</v>
      </c>
      <c r="Q4" s="73"/>
      <c r="R4" s="74"/>
      <c r="S4" s="74"/>
      <c r="T4" s="74"/>
      <c r="U4" s="74"/>
      <c r="V4" s="75"/>
    </row>
    <row r="5" spans="1:23" ht="45" x14ac:dyDescent="0.25">
      <c r="A5" s="70" t="s">
        <v>1432</v>
      </c>
      <c r="B5" s="70"/>
      <c r="C5" s="70"/>
      <c r="D5" s="70"/>
      <c r="E5" s="70"/>
      <c r="F5" s="20" t="s">
        <v>1433</v>
      </c>
      <c r="G5" s="21">
        <f>ROUND(J5/M14/60,2)</f>
        <v>0</v>
      </c>
      <c r="H5" s="22">
        <f>ROUND(K5/M14/60,2)</f>
        <v>0</v>
      </c>
      <c r="I5" s="23">
        <f>G5+H5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71"/>
      <c r="O5" s="72"/>
      <c r="P5" s="26">
        <v>2</v>
      </c>
      <c r="Q5" s="73"/>
      <c r="R5" s="74"/>
      <c r="S5" s="74"/>
      <c r="T5" s="74"/>
      <c r="U5" s="74"/>
      <c r="V5" s="75"/>
    </row>
    <row r="6" spans="1:23" ht="68.25" x14ac:dyDescent="0.25">
      <c r="A6" s="76" t="s">
        <v>1434</v>
      </c>
      <c r="B6" s="76"/>
      <c r="C6" s="76"/>
      <c r="D6" s="76"/>
      <c r="E6" s="76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77" t="s">
        <v>1436</v>
      </c>
      <c r="K6" s="78"/>
      <c r="L6" s="79"/>
      <c r="P6" s="19" t="s">
        <v>1427</v>
      </c>
      <c r="Q6" s="8" t="s">
        <v>1428</v>
      </c>
      <c r="S6" s="12"/>
      <c r="T6" s="12"/>
    </row>
    <row r="7" spans="1:23" ht="68.25" x14ac:dyDescent="0.25">
      <c r="A7" s="76" t="s">
        <v>1437</v>
      </c>
      <c r="B7" s="76"/>
      <c r="C7" s="76"/>
      <c r="D7" s="76"/>
      <c r="E7" s="76"/>
      <c r="F7" s="10" t="s">
        <v>1438</v>
      </c>
      <c r="G7" s="28"/>
      <c r="H7" s="22">
        <f t="shared" si="0"/>
        <v>0</v>
      </c>
      <c r="I7" s="48">
        <f>ROUND(G7+H7,2)</f>
        <v>0</v>
      </c>
      <c r="J7" s="77" t="s">
        <v>1436</v>
      </c>
      <c r="K7" s="78"/>
      <c r="L7" s="79"/>
      <c r="P7" s="19"/>
      <c r="Q7" s="8"/>
      <c r="S7" s="12"/>
      <c r="T7" s="12"/>
    </row>
    <row r="8" spans="1:23" ht="57" x14ac:dyDescent="0.25">
      <c r="A8" s="76" t="s">
        <v>1439</v>
      </c>
      <c r="B8" s="76"/>
      <c r="C8" s="76"/>
      <c r="D8" s="76"/>
      <c r="E8" s="76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71" t="s">
        <v>1441</v>
      </c>
      <c r="O8" s="72"/>
      <c r="P8" s="26">
        <v>1</v>
      </c>
      <c r="Q8" s="73"/>
      <c r="R8" s="74"/>
      <c r="S8" s="74"/>
      <c r="T8" s="74"/>
      <c r="U8" s="74"/>
      <c r="V8" s="75"/>
    </row>
    <row r="9" spans="1:23" ht="45.75" x14ac:dyDescent="0.25">
      <c r="A9" s="82" t="s">
        <v>1442</v>
      </c>
      <c r="B9" s="82"/>
      <c r="C9" s="82"/>
      <c r="D9" s="82"/>
      <c r="E9" s="82"/>
      <c r="F9" s="10" t="s">
        <v>1443</v>
      </c>
      <c r="G9" s="28"/>
      <c r="H9" s="22">
        <f t="shared" si="0"/>
        <v>0</v>
      </c>
      <c r="I9" s="48">
        <f>ROUND(G9+H9,2)</f>
        <v>0</v>
      </c>
      <c r="J9" s="83" t="s">
        <v>1436</v>
      </c>
      <c r="K9" s="84"/>
      <c r="L9" s="85"/>
      <c r="M9" s="8"/>
      <c r="N9" s="31"/>
      <c r="W9" s="32"/>
    </row>
    <row r="10" spans="1:23" ht="57.75" thickBot="1" x14ac:dyDescent="0.3">
      <c r="A10" s="82" t="s">
        <v>1444</v>
      </c>
      <c r="B10" s="82"/>
      <c r="C10" s="82"/>
      <c r="D10" s="82"/>
      <c r="E10" s="82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86" t="s">
        <v>1436</v>
      </c>
      <c r="K10" s="87"/>
      <c r="L10" s="88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89"/>
      <c r="J11" s="90"/>
      <c r="K11" s="90"/>
      <c r="L11" s="91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92"/>
      <c r="J12" s="93"/>
      <c r="K12" s="93"/>
      <c r="L12" s="94"/>
      <c r="M12" s="95" t="s">
        <v>1448</v>
      </c>
      <c r="N12" s="96"/>
      <c r="O12" s="96"/>
      <c r="P12" s="96"/>
      <c r="Q12" s="96"/>
      <c r="R12" s="96"/>
      <c r="S12" s="96"/>
      <c r="T12" s="96"/>
      <c r="U12" s="96"/>
      <c r="V12" s="96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2</v>
      </c>
      <c r="N14" s="42">
        <f>SUM(N16:N400)</f>
        <v>2</v>
      </c>
      <c r="P14" s="80" t="s">
        <v>1449</v>
      </c>
      <c r="Q14" s="81"/>
      <c r="R14" s="81"/>
      <c r="S14" s="81"/>
      <c r="T14" s="80" t="s">
        <v>1450</v>
      </c>
      <c r="U14" s="81"/>
      <c r="V14" s="81"/>
      <c r="W14" s="8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129983</v>
      </c>
      <c r="B16" s="55" t="s">
        <v>39</v>
      </c>
      <c r="C16" s="56" t="s">
        <v>40</v>
      </c>
      <c r="D16" s="57" t="s">
        <v>14</v>
      </c>
      <c r="E16" s="57" t="s">
        <v>29</v>
      </c>
      <c r="F16" s="57" t="s">
        <v>38</v>
      </c>
      <c r="G16" s="57" t="s">
        <v>41</v>
      </c>
      <c r="H16" s="57" t="s">
        <v>42</v>
      </c>
      <c r="I16" s="57" t="s">
        <v>17</v>
      </c>
      <c r="J16" s="57" t="s">
        <v>18</v>
      </c>
      <c r="K16" s="58">
        <v>207</v>
      </c>
      <c r="L16" s="57">
        <v>230498</v>
      </c>
      <c r="M16" s="57">
        <v>363877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121602</v>
      </c>
      <c r="B17" s="55" t="s">
        <v>403</v>
      </c>
      <c r="C17" s="56" t="s">
        <v>404</v>
      </c>
      <c r="D17" s="57" t="s">
        <v>14</v>
      </c>
      <c r="E17" s="57" t="s">
        <v>29</v>
      </c>
      <c r="F17" s="57" t="s">
        <v>30</v>
      </c>
      <c r="G17" s="57" t="s">
        <v>390</v>
      </c>
      <c r="H17" s="57" t="s">
        <v>30</v>
      </c>
      <c r="I17" s="57" t="s">
        <v>265</v>
      </c>
      <c r="J17" s="57" t="s">
        <v>266</v>
      </c>
      <c r="K17" s="58">
        <v>31</v>
      </c>
      <c r="L17" s="57">
        <v>240155</v>
      </c>
      <c r="M17" s="57">
        <v>368391</v>
      </c>
      <c r="N17" s="57">
        <v>1</v>
      </c>
      <c r="O17" s="59"/>
      <c r="P17" s="59"/>
      <c r="Q17" s="59"/>
      <c r="R17" s="32">
        <f>ROUND(Q17*0.23,2)</f>
        <v>0</v>
      </c>
      <c r="S17" s="44">
        <f>ROUND(Q17,2)+R17</f>
        <v>0</v>
      </c>
      <c r="T17" s="59"/>
      <c r="U17" s="59"/>
      <c r="V17" s="32">
        <f>ROUND(U17*0.23,2)</f>
        <v>0</v>
      </c>
      <c r="W17" s="44">
        <f>ROUND(U17,2)+V17</f>
        <v>0</v>
      </c>
    </row>
  </sheetData>
  <sheetProtection algorithmName="SHA-512" hashValue="J1qx4f635ujHmmVnQEquv0D3hmqmvLDFl9TFm5z+4Qh3O6ArhqBfHSJUdvWENyc2+HmVNHjIdCP/pjwaWhg7JA==" saltValue="+mWUnnVWe17BcSkODeT9bg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1:W16"/>
  <sheetViews>
    <sheetView topLeftCell="A4" workbookViewId="0">
      <selection activeCell="H5" sqref="H5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192</v>
      </c>
      <c r="B2" s="8">
        <f>M14</f>
        <v>1</v>
      </c>
      <c r="C2" s="8" t="str">
        <f>E16</f>
        <v>LUBAŃSKI</v>
      </c>
      <c r="D2" s="8"/>
      <c r="E2" s="8"/>
      <c r="F2" s="8"/>
      <c r="G2" s="64" t="s">
        <v>1421</v>
      </c>
      <c r="H2" s="65"/>
      <c r="I2" s="66"/>
      <c r="J2" s="67" t="s">
        <v>1422</v>
      </c>
      <c r="K2" s="68"/>
      <c r="L2" s="69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70" t="s">
        <v>1429</v>
      </c>
      <c r="B4" s="70"/>
      <c r="C4" s="70"/>
      <c r="D4" s="70"/>
      <c r="E4" s="70"/>
      <c r="F4" s="20" t="s">
        <v>1430</v>
      </c>
      <c r="G4" s="21">
        <f>ROUND(J4/M14/60,2)</f>
        <v>0</v>
      </c>
      <c r="H4" s="22">
        <f>ROUND(K4/M14/60,2)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71" t="s">
        <v>1431</v>
      </c>
      <c r="O4" s="72"/>
      <c r="P4" s="26">
        <v>1</v>
      </c>
      <c r="Q4" s="73"/>
      <c r="R4" s="74"/>
      <c r="S4" s="74"/>
      <c r="T4" s="74"/>
      <c r="U4" s="74"/>
      <c r="V4" s="75"/>
    </row>
    <row r="5" spans="1:23" ht="45" x14ac:dyDescent="0.25">
      <c r="A5" s="70" t="s">
        <v>1432</v>
      </c>
      <c r="B5" s="70"/>
      <c r="C5" s="70"/>
      <c r="D5" s="70"/>
      <c r="E5" s="70"/>
      <c r="F5" s="20" t="s">
        <v>1433</v>
      </c>
      <c r="G5" s="21">
        <f>ROUND(J5/M14/60,2)</f>
        <v>0</v>
      </c>
      <c r="H5" s="22">
        <f>ROUND(K5/M14/60,2)</f>
        <v>0</v>
      </c>
      <c r="I5" s="23">
        <f>G5+H5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71"/>
      <c r="O5" s="72"/>
      <c r="P5" s="26">
        <v>2</v>
      </c>
      <c r="Q5" s="73"/>
      <c r="R5" s="74"/>
      <c r="S5" s="74"/>
      <c r="T5" s="74"/>
      <c r="U5" s="74"/>
      <c r="V5" s="75"/>
    </row>
    <row r="6" spans="1:23" ht="68.25" x14ac:dyDescent="0.25">
      <c r="A6" s="76" t="s">
        <v>1434</v>
      </c>
      <c r="B6" s="76"/>
      <c r="C6" s="76"/>
      <c r="D6" s="76"/>
      <c r="E6" s="76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77" t="s">
        <v>1436</v>
      </c>
      <c r="K6" s="78"/>
      <c r="L6" s="79"/>
      <c r="P6" s="19" t="s">
        <v>1427</v>
      </c>
      <c r="Q6" s="8" t="s">
        <v>1428</v>
      </c>
      <c r="S6" s="12"/>
      <c r="T6" s="12"/>
    </row>
    <row r="7" spans="1:23" ht="68.25" x14ac:dyDescent="0.25">
      <c r="A7" s="76" t="s">
        <v>1437</v>
      </c>
      <c r="B7" s="76"/>
      <c r="C7" s="76"/>
      <c r="D7" s="76"/>
      <c r="E7" s="76"/>
      <c r="F7" s="10" t="s">
        <v>1438</v>
      </c>
      <c r="G7" s="28"/>
      <c r="H7" s="22">
        <f t="shared" si="0"/>
        <v>0</v>
      </c>
      <c r="I7" s="48">
        <f>ROUND(G7+H7,2)</f>
        <v>0</v>
      </c>
      <c r="J7" s="77" t="s">
        <v>1436</v>
      </c>
      <c r="K7" s="78"/>
      <c r="L7" s="79"/>
      <c r="P7" s="19"/>
      <c r="Q7" s="8"/>
      <c r="S7" s="12"/>
      <c r="T7" s="12"/>
    </row>
    <row r="8" spans="1:23" ht="57" x14ac:dyDescent="0.25">
      <c r="A8" s="76" t="s">
        <v>1439</v>
      </c>
      <c r="B8" s="76"/>
      <c r="C8" s="76"/>
      <c r="D8" s="76"/>
      <c r="E8" s="76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71" t="s">
        <v>1441</v>
      </c>
      <c r="O8" s="72"/>
      <c r="P8" s="26">
        <v>1</v>
      </c>
      <c r="Q8" s="73"/>
      <c r="R8" s="74"/>
      <c r="S8" s="74"/>
      <c r="T8" s="74"/>
      <c r="U8" s="74"/>
      <c r="V8" s="75"/>
    </row>
    <row r="9" spans="1:23" ht="45.75" x14ac:dyDescent="0.25">
      <c r="A9" s="82" t="s">
        <v>1442</v>
      </c>
      <c r="B9" s="82"/>
      <c r="C9" s="82"/>
      <c r="D9" s="82"/>
      <c r="E9" s="82"/>
      <c r="F9" s="10" t="s">
        <v>1443</v>
      </c>
      <c r="G9" s="28"/>
      <c r="H9" s="22">
        <f t="shared" si="0"/>
        <v>0</v>
      </c>
      <c r="I9" s="48">
        <f>ROUND(G9+H9,2)</f>
        <v>0</v>
      </c>
      <c r="J9" s="83" t="s">
        <v>1436</v>
      </c>
      <c r="K9" s="84"/>
      <c r="L9" s="85"/>
      <c r="M9" s="8"/>
      <c r="N9" s="31"/>
      <c r="W9" s="32"/>
    </row>
    <row r="10" spans="1:23" ht="57.75" thickBot="1" x14ac:dyDescent="0.3">
      <c r="A10" s="82" t="s">
        <v>1444</v>
      </c>
      <c r="B10" s="82"/>
      <c r="C10" s="82"/>
      <c r="D10" s="82"/>
      <c r="E10" s="82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86" t="s">
        <v>1436</v>
      </c>
      <c r="K10" s="87"/>
      <c r="L10" s="88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89"/>
      <c r="J11" s="90"/>
      <c r="K11" s="90"/>
      <c r="L11" s="91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92"/>
      <c r="J12" s="93"/>
      <c r="K12" s="93"/>
      <c r="L12" s="94"/>
      <c r="M12" s="95" t="s">
        <v>1448</v>
      </c>
      <c r="N12" s="96"/>
      <c r="O12" s="96"/>
      <c r="P12" s="96"/>
      <c r="Q12" s="96"/>
      <c r="R12" s="96"/>
      <c r="S12" s="96"/>
      <c r="T12" s="96"/>
      <c r="U12" s="96"/>
      <c r="V12" s="96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1</v>
      </c>
      <c r="N14" s="42">
        <f>SUM(N16:N400)</f>
        <v>1</v>
      </c>
      <c r="P14" s="80" t="s">
        <v>1449</v>
      </c>
      <c r="Q14" s="81"/>
      <c r="R14" s="81"/>
      <c r="S14" s="81"/>
      <c r="T14" s="80" t="s">
        <v>1450</v>
      </c>
      <c r="U14" s="81"/>
      <c r="V14" s="81"/>
      <c r="W14" s="8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123495</v>
      </c>
      <c r="B16" s="55" t="s">
        <v>405</v>
      </c>
      <c r="C16" s="56" t="s">
        <v>406</v>
      </c>
      <c r="D16" s="57" t="s">
        <v>14</v>
      </c>
      <c r="E16" s="57" t="s">
        <v>29</v>
      </c>
      <c r="F16" s="57" t="s">
        <v>30</v>
      </c>
      <c r="G16" s="57" t="s">
        <v>390</v>
      </c>
      <c r="H16" s="57" t="s">
        <v>30</v>
      </c>
      <c r="I16" s="57" t="s">
        <v>23</v>
      </c>
      <c r="J16" s="57" t="s">
        <v>24</v>
      </c>
      <c r="K16" s="58">
        <v>8</v>
      </c>
      <c r="L16" s="57">
        <v>240453</v>
      </c>
      <c r="M16" s="57">
        <v>366757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</sheetData>
  <sheetProtection algorithmName="SHA-512" hashValue="p9za+OiH8yyfW+9qM/3HhCeZZPgJK5PQDz/g8BQb0ysKQRvecbvLSjs/QDGsoG3biZr5M/woX/X6Ks9XydHcsQ==" saltValue="h4M6EJYouxl2p/LB0wL2PQ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1:W17"/>
  <sheetViews>
    <sheetView topLeftCell="A7" workbookViewId="0">
      <selection activeCell="H5" sqref="H5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191</v>
      </c>
      <c r="B2" s="8">
        <f>M14</f>
        <v>2</v>
      </c>
      <c r="C2" s="8" t="str">
        <f>E16</f>
        <v>LUBAŃSKI</v>
      </c>
      <c r="D2" s="8"/>
      <c r="E2" s="8"/>
      <c r="F2" s="8"/>
      <c r="G2" s="64" t="s">
        <v>1421</v>
      </c>
      <c r="H2" s="65"/>
      <c r="I2" s="66"/>
      <c r="J2" s="67" t="s">
        <v>1422</v>
      </c>
      <c r="K2" s="68"/>
      <c r="L2" s="69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70" t="s">
        <v>1429</v>
      </c>
      <c r="B4" s="70"/>
      <c r="C4" s="70"/>
      <c r="D4" s="70"/>
      <c r="E4" s="70"/>
      <c r="F4" s="20" t="s">
        <v>1430</v>
      </c>
      <c r="G4" s="21">
        <f>ROUND(J4/M14/60,2)</f>
        <v>0</v>
      </c>
      <c r="H4" s="22">
        <f>ROUND(K4/M14/60,2)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71" t="s">
        <v>1431</v>
      </c>
      <c r="O4" s="72"/>
      <c r="P4" s="26">
        <v>1</v>
      </c>
      <c r="Q4" s="73"/>
      <c r="R4" s="74"/>
      <c r="S4" s="74"/>
      <c r="T4" s="74"/>
      <c r="U4" s="74"/>
      <c r="V4" s="75"/>
    </row>
    <row r="5" spans="1:23" ht="45" x14ac:dyDescent="0.25">
      <c r="A5" s="70" t="s">
        <v>1432</v>
      </c>
      <c r="B5" s="70"/>
      <c r="C5" s="70"/>
      <c r="D5" s="70"/>
      <c r="E5" s="70"/>
      <c r="F5" s="20" t="s">
        <v>1433</v>
      </c>
      <c r="G5" s="21">
        <f>ROUND(J5/M14/60,2)</f>
        <v>0</v>
      </c>
      <c r="H5" s="22">
        <f>ROUND(K5/M14/60,2)</f>
        <v>0</v>
      </c>
      <c r="I5" s="23">
        <f>G5+H5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71"/>
      <c r="O5" s="72"/>
      <c r="P5" s="26">
        <v>2</v>
      </c>
      <c r="Q5" s="73"/>
      <c r="R5" s="74"/>
      <c r="S5" s="74"/>
      <c r="T5" s="74"/>
      <c r="U5" s="74"/>
      <c r="V5" s="75"/>
    </row>
    <row r="6" spans="1:23" ht="68.25" x14ac:dyDescent="0.25">
      <c r="A6" s="76" t="s">
        <v>1434</v>
      </c>
      <c r="B6" s="76"/>
      <c r="C6" s="76"/>
      <c r="D6" s="76"/>
      <c r="E6" s="76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77" t="s">
        <v>1436</v>
      </c>
      <c r="K6" s="78"/>
      <c r="L6" s="79"/>
      <c r="P6" s="19" t="s">
        <v>1427</v>
      </c>
      <c r="Q6" s="8" t="s">
        <v>1428</v>
      </c>
      <c r="S6" s="12"/>
      <c r="T6" s="12"/>
    </row>
    <row r="7" spans="1:23" ht="68.25" x14ac:dyDescent="0.25">
      <c r="A7" s="76" t="s">
        <v>1437</v>
      </c>
      <c r="B7" s="76"/>
      <c r="C7" s="76"/>
      <c r="D7" s="76"/>
      <c r="E7" s="76"/>
      <c r="F7" s="10" t="s">
        <v>1438</v>
      </c>
      <c r="G7" s="28"/>
      <c r="H7" s="22">
        <f t="shared" si="0"/>
        <v>0</v>
      </c>
      <c r="I7" s="48">
        <f>ROUND(G7+H7,2)</f>
        <v>0</v>
      </c>
      <c r="J7" s="77" t="s">
        <v>1436</v>
      </c>
      <c r="K7" s="78"/>
      <c r="L7" s="79"/>
      <c r="P7" s="19"/>
      <c r="Q7" s="8"/>
      <c r="S7" s="12"/>
      <c r="T7" s="12"/>
    </row>
    <row r="8" spans="1:23" ht="57" x14ac:dyDescent="0.25">
      <c r="A8" s="76" t="s">
        <v>1439</v>
      </c>
      <c r="B8" s="76"/>
      <c r="C8" s="76"/>
      <c r="D8" s="76"/>
      <c r="E8" s="76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71" t="s">
        <v>1441</v>
      </c>
      <c r="O8" s="72"/>
      <c r="P8" s="26">
        <v>1</v>
      </c>
      <c r="Q8" s="73"/>
      <c r="R8" s="74"/>
      <c r="S8" s="74"/>
      <c r="T8" s="74"/>
      <c r="U8" s="74"/>
      <c r="V8" s="75"/>
    </row>
    <row r="9" spans="1:23" ht="45.75" x14ac:dyDescent="0.25">
      <c r="A9" s="82" t="s">
        <v>1442</v>
      </c>
      <c r="B9" s="82"/>
      <c r="C9" s="82"/>
      <c r="D9" s="82"/>
      <c r="E9" s="82"/>
      <c r="F9" s="10" t="s">
        <v>1443</v>
      </c>
      <c r="G9" s="28"/>
      <c r="H9" s="22">
        <f t="shared" si="0"/>
        <v>0</v>
      </c>
      <c r="I9" s="48">
        <f>ROUND(G9+H9,2)</f>
        <v>0</v>
      </c>
      <c r="J9" s="83" t="s">
        <v>1436</v>
      </c>
      <c r="K9" s="84"/>
      <c r="L9" s="85"/>
      <c r="M9" s="8"/>
      <c r="N9" s="31"/>
      <c r="W9" s="32"/>
    </row>
    <row r="10" spans="1:23" ht="57.75" thickBot="1" x14ac:dyDescent="0.3">
      <c r="A10" s="82" t="s">
        <v>1444</v>
      </c>
      <c r="B10" s="82"/>
      <c r="C10" s="82"/>
      <c r="D10" s="82"/>
      <c r="E10" s="82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86" t="s">
        <v>1436</v>
      </c>
      <c r="K10" s="87"/>
      <c r="L10" s="88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89"/>
      <c r="J11" s="90"/>
      <c r="K11" s="90"/>
      <c r="L11" s="91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92"/>
      <c r="J12" s="93"/>
      <c r="K12" s="93"/>
      <c r="L12" s="94"/>
      <c r="M12" s="95" t="s">
        <v>1448</v>
      </c>
      <c r="N12" s="96"/>
      <c r="O12" s="96"/>
      <c r="P12" s="96"/>
      <c r="Q12" s="96"/>
      <c r="R12" s="96"/>
      <c r="S12" s="96"/>
      <c r="T12" s="96"/>
      <c r="U12" s="96"/>
      <c r="V12" s="96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2</v>
      </c>
      <c r="N14" s="42">
        <f>SUM(N16:N400)</f>
        <v>2</v>
      </c>
      <c r="P14" s="80" t="s">
        <v>1449</v>
      </c>
      <c r="Q14" s="81"/>
      <c r="R14" s="81"/>
      <c r="S14" s="81"/>
      <c r="T14" s="80" t="s">
        <v>1450</v>
      </c>
      <c r="U14" s="81"/>
      <c r="V14" s="81"/>
      <c r="W14" s="8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123436</v>
      </c>
      <c r="B16" s="55" t="s">
        <v>391</v>
      </c>
      <c r="C16" s="56" t="s">
        <v>392</v>
      </c>
      <c r="D16" s="57" t="s">
        <v>14</v>
      </c>
      <c r="E16" s="57" t="s">
        <v>29</v>
      </c>
      <c r="F16" s="57" t="s">
        <v>30</v>
      </c>
      <c r="G16" s="57" t="s">
        <v>390</v>
      </c>
      <c r="H16" s="57" t="s">
        <v>30</v>
      </c>
      <c r="I16" s="57" t="s">
        <v>393</v>
      </c>
      <c r="J16" s="57" t="s">
        <v>394</v>
      </c>
      <c r="K16" s="58">
        <v>1</v>
      </c>
      <c r="L16" s="57">
        <v>240224</v>
      </c>
      <c r="M16" s="57">
        <v>367184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123094</v>
      </c>
      <c r="B17" s="55" t="s">
        <v>395</v>
      </c>
      <c r="C17" s="56" t="s">
        <v>396</v>
      </c>
      <c r="D17" s="57" t="s">
        <v>14</v>
      </c>
      <c r="E17" s="57" t="s">
        <v>29</v>
      </c>
      <c r="F17" s="57" t="s">
        <v>30</v>
      </c>
      <c r="G17" s="57" t="s">
        <v>390</v>
      </c>
      <c r="H17" s="57" t="s">
        <v>30</v>
      </c>
      <c r="I17" s="57" t="s">
        <v>397</v>
      </c>
      <c r="J17" s="57" t="s">
        <v>398</v>
      </c>
      <c r="K17" s="58">
        <v>11</v>
      </c>
      <c r="L17" s="57">
        <v>239947</v>
      </c>
      <c r="M17" s="57">
        <v>367207</v>
      </c>
      <c r="N17" s="57">
        <v>1</v>
      </c>
      <c r="O17" s="59"/>
      <c r="P17" s="59"/>
      <c r="Q17" s="59"/>
      <c r="R17" s="32">
        <f>ROUND(Q17*0.23,2)</f>
        <v>0</v>
      </c>
      <c r="S17" s="44">
        <f>ROUND(Q17,2)+R17</f>
        <v>0</v>
      </c>
      <c r="T17" s="59"/>
      <c r="U17" s="59"/>
      <c r="V17" s="32">
        <f>ROUND(U17*0.23,2)</f>
        <v>0</v>
      </c>
      <c r="W17" s="44">
        <f>ROUND(U17,2)+V17</f>
        <v>0</v>
      </c>
    </row>
  </sheetData>
  <sheetProtection algorithmName="SHA-512" hashValue="4xygEH0YgajH3dP21RVkv1XL84/StGD/I5tYO3SxxnFX41u/wolFmIXW75cSQVOL6IakLBtykKQ1H4Rlq1DnBw==" saltValue="fNIrbCHjzWixM7zKHJndjQ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1:W20"/>
  <sheetViews>
    <sheetView topLeftCell="A7" workbookViewId="0">
      <selection activeCell="H5" sqref="H5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190</v>
      </c>
      <c r="B2" s="8">
        <f>M14</f>
        <v>5</v>
      </c>
      <c r="C2" s="8" t="str">
        <f>E16</f>
        <v>LUBAŃSKI</v>
      </c>
      <c r="D2" s="8"/>
      <c r="E2" s="8"/>
      <c r="F2" s="8"/>
      <c r="G2" s="64" t="s">
        <v>1421</v>
      </c>
      <c r="H2" s="65"/>
      <c r="I2" s="66"/>
      <c r="J2" s="67" t="s">
        <v>1422</v>
      </c>
      <c r="K2" s="68"/>
      <c r="L2" s="69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70" t="s">
        <v>1429</v>
      </c>
      <c r="B4" s="70"/>
      <c r="C4" s="70"/>
      <c r="D4" s="70"/>
      <c r="E4" s="70"/>
      <c r="F4" s="20" t="s">
        <v>1430</v>
      </c>
      <c r="G4" s="21">
        <f>ROUND(J4/M14/60,2)</f>
        <v>0</v>
      </c>
      <c r="H4" s="22">
        <f>ROUND(K4/M14/60,2)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71" t="s">
        <v>1431</v>
      </c>
      <c r="O4" s="72"/>
      <c r="P4" s="26">
        <v>1</v>
      </c>
      <c r="Q4" s="73"/>
      <c r="R4" s="74"/>
      <c r="S4" s="74"/>
      <c r="T4" s="74"/>
      <c r="U4" s="74"/>
      <c r="V4" s="75"/>
    </row>
    <row r="5" spans="1:23" ht="45" x14ac:dyDescent="0.25">
      <c r="A5" s="70" t="s">
        <v>1432</v>
      </c>
      <c r="B5" s="70"/>
      <c r="C5" s="70"/>
      <c r="D5" s="70"/>
      <c r="E5" s="70"/>
      <c r="F5" s="20" t="s">
        <v>1433</v>
      </c>
      <c r="G5" s="21">
        <f>ROUND(J5/M14/60,2)</f>
        <v>0</v>
      </c>
      <c r="H5" s="22">
        <f>ROUND(K5/M14/60,2)</f>
        <v>0</v>
      </c>
      <c r="I5" s="23">
        <f>G5+H5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71"/>
      <c r="O5" s="72"/>
      <c r="P5" s="26">
        <v>2</v>
      </c>
      <c r="Q5" s="73"/>
      <c r="R5" s="74"/>
      <c r="S5" s="74"/>
      <c r="T5" s="74"/>
      <c r="U5" s="74"/>
      <c r="V5" s="75"/>
    </row>
    <row r="6" spans="1:23" ht="68.25" x14ac:dyDescent="0.25">
      <c r="A6" s="76" t="s">
        <v>1434</v>
      </c>
      <c r="B6" s="76"/>
      <c r="C6" s="76"/>
      <c r="D6" s="76"/>
      <c r="E6" s="76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77" t="s">
        <v>1436</v>
      </c>
      <c r="K6" s="78"/>
      <c r="L6" s="79"/>
      <c r="P6" s="19" t="s">
        <v>1427</v>
      </c>
      <c r="Q6" s="8" t="s">
        <v>1428</v>
      </c>
      <c r="S6" s="12"/>
      <c r="T6" s="12"/>
    </row>
    <row r="7" spans="1:23" ht="68.25" x14ac:dyDescent="0.25">
      <c r="A7" s="76" t="s">
        <v>1437</v>
      </c>
      <c r="B7" s="76"/>
      <c r="C7" s="76"/>
      <c r="D7" s="76"/>
      <c r="E7" s="76"/>
      <c r="F7" s="10" t="s">
        <v>1438</v>
      </c>
      <c r="G7" s="28"/>
      <c r="H7" s="22">
        <f t="shared" si="0"/>
        <v>0</v>
      </c>
      <c r="I7" s="48">
        <f>ROUND(G7+H7,2)</f>
        <v>0</v>
      </c>
      <c r="J7" s="77" t="s">
        <v>1436</v>
      </c>
      <c r="K7" s="78"/>
      <c r="L7" s="79"/>
      <c r="P7" s="19"/>
      <c r="Q7" s="8"/>
      <c r="S7" s="12"/>
      <c r="T7" s="12"/>
    </row>
    <row r="8" spans="1:23" ht="57" x14ac:dyDescent="0.25">
      <c r="A8" s="76" t="s">
        <v>1439</v>
      </c>
      <c r="B8" s="76"/>
      <c r="C8" s="76"/>
      <c r="D8" s="76"/>
      <c r="E8" s="76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71" t="s">
        <v>1441</v>
      </c>
      <c r="O8" s="72"/>
      <c r="P8" s="26">
        <v>1</v>
      </c>
      <c r="Q8" s="73"/>
      <c r="R8" s="74"/>
      <c r="S8" s="74"/>
      <c r="T8" s="74"/>
      <c r="U8" s="74"/>
      <c r="V8" s="75"/>
    </row>
    <row r="9" spans="1:23" ht="45.75" x14ac:dyDescent="0.25">
      <c r="A9" s="82" t="s">
        <v>1442</v>
      </c>
      <c r="B9" s="82"/>
      <c r="C9" s="82"/>
      <c r="D9" s="82"/>
      <c r="E9" s="82"/>
      <c r="F9" s="10" t="s">
        <v>1443</v>
      </c>
      <c r="G9" s="28"/>
      <c r="H9" s="22">
        <f t="shared" si="0"/>
        <v>0</v>
      </c>
      <c r="I9" s="48">
        <f>ROUND(G9+H9,2)</f>
        <v>0</v>
      </c>
      <c r="J9" s="83" t="s">
        <v>1436</v>
      </c>
      <c r="K9" s="84"/>
      <c r="L9" s="85"/>
      <c r="M9" s="8"/>
      <c r="N9" s="31"/>
      <c r="W9" s="32"/>
    </row>
    <row r="10" spans="1:23" ht="57.75" thickBot="1" x14ac:dyDescent="0.3">
      <c r="A10" s="82" t="s">
        <v>1444</v>
      </c>
      <c r="B10" s="82"/>
      <c r="C10" s="82"/>
      <c r="D10" s="82"/>
      <c r="E10" s="82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86" t="s">
        <v>1436</v>
      </c>
      <c r="K10" s="87"/>
      <c r="L10" s="88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89"/>
      <c r="J11" s="90"/>
      <c r="K11" s="90"/>
      <c r="L11" s="91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92"/>
      <c r="J12" s="93"/>
      <c r="K12" s="93"/>
      <c r="L12" s="94"/>
      <c r="M12" s="95" t="s">
        <v>1448</v>
      </c>
      <c r="N12" s="96"/>
      <c r="O12" s="96"/>
      <c r="P12" s="96"/>
      <c r="Q12" s="96"/>
      <c r="R12" s="96"/>
      <c r="S12" s="96"/>
      <c r="T12" s="96"/>
      <c r="U12" s="96"/>
      <c r="V12" s="96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5</v>
      </c>
      <c r="N14" s="42">
        <f>SUM(N16:N400)</f>
        <v>5</v>
      </c>
      <c r="P14" s="80" t="s">
        <v>1449</v>
      </c>
      <c r="Q14" s="81"/>
      <c r="R14" s="81"/>
      <c r="S14" s="81"/>
      <c r="T14" s="80" t="s">
        <v>1450</v>
      </c>
      <c r="U14" s="81"/>
      <c r="V14" s="81"/>
      <c r="W14" s="8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121705</v>
      </c>
      <c r="B16" s="55" t="s">
        <v>399</v>
      </c>
      <c r="C16" s="56" t="s">
        <v>400</v>
      </c>
      <c r="D16" s="57" t="s">
        <v>14</v>
      </c>
      <c r="E16" s="57" t="s">
        <v>29</v>
      </c>
      <c r="F16" s="57" t="s">
        <v>30</v>
      </c>
      <c r="G16" s="57" t="s">
        <v>390</v>
      </c>
      <c r="H16" s="57" t="s">
        <v>30</v>
      </c>
      <c r="I16" s="57" t="s">
        <v>265</v>
      </c>
      <c r="J16" s="57" t="s">
        <v>266</v>
      </c>
      <c r="K16" s="58">
        <v>1</v>
      </c>
      <c r="L16" s="57">
        <v>240114</v>
      </c>
      <c r="M16" s="57">
        <v>368244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121509</v>
      </c>
      <c r="B17" s="55" t="s">
        <v>401</v>
      </c>
      <c r="C17" s="56" t="s">
        <v>402</v>
      </c>
      <c r="D17" s="57" t="s">
        <v>14</v>
      </c>
      <c r="E17" s="57" t="s">
        <v>29</v>
      </c>
      <c r="F17" s="57" t="s">
        <v>30</v>
      </c>
      <c r="G17" s="57" t="s">
        <v>390</v>
      </c>
      <c r="H17" s="57" t="s">
        <v>30</v>
      </c>
      <c r="I17" s="57" t="s">
        <v>265</v>
      </c>
      <c r="J17" s="57" t="s">
        <v>266</v>
      </c>
      <c r="K17" s="58">
        <v>15</v>
      </c>
      <c r="L17" s="57">
        <v>240204</v>
      </c>
      <c r="M17" s="57">
        <v>368479</v>
      </c>
      <c r="N17" s="57">
        <v>1</v>
      </c>
      <c r="O17" s="59"/>
      <c r="P17" s="59"/>
      <c r="Q17" s="59"/>
      <c r="R17" s="32">
        <f t="shared" ref="R17:R20" si="1">ROUND(Q17*0.23,2)</f>
        <v>0</v>
      </c>
      <c r="S17" s="44">
        <f t="shared" ref="S17:S20" si="2">ROUND(Q17,2)+R17</f>
        <v>0</v>
      </c>
      <c r="T17" s="59"/>
      <c r="U17" s="59"/>
      <c r="V17" s="32">
        <f t="shared" ref="V17:V20" si="3">ROUND(U17*0.23,2)</f>
        <v>0</v>
      </c>
      <c r="W17" s="44">
        <f t="shared" ref="W17:W20" si="4">ROUND(U17,2)+V17</f>
        <v>0</v>
      </c>
    </row>
    <row r="18" spans="1:23" x14ac:dyDescent="0.25">
      <c r="A18" s="55">
        <v>123509</v>
      </c>
      <c r="B18" s="55" t="s">
        <v>407</v>
      </c>
      <c r="C18" s="56" t="s">
        <v>408</v>
      </c>
      <c r="D18" s="57" t="s">
        <v>14</v>
      </c>
      <c r="E18" s="57" t="s">
        <v>29</v>
      </c>
      <c r="F18" s="57" t="s">
        <v>30</v>
      </c>
      <c r="G18" s="57" t="s">
        <v>390</v>
      </c>
      <c r="H18" s="57" t="s">
        <v>30</v>
      </c>
      <c r="I18" s="57" t="s">
        <v>409</v>
      </c>
      <c r="J18" s="57" t="s">
        <v>410</v>
      </c>
      <c r="K18" s="58">
        <v>2</v>
      </c>
      <c r="L18" s="57">
        <v>239379</v>
      </c>
      <c r="M18" s="57">
        <v>368032</v>
      </c>
      <c r="N18" s="57">
        <v>1</v>
      </c>
      <c r="O18" s="59"/>
      <c r="P18" s="59"/>
      <c r="Q18" s="59"/>
      <c r="R18" s="32">
        <f t="shared" si="1"/>
        <v>0</v>
      </c>
      <c r="S18" s="44">
        <f t="shared" si="2"/>
        <v>0</v>
      </c>
      <c r="T18" s="59"/>
      <c r="U18" s="59"/>
      <c r="V18" s="32">
        <f t="shared" si="3"/>
        <v>0</v>
      </c>
      <c r="W18" s="44">
        <f t="shared" si="4"/>
        <v>0</v>
      </c>
    </row>
    <row r="19" spans="1:23" x14ac:dyDescent="0.25">
      <c r="A19" s="55">
        <v>123515</v>
      </c>
      <c r="B19" s="55" t="s">
        <v>411</v>
      </c>
      <c r="C19" s="56" t="s">
        <v>412</v>
      </c>
      <c r="D19" s="57" t="s">
        <v>14</v>
      </c>
      <c r="E19" s="57" t="s">
        <v>29</v>
      </c>
      <c r="F19" s="57" t="s">
        <v>30</v>
      </c>
      <c r="G19" s="57" t="s">
        <v>390</v>
      </c>
      <c r="H19" s="57" t="s">
        <v>30</v>
      </c>
      <c r="I19" s="57" t="s">
        <v>257</v>
      </c>
      <c r="J19" s="57" t="s">
        <v>258</v>
      </c>
      <c r="K19" s="58">
        <v>1</v>
      </c>
      <c r="L19" s="57">
        <v>239935</v>
      </c>
      <c r="M19" s="57">
        <v>367821</v>
      </c>
      <c r="N19" s="57">
        <v>1</v>
      </c>
      <c r="O19" s="59"/>
      <c r="P19" s="59"/>
      <c r="Q19" s="59"/>
      <c r="R19" s="32">
        <f t="shared" si="1"/>
        <v>0</v>
      </c>
      <c r="S19" s="44">
        <f t="shared" si="2"/>
        <v>0</v>
      </c>
      <c r="T19" s="59"/>
      <c r="U19" s="59"/>
      <c r="V19" s="32">
        <f t="shared" si="3"/>
        <v>0</v>
      </c>
      <c r="W19" s="44">
        <f t="shared" si="4"/>
        <v>0</v>
      </c>
    </row>
    <row r="20" spans="1:23" x14ac:dyDescent="0.25">
      <c r="A20" s="55">
        <v>122291</v>
      </c>
      <c r="B20" s="55" t="s">
        <v>413</v>
      </c>
      <c r="C20" s="56" t="s">
        <v>414</v>
      </c>
      <c r="D20" s="57" t="s">
        <v>14</v>
      </c>
      <c r="E20" s="57" t="s">
        <v>29</v>
      </c>
      <c r="F20" s="57" t="s">
        <v>30</v>
      </c>
      <c r="G20" s="57" t="s">
        <v>390</v>
      </c>
      <c r="H20" s="57" t="s">
        <v>30</v>
      </c>
      <c r="I20" s="57" t="s">
        <v>415</v>
      </c>
      <c r="J20" s="57" t="s">
        <v>416</v>
      </c>
      <c r="K20" s="58">
        <v>16</v>
      </c>
      <c r="L20" s="57">
        <v>240850</v>
      </c>
      <c r="M20" s="57">
        <v>367877</v>
      </c>
      <c r="N20" s="57">
        <v>1</v>
      </c>
      <c r="O20" s="59"/>
      <c r="P20" s="59"/>
      <c r="Q20" s="59"/>
      <c r="R20" s="32">
        <f t="shared" si="1"/>
        <v>0</v>
      </c>
      <c r="S20" s="44">
        <f t="shared" si="2"/>
        <v>0</v>
      </c>
      <c r="T20" s="59"/>
      <c r="U20" s="59"/>
      <c r="V20" s="32">
        <f t="shared" si="3"/>
        <v>0</v>
      </c>
      <c r="W20" s="44">
        <f t="shared" si="4"/>
        <v>0</v>
      </c>
    </row>
  </sheetData>
  <sheetProtection algorithmName="SHA-512" hashValue="abpwXFAPbhFzfcANe+zMJOBWAtJlwbzmuqNgfXfC0xb3bujoW414DjMvg99hLXpCO5PU7dkdsZZ8MKmJ3qAz6Q==" saltValue="AGnyftkMzc/IRFpASrECMQ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A1:W20"/>
  <sheetViews>
    <sheetView workbookViewId="0">
      <selection activeCell="H5" sqref="H5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189</v>
      </c>
      <c r="B2" s="8">
        <f>M14</f>
        <v>5</v>
      </c>
      <c r="C2" s="8" t="str">
        <f>E16</f>
        <v>LEGNICA</v>
      </c>
      <c r="D2" s="8"/>
      <c r="E2" s="8"/>
      <c r="F2" s="8"/>
      <c r="G2" s="64" t="s">
        <v>1421</v>
      </c>
      <c r="H2" s="65"/>
      <c r="I2" s="66"/>
      <c r="J2" s="67" t="s">
        <v>1422</v>
      </c>
      <c r="K2" s="68"/>
      <c r="L2" s="69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70" t="s">
        <v>1429</v>
      </c>
      <c r="B4" s="70"/>
      <c r="C4" s="70"/>
      <c r="D4" s="70"/>
      <c r="E4" s="70"/>
      <c r="F4" s="20" t="s">
        <v>1430</v>
      </c>
      <c r="G4" s="21">
        <f>ROUND(J4/M14/60,2)</f>
        <v>0</v>
      </c>
      <c r="H4" s="22">
        <f>ROUND(K4/M14/60,2)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71" t="s">
        <v>1431</v>
      </c>
      <c r="O4" s="72"/>
      <c r="P4" s="26">
        <v>1</v>
      </c>
      <c r="Q4" s="73"/>
      <c r="R4" s="74"/>
      <c r="S4" s="74"/>
      <c r="T4" s="74"/>
      <c r="U4" s="74"/>
      <c r="V4" s="75"/>
    </row>
    <row r="5" spans="1:23" ht="45" x14ac:dyDescent="0.25">
      <c r="A5" s="70" t="s">
        <v>1432</v>
      </c>
      <c r="B5" s="70"/>
      <c r="C5" s="70"/>
      <c r="D5" s="70"/>
      <c r="E5" s="70"/>
      <c r="F5" s="20" t="s">
        <v>1433</v>
      </c>
      <c r="G5" s="21">
        <f>ROUND(J5/M14/60,2)</f>
        <v>0</v>
      </c>
      <c r="H5" s="22">
        <f>ROUND(K5/M14/60,2)</f>
        <v>0</v>
      </c>
      <c r="I5" s="23">
        <f>G5+H5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71"/>
      <c r="O5" s="72"/>
      <c r="P5" s="26">
        <v>2</v>
      </c>
      <c r="Q5" s="73"/>
      <c r="R5" s="74"/>
      <c r="S5" s="74"/>
      <c r="T5" s="74"/>
      <c r="U5" s="74"/>
      <c r="V5" s="75"/>
    </row>
    <row r="6" spans="1:23" ht="68.25" x14ac:dyDescent="0.25">
      <c r="A6" s="76" t="s">
        <v>1434</v>
      </c>
      <c r="B6" s="76"/>
      <c r="C6" s="76"/>
      <c r="D6" s="76"/>
      <c r="E6" s="76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77" t="s">
        <v>1436</v>
      </c>
      <c r="K6" s="78"/>
      <c r="L6" s="79"/>
      <c r="P6" s="19" t="s">
        <v>1427</v>
      </c>
      <c r="Q6" s="8" t="s">
        <v>1428</v>
      </c>
      <c r="S6" s="12"/>
      <c r="T6" s="12"/>
    </row>
    <row r="7" spans="1:23" ht="68.25" x14ac:dyDescent="0.25">
      <c r="A7" s="76" t="s">
        <v>1437</v>
      </c>
      <c r="B7" s="76"/>
      <c r="C7" s="76"/>
      <c r="D7" s="76"/>
      <c r="E7" s="76"/>
      <c r="F7" s="10" t="s">
        <v>1438</v>
      </c>
      <c r="G7" s="28"/>
      <c r="H7" s="22">
        <f t="shared" si="0"/>
        <v>0</v>
      </c>
      <c r="I7" s="48">
        <f>ROUND(G7+H7,2)</f>
        <v>0</v>
      </c>
      <c r="J7" s="77" t="s">
        <v>1436</v>
      </c>
      <c r="K7" s="78"/>
      <c r="L7" s="79"/>
      <c r="P7" s="19"/>
      <c r="Q7" s="8"/>
      <c r="S7" s="12"/>
      <c r="T7" s="12"/>
    </row>
    <row r="8" spans="1:23" ht="57" x14ac:dyDescent="0.25">
      <c r="A8" s="76" t="s">
        <v>1439</v>
      </c>
      <c r="B8" s="76"/>
      <c r="C8" s="76"/>
      <c r="D8" s="76"/>
      <c r="E8" s="76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71" t="s">
        <v>1441</v>
      </c>
      <c r="O8" s="72"/>
      <c r="P8" s="26">
        <v>1</v>
      </c>
      <c r="Q8" s="73"/>
      <c r="R8" s="74"/>
      <c r="S8" s="74"/>
      <c r="T8" s="74"/>
      <c r="U8" s="74"/>
      <c r="V8" s="75"/>
    </row>
    <row r="9" spans="1:23" ht="45.75" x14ac:dyDescent="0.25">
      <c r="A9" s="82" t="s">
        <v>1442</v>
      </c>
      <c r="B9" s="82"/>
      <c r="C9" s="82"/>
      <c r="D9" s="82"/>
      <c r="E9" s="82"/>
      <c r="F9" s="10" t="s">
        <v>1443</v>
      </c>
      <c r="G9" s="28"/>
      <c r="H9" s="22">
        <f t="shared" si="0"/>
        <v>0</v>
      </c>
      <c r="I9" s="48">
        <f>ROUND(G9+H9,2)</f>
        <v>0</v>
      </c>
      <c r="J9" s="83" t="s">
        <v>1436</v>
      </c>
      <c r="K9" s="84"/>
      <c r="L9" s="85"/>
      <c r="M9" s="8"/>
      <c r="N9" s="31"/>
      <c r="W9" s="32"/>
    </row>
    <row r="10" spans="1:23" ht="57.75" thickBot="1" x14ac:dyDescent="0.3">
      <c r="A10" s="82" t="s">
        <v>1444</v>
      </c>
      <c r="B10" s="82"/>
      <c r="C10" s="82"/>
      <c r="D10" s="82"/>
      <c r="E10" s="82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86" t="s">
        <v>1436</v>
      </c>
      <c r="K10" s="87"/>
      <c r="L10" s="88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89"/>
      <c r="J11" s="90"/>
      <c r="K11" s="90"/>
      <c r="L11" s="91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92"/>
      <c r="J12" s="93"/>
      <c r="K12" s="93"/>
      <c r="L12" s="94"/>
      <c r="M12" s="95" t="s">
        <v>1448</v>
      </c>
      <c r="N12" s="96"/>
      <c r="O12" s="96"/>
      <c r="P12" s="96"/>
      <c r="Q12" s="96"/>
      <c r="R12" s="96"/>
      <c r="S12" s="96"/>
      <c r="T12" s="96"/>
      <c r="U12" s="96"/>
      <c r="V12" s="96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5</v>
      </c>
      <c r="N14" s="42">
        <f>SUM(N16:N400)</f>
        <v>5</v>
      </c>
      <c r="P14" s="80" t="s">
        <v>1449</v>
      </c>
      <c r="Q14" s="81"/>
      <c r="R14" s="81"/>
      <c r="S14" s="81"/>
      <c r="T14" s="80" t="s">
        <v>1450</v>
      </c>
      <c r="U14" s="81"/>
      <c r="V14" s="81"/>
      <c r="W14" s="8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389690</v>
      </c>
      <c r="B16" s="55" t="s">
        <v>467</v>
      </c>
      <c r="C16" s="56" t="s">
        <v>468</v>
      </c>
      <c r="D16" s="57" t="s">
        <v>14</v>
      </c>
      <c r="E16" s="57" t="s">
        <v>469</v>
      </c>
      <c r="F16" s="57" t="s">
        <v>469</v>
      </c>
      <c r="G16" s="57" t="s">
        <v>470</v>
      </c>
      <c r="H16" s="57" t="s">
        <v>469</v>
      </c>
      <c r="I16" s="57" t="s">
        <v>471</v>
      </c>
      <c r="J16" s="57" t="s">
        <v>472</v>
      </c>
      <c r="K16" s="58">
        <v>13</v>
      </c>
      <c r="L16" s="57">
        <v>301745</v>
      </c>
      <c r="M16" s="57">
        <v>374445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387534</v>
      </c>
      <c r="B17" s="55" t="s">
        <v>492</v>
      </c>
      <c r="C17" s="56" t="s">
        <v>493</v>
      </c>
      <c r="D17" s="57" t="s">
        <v>14</v>
      </c>
      <c r="E17" s="57" t="s">
        <v>469</v>
      </c>
      <c r="F17" s="57" t="s">
        <v>469</v>
      </c>
      <c r="G17" s="57" t="s">
        <v>470</v>
      </c>
      <c r="H17" s="57" t="s">
        <v>469</v>
      </c>
      <c r="I17" s="57" t="s">
        <v>181</v>
      </c>
      <c r="J17" s="57" t="s">
        <v>182</v>
      </c>
      <c r="K17" s="58">
        <v>43862</v>
      </c>
      <c r="L17" s="57">
        <v>301442</v>
      </c>
      <c r="M17" s="57">
        <v>374001</v>
      </c>
      <c r="N17" s="57">
        <v>1</v>
      </c>
      <c r="O17" s="59"/>
      <c r="P17" s="59"/>
      <c r="Q17" s="59"/>
      <c r="R17" s="32">
        <f t="shared" ref="R17:R20" si="1">ROUND(Q17*0.23,2)</f>
        <v>0</v>
      </c>
      <c r="S17" s="44">
        <f t="shared" ref="S17:S20" si="2">ROUND(Q17,2)+R17</f>
        <v>0</v>
      </c>
      <c r="T17" s="59"/>
      <c r="U17" s="59"/>
      <c r="V17" s="32">
        <f t="shared" ref="V17:V20" si="3">ROUND(U17*0.23,2)</f>
        <v>0</v>
      </c>
      <c r="W17" s="44">
        <f t="shared" ref="W17:W20" si="4">ROUND(U17,2)+V17</f>
        <v>0</v>
      </c>
    </row>
    <row r="18" spans="1:23" x14ac:dyDescent="0.25">
      <c r="A18" s="55">
        <v>386974</v>
      </c>
      <c r="B18" s="55" t="s">
        <v>494</v>
      </c>
      <c r="C18" s="56" t="s">
        <v>495</v>
      </c>
      <c r="D18" s="57" t="s">
        <v>14</v>
      </c>
      <c r="E18" s="57" t="s">
        <v>469</v>
      </c>
      <c r="F18" s="57" t="s">
        <v>469</v>
      </c>
      <c r="G18" s="57" t="s">
        <v>470</v>
      </c>
      <c r="H18" s="57" t="s">
        <v>469</v>
      </c>
      <c r="I18" s="57" t="s">
        <v>139</v>
      </c>
      <c r="J18" s="57" t="s">
        <v>140</v>
      </c>
      <c r="K18" s="58">
        <v>1</v>
      </c>
      <c r="L18" s="57">
        <v>301446</v>
      </c>
      <c r="M18" s="57">
        <v>374652</v>
      </c>
      <c r="N18" s="57">
        <v>1</v>
      </c>
      <c r="O18" s="59"/>
      <c r="P18" s="59"/>
      <c r="Q18" s="59"/>
      <c r="R18" s="32">
        <f t="shared" si="1"/>
        <v>0</v>
      </c>
      <c r="S18" s="44">
        <f t="shared" si="2"/>
        <v>0</v>
      </c>
      <c r="T18" s="59"/>
      <c r="U18" s="59"/>
      <c r="V18" s="32">
        <f t="shared" si="3"/>
        <v>0</v>
      </c>
      <c r="W18" s="44">
        <f t="shared" si="4"/>
        <v>0</v>
      </c>
    </row>
    <row r="19" spans="1:23" x14ac:dyDescent="0.25">
      <c r="A19" s="55">
        <v>119452</v>
      </c>
      <c r="B19" s="55" t="s">
        <v>780</v>
      </c>
      <c r="C19" s="56" t="s">
        <v>781</v>
      </c>
      <c r="D19" s="57" t="s">
        <v>14</v>
      </c>
      <c r="E19" s="57" t="s">
        <v>57</v>
      </c>
      <c r="F19" s="57" t="s">
        <v>96</v>
      </c>
      <c r="G19" s="57" t="s">
        <v>782</v>
      </c>
      <c r="H19" s="57" t="s">
        <v>96</v>
      </c>
      <c r="I19" s="57" t="s">
        <v>143</v>
      </c>
      <c r="J19" s="57" t="s">
        <v>144</v>
      </c>
      <c r="K19" s="58">
        <v>2</v>
      </c>
      <c r="L19" s="57">
        <v>316279</v>
      </c>
      <c r="M19" s="57">
        <v>382581</v>
      </c>
      <c r="N19" s="57">
        <v>1</v>
      </c>
      <c r="O19" s="59"/>
      <c r="P19" s="59"/>
      <c r="Q19" s="59"/>
      <c r="R19" s="32">
        <f t="shared" si="1"/>
        <v>0</v>
      </c>
      <c r="S19" s="44">
        <f t="shared" si="2"/>
        <v>0</v>
      </c>
      <c r="T19" s="59"/>
      <c r="U19" s="59"/>
      <c r="V19" s="32">
        <f t="shared" si="3"/>
        <v>0</v>
      </c>
      <c r="W19" s="44">
        <f t="shared" si="4"/>
        <v>0</v>
      </c>
    </row>
    <row r="20" spans="1:23" x14ac:dyDescent="0.25">
      <c r="A20" s="55">
        <v>119476</v>
      </c>
      <c r="B20" s="55" t="s">
        <v>783</v>
      </c>
      <c r="C20" s="56" t="s">
        <v>784</v>
      </c>
      <c r="D20" s="57" t="s">
        <v>14</v>
      </c>
      <c r="E20" s="57" t="s">
        <v>57</v>
      </c>
      <c r="F20" s="57" t="s">
        <v>96</v>
      </c>
      <c r="G20" s="57" t="s">
        <v>782</v>
      </c>
      <c r="H20" s="57" t="s">
        <v>96</v>
      </c>
      <c r="I20" s="57" t="s">
        <v>785</v>
      </c>
      <c r="J20" s="57" t="s">
        <v>786</v>
      </c>
      <c r="K20" s="58">
        <v>3</v>
      </c>
      <c r="L20" s="57">
        <v>316357</v>
      </c>
      <c r="M20" s="57">
        <v>381892</v>
      </c>
      <c r="N20" s="57">
        <v>1</v>
      </c>
      <c r="O20" s="59"/>
      <c r="P20" s="59"/>
      <c r="Q20" s="59"/>
      <c r="R20" s="32">
        <f t="shared" si="1"/>
        <v>0</v>
      </c>
      <c r="S20" s="44">
        <f t="shared" si="2"/>
        <v>0</v>
      </c>
      <c r="T20" s="59"/>
      <c r="U20" s="59"/>
      <c r="V20" s="32">
        <f t="shared" si="3"/>
        <v>0</v>
      </c>
      <c r="W20" s="44">
        <f t="shared" si="4"/>
        <v>0</v>
      </c>
    </row>
  </sheetData>
  <sheetProtection algorithmName="SHA-512" hashValue="vg+ghFbk4hAVW5yIOs+DXHltvoK4dqaI4+snwDm51+zF2g8sJ3YpCblEnOYa7jsFMiCa4sxZ0VMUYOKFkcCd5Q==" saltValue="NStf/83Gku20Sms5H0/gwA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A1:W20"/>
  <sheetViews>
    <sheetView topLeftCell="A7" workbookViewId="0">
      <selection activeCell="H5" sqref="H5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188</v>
      </c>
      <c r="B2" s="8">
        <f>M14</f>
        <v>5</v>
      </c>
      <c r="C2" s="8" t="str">
        <f>E16</f>
        <v>LEGNICA</v>
      </c>
      <c r="D2" s="8"/>
      <c r="E2" s="8"/>
      <c r="F2" s="8"/>
      <c r="G2" s="64" t="s">
        <v>1421</v>
      </c>
      <c r="H2" s="65"/>
      <c r="I2" s="66"/>
      <c r="J2" s="67" t="s">
        <v>1422</v>
      </c>
      <c r="K2" s="68"/>
      <c r="L2" s="69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70" t="s">
        <v>1429</v>
      </c>
      <c r="B4" s="70"/>
      <c r="C4" s="70"/>
      <c r="D4" s="70"/>
      <c r="E4" s="70"/>
      <c r="F4" s="20" t="s">
        <v>1430</v>
      </c>
      <c r="G4" s="21">
        <f>ROUND(J4/M14/60,2)</f>
        <v>0</v>
      </c>
      <c r="H4" s="22">
        <f>ROUND(K4/M14/60,2)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71" t="s">
        <v>1431</v>
      </c>
      <c r="O4" s="72"/>
      <c r="P4" s="26">
        <v>1</v>
      </c>
      <c r="Q4" s="73"/>
      <c r="R4" s="74"/>
      <c r="S4" s="74"/>
      <c r="T4" s="74"/>
      <c r="U4" s="74"/>
      <c r="V4" s="75"/>
    </row>
    <row r="5" spans="1:23" ht="45" x14ac:dyDescent="0.25">
      <c r="A5" s="70" t="s">
        <v>1432</v>
      </c>
      <c r="B5" s="70"/>
      <c r="C5" s="70"/>
      <c r="D5" s="70"/>
      <c r="E5" s="70"/>
      <c r="F5" s="20" t="s">
        <v>1433</v>
      </c>
      <c r="G5" s="21">
        <f>ROUND(J5/M14/60,2)</f>
        <v>0</v>
      </c>
      <c r="H5" s="22">
        <f>ROUND(K5/M14/60,2)</f>
        <v>0</v>
      </c>
      <c r="I5" s="23">
        <f>G5+H5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71"/>
      <c r="O5" s="72"/>
      <c r="P5" s="26">
        <v>2</v>
      </c>
      <c r="Q5" s="73"/>
      <c r="R5" s="74"/>
      <c r="S5" s="74"/>
      <c r="T5" s="74"/>
      <c r="U5" s="74"/>
      <c r="V5" s="75"/>
    </row>
    <row r="6" spans="1:23" ht="68.25" x14ac:dyDescent="0.25">
      <c r="A6" s="76" t="s">
        <v>1434</v>
      </c>
      <c r="B6" s="76"/>
      <c r="C6" s="76"/>
      <c r="D6" s="76"/>
      <c r="E6" s="76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77" t="s">
        <v>1436</v>
      </c>
      <c r="K6" s="78"/>
      <c r="L6" s="79"/>
      <c r="P6" s="19" t="s">
        <v>1427</v>
      </c>
      <c r="Q6" s="8" t="s">
        <v>1428</v>
      </c>
      <c r="S6" s="12"/>
      <c r="T6" s="12"/>
    </row>
    <row r="7" spans="1:23" ht="68.25" x14ac:dyDescent="0.25">
      <c r="A7" s="76" t="s">
        <v>1437</v>
      </c>
      <c r="B7" s="76"/>
      <c r="C7" s="76"/>
      <c r="D7" s="76"/>
      <c r="E7" s="76"/>
      <c r="F7" s="10" t="s">
        <v>1438</v>
      </c>
      <c r="G7" s="28"/>
      <c r="H7" s="22">
        <f t="shared" si="0"/>
        <v>0</v>
      </c>
      <c r="I7" s="48">
        <f>ROUND(G7+H7,2)</f>
        <v>0</v>
      </c>
      <c r="J7" s="77" t="s">
        <v>1436</v>
      </c>
      <c r="K7" s="78"/>
      <c r="L7" s="79"/>
      <c r="P7" s="19"/>
      <c r="Q7" s="8"/>
      <c r="S7" s="12"/>
      <c r="T7" s="12"/>
    </row>
    <row r="8" spans="1:23" ht="57" x14ac:dyDescent="0.25">
      <c r="A8" s="76" t="s">
        <v>1439</v>
      </c>
      <c r="B8" s="76"/>
      <c r="C8" s="76"/>
      <c r="D8" s="76"/>
      <c r="E8" s="76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71" t="s">
        <v>1441</v>
      </c>
      <c r="O8" s="72"/>
      <c r="P8" s="26">
        <v>1</v>
      </c>
      <c r="Q8" s="73"/>
      <c r="R8" s="74"/>
      <c r="S8" s="74"/>
      <c r="T8" s="74"/>
      <c r="U8" s="74"/>
      <c r="V8" s="75"/>
    </row>
    <row r="9" spans="1:23" ht="45.75" x14ac:dyDescent="0.25">
      <c r="A9" s="82" t="s">
        <v>1442</v>
      </c>
      <c r="B9" s="82"/>
      <c r="C9" s="82"/>
      <c r="D9" s="82"/>
      <c r="E9" s="82"/>
      <c r="F9" s="10" t="s">
        <v>1443</v>
      </c>
      <c r="G9" s="28"/>
      <c r="H9" s="22">
        <f t="shared" si="0"/>
        <v>0</v>
      </c>
      <c r="I9" s="48">
        <f>ROUND(G9+H9,2)</f>
        <v>0</v>
      </c>
      <c r="J9" s="83" t="s">
        <v>1436</v>
      </c>
      <c r="K9" s="84"/>
      <c r="L9" s="85"/>
      <c r="M9" s="8"/>
      <c r="N9" s="31"/>
      <c r="W9" s="32"/>
    </row>
    <row r="10" spans="1:23" ht="57.75" thickBot="1" x14ac:dyDescent="0.3">
      <c r="A10" s="82" t="s">
        <v>1444</v>
      </c>
      <c r="B10" s="82"/>
      <c r="C10" s="82"/>
      <c r="D10" s="82"/>
      <c r="E10" s="82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86" t="s">
        <v>1436</v>
      </c>
      <c r="K10" s="87"/>
      <c r="L10" s="88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89"/>
      <c r="J11" s="90"/>
      <c r="K11" s="90"/>
      <c r="L11" s="91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92"/>
      <c r="J12" s="93"/>
      <c r="K12" s="93"/>
      <c r="L12" s="94"/>
      <c r="M12" s="95" t="s">
        <v>1448</v>
      </c>
      <c r="N12" s="96"/>
      <c r="O12" s="96"/>
      <c r="P12" s="96"/>
      <c r="Q12" s="96"/>
      <c r="R12" s="96"/>
      <c r="S12" s="96"/>
      <c r="T12" s="96"/>
      <c r="U12" s="96"/>
      <c r="V12" s="96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5</v>
      </c>
      <c r="N14" s="42">
        <f>SUM(N16:N400)</f>
        <v>5</v>
      </c>
      <c r="P14" s="80" t="s">
        <v>1449</v>
      </c>
      <c r="Q14" s="81"/>
      <c r="R14" s="81"/>
      <c r="S14" s="81"/>
      <c r="T14" s="80" t="s">
        <v>1450</v>
      </c>
      <c r="U14" s="81"/>
      <c r="V14" s="81"/>
      <c r="W14" s="8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382231</v>
      </c>
      <c r="B16" s="55" t="s">
        <v>481</v>
      </c>
      <c r="C16" s="56" t="s">
        <v>482</v>
      </c>
      <c r="D16" s="57" t="s">
        <v>14</v>
      </c>
      <c r="E16" s="57" t="s">
        <v>469</v>
      </c>
      <c r="F16" s="57" t="s">
        <v>469</v>
      </c>
      <c r="G16" s="57" t="s">
        <v>470</v>
      </c>
      <c r="H16" s="57" t="s">
        <v>469</v>
      </c>
      <c r="I16" s="57" t="s">
        <v>483</v>
      </c>
      <c r="J16" s="57" t="s">
        <v>484</v>
      </c>
      <c r="K16" s="58">
        <v>6</v>
      </c>
      <c r="L16" s="57">
        <v>302648</v>
      </c>
      <c r="M16" s="57">
        <v>376042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390195</v>
      </c>
      <c r="B17" s="55" t="s">
        <v>504</v>
      </c>
      <c r="C17" s="56" t="s">
        <v>505</v>
      </c>
      <c r="D17" s="57" t="s">
        <v>14</v>
      </c>
      <c r="E17" s="57" t="s">
        <v>469</v>
      </c>
      <c r="F17" s="57" t="s">
        <v>469</v>
      </c>
      <c r="G17" s="57" t="s">
        <v>470</v>
      </c>
      <c r="H17" s="57" t="s">
        <v>469</v>
      </c>
      <c r="I17" s="57" t="s">
        <v>506</v>
      </c>
      <c r="J17" s="57" t="s">
        <v>507</v>
      </c>
      <c r="K17" s="58">
        <v>26</v>
      </c>
      <c r="L17" s="57">
        <v>300652</v>
      </c>
      <c r="M17" s="57">
        <v>374568</v>
      </c>
      <c r="N17" s="57">
        <v>1</v>
      </c>
      <c r="O17" s="59"/>
      <c r="P17" s="59"/>
      <c r="Q17" s="59"/>
      <c r="R17" s="32">
        <f t="shared" ref="R17:R20" si="1">ROUND(Q17*0.23,2)</f>
        <v>0</v>
      </c>
      <c r="S17" s="44">
        <f t="shared" ref="S17:S20" si="2">ROUND(Q17,2)+R17</f>
        <v>0</v>
      </c>
      <c r="T17" s="59"/>
      <c r="U17" s="59"/>
      <c r="V17" s="32">
        <f t="shared" ref="V17:V20" si="3">ROUND(U17*0.23,2)</f>
        <v>0</v>
      </c>
      <c r="W17" s="44">
        <f t="shared" ref="W17:W20" si="4">ROUND(U17,2)+V17</f>
        <v>0</v>
      </c>
    </row>
    <row r="18" spans="1:23" x14ac:dyDescent="0.25">
      <c r="A18" s="55">
        <v>390473</v>
      </c>
      <c r="B18" s="55" t="s">
        <v>526</v>
      </c>
      <c r="C18" s="56" t="s">
        <v>527</v>
      </c>
      <c r="D18" s="57" t="s">
        <v>14</v>
      </c>
      <c r="E18" s="57" t="s">
        <v>469</v>
      </c>
      <c r="F18" s="57" t="s">
        <v>469</v>
      </c>
      <c r="G18" s="57" t="s">
        <v>470</v>
      </c>
      <c r="H18" s="57" t="s">
        <v>469</v>
      </c>
      <c r="I18" s="57" t="s">
        <v>528</v>
      </c>
      <c r="J18" s="57" t="s">
        <v>529</v>
      </c>
      <c r="K18" s="58">
        <v>1</v>
      </c>
      <c r="L18" s="57">
        <v>303374</v>
      </c>
      <c r="M18" s="57">
        <v>375135</v>
      </c>
      <c r="N18" s="57">
        <v>1</v>
      </c>
      <c r="O18" s="59"/>
      <c r="P18" s="59"/>
      <c r="Q18" s="59"/>
      <c r="R18" s="32">
        <f t="shared" si="1"/>
        <v>0</v>
      </c>
      <c r="S18" s="44">
        <f t="shared" si="2"/>
        <v>0</v>
      </c>
      <c r="T18" s="59"/>
      <c r="U18" s="59"/>
      <c r="V18" s="32">
        <f t="shared" si="3"/>
        <v>0</v>
      </c>
      <c r="W18" s="44">
        <f t="shared" si="4"/>
        <v>0</v>
      </c>
    </row>
    <row r="19" spans="1:23" x14ac:dyDescent="0.25">
      <c r="A19" s="55">
        <v>390547</v>
      </c>
      <c r="B19" s="55" t="s">
        <v>530</v>
      </c>
      <c r="C19" s="56" t="s">
        <v>531</v>
      </c>
      <c r="D19" s="57" t="s">
        <v>14</v>
      </c>
      <c r="E19" s="57" t="s">
        <v>469</v>
      </c>
      <c r="F19" s="57" t="s">
        <v>469</v>
      </c>
      <c r="G19" s="57" t="s">
        <v>470</v>
      </c>
      <c r="H19" s="57" t="s">
        <v>469</v>
      </c>
      <c r="I19" s="57" t="s">
        <v>532</v>
      </c>
      <c r="J19" s="57" t="s">
        <v>533</v>
      </c>
      <c r="K19" s="58">
        <v>17</v>
      </c>
      <c r="L19" s="57">
        <v>303718</v>
      </c>
      <c r="M19" s="57">
        <v>374293</v>
      </c>
      <c r="N19" s="57">
        <v>1</v>
      </c>
      <c r="O19" s="59"/>
      <c r="P19" s="59"/>
      <c r="Q19" s="59"/>
      <c r="R19" s="32">
        <f t="shared" si="1"/>
        <v>0</v>
      </c>
      <c r="S19" s="44">
        <f t="shared" si="2"/>
        <v>0</v>
      </c>
      <c r="T19" s="59"/>
      <c r="U19" s="59"/>
      <c r="V19" s="32">
        <f t="shared" si="3"/>
        <v>0</v>
      </c>
      <c r="W19" s="44">
        <f t="shared" si="4"/>
        <v>0</v>
      </c>
    </row>
    <row r="20" spans="1:23" x14ac:dyDescent="0.25">
      <c r="A20" s="55">
        <v>390820</v>
      </c>
      <c r="B20" s="55" t="s">
        <v>562</v>
      </c>
      <c r="C20" s="56" t="s">
        <v>563</v>
      </c>
      <c r="D20" s="57" t="s">
        <v>14</v>
      </c>
      <c r="E20" s="57" t="s">
        <v>469</v>
      </c>
      <c r="F20" s="57" t="s">
        <v>469</v>
      </c>
      <c r="G20" s="57" t="s">
        <v>470</v>
      </c>
      <c r="H20" s="57" t="s">
        <v>469</v>
      </c>
      <c r="I20" s="57" t="s">
        <v>564</v>
      </c>
      <c r="J20" s="57" t="s">
        <v>565</v>
      </c>
      <c r="K20" s="58">
        <v>9</v>
      </c>
      <c r="L20" s="57">
        <v>304883</v>
      </c>
      <c r="M20" s="57">
        <v>373870</v>
      </c>
      <c r="N20" s="57">
        <v>1</v>
      </c>
      <c r="O20" s="59"/>
      <c r="P20" s="59"/>
      <c r="Q20" s="59"/>
      <c r="R20" s="32">
        <f t="shared" si="1"/>
        <v>0</v>
      </c>
      <c r="S20" s="44">
        <f t="shared" si="2"/>
        <v>0</v>
      </c>
      <c r="T20" s="59"/>
      <c r="U20" s="59"/>
      <c r="V20" s="32">
        <f t="shared" si="3"/>
        <v>0</v>
      </c>
      <c r="W20" s="44">
        <f t="shared" si="4"/>
        <v>0</v>
      </c>
    </row>
  </sheetData>
  <sheetProtection algorithmName="SHA-512" hashValue="wSNldPGxfCAFRV1iSoUW8y1+AFZBcuodA0VSQihjoVBH5heEFcgKCOG/SCJWhLzccCEElXj7daLgYn2pQGHI1A==" saltValue="IXk0ag4r+R6Ktuy8tge8cw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dimension ref="A1:W22"/>
  <sheetViews>
    <sheetView topLeftCell="A7" workbookViewId="0">
      <selection activeCell="H5" sqref="H5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187</v>
      </c>
      <c r="B2" s="8">
        <f>M14</f>
        <v>7</v>
      </c>
      <c r="C2" s="8" t="str">
        <f>E16</f>
        <v>LEGNICA</v>
      </c>
      <c r="D2" s="8"/>
      <c r="E2" s="8"/>
      <c r="F2" s="8"/>
      <c r="G2" s="64" t="s">
        <v>1421</v>
      </c>
      <c r="H2" s="65"/>
      <c r="I2" s="66"/>
      <c r="J2" s="67" t="s">
        <v>1422</v>
      </c>
      <c r="K2" s="68"/>
      <c r="L2" s="69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70" t="s">
        <v>1429</v>
      </c>
      <c r="B4" s="70"/>
      <c r="C4" s="70"/>
      <c r="D4" s="70"/>
      <c r="E4" s="70"/>
      <c r="F4" s="20" t="s">
        <v>1430</v>
      </c>
      <c r="G4" s="21">
        <f>ROUND(J4/M14/60,2)</f>
        <v>0</v>
      </c>
      <c r="H4" s="22">
        <f>ROUND(K4/M14/60,2)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71" t="s">
        <v>1431</v>
      </c>
      <c r="O4" s="72"/>
      <c r="P4" s="26">
        <v>1</v>
      </c>
      <c r="Q4" s="73"/>
      <c r="R4" s="74"/>
      <c r="S4" s="74"/>
      <c r="T4" s="74"/>
      <c r="U4" s="74"/>
      <c r="V4" s="75"/>
    </row>
    <row r="5" spans="1:23" ht="45" x14ac:dyDescent="0.25">
      <c r="A5" s="70" t="s">
        <v>1432</v>
      </c>
      <c r="B5" s="70"/>
      <c r="C5" s="70"/>
      <c r="D5" s="70"/>
      <c r="E5" s="70"/>
      <c r="F5" s="20" t="s">
        <v>1433</v>
      </c>
      <c r="G5" s="21">
        <f>ROUND(J5/M14/60,2)</f>
        <v>0</v>
      </c>
      <c r="H5" s="22">
        <f>ROUND(K5/M14/60,2)</f>
        <v>0</v>
      </c>
      <c r="I5" s="23">
        <f>G5+H5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71"/>
      <c r="O5" s="72"/>
      <c r="P5" s="26">
        <v>2</v>
      </c>
      <c r="Q5" s="73"/>
      <c r="R5" s="74"/>
      <c r="S5" s="74"/>
      <c r="T5" s="74"/>
      <c r="U5" s="74"/>
      <c r="V5" s="75"/>
    </row>
    <row r="6" spans="1:23" ht="68.25" x14ac:dyDescent="0.25">
      <c r="A6" s="76" t="s">
        <v>1434</v>
      </c>
      <c r="B6" s="76"/>
      <c r="C6" s="76"/>
      <c r="D6" s="76"/>
      <c r="E6" s="76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77" t="s">
        <v>1436</v>
      </c>
      <c r="K6" s="78"/>
      <c r="L6" s="79"/>
      <c r="P6" s="19" t="s">
        <v>1427</v>
      </c>
      <c r="Q6" s="8" t="s">
        <v>1428</v>
      </c>
      <c r="S6" s="12"/>
      <c r="T6" s="12"/>
    </row>
    <row r="7" spans="1:23" ht="68.25" x14ac:dyDescent="0.25">
      <c r="A7" s="76" t="s">
        <v>1437</v>
      </c>
      <c r="B7" s="76"/>
      <c r="C7" s="76"/>
      <c r="D7" s="76"/>
      <c r="E7" s="76"/>
      <c r="F7" s="10" t="s">
        <v>1438</v>
      </c>
      <c r="G7" s="28"/>
      <c r="H7" s="22">
        <f t="shared" si="0"/>
        <v>0</v>
      </c>
      <c r="I7" s="48">
        <f>ROUND(G7+H7,2)</f>
        <v>0</v>
      </c>
      <c r="J7" s="77" t="s">
        <v>1436</v>
      </c>
      <c r="K7" s="78"/>
      <c r="L7" s="79"/>
      <c r="P7" s="19"/>
      <c r="Q7" s="8"/>
      <c r="S7" s="12"/>
      <c r="T7" s="12"/>
    </row>
    <row r="8" spans="1:23" ht="57" x14ac:dyDescent="0.25">
      <c r="A8" s="76" t="s">
        <v>1439</v>
      </c>
      <c r="B8" s="76"/>
      <c r="C8" s="76"/>
      <c r="D8" s="76"/>
      <c r="E8" s="76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71" t="s">
        <v>1441</v>
      </c>
      <c r="O8" s="72"/>
      <c r="P8" s="26">
        <v>1</v>
      </c>
      <c r="Q8" s="73"/>
      <c r="R8" s="74"/>
      <c r="S8" s="74"/>
      <c r="T8" s="74"/>
      <c r="U8" s="74"/>
      <c r="V8" s="75"/>
    </row>
    <row r="9" spans="1:23" ht="45.75" x14ac:dyDescent="0.25">
      <c r="A9" s="82" t="s">
        <v>1442</v>
      </c>
      <c r="B9" s="82"/>
      <c r="C9" s="82"/>
      <c r="D9" s="82"/>
      <c r="E9" s="82"/>
      <c r="F9" s="10" t="s">
        <v>1443</v>
      </c>
      <c r="G9" s="28"/>
      <c r="H9" s="22">
        <f t="shared" si="0"/>
        <v>0</v>
      </c>
      <c r="I9" s="48">
        <f>ROUND(G9+H9,2)</f>
        <v>0</v>
      </c>
      <c r="J9" s="83" t="s">
        <v>1436</v>
      </c>
      <c r="K9" s="84"/>
      <c r="L9" s="85"/>
      <c r="M9" s="8"/>
      <c r="N9" s="31"/>
      <c r="W9" s="32"/>
    </row>
    <row r="10" spans="1:23" ht="57.75" thickBot="1" x14ac:dyDescent="0.3">
      <c r="A10" s="82" t="s">
        <v>1444</v>
      </c>
      <c r="B10" s="82"/>
      <c r="C10" s="82"/>
      <c r="D10" s="82"/>
      <c r="E10" s="82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86" t="s">
        <v>1436</v>
      </c>
      <c r="K10" s="87"/>
      <c r="L10" s="88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89"/>
      <c r="J11" s="90"/>
      <c r="K11" s="90"/>
      <c r="L11" s="91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92"/>
      <c r="J12" s="93"/>
      <c r="K12" s="93"/>
      <c r="L12" s="94"/>
      <c r="M12" s="95" t="s">
        <v>1448</v>
      </c>
      <c r="N12" s="96"/>
      <c r="O12" s="96"/>
      <c r="P12" s="96"/>
      <c r="Q12" s="96"/>
      <c r="R12" s="96"/>
      <c r="S12" s="96"/>
      <c r="T12" s="96"/>
      <c r="U12" s="96"/>
      <c r="V12" s="96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7</v>
      </c>
      <c r="N14" s="42">
        <f>SUM(N16:N400)</f>
        <v>7</v>
      </c>
      <c r="P14" s="80" t="s">
        <v>1449</v>
      </c>
      <c r="Q14" s="81"/>
      <c r="R14" s="81"/>
      <c r="S14" s="81"/>
      <c r="T14" s="80" t="s">
        <v>1450</v>
      </c>
      <c r="U14" s="81"/>
      <c r="V14" s="81"/>
      <c r="W14" s="8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389700</v>
      </c>
      <c r="B16" s="55" t="s">
        <v>473</v>
      </c>
      <c r="C16" s="56" t="s">
        <v>474</v>
      </c>
      <c r="D16" s="57" t="s">
        <v>14</v>
      </c>
      <c r="E16" s="57" t="s">
        <v>469</v>
      </c>
      <c r="F16" s="57" t="s">
        <v>469</v>
      </c>
      <c r="G16" s="57" t="s">
        <v>470</v>
      </c>
      <c r="H16" s="57" t="s">
        <v>469</v>
      </c>
      <c r="I16" s="57" t="s">
        <v>475</v>
      </c>
      <c r="J16" s="57" t="s">
        <v>476</v>
      </c>
      <c r="K16" s="58">
        <v>100</v>
      </c>
      <c r="L16" s="57">
        <v>300759</v>
      </c>
      <c r="M16" s="57">
        <v>374905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389729</v>
      </c>
      <c r="B17" s="55" t="s">
        <v>477</v>
      </c>
      <c r="C17" s="56" t="s">
        <v>478</v>
      </c>
      <c r="D17" s="57" t="s">
        <v>14</v>
      </c>
      <c r="E17" s="57" t="s">
        <v>469</v>
      </c>
      <c r="F17" s="57" t="s">
        <v>469</v>
      </c>
      <c r="G17" s="57" t="s">
        <v>470</v>
      </c>
      <c r="H17" s="57" t="s">
        <v>469</v>
      </c>
      <c r="I17" s="57" t="s">
        <v>479</v>
      </c>
      <c r="J17" s="57" t="s">
        <v>480</v>
      </c>
      <c r="K17" s="58" t="s">
        <v>279</v>
      </c>
      <c r="L17" s="57">
        <v>301788</v>
      </c>
      <c r="M17" s="57">
        <v>375379</v>
      </c>
      <c r="N17" s="57">
        <v>1</v>
      </c>
      <c r="O17" s="59"/>
      <c r="P17" s="59"/>
      <c r="Q17" s="59"/>
      <c r="R17" s="32">
        <f t="shared" ref="R17:R22" si="1">ROUND(Q17*0.23,2)</f>
        <v>0</v>
      </c>
      <c r="S17" s="44">
        <f t="shared" ref="S17:S22" si="2">ROUND(Q17,2)+R17</f>
        <v>0</v>
      </c>
      <c r="T17" s="59"/>
      <c r="U17" s="59"/>
      <c r="V17" s="32">
        <f t="shared" ref="V17:V22" si="3">ROUND(U17*0.23,2)</f>
        <v>0</v>
      </c>
      <c r="W17" s="44">
        <f t="shared" ref="W17:W22" si="4">ROUND(U17,2)+V17</f>
        <v>0</v>
      </c>
    </row>
    <row r="18" spans="1:23" x14ac:dyDescent="0.25">
      <c r="A18" s="55">
        <v>390577</v>
      </c>
      <c r="B18" s="55" t="s">
        <v>534</v>
      </c>
      <c r="C18" s="56" t="s">
        <v>535</v>
      </c>
      <c r="D18" s="57" t="s">
        <v>14</v>
      </c>
      <c r="E18" s="57" t="s">
        <v>469</v>
      </c>
      <c r="F18" s="57" t="s">
        <v>469</v>
      </c>
      <c r="G18" s="57" t="s">
        <v>470</v>
      </c>
      <c r="H18" s="57" t="s">
        <v>469</v>
      </c>
      <c r="I18" s="57" t="s">
        <v>536</v>
      </c>
      <c r="J18" s="57" t="s">
        <v>537</v>
      </c>
      <c r="K18" s="58">
        <v>13</v>
      </c>
      <c r="L18" s="57">
        <v>301606</v>
      </c>
      <c r="M18" s="57">
        <v>375330</v>
      </c>
      <c r="N18" s="57">
        <v>1</v>
      </c>
      <c r="O18" s="59"/>
      <c r="P18" s="59"/>
      <c r="Q18" s="59"/>
      <c r="R18" s="32">
        <f t="shared" si="1"/>
        <v>0</v>
      </c>
      <c r="S18" s="44">
        <f t="shared" si="2"/>
        <v>0</v>
      </c>
      <c r="T18" s="59"/>
      <c r="U18" s="59"/>
      <c r="V18" s="32">
        <f t="shared" si="3"/>
        <v>0</v>
      </c>
      <c r="W18" s="44">
        <f t="shared" si="4"/>
        <v>0</v>
      </c>
    </row>
    <row r="19" spans="1:23" x14ac:dyDescent="0.25">
      <c r="A19" s="55">
        <v>386032</v>
      </c>
      <c r="B19" s="55" t="s">
        <v>538</v>
      </c>
      <c r="C19" s="56" t="s">
        <v>539</v>
      </c>
      <c r="D19" s="57" t="s">
        <v>14</v>
      </c>
      <c r="E19" s="57" t="s">
        <v>469</v>
      </c>
      <c r="F19" s="57" t="s">
        <v>469</v>
      </c>
      <c r="G19" s="57" t="s">
        <v>470</v>
      </c>
      <c r="H19" s="57" t="s">
        <v>469</v>
      </c>
      <c r="I19" s="57" t="s">
        <v>540</v>
      </c>
      <c r="J19" s="57" t="s">
        <v>541</v>
      </c>
      <c r="K19" s="58">
        <v>129</v>
      </c>
      <c r="L19" s="57">
        <v>302781</v>
      </c>
      <c r="M19" s="57">
        <v>373359</v>
      </c>
      <c r="N19" s="57">
        <v>1</v>
      </c>
      <c r="O19" s="59"/>
      <c r="P19" s="59"/>
      <c r="Q19" s="59"/>
      <c r="R19" s="32">
        <f t="shared" si="1"/>
        <v>0</v>
      </c>
      <c r="S19" s="44">
        <f t="shared" si="2"/>
        <v>0</v>
      </c>
      <c r="T19" s="59"/>
      <c r="U19" s="59"/>
      <c r="V19" s="32">
        <f t="shared" si="3"/>
        <v>0</v>
      </c>
      <c r="W19" s="44">
        <f t="shared" si="4"/>
        <v>0</v>
      </c>
    </row>
    <row r="20" spans="1:23" x14ac:dyDescent="0.25">
      <c r="A20" s="55">
        <v>390676</v>
      </c>
      <c r="B20" s="55" t="s">
        <v>550</v>
      </c>
      <c r="C20" s="56" t="s">
        <v>551</v>
      </c>
      <c r="D20" s="57" t="s">
        <v>14</v>
      </c>
      <c r="E20" s="57" t="s">
        <v>469</v>
      </c>
      <c r="F20" s="57" t="s">
        <v>469</v>
      </c>
      <c r="G20" s="57" t="s">
        <v>470</v>
      </c>
      <c r="H20" s="57" t="s">
        <v>469</v>
      </c>
      <c r="I20" s="57" t="s">
        <v>552</v>
      </c>
      <c r="J20" s="57" t="s">
        <v>553</v>
      </c>
      <c r="K20" s="58">
        <v>4</v>
      </c>
      <c r="L20" s="57">
        <v>301643</v>
      </c>
      <c r="M20" s="57">
        <v>374739</v>
      </c>
      <c r="N20" s="57">
        <v>1</v>
      </c>
      <c r="O20" s="59"/>
      <c r="P20" s="59"/>
      <c r="Q20" s="59"/>
      <c r="R20" s="32">
        <f t="shared" si="1"/>
        <v>0</v>
      </c>
      <c r="S20" s="44">
        <f t="shared" si="2"/>
        <v>0</v>
      </c>
      <c r="T20" s="59"/>
      <c r="U20" s="59"/>
      <c r="V20" s="32">
        <f t="shared" si="3"/>
        <v>0</v>
      </c>
      <c r="W20" s="44">
        <f t="shared" si="4"/>
        <v>0</v>
      </c>
    </row>
    <row r="21" spans="1:23" x14ac:dyDescent="0.25">
      <c r="A21" s="55">
        <v>390944</v>
      </c>
      <c r="B21" s="55" t="s">
        <v>570</v>
      </c>
      <c r="C21" s="56" t="s">
        <v>571</v>
      </c>
      <c r="D21" s="57" t="s">
        <v>14</v>
      </c>
      <c r="E21" s="57" t="s">
        <v>469</v>
      </c>
      <c r="F21" s="57" t="s">
        <v>469</v>
      </c>
      <c r="G21" s="57" t="s">
        <v>470</v>
      </c>
      <c r="H21" s="57" t="s">
        <v>469</v>
      </c>
      <c r="I21" s="57" t="s">
        <v>572</v>
      </c>
      <c r="J21" s="57" t="s">
        <v>573</v>
      </c>
      <c r="K21" s="58">
        <v>17</v>
      </c>
      <c r="L21" s="57">
        <v>302377</v>
      </c>
      <c r="M21" s="57">
        <v>375031</v>
      </c>
      <c r="N21" s="57">
        <v>1</v>
      </c>
      <c r="O21" s="59"/>
      <c r="P21" s="59"/>
      <c r="Q21" s="59"/>
      <c r="R21" s="32">
        <f t="shared" si="1"/>
        <v>0</v>
      </c>
      <c r="S21" s="44">
        <f t="shared" si="2"/>
        <v>0</v>
      </c>
      <c r="T21" s="59"/>
      <c r="U21" s="59"/>
      <c r="V21" s="32">
        <f t="shared" si="3"/>
        <v>0</v>
      </c>
      <c r="W21" s="44">
        <f t="shared" si="4"/>
        <v>0</v>
      </c>
    </row>
    <row r="22" spans="1:23" x14ac:dyDescent="0.25">
      <c r="A22" s="55">
        <v>383595</v>
      </c>
      <c r="B22" s="55" t="s">
        <v>578</v>
      </c>
      <c r="C22" s="56" t="s">
        <v>579</v>
      </c>
      <c r="D22" s="57" t="s">
        <v>14</v>
      </c>
      <c r="E22" s="57" t="s">
        <v>469</v>
      </c>
      <c r="F22" s="57" t="s">
        <v>469</v>
      </c>
      <c r="G22" s="57" t="s">
        <v>470</v>
      </c>
      <c r="H22" s="57" t="s">
        <v>469</v>
      </c>
      <c r="I22" s="57" t="s">
        <v>580</v>
      </c>
      <c r="J22" s="57" t="s">
        <v>581</v>
      </c>
      <c r="K22" s="58">
        <v>1</v>
      </c>
      <c r="L22" s="57">
        <v>301587</v>
      </c>
      <c r="M22" s="57">
        <v>375167</v>
      </c>
      <c r="N22" s="57">
        <v>1</v>
      </c>
      <c r="O22" s="59"/>
      <c r="P22" s="59"/>
      <c r="Q22" s="59"/>
      <c r="R22" s="32">
        <f t="shared" si="1"/>
        <v>0</v>
      </c>
      <c r="S22" s="44">
        <f t="shared" si="2"/>
        <v>0</v>
      </c>
      <c r="T22" s="59"/>
      <c r="U22" s="59"/>
      <c r="V22" s="32">
        <f t="shared" si="3"/>
        <v>0</v>
      </c>
      <c r="W22" s="44">
        <f t="shared" si="4"/>
        <v>0</v>
      </c>
    </row>
  </sheetData>
  <sheetProtection algorithmName="SHA-512" hashValue="wGYktnOpk6BDCM4RTS+WTAM6EcPo4ogFwH5Dq4+SJAMVBLp1ZCh0FzeQj52Fyo6loHba6gt15Rt+uyKl9Bgabw==" saltValue="yw1oVy4LUJ9OIV0iIQj8Yw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dimension ref="A1:W17"/>
  <sheetViews>
    <sheetView topLeftCell="A7" workbookViewId="0">
      <selection activeCell="H5" sqref="H5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186</v>
      </c>
      <c r="B2" s="8">
        <f>M14</f>
        <v>2</v>
      </c>
      <c r="C2" s="8" t="str">
        <f>E16</f>
        <v>LEGNICA</v>
      </c>
      <c r="D2" s="8"/>
      <c r="E2" s="8"/>
      <c r="F2" s="8"/>
      <c r="G2" s="64" t="s">
        <v>1421</v>
      </c>
      <c r="H2" s="65"/>
      <c r="I2" s="66"/>
      <c r="J2" s="67" t="s">
        <v>1422</v>
      </c>
      <c r="K2" s="68"/>
      <c r="L2" s="69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70" t="s">
        <v>1429</v>
      </c>
      <c r="B4" s="70"/>
      <c r="C4" s="70"/>
      <c r="D4" s="70"/>
      <c r="E4" s="70"/>
      <c r="F4" s="20" t="s">
        <v>1430</v>
      </c>
      <c r="G4" s="21">
        <f>ROUND(J4/M14/60,2)</f>
        <v>0</v>
      </c>
      <c r="H4" s="22">
        <f>ROUND(K4/M14/60,2)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71" t="s">
        <v>1431</v>
      </c>
      <c r="O4" s="72"/>
      <c r="P4" s="26">
        <v>1</v>
      </c>
      <c r="Q4" s="73"/>
      <c r="R4" s="74"/>
      <c r="S4" s="74"/>
      <c r="T4" s="74"/>
      <c r="U4" s="74"/>
      <c r="V4" s="75"/>
    </row>
    <row r="5" spans="1:23" ht="45" x14ac:dyDescent="0.25">
      <c r="A5" s="70" t="s">
        <v>1432</v>
      </c>
      <c r="B5" s="70"/>
      <c r="C5" s="70"/>
      <c r="D5" s="70"/>
      <c r="E5" s="70"/>
      <c r="F5" s="20" t="s">
        <v>1433</v>
      </c>
      <c r="G5" s="21">
        <f>ROUND(J5/M14/60,2)</f>
        <v>0</v>
      </c>
      <c r="H5" s="22">
        <f>ROUND(K5/M14/60,2)</f>
        <v>0</v>
      </c>
      <c r="I5" s="23">
        <f>G5+H5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71"/>
      <c r="O5" s="72"/>
      <c r="P5" s="26">
        <v>2</v>
      </c>
      <c r="Q5" s="73"/>
      <c r="R5" s="74"/>
      <c r="S5" s="74"/>
      <c r="T5" s="74"/>
      <c r="U5" s="74"/>
      <c r="V5" s="75"/>
    </row>
    <row r="6" spans="1:23" ht="68.25" x14ac:dyDescent="0.25">
      <c r="A6" s="76" t="s">
        <v>1434</v>
      </c>
      <c r="B6" s="76"/>
      <c r="C6" s="76"/>
      <c r="D6" s="76"/>
      <c r="E6" s="76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77" t="s">
        <v>1436</v>
      </c>
      <c r="K6" s="78"/>
      <c r="L6" s="79"/>
      <c r="P6" s="19" t="s">
        <v>1427</v>
      </c>
      <c r="Q6" s="8" t="s">
        <v>1428</v>
      </c>
      <c r="S6" s="12"/>
      <c r="T6" s="12"/>
    </row>
    <row r="7" spans="1:23" ht="68.25" x14ac:dyDescent="0.25">
      <c r="A7" s="76" t="s">
        <v>1437</v>
      </c>
      <c r="B7" s="76"/>
      <c r="C7" s="76"/>
      <c r="D7" s="76"/>
      <c r="E7" s="76"/>
      <c r="F7" s="10" t="s">
        <v>1438</v>
      </c>
      <c r="G7" s="28"/>
      <c r="H7" s="22">
        <f t="shared" si="0"/>
        <v>0</v>
      </c>
      <c r="I7" s="48">
        <f>ROUND(G7+H7,2)</f>
        <v>0</v>
      </c>
      <c r="J7" s="77" t="s">
        <v>1436</v>
      </c>
      <c r="K7" s="78"/>
      <c r="L7" s="79"/>
      <c r="P7" s="19"/>
      <c r="Q7" s="8"/>
      <c r="S7" s="12"/>
      <c r="T7" s="12"/>
    </row>
    <row r="8" spans="1:23" ht="57" x14ac:dyDescent="0.25">
      <c r="A8" s="76" t="s">
        <v>1439</v>
      </c>
      <c r="B8" s="76"/>
      <c r="C8" s="76"/>
      <c r="D8" s="76"/>
      <c r="E8" s="76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71" t="s">
        <v>1441</v>
      </c>
      <c r="O8" s="72"/>
      <c r="P8" s="26">
        <v>1</v>
      </c>
      <c r="Q8" s="73"/>
      <c r="R8" s="74"/>
      <c r="S8" s="74"/>
      <c r="T8" s="74"/>
      <c r="U8" s="74"/>
      <c r="V8" s="75"/>
    </row>
    <row r="9" spans="1:23" ht="45.75" x14ac:dyDescent="0.25">
      <c r="A9" s="82" t="s">
        <v>1442</v>
      </c>
      <c r="B9" s="82"/>
      <c r="C9" s="82"/>
      <c r="D9" s="82"/>
      <c r="E9" s="82"/>
      <c r="F9" s="10" t="s">
        <v>1443</v>
      </c>
      <c r="G9" s="28"/>
      <c r="H9" s="22">
        <f t="shared" si="0"/>
        <v>0</v>
      </c>
      <c r="I9" s="48">
        <f>ROUND(G9+H9,2)</f>
        <v>0</v>
      </c>
      <c r="J9" s="83" t="s">
        <v>1436</v>
      </c>
      <c r="K9" s="84"/>
      <c r="L9" s="85"/>
      <c r="M9" s="8"/>
      <c r="N9" s="31"/>
      <c r="W9" s="32"/>
    </row>
    <row r="10" spans="1:23" ht="57.75" thickBot="1" x14ac:dyDescent="0.3">
      <c r="A10" s="82" t="s">
        <v>1444</v>
      </c>
      <c r="B10" s="82"/>
      <c r="C10" s="82"/>
      <c r="D10" s="82"/>
      <c r="E10" s="82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86" t="s">
        <v>1436</v>
      </c>
      <c r="K10" s="87"/>
      <c r="L10" s="88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89"/>
      <c r="J11" s="90"/>
      <c r="K11" s="90"/>
      <c r="L11" s="91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92"/>
      <c r="J12" s="93"/>
      <c r="K12" s="93"/>
      <c r="L12" s="94"/>
      <c r="M12" s="95" t="s">
        <v>1448</v>
      </c>
      <c r="N12" s="96"/>
      <c r="O12" s="96"/>
      <c r="P12" s="96"/>
      <c r="Q12" s="96"/>
      <c r="R12" s="96"/>
      <c r="S12" s="96"/>
      <c r="T12" s="96"/>
      <c r="U12" s="96"/>
      <c r="V12" s="96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2</v>
      </c>
      <c r="N14" s="42">
        <f>SUM(N16:N400)</f>
        <v>2</v>
      </c>
      <c r="P14" s="80" t="s">
        <v>1449</v>
      </c>
      <c r="Q14" s="81"/>
      <c r="R14" s="81"/>
      <c r="S14" s="81"/>
      <c r="T14" s="80" t="s">
        <v>1450</v>
      </c>
      <c r="U14" s="81"/>
      <c r="V14" s="81"/>
      <c r="W14" s="8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386466</v>
      </c>
      <c r="B16" s="55" t="s">
        <v>485</v>
      </c>
      <c r="C16" s="56" t="s">
        <v>486</v>
      </c>
      <c r="D16" s="57" t="s">
        <v>14</v>
      </c>
      <c r="E16" s="57" t="s">
        <v>469</v>
      </c>
      <c r="F16" s="57" t="s">
        <v>469</v>
      </c>
      <c r="G16" s="57" t="s">
        <v>470</v>
      </c>
      <c r="H16" s="57" t="s">
        <v>469</v>
      </c>
      <c r="I16" s="57" t="s">
        <v>487</v>
      </c>
      <c r="J16" s="57" t="s">
        <v>488</v>
      </c>
      <c r="K16" s="58" t="s">
        <v>489</v>
      </c>
      <c r="L16" s="57">
        <v>301323</v>
      </c>
      <c r="M16" s="57">
        <v>373773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389874</v>
      </c>
      <c r="B17" s="55" t="s">
        <v>490</v>
      </c>
      <c r="C17" s="56" t="s">
        <v>491</v>
      </c>
      <c r="D17" s="57" t="s">
        <v>14</v>
      </c>
      <c r="E17" s="57" t="s">
        <v>469</v>
      </c>
      <c r="F17" s="57" t="s">
        <v>469</v>
      </c>
      <c r="G17" s="57" t="s">
        <v>470</v>
      </c>
      <c r="H17" s="57" t="s">
        <v>469</v>
      </c>
      <c r="I17" s="57" t="s">
        <v>487</v>
      </c>
      <c r="J17" s="57" t="s">
        <v>488</v>
      </c>
      <c r="K17" s="58">
        <v>5</v>
      </c>
      <c r="L17" s="57">
        <v>301378</v>
      </c>
      <c r="M17" s="57">
        <v>373837</v>
      </c>
      <c r="N17" s="57">
        <v>1</v>
      </c>
      <c r="O17" s="59"/>
      <c r="P17" s="59"/>
      <c r="Q17" s="59"/>
      <c r="R17" s="32">
        <f>ROUND(Q17*0.23,2)</f>
        <v>0</v>
      </c>
      <c r="S17" s="44">
        <f>ROUND(Q17,2)+R17</f>
        <v>0</v>
      </c>
      <c r="T17" s="59"/>
      <c r="U17" s="59"/>
      <c r="V17" s="32">
        <f>ROUND(U17*0.23,2)</f>
        <v>0</v>
      </c>
      <c r="W17" s="44">
        <f>ROUND(U17,2)+V17</f>
        <v>0</v>
      </c>
    </row>
  </sheetData>
  <sheetProtection algorithmName="SHA-512" hashValue="QeR5WvzQAFcdoScE1awUGNyZ/NG2rLkMTgK852ACOQiqswPEr8DdGx3rkCfyOC5UQcEK6WLZttTp6vgLYHDQHg==" saltValue="ygDGigsWDV4f5DZ4vhoihQ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W16"/>
  <sheetViews>
    <sheetView workbookViewId="0">
      <selection activeCell="I24" sqref="I24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239</v>
      </c>
      <c r="B2" s="8">
        <f>M14</f>
        <v>1</v>
      </c>
      <c r="C2" s="8" t="str">
        <f>E16</f>
        <v>ZGORZELECKI</v>
      </c>
      <c r="D2" s="8"/>
      <c r="E2" s="8"/>
      <c r="F2" s="8"/>
      <c r="G2" s="64" t="s">
        <v>1421</v>
      </c>
      <c r="H2" s="65"/>
      <c r="I2" s="66"/>
      <c r="J2" s="67" t="s">
        <v>1422</v>
      </c>
      <c r="K2" s="68"/>
      <c r="L2" s="69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70" t="s">
        <v>1429</v>
      </c>
      <c r="B4" s="70"/>
      <c r="C4" s="70"/>
      <c r="D4" s="70"/>
      <c r="E4" s="70"/>
      <c r="F4" s="20" t="s">
        <v>1430</v>
      </c>
      <c r="G4" s="21">
        <f>ROUND(J4/M14/60,2)</f>
        <v>0</v>
      </c>
      <c r="H4" s="22">
        <f>ROUND(K4/M14/60,2)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71" t="s">
        <v>1431</v>
      </c>
      <c r="O4" s="72"/>
      <c r="P4" s="26">
        <v>1</v>
      </c>
      <c r="Q4" s="73"/>
      <c r="R4" s="74"/>
      <c r="S4" s="74"/>
      <c r="T4" s="74"/>
      <c r="U4" s="74"/>
      <c r="V4" s="75"/>
    </row>
    <row r="5" spans="1:23" ht="45" x14ac:dyDescent="0.25">
      <c r="A5" s="70" t="s">
        <v>1432</v>
      </c>
      <c r="B5" s="70"/>
      <c r="C5" s="70"/>
      <c r="D5" s="70"/>
      <c r="E5" s="70"/>
      <c r="F5" s="20" t="s">
        <v>1433</v>
      </c>
      <c r="G5" s="21">
        <f>ROUND(J5/M14/60,2)</f>
        <v>0</v>
      </c>
      <c r="H5" s="22">
        <f>ROUND(K5/M14/60,2)</f>
        <v>0</v>
      </c>
      <c r="I5" s="23">
        <f>G5+H5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71"/>
      <c r="O5" s="72"/>
      <c r="P5" s="26">
        <v>2</v>
      </c>
      <c r="Q5" s="73"/>
      <c r="R5" s="74"/>
      <c r="S5" s="74"/>
      <c r="T5" s="74"/>
      <c r="U5" s="74"/>
      <c r="V5" s="75"/>
    </row>
    <row r="6" spans="1:23" ht="68.25" x14ac:dyDescent="0.25">
      <c r="A6" s="76" t="s">
        <v>1434</v>
      </c>
      <c r="B6" s="76"/>
      <c r="C6" s="76"/>
      <c r="D6" s="76"/>
      <c r="E6" s="76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77" t="s">
        <v>1436</v>
      </c>
      <c r="K6" s="78"/>
      <c r="L6" s="79"/>
      <c r="P6" s="19" t="s">
        <v>1427</v>
      </c>
      <c r="Q6" s="8" t="s">
        <v>1428</v>
      </c>
      <c r="S6" s="12"/>
      <c r="T6" s="12"/>
    </row>
    <row r="7" spans="1:23" ht="68.25" x14ac:dyDescent="0.25">
      <c r="A7" s="76" t="s">
        <v>1437</v>
      </c>
      <c r="B7" s="76"/>
      <c r="C7" s="76"/>
      <c r="D7" s="76"/>
      <c r="E7" s="76"/>
      <c r="F7" s="10" t="s">
        <v>1438</v>
      </c>
      <c r="G7" s="28"/>
      <c r="H7" s="22">
        <f t="shared" si="0"/>
        <v>0</v>
      </c>
      <c r="I7" s="48">
        <f>ROUND(G7+H7,2)</f>
        <v>0</v>
      </c>
      <c r="J7" s="77" t="s">
        <v>1436</v>
      </c>
      <c r="K7" s="78"/>
      <c r="L7" s="79"/>
      <c r="P7" s="19"/>
      <c r="Q7" s="8"/>
      <c r="S7" s="12"/>
      <c r="T7" s="12"/>
    </row>
    <row r="8" spans="1:23" ht="57" x14ac:dyDescent="0.25">
      <c r="A8" s="76" t="s">
        <v>1439</v>
      </c>
      <c r="B8" s="76"/>
      <c r="C8" s="76"/>
      <c r="D8" s="76"/>
      <c r="E8" s="76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71" t="s">
        <v>1441</v>
      </c>
      <c r="O8" s="72"/>
      <c r="P8" s="26">
        <v>1</v>
      </c>
      <c r="Q8" s="73"/>
      <c r="R8" s="74"/>
      <c r="S8" s="74"/>
      <c r="T8" s="74"/>
      <c r="U8" s="74"/>
      <c r="V8" s="75"/>
    </row>
    <row r="9" spans="1:23" ht="45.75" x14ac:dyDescent="0.25">
      <c r="A9" s="82" t="s">
        <v>1442</v>
      </c>
      <c r="B9" s="82"/>
      <c r="C9" s="82"/>
      <c r="D9" s="82"/>
      <c r="E9" s="82"/>
      <c r="F9" s="10" t="s">
        <v>1443</v>
      </c>
      <c r="G9" s="28"/>
      <c r="H9" s="22">
        <f t="shared" si="0"/>
        <v>0</v>
      </c>
      <c r="I9" s="48">
        <f>ROUND(G9+H9,2)</f>
        <v>0</v>
      </c>
      <c r="J9" s="83" t="s">
        <v>1436</v>
      </c>
      <c r="K9" s="84"/>
      <c r="L9" s="85"/>
      <c r="M9" s="8"/>
      <c r="N9" s="31"/>
      <c r="W9" s="32"/>
    </row>
    <row r="10" spans="1:23" ht="57.75" thickBot="1" x14ac:dyDescent="0.3">
      <c r="A10" s="82" t="s">
        <v>1444</v>
      </c>
      <c r="B10" s="82"/>
      <c r="C10" s="82"/>
      <c r="D10" s="82"/>
      <c r="E10" s="82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86" t="s">
        <v>1436</v>
      </c>
      <c r="K10" s="87"/>
      <c r="L10" s="88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89"/>
      <c r="J11" s="90"/>
      <c r="K11" s="90"/>
      <c r="L11" s="91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92"/>
      <c r="J12" s="93"/>
      <c r="K12" s="93"/>
      <c r="L12" s="94"/>
      <c r="M12" s="95" t="s">
        <v>1448</v>
      </c>
      <c r="N12" s="96"/>
      <c r="O12" s="96"/>
      <c r="P12" s="96"/>
      <c r="Q12" s="96"/>
      <c r="R12" s="96"/>
      <c r="S12" s="96"/>
      <c r="T12" s="96"/>
      <c r="U12" s="96"/>
      <c r="V12" s="96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1</v>
      </c>
      <c r="N14" s="42">
        <f>SUM(N16:N400)</f>
        <v>1</v>
      </c>
      <c r="P14" s="80" t="s">
        <v>1449</v>
      </c>
      <c r="Q14" s="81"/>
      <c r="R14" s="81"/>
      <c r="S14" s="81"/>
      <c r="T14" s="80" t="s">
        <v>1450</v>
      </c>
      <c r="U14" s="81"/>
      <c r="V14" s="81"/>
      <c r="W14" s="8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352597</v>
      </c>
      <c r="B16" s="55" t="s">
        <v>441</v>
      </c>
      <c r="C16" s="56" t="s">
        <v>442</v>
      </c>
      <c r="D16" s="57" t="s">
        <v>14</v>
      </c>
      <c r="E16" s="57" t="s">
        <v>15</v>
      </c>
      <c r="F16" s="57" t="s">
        <v>50</v>
      </c>
      <c r="G16" s="57" t="s">
        <v>440</v>
      </c>
      <c r="H16" s="57" t="s">
        <v>50</v>
      </c>
      <c r="I16" s="57" t="s">
        <v>443</v>
      </c>
      <c r="J16" s="57" t="s">
        <v>444</v>
      </c>
      <c r="K16" s="58">
        <v>29</v>
      </c>
      <c r="L16" s="57">
        <v>221049</v>
      </c>
      <c r="M16" s="57">
        <v>372407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</sheetData>
  <sheetProtection algorithmName="SHA-512" hashValue="WxK0dWcs4Zwi3mpFyWs40x76pmP/57xgP5sc8JICJ/7cSMHEDBwXj9c8aHSli/nah3zSjCS/aFb6WBGO5izDiA==" saltValue="NQ3WbzCBIheA33wurFdBLA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dimension ref="A1:W17"/>
  <sheetViews>
    <sheetView topLeftCell="A4" workbookViewId="0">
      <selection activeCell="H5" sqref="H5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185</v>
      </c>
      <c r="B2" s="8">
        <f>M14</f>
        <v>2</v>
      </c>
      <c r="C2" s="8" t="str">
        <f>E16</f>
        <v>LEGNICA</v>
      </c>
      <c r="D2" s="8"/>
      <c r="E2" s="8"/>
      <c r="F2" s="8"/>
      <c r="G2" s="64" t="s">
        <v>1421</v>
      </c>
      <c r="H2" s="65"/>
      <c r="I2" s="66"/>
      <c r="J2" s="67" t="s">
        <v>1422</v>
      </c>
      <c r="K2" s="68"/>
      <c r="L2" s="69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70" t="s">
        <v>1429</v>
      </c>
      <c r="B4" s="70"/>
      <c r="C4" s="70"/>
      <c r="D4" s="70"/>
      <c r="E4" s="70"/>
      <c r="F4" s="20" t="s">
        <v>1430</v>
      </c>
      <c r="G4" s="21">
        <f>ROUND(J4/M14/60,2)</f>
        <v>0</v>
      </c>
      <c r="H4" s="22">
        <f>ROUND(K4/M14/60,2)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71" t="s">
        <v>1431</v>
      </c>
      <c r="O4" s="72"/>
      <c r="P4" s="26">
        <v>1</v>
      </c>
      <c r="Q4" s="73"/>
      <c r="R4" s="74"/>
      <c r="S4" s="74"/>
      <c r="T4" s="74"/>
      <c r="U4" s="74"/>
      <c r="V4" s="75"/>
    </row>
    <row r="5" spans="1:23" ht="45" x14ac:dyDescent="0.25">
      <c r="A5" s="70" t="s">
        <v>1432</v>
      </c>
      <c r="B5" s="70"/>
      <c r="C5" s="70"/>
      <c r="D5" s="70"/>
      <c r="E5" s="70"/>
      <c r="F5" s="20" t="s">
        <v>1433</v>
      </c>
      <c r="G5" s="21">
        <f>ROUND(J5/M14/60,2)</f>
        <v>0</v>
      </c>
      <c r="H5" s="22">
        <f>ROUND(K5/M14/60,2)</f>
        <v>0</v>
      </c>
      <c r="I5" s="23">
        <f>G5+H5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71"/>
      <c r="O5" s="72"/>
      <c r="P5" s="26">
        <v>2</v>
      </c>
      <c r="Q5" s="73"/>
      <c r="R5" s="74"/>
      <c r="S5" s="74"/>
      <c r="T5" s="74"/>
      <c r="U5" s="74"/>
      <c r="V5" s="75"/>
    </row>
    <row r="6" spans="1:23" ht="68.25" x14ac:dyDescent="0.25">
      <c r="A6" s="76" t="s">
        <v>1434</v>
      </c>
      <c r="B6" s="76"/>
      <c r="C6" s="76"/>
      <c r="D6" s="76"/>
      <c r="E6" s="76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77" t="s">
        <v>1436</v>
      </c>
      <c r="K6" s="78"/>
      <c r="L6" s="79"/>
      <c r="P6" s="19" t="s">
        <v>1427</v>
      </c>
      <c r="Q6" s="8" t="s">
        <v>1428</v>
      </c>
      <c r="S6" s="12"/>
      <c r="T6" s="12"/>
    </row>
    <row r="7" spans="1:23" ht="68.25" x14ac:dyDescent="0.25">
      <c r="A7" s="76" t="s">
        <v>1437</v>
      </c>
      <c r="B7" s="76"/>
      <c r="C7" s="76"/>
      <c r="D7" s="76"/>
      <c r="E7" s="76"/>
      <c r="F7" s="10" t="s">
        <v>1438</v>
      </c>
      <c r="G7" s="28"/>
      <c r="H7" s="22">
        <f t="shared" si="0"/>
        <v>0</v>
      </c>
      <c r="I7" s="48">
        <f>ROUND(G7+H7,2)</f>
        <v>0</v>
      </c>
      <c r="J7" s="77" t="s">
        <v>1436</v>
      </c>
      <c r="K7" s="78"/>
      <c r="L7" s="79"/>
      <c r="P7" s="19"/>
      <c r="Q7" s="8"/>
      <c r="S7" s="12"/>
      <c r="T7" s="12"/>
    </row>
    <row r="8" spans="1:23" ht="57" x14ac:dyDescent="0.25">
      <c r="A8" s="76" t="s">
        <v>1439</v>
      </c>
      <c r="B8" s="76"/>
      <c r="C8" s="76"/>
      <c r="D8" s="76"/>
      <c r="E8" s="76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71" t="s">
        <v>1441</v>
      </c>
      <c r="O8" s="72"/>
      <c r="P8" s="26">
        <v>1</v>
      </c>
      <c r="Q8" s="73"/>
      <c r="R8" s="74"/>
      <c r="S8" s="74"/>
      <c r="T8" s="74"/>
      <c r="U8" s="74"/>
      <c r="V8" s="75"/>
    </row>
    <row r="9" spans="1:23" ht="45.75" x14ac:dyDescent="0.25">
      <c r="A9" s="82" t="s">
        <v>1442</v>
      </c>
      <c r="B9" s="82"/>
      <c r="C9" s="82"/>
      <c r="D9" s="82"/>
      <c r="E9" s="82"/>
      <c r="F9" s="10" t="s">
        <v>1443</v>
      </c>
      <c r="G9" s="28"/>
      <c r="H9" s="22">
        <f t="shared" si="0"/>
        <v>0</v>
      </c>
      <c r="I9" s="48">
        <f>ROUND(G9+H9,2)</f>
        <v>0</v>
      </c>
      <c r="J9" s="83" t="s">
        <v>1436</v>
      </c>
      <c r="K9" s="84"/>
      <c r="L9" s="85"/>
      <c r="M9" s="8"/>
      <c r="N9" s="31"/>
      <c r="W9" s="32"/>
    </row>
    <row r="10" spans="1:23" ht="57.75" thickBot="1" x14ac:dyDescent="0.3">
      <c r="A10" s="82" t="s">
        <v>1444</v>
      </c>
      <c r="B10" s="82"/>
      <c r="C10" s="82"/>
      <c r="D10" s="82"/>
      <c r="E10" s="82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86" t="s">
        <v>1436</v>
      </c>
      <c r="K10" s="87"/>
      <c r="L10" s="88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89"/>
      <c r="J11" s="90"/>
      <c r="K11" s="90"/>
      <c r="L11" s="91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92"/>
      <c r="J12" s="93"/>
      <c r="K12" s="93"/>
      <c r="L12" s="94"/>
      <c r="M12" s="95" t="s">
        <v>1448</v>
      </c>
      <c r="N12" s="96"/>
      <c r="O12" s="96"/>
      <c r="P12" s="96"/>
      <c r="Q12" s="96"/>
      <c r="R12" s="96"/>
      <c r="S12" s="96"/>
      <c r="T12" s="96"/>
      <c r="U12" s="96"/>
      <c r="V12" s="96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2</v>
      </c>
      <c r="N14" s="42">
        <f>SUM(N16:N400)</f>
        <v>2</v>
      </c>
      <c r="P14" s="80" t="s">
        <v>1449</v>
      </c>
      <c r="Q14" s="81"/>
      <c r="R14" s="81"/>
      <c r="S14" s="81"/>
      <c r="T14" s="80" t="s">
        <v>1450</v>
      </c>
      <c r="U14" s="81"/>
      <c r="V14" s="81"/>
      <c r="W14" s="8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390422</v>
      </c>
      <c r="B16" s="55" t="s">
        <v>520</v>
      </c>
      <c r="C16" s="56" t="s">
        <v>521</v>
      </c>
      <c r="D16" s="57" t="s">
        <v>14</v>
      </c>
      <c r="E16" s="57" t="s">
        <v>469</v>
      </c>
      <c r="F16" s="57" t="s">
        <v>469</v>
      </c>
      <c r="G16" s="57" t="s">
        <v>470</v>
      </c>
      <c r="H16" s="57" t="s">
        <v>469</v>
      </c>
      <c r="I16" s="57" t="s">
        <v>64</v>
      </c>
      <c r="J16" s="57" t="s">
        <v>65</v>
      </c>
      <c r="K16" s="58">
        <v>3</v>
      </c>
      <c r="L16" s="57">
        <v>301398</v>
      </c>
      <c r="M16" s="57">
        <v>375114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390953</v>
      </c>
      <c r="B17" s="55" t="s">
        <v>574</v>
      </c>
      <c r="C17" s="56" t="s">
        <v>575</v>
      </c>
      <c r="D17" s="57" t="s">
        <v>14</v>
      </c>
      <c r="E17" s="57" t="s">
        <v>469</v>
      </c>
      <c r="F17" s="57" t="s">
        <v>469</v>
      </c>
      <c r="G17" s="57" t="s">
        <v>470</v>
      </c>
      <c r="H17" s="57" t="s">
        <v>469</v>
      </c>
      <c r="I17" s="57" t="s">
        <v>576</v>
      </c>
      <c r="J17" s="57" t="s">
        <v>577</v>
      </c>
      <c r="K17" s="58">
        <v>144</v>
      </c>
      <c r="L17" s="57">
        <v>300653</v>
      </c>
      <c r="M17" s="57">
        <v>374151</v>
      </c>
      <c r="N17" s="57">
        <v>1</v>
      </c>
      <c r="O17" s="59"/>
      <c r="P17" s="59"/>
      <c r="Q17" s="59"/>
      <c r="R17" s="32">
        <f>ROUND(Q17*0.23,2)</f>
        <v>0</v>
      </c>
      <c r="S17" s="44">
        <f>ROUND(Q17,2)+R17</f>
        <v>0</v>
      </c>
      <c r="T17" s="59"/>
      <c r="U17" s="59"/>
      <c r="V17" s="32">
        <f>ROUND(U17*0.23,2)</f>
        <v>0</v>
      </c>
      <c r="W17" s="44">
        <f>ROUND(U17,2)+V17</f>
        <v>0</v>
      </c>
    </row>
  </sheetData>
  <sheetProtection algorithmName="SHA-512" hashValue="mnyfcW3CCQlaxBTZiug3C9gxMyAJvMNu6CIMlvcOrZm7nrwADksHDfdguBvUf5CKldd5SsFKz/Ul6xqHPk3Ufw==" saltValue="bIifSfcsYyRGK7958OfRtA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dimension ref="A1:W22"/>
  <sheetViews>
    <sheetView topLeftCell="A7" workbookViewId="0">
      <selection activeCell="H5" sqref="H5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184</v>
      </c>
      <c r="B2" s="8">
        <f>M14</f>
        <v>7</v>
      </c>
      <c r="C2" s="8" t="str">
        <f>E16</f>
        <v>LEGNICA</v>
      </c>
      <c r="D2" s="8"/>
      <c r="E2" s="8"/>
      <c r="F2" s="8"/>
      <c r="G2" s="64" t="s">
        <v>1421</v>
      </c>
      <c r="H2" s="65"/>
      <c r="I2" s="66"/>
      <c r="J2" s="67" t="s">
        <v>1422</v>
      </c>
      <c r="K2" s="68"/>
      <c r="L2" s="69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70" t="s">
        <v>1429</v>
      </c>
      <c r="B4" s="70"/>
      <c r="C4" s="70"/>
      <c r="D4" s="70"/>
      <c r="E4" s="70"/>
      <c r="F4" s="20" t="s">
        <v>1430</v>
      </c>
      <c r="G4" s="21">
        <f>ROUND(J4/M14/60,2)</f>
        <v>0</v>
      </c>
      <c r="H4" s="22">
        <f>ROUND(K4/M14/60,2)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71" t="s">
        <v>1431</v>
      </c>
      <c r="O4" s="72"/>
      <c r="P4" s="26">
        <v>1</v>
      </c>
      <c r="Q4" s="73"/>
      <c r="R4" s="74"/>
      <c r="S4" s="74"/>
      <c r="T4" s="74"/>
      <c r="U4" s="74"/>
      <c r="V4" s="75"/>
    </row>
    <row r="5" spans="1:23" ht="45" x14ac:dyDescent="0.25">
      <c r="A5" s="70" t="s">
        <v>1432</v>
      </c>
      <c r="B5" s="70"/>
      <c r="C5" s="70"/>
      <c r="D5" s="70"/>
      <c r="E5" s="70"/>
      <c r="F5" s="20" t="s">
        <v>1433</v>
      </c>
      <c r="G5" s="21">
        <f>ROUND(J5/M14/60,2)</f>
        <v>0</v>
      </c>
      <c r="H5" s="22">
        <f>ROUND(K5/M14/60,2)</f>
        <v>0</v>
      </c>
      <c r="I5" s="23">
        <f>G5+H5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71"/>
      <c r="O5" s="72"/>
      <c r="P5" s="26">
        <v>2</v>
      </c>
      <c r="Q5" s="73"/>
      <c r="R5" s="74"/>
      <c r="S5" s="74"/>
      <c r="T5" s="74"/>
      <c r="U5" s="74"/>
      <c r="V5" s="75"/>
    </row>
    <row r="6" spans="1:23" ht="68.25" x14ac:dyDescent="0.25">
      <c r="A6" s="76" t="s">
        <v>1434</v>
      </c>
      <c r="B6" s="76"/>
      <c r="C6" s="76"/>
      <c r="D6" s="76"/>
      <c r="E6" s="76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77" t="s">
        <v>1436</v>
      </c>
      <c r="K6" s="78"/>
      <c r="L6" s="79"/>
      <c r="P6" s="19" t="s">
        <v>1427</v>
      </c>
      <c r="Q6" s="8" t="s">
        <v>1428</v>
      </c>
      <c r="S6" s="12"/>
      <c r="T6" s="12"/>
    </row>
    <row r="7" spans="1:23" ht="68.25" x14ac:dyDescent="0.25">
      <c r="A7" s="76" t="s">
        <v>1437</v>
      </c>
      <c r="B7" s="76"/>
      <c r="C7" s="76"/>
      <c r="D7" s="76"/>
      <c r="E7" s="76"/>
      <c r="F7" s="10" t="s">
        <v>1438</v>
      </c>
      <c r="G7" s="28"/>
      <c r="H7" s="22">
        <f t="shared" si="0"/>
        <v>0</v>
      </c>
      <c r="I7" s="48">
        <f>ROUND(G7+H7,2)</f>
        <v>0</v>
      </c>
      <c r="J7" s="77" t="s">
        <v>1436</v>
      </c>
      <c r="K7" s="78"/>
      <c r="L7" s="79"/>
      <c r="P7" s="19"/>
      <c r="Q7" s="8"/>
      <c r="S7" s="12"/>
      <c r="T7" s="12"/>
    </row>
    <row r="8" spans="1:23" ht="57" x14ac:dyDescent="0.25">
      <c r="A8" s="76" t="s">
        <v>1439</v>
      </c>
      <c r="B8" s="76"/>
      <c r="C8" s="76"/>
      <c r="D8" s="76"/>
      <c r="E8" s="76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71" t="s">
        <v>1441</v>
      </c>
      <c r="O8" s="72"/>
      <c r="P8" s="26">
        <v>1</v>
      </c>
      <c r="Q8" s="73"/>
      <c r="R8" s="74"/>
      <c r="S8" s="74"/>
      <c r="T8" s="74"/>
      <c r="U8" s="74"/>
      <c r="V8" s="75"/>
    </row>
    <row r="9" spans="1:23" ht="45.75" x14ac:dyDescent="0.25">
      <c r="A9" s="82" t="s">
        <v>1442</v>
      </c>
      <c r="B9" s="82"/>
      <c r="C9" s="82"/>
      <c r="D9" s="82"/>
      <c r="E9" s="82"/>
      <c r="F9" s="10" t="s">
        <v>1443</v>
      </c>
      <c r="G9" s="28"/>
      <c r="H9" s="22">
        <f t="shared" si="0"/>
        <v>0</v>
      </c>
      <c r="I9" s="48">
        <f>ROUND(G9+H9,2)</f>
        <v>0</v>
      </c>
      <c r="J9" s="83" t="s">
        <v>1436</v>
      </c>
      <c r="K9" s="84"/>
      <c r="L9" s="85"/>
      <c r="M9" s="8"/>
      <c r="N9" s="31"/>
      <c r="W9" s="32"/>
    </row>
    <row r="10" spans="1:23" ht="57.75" thickBot="1" x14ac:dyDescent="0.3">
      <c r="A10" s="82" t="s">
        <v>1444</v>
      </c>
      <c r="B10" s="82"/>
      <c r="C10" s="82"/>
      <c r="D10" s="82"/>
      <c r="E10" s="82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86" t="s">
        <v>1436</v>
      </c>
      <c r="K10" s="87"/>
      <c r="L10" s="88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89"/>
      <c r="J11" s="90"/>
      <c r="K11" s="90"/>
      <c r="L11" s="91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92"/>
      <c r="J12" s="93"/>
      <c r="K12" s="93"/>
      <c r="L12" s="94"/>
      <c r="M12" s="95" t="s">
        <v>1448</v>
      </c>
      <c r="N12" s="96"/>
      <c r="O12" s="96"/>
      <c r="P12" s="96"/>
      <c r="Q12" s="96"/>
      <c r="R12" s="96"/>
      <c r="S12" s="96"/>
      <c r="T12" s="96"/>
      <c r="U12" s="96"/>
      <c r="V12" s="96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7</v>
      </c>
      <c r="N14" s="42">
        <f>SUM(N16:N400)</f>
        <v>7</v>
      </c>
      <c r="P14" s="80" t="s">
        <v>1449</v>
      </c>
      <c r="Q14" s="81"/>
      <c r="R14" s="81"/>
      <c r="S14" s="81"/>
      <c r="T14" s="80" t="s">
        <v>1450</v>
      </c>
      <c r="U14" s="81"/>
      <c r="V14" s="81"/>
      <c r="W14" s="8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390238</v>
      </c>
      <c r="B16" s="55" t="s">
        <v>512</v>
      </c>
      <c r="C16" s="56" t="s">
        <v>513</v>
      </c>
      <c r="D16" s="57" t="s">
        <v>14</v>
      </c>
      <c r="E16" s="57" t="s">
        <v>469</v>
      </c>
      <c r="F16" s="57" t="s">
        <v>469</v>
      </c>
      <c r="G16" s="57" t="s">
        <v>470</v>
      </c>
      <c r="H16" s="57" t="s">
        <v>469</v>
      </c>
      <c r="I16" s="57" t="s">
        <v>514</v>
      </c>
      <c r="J16" s="57" t="s">
        <v>515</v>
      </c>
      <c r="K16" s="58">
        <v>13</v>
      </c>
      <c r="L16" s="57">
        <v>302271</v>
      </c>
      <c r="M16" s="57">
        <v>376171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390241</v>
      </c>
      <c r="B17" s="55" t="s">
        <v>516</v>
      </c>
      <c r="C17" s="56" t="s">
        <v>517</v>
      </c>
      <c r="D17" s="57" t="s">
        <v>14</v>
      </c>
      <c r="E17" s="57" t="s">
        <v>469</v>
      </c>
      <c r="F17" s="57" t="s">
        <v>469</v>
      </c>
      <c r="G17" s="57" t="s">
        <v>470</v>
      </c>
      <c r="H17" s="57" t="s">
        <v>469</v>
      </c>
      <c r="I17" s="57" t="s">
        <v>518</v>
      </c>
      <c r="J17" s="57" t="s">
        <v>519</v>
      </c>
      <c r="K17" s="58">
        <v>3</v>
      </c>
      <c r="L17" s="57">
        <v>304916</v>
      </c>
      <c r="M17" s="57">
        <v>374044</v>
      </c>
      <c r="N17" s="57">
        <v>1</v>
      </c>
      <c r="O17" s="59"/>
      <c r="P17" s="59"/>
      <c r="Q17" s="59"/>
      <c r="R17" s="32">
        <f t="shared" ref="R17:R22" si="1">ROUND(Q17*0.23,2)</f>
        <v>0</v>
      </c>
      <c r="S17" s="44">
        <f t="shared" ref="S17:S22" si="2">ROUND(Q17,2)+R17</f>
        <v>0</v>
      </c>
      <c r="T17" s="59"/>
      <c r="U17" s="59"/>
      <c r="V17" s="32">
        <f t="shared" ref="V17:V22" si="3">ROUND(U17*0.23,2)</f>
        <v>0</v>
      </c>
      <c r="W17" s="44">
        <f t="shared" ref="W17:W22" si="4">ROUND(U17,2)+V17</f>
        <v>0</v>
      </c>
    </row>
    <row r="18" spans="1:23" x14ac:dyDescent="0.25">
      <c r="A18" s="55">
        <v>390450</v>
      </c>
      <c r="B18" s="55" t="s">
        <v>522</v>
      </c>
      <c r="C18" s="56" t="s">
        <v>523</v>
      </c>
      <c r="D18" s="57" t="s">
        <v>14</v>
      </c>
      <c r="E18" s="57" t="s">
        <v>469</v>
      </c>
      <c r="F18" s="57" t="s">
        <v>469</v>
      </c>
      <c r="G18" s="57" t="s">
        <v>470</v>
      </c>
      <c r="H18" s="57" t="s">
        <v>469</v>
      </c>
      <c r="I18" s="57" t="s">
        <v>524</v>
      </c>
      <c r="J18" s="57" t="s">
        <v>525</v>
      </c>
      <c r="K18" s="58">
        <v>3</v>
      </c>
      <c r="L18" s="57">
        <v>303213</v>
      </c>
      <c r="M18" s="57">
        <v>374824</v>
      </c>
      <c r="N18" s="57">
        <v>1</v>
      </c>
      <c r="O18" s="59"/>
      <c r="P18" s="59"/>
      <c r="Q18" s="59"/>
      <c r="R18" s="32">
        <f t="shared" si="1"/>
        <v>0</v>
      </c>
      <c r="S18" s="44">
        <f t="shared" si="2"/>
        <v>0</v>
      </c>
      <c r="T18" s="59"/>
      <c r="U18" s="59"/>
      <c r="V18" s="32">
        <f t="shared" si="3"/>
        <v>0</v>
      </c>
      <c r="W18" s="44">
        <f t="shared" si="4"/>
        <v>0</v>
      </c>
    </row>
    <row r="19" spans="1:23" x14ac:dyDescent="0.25">
      <c r="A19" s="55">
        <v>390649</v>
      </c>
      <c r="B19" s="55" t="s">
        <v>546</v>
      </c>
      <c r="C19" s="56" t="s">
        <v>547</v>
      </c>
      <c r="D19" s="57" t="s">
        <v>14</v>
      </c>
      <c r="E19" s="57" t="s">
        <v>469</v>
      </c>
      <c r="F19" s="57" t="s">
        <v>469</v>
      </c>
      <c r="G19" s="57" t="s">
        <v>470</v>
      </c>
      <c r="H19" s="57" t="s">
        <v>469</v>
      </c>
      <c r="I19" s="57" t="s">
        <v>548</v>
      </c>
      <c r="J19" s="57" t="s">
        <v>549</v>
      </c>
      <c r="K19" s="58">
        <v>32</v>
      </c>
      <c r="L19" s="57">
        <v>301100</v>
      </c>
      <c r="M19" s="57">
        <v>375247</v>
      </c>
      <c r="N19" s="57">
        <v>1</v>
      </c>
      <c r="O19" s="59"/>
      <c r="P19" s="59"/>
      <c r="Q19" s="59"/>
      <c r="R19" s="32">
        <f t="shared" si="1"/>
        <v>0</v>
      </c>
      <c r="S19" s="44">
        <f t="shared" si="2"/>
        <v>0</v>
      </c>
      <c r="T19" s="59"/>
      <c r="U19" s="59"/>
      <c r="V19" s="32">
        <f t="shared" si="3"/>
        <v>0</v>
      </c>
      <c r="W19" s="44">
        <f t="shared" si="4"/>
        <v>0</v>
      </c>
    </row>
    <row r="20" spans="1:23" x14ac:dyDescent="0.25">
      <c r="A20" s="55">
        <v>390701</v>
      </c>
      <c r="B20" s="55" t="s">
        <v>554</v>
      </c>
      <c r="C20" s="56" t="s">
        <v>555</v>
      </c>
      <c r="D20" s="57" t="s">
        <v>14</v>
      </c>
      <c r="E20" s="57" t="s">
        <v>469</v>
      </c>
      <c r="F20" s="57" t="s">
        <v>469</v>
      </c>
      <c r="G20" s="57" t="s">
        <v>470</v>
      </c>
      <c r="H20" s="57" t="s">
        <v>469</v>
      </c>
      <c r="I20" s="57" t="s">
        <v>556</v>
      </c>
      <c r="J20" s="57" t="s">
        <v>557</v>
      </c>
      <c r="K20" s="58">
        <v>5</v>
      </c>
      <c r="L20" s="57">
        <v>301850</v>
      </c>
      <c r="M20" s="57">
        <v>374755</v>
      </c>
      <c r="N20" s="57">
        <v>1</v>
      </c>
      <c r="O20" s="59"/>
      <c r="P20" s="59"/>
      <c r="Q20" s="59"/>
      <c r="R20" s="32">
        <f t="shared" si="1"/>
        <v>0</v>
      </c>
      <c r="S20" s="44">
        <f t="shared" si="2"/>
        <v>0</v>
      </c>
      <c r="T20" s="59"/>
      <c r="U20" s="59"/>
      <c r="V20" s="32">
        <f t="shared" si="3"/>
        <v>0</v>
      </c>
      <c r="W20" s="44">
        <f t="shared" si="4"/>
        <v>0</v>
      </c>
    </row>
    <row r="21" spans="1:23" x14ac:dyDescent="0.25">
      <c r="A21" s="55">
        <v>390709</v>
      </c>
      <c r="B21" s="55" t="s">
        <v>558</v>
      </c>
      <c r="C21" s="56" t="s">
        <v>559</v>
      </c>
      <c r="D21" s="57" t="s">
        <v>14</v>
      </c>
      <c r="E21" s="57" t="s">
        <v>469</v>
      </c>
      <c r="F21" s="57" t="s">
        <v>469</v>
      </c>
      <c r="G21" s="57" t="s">
        <v>470</v>
      </c>
      <c r="H21" s="57" t="s">
        <v>469</v>
      </c>
      <c r="I21" s="57" t="s">
        <v>560</v>
      </c>
      <c r="J21" s="57" t="s">
        <v>561</v>
      </c>
      <c r="K21" s="58">
        <v>7</v>
      </c>
      <c r="L21" s="57">
        <v>301660</v>
      </c>
      <c r="M21" s="57">
        <v>376361</v>
      </c>
      <c r="N21" s="57">
        <v>1</v>
      </c>
      <c r="O21" s="59"/>
      <c r="P21" s="59"/>
      <c r="Q21" s="59"/>
      <c r="R21" s="32">
        <f t="shared" si="1"/>
        <v>0</v>
      </c>
      <c r="S21" s="44">
        <f t="shared" si="2"/>
        <v>0</v>
      </c>
      <c r="T21" s="59"/>
      <c r="U21" s="59"/>
      <c r="V21" s="32">
        <f t="shared" si="3"/>
        <v>0</v>
      </c>
      <c r="W21" s="44">
        <f t="shared" si="4"/>
        <v>0</v>
      </c>
    </row>
    <row r="22" spans="1:23" x14ac:dyDescent="0.25">
      <c r="A22" s="55">
        <v>390859</v>
      </c>
      <c r="B22" s="55" t="s">
        <v>566</v>
      </c>
      <c r="C22" s="56" t="s">
        <v>567</v>
      </c>
      <c r="D22" s="57" t="s">
        <v>14</v>
      </c>
      <c r="E22" s="57" t="s">
        <v>469</v>
      </c>
      <c r="F22" s="57" t="s">
        <v>469</v>
      </c>
      <c r="G22" s="57" t="s">
        <v>470</v>
      </c>
      <c r="H22" s="57" t="s">
        <v>469</v>
      </c>
      <c r="I22" s="57" t="s">
        <v>568</v>
      </c>
      <c r="J22" s="57" t="s">
        <v>569</v>
      </c>
      <c r="K22" s="58">
        <v>1</v>
      </c>
      <c r="L22" s="57">
        <v>305722</v>
      </c>
      <c r="M22" s="57">
        <v>374441</v>
      </c>
      <c r="N22" s="57">
        <v>1</v>
      </c>
      <c r="O22" s="59"/>
      <c r="P22" s="59"/>
      <c r="Q22" s="59"/>
      <c r="R22" s="32">
        <f t="shared" si="1"/>
        <v>0</v>
      </c>
      <c r="S22" s="44">
        <f t="shared" si="2"/>
        <v>0</v>
      </c>
      <c r="T22" s="59"/>
      <c r="U22" s="59"/>
      <c r="V22" s="32">
        <f t="shared" si="3"/>
        <v>0</v>
      </c>
      <c r="W22" s="44">
        <f t="shared" si="4"/>
        <v>0</v>
      </c>
    </row>
  </sheetData>
  <sheetProtection algorithmName="SHA-512" hashValue="4IXll8mDFME9icc27WJt5w0NnJsVaCk7K107AjXQgrL5QkSt0wKJf8QKbX8GtqPpa/93mWNGUEMmTUDfeVEzow==" saltValue="W9j2ReZn2n6awxrtAnR6Vg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dimension ref="A1:W19"/>
  <sheetViews>
    <sheetView topLeftCell="A7" workbookViewId="0">
      <selection activeCell="H5" sqref="H5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183</v>
      </c>
      <c r="B2" s="8">
        <f>M14</f>
        <v>4</v>
      </c>
      <c r="C2" s="8" t="str">
        <f>E16</f>
        <v>LEGNICA</v>
      </c>
      <c r="D2" s="8"/>
      <c r="E2" s="8"/>
      <c r="F2" s="8"/>
      <c r="G2" s="64" t="s">
        <v>1421</v>
      </c>
      <c r="H2" s="65"/>
      <c r="I2" s="66"/>
      <c r="J2" s="67" t="s">
        <v>1422</v>
      </c>
      <c r="K2" s="68"/>
      <c r="L2" s="69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70" t="s">
        <v>1429</v>
      </c>
      <c r="B4" s="70"/>
      <c r="C4" s="70"/>
      <c r="D4" s="70"/>
      <c r="E4" s="70"/>
      <c r="F4" s="20" t="s">
        <v>1430</v>
      </c>
      <c r="G4" s="21">
        <f>ROUND(J4/M14/60,2)</f>
        <v>0</v>
      </c>
      <c r="H4" s="22">
        <f>ROUND(K4/M14/60,2)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71" t="s">
        <v>1431</v>
      </c>
      <c r="O4" s="72"/>
      <c r="P4" s="26">
        <v>1</v>
      </c>
      <c r="Q4" s="73"/>
      <c r="R4" s="74"/>
      <c r="S4" s="74"/>
      <c r="T4" s="74"/>
      <c r="U4" s="74"/>
      <c r="V4" s="75"/>
    </row>
    <row r="5" spans="1:23" ht="45" x14ac:dyDescent="0.25">
      <c r="A5" s="70" t="s">
        <v>1432</v>
      </c>
      <c r="B5" s="70"/>
      <c r="C5" s="70"/>
      <c r="D5" s="70"/>
      <c r="E5" s="70"/>
      <c r="F5" s="20" t="s">
        <v>1433</v>
      </c>
      <c r="G5" s="21">
        <f>ROUND(J5/M14/60,2)</f>
        <v>0</v>
      </c>
      <c r="H5" s="22">
        <f>ROUND(K5/M14/60,2)</f>
        <v>0</v>
      </c>
      <c r="I5" s="23">
        <f>G5+H5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71"/>
      <c r="O5" s="72"/>
      <c r="P5" s="26">
        <v>2</v>
      </c>
      <c r="Q5" s="73"/>
      <c r="R5" s="74"/>
      <c r="S5" s="74"/>
      <c r="T5" s="74"/>
      <c r="U5" s="74"/>
      <c r="V5" s="75"/>
    </row>
    <row r="6" spans="1:23" ht="68.25" x14ac:dyDescent="0.25">
      <c r="A6" s="76" t="s">
        <v>1434</v>
      </c>
      <c r="B6" s="76"/>
      <c r="C6" s="76"/>
      <c r="D6" s="76"/>
      <c r="E6" s="76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77" t="s">
        <v>1436</v>
      </c>
      <c r="K6" s="78"/>
      <c r="L6" s="79"/>
      <c r="P6" s="19" t="s">
        <v>1427</v>
      </c>
      <c r="Q6" s="8" t="s">
        <v>1428</v>
      </c>
      <c r="S6" s="12"/>
      <c r="T6" s="12"/>
    </row>
    <row r="7" spans="1:23" ht="68.25" x14ac:dyDescent="0.25">
      <c r="A7" s="76" t="s">
        <v>1437</v>
      </c>
      <c r="B7" s="76"/>
      <c r="C7" s="76"/>
      <c r="D7" s="76"/>
      <c r="E7" s="76"/>
      <c r="F7" s="10" t="s">
        <v>1438</v>
      </c>
      <c r="G7" s="28"/>
      <c r="H7" s="22">
        <f t="shared" si="0"/>
        <v>0</v>
      </c>
      <c r="I7" s="48">
        <f>ROUND(G7+H7,2)</f>
        <v>0</v>
      </c>
      <c r="J7" s="77" t="s">
        <v>1436</v>
      </c>
      <c r="K7" s="78"/>
      <c r="L7" s="79"/>
      <c r="P7" s="19"/>
      <c r="Q7" s="8"/>
      <c r="S7" s="12"/>
      <c r="T7" s="12"/>
    </row>
    <row r="8" spans="1:23" ht="57" x14ac:dyDescent="0.25">
      <c r="A8" s="76" t="s">
        <v>1439</v>
      </c>
      <c r="B8" s="76"/>
      <c r="C8" s="76"/>
      <c r="D8" s="76"/>
      <c r="E8" s="76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71" t="s">
        <v>1441</v>
      </c>
      <c r="O8" s="72"/>
      <c r="P8" s="26">
        <v>1</v>
      </c>
      <c r="Q8" s="73"/>
      <c r="R8" s="74"/>
      <c r="S8" s="74"/>
      <c r="T8" s="74"/>
      <c r="U8" s="74"/>
      <c r="V8" s="75"/>
    </row>
    <row r="9" spans="1:23" ht="45.75" x14ac:dyDescent="0.25">
      <c r="A9" s="82" t="s">
        <v>1442</v>
      </c>
      <c r="B9" s="82"/>
      <c r="C9" s="82"/>
      <c r="D9" s="82"/>
      <c r="E9" s="82"/>
      <c r="F9" s="10" t="s">
        <v>1443</v>
      </c>
      <c r="G9" s="28"/>
      <c r="H9" s="22">
        <f t="shared" si="0"/>
        <v>0</v>
      </c>
      <c r="I9" s="48">
        <f>ROUND(G9+H9,2)</f>
        <v>0</v>
      </c>
      <c r="J9" s="83" t="s">
        <v>1436</v>
      </c>
      <c r="K9" s="84"/>
      <c r="L9" s="85"/>
      <c r="M9" s="8"/>
      <c r="N9" s="31"/>
      <c r="W9" s="32"/>
    </row>
    <row r="10" spans="1:23" ht="57.75" thickBot="1" x14ac:dyDescent="0.3">
      <c r="A10" s="82" t="s">
        <v>1444</v>
      </c>
      <c r="B10" s="82"/>
      <c r="C10" s="82"/>
      <c r="D10" s="82"/>
      <c r="E10" s="82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86" t="s">
        <v>1436</v>
      </c>
      <c r="K10" s="87"/>
      <c r="L10" s="88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89"/>
      <c r="J11" s="90"/>
      <c r="K11" s="90"/>
      <c r="L11" s="91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92"/>
      <c r="J12" s="93"/>
      <c r="K12" s="93"/>
      <c r="L12" s="94"/>
      <c r="M12" s="95" t="s">
        <v>1448</v>
      </c>
      <c r="N12" s="96"/>
      <c r="O12" s="96"/>
      <c r="P12" s="96"/>
      <c r="Q12" s="96"/>
      <c r="R12" s="96"/>
      <c r="S12" s="96"/>
      <c r="T12" s="96"/>
      <c r="U12" s="96"/>
      <c r="V12" s="96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4</v>
      </c>
      <c r="N14" s="42">
        <f>SUM(N16:N400)</f>
        <v>4</v>
      </c>
      <c r="P14" s="80" t="s">
        <v>1449</v>
      </c>
      <c r="Q14" s="81"/>
      <c r="R14" s="81"/>
      <c r="S14" s="81"/>
      <c r="T14" s="80" t="s">
        <v>1450</v>
      </c>
      <c r="U14" s="81"/>
      <c r="V14" s="81"/>
      <c r="W14" s="8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390036</v>
      </c>
      <c r="B16" s="55" t="s">
        <v>496</v>
      </c>
      <c r="C16" s="56" t="s">
        <v>497</v>
      </c>
      <c r="D16" s="57" t="s">
        <v>14</v>
      </c>
      <c r="E16" s="57" t="s">
        <v>469</v>
      </c>
      <c r="F16" s="57" t="s">
        <v>469</v>
      </c>
      <c r="G16" s="57" t="s">
        <v>470</v>
      </c>
      <c r="H16" s="57" t="s">
        <v>469</v>
      </c>
      <c r="I16" s="57" t="s">
        <v>498</v>
      </c>
      <c r="J16" s="57" t="s">
        <v>499</v>
      </c>
      <c r="K16" s="58">
        <v>47</v>
      </c>
      <c r="L16" s="57">
        <v>301574</v>
      </c>
      <c r="M16" s="57">
        <v>374120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390117</v>
      </c>
      <c r="B17" s="55" t="s">
        <v>500</v>
      </c>
      <c r="C17" s="56" t="s">
        <v>501</v>
      </c>
      <c r="D17" s="57" t="s">
        <v>14</v>
      </c>
      <c r="E17" s="57" t="s">
        <v>469</v>
      </c>
      <c r="F17" s="57" t="s">
        <v>469</v>
      </c>
      <c r="G17" s="57" t="s">
        <v>470</v>
      </c>
      <c r="H17" s="57" t="s">
        <v>469</v>
      </c>
      <c r="I17" s="57" t="s">
        <v>502</v>
      </c>
      <c r="J17" s="57" t="s">
        <v>503</v>
      </c>
      <c r="K17" s="58">
        <v>7</v>
      </c>
      <c r="L17" s="57">
        <v>302140</v>
      </c>
      <c r="M17" s="57">
        <v>375335</v>
      </c>
      <c r="N17" s="57">
        <v>1</v>
      </c>
      <c r="O17" s="59"/>
      <c r="P17" s="59"/>
      <c r="Q17" s="59"/>
      <c r="R17" s="32">
        <f t="shared" ref="R17:R19" si="1">ROUND(Q17*0.23,2)</f>
        <v>0</v>
      </c>
      <c r="S17" s="44">
        <f t="shared" ref="S17:S19" si="2">ROUND(Q17,2)+R17</f>
        <v>0</v>
      </c>
      <c r="T17" s="59"/>
      <c r="U17" s="59"/>
      <c r="V17" s="32">
        <f t="shared" ref="V17:V19" si="3">ROUND(U17*0.23,2)</f>
        <v>0</v>
      </c>
      <c r="W17" s="44">
        <f t="shared" ref="W17:W19" si="4">ROUND(U17,2)+V17</f>
        <v>0</v>
      </c>
    </row>
    <row r="18" spans="1:23" x14ac:dyDescent="0.25">
      <c r="A18" s="55">
        <v>390235</v>
      </c>
      <c r="B18" s="55" t="s">
        <v>508</v>
      </c>
      <c r="C18" s="56" t="s">
        <v>509</v>
      </c>
      <c r="D18" s="57" t="s">
        <v>14</v>
      </c>
      <c r="E18" s="57" t="s">
        <v>469</v>
      </c>
      <c r="F18" s="57" t="s">
        <v>469</v>
      </c>
      <c r="G18" s="57" t="s">
        <v>470</v>
      </c>
      <c r="H18" s="57" t="s">
        <v>469</v>
      </c>
      <c r="I18" s="57" t="s">
        <v>510</v>
      </c>
      <c r="J18" s="57" t="s">
        <v>511</v>
      </c>
      <c r="K18" s="58">
        <v>31</v>
      </c>
      <c r="L18" s="57">
        <v>300355</v>
      </c>
      <c r="M18" s="57">
        <v>374601</v>
      </c>
      <c r="N18" s="57">
        <v>1</v>
      </c>
      <c r="O18" s="59"/>
      <c r="P18" s="59"/>
      <c r="Q18" s="59"/>
      <c r="R18" s="32">
        <f t="shared" si="1"/>
        <v>0</v>
      </c>
      <c r="S18" s="44">
        <f t="shared" si="2"/>
        <v>0</v>
      </c>
      <c r="T18" s="59"/>
      <c r="U18" s="59"/>
      <c r="V18" s="32">
        <f t="shared" si="3"/>
        <v>0</v>
      </c>
      <c r="W18" s="44">
        <f t="shared" si="4"/>
        <v>0</v>
      </c>
    </row>
    <row r="19" spans="1:23" x14ac:dyDescent="0.25">
      <c r="A19" s="55">
        <v>386942</v>
      </c>
      <c r="B19" s="55" t="s">
        <v>542</v>
      </c>
      <c r="C19" s="56" t="s">
        <v>543</v>
      </c>
      <c r="D19" s="57" t="s">
        <v>14</v>
      </c>
      <c r="E19" s="57" t="s">
        <v>469</v>
      </c>
      <c r="F19" s="57" t="s">
        <v>469</v>
      </c>
      <c r="G19" s="57" t="s">
        <v>470</v>
      </c>
      <c r="H19" s="57" t="s">
        <v>469</v>
      </c>
      <c r="I19" s="57" t="s">
        <v>544</v>
      </c>
      <c r="J19" s="57" t="s">
        <v>545</v>
      </c>
      <c r="K19" s="57" t="s">
        <v>63</v>
      </c>
      <c r="L19" s="57">
        <v>301027</v>
      </c>
      <c r="M19" s="57">
        <v>374624</v>
      </c>
      <c r="N19" s="57">
        <v>1</v>
      </c>
      <c r="O19" s="59"/>
      <c r="P19" s="59"/>
      <c r="Q19" s="59"/>
      <c r="R19" s="32">
        <f t="shared" si="1"/>
        <v>0</v>
      </c>
      <c r="S19" s="44">
        <f t="shared" si="2"/>
        <v>0</v>
      </c>
      <c r="T19" s="59"/>
      <c r="U19" s="59"/>
      <c r="V19" s="32">
        <f t="shared" si="3"/>
        <v>0</v>
      </c>
      <c r="W19" s="44">
        <f t="shared" si="4"/>
        <v>0</v>
      </c>
    </row>
  </sheetData>
  <sheetProtection algorithmName="SHA-512" hashValue="QommYQWwvcj6O8xUg9UOSLcaKqqVOUkAwtv2ZqEawQ9zW3fFdZIfO+ul8c0SaKmwm9pNJMufsqmLn5ac2nbViA==" saltValue="arX8M02G5shnwAUkTcmPxw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dimension ref="A1:W24"/>
  <sheetViews>
    <sheetView topLeftCell="A7" workbookViewId="0">
      <selection activeCell="H5" sqref="H5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182</v>
      </c>
      <c r="B2" s="8">
        <f>M14</f>
        <v>9</v>
      </c>
      <c r="C2" s="8" t="str">
        <f>E16</f>
        <v>KŁODZKI</v>
      </c>
      <c r="D2" s="8"/>
      <c r="E2" s="8"/>
      <c r="F2" s="8"/>
      <c r="G2" s="64" t="s">
        <v>1421</v>
      </c>
      <c r="H2" s="65"/>
      <c r="I2" s="66"/>
      <c r="J2" s="67" t="s">
        <v>1422</v>
      </c>
      <c r="K2" s="68"/>
      <c r="L2" s="69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70" t="s">
        <v>1429</v>
      </c>
      <c r="B4" s="70"/>
      <c r="C4" s="70"/>
      <c r="D4" s="70"/>
      <c r="E4" s="70"/>
      <c r="F4" s="20" t="s">
        <v>1430</v>
      </c>
      <c r="G4" s="21">
        <f>ROUND(J4/M14/60,2)</f>
        <v>0</v>
      </c>
      <c r="H4" s="22">
        <f>ROUND(K4/M14/60,2)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71" t="s">
        <v>1431</v>
      </c>
      <c r="O4" s="72"/>
      <c r="P4" s="26">
        <v>1</v>
      </c>
      <c r="Q4" s="73"/>
      <c r="R4" s="74"/>
      <c r="S4" s="74"/>
      <c r="T4" s="74"/>
      <c r="U4" s="74"/>
      <c r="V4" s="75"/>
    </row>
    <row r="5" spans="1:23" ht="45" x14ac:dyDescent="0.25">
      <c r="A5" s="70" t="s">
        <v>1432</v>
      </c>
      <c r="B5" s="70"/>
      <c r="C5" s="70"/>
      <c r="D5" s="70"/>
      <c r="E5" s="70"/>
      <c r="F5" s="20" t="s">
        <v>1433</v>
      </c>
      <c r="G5" s="21">
        <f>ROUND(J5/M14/60,2)</f>
        <v>0</v>
      </c>
      <c r="H5" s="22">
        <f>ROUND(K5/M14/60,2)</f>
        <v>0</v>
      </c>
      <c r="I5" s="23">
        <f>G5+H5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71"/>
      <c r="O5" s="72"/>
      <c r="P5" s="26">
        <v>2</v>
      </c>
      <c r="Q5" s="73"/>
      <c r="R5" s="74"/>
      <c r="S5" s="74"/>
      <c r="T5" s="74"/>
      <c r="U5" s="74"/>
      <c r="V5" s="75"/>
    </row>
    <row r="6" spans="1:23" ht="68.25" x14ac:dyDescent="0.25">
      <c r="A6" s="76" t="s">
        <v>1434</v>
      </c>
      <c r="B6" s="76"/>
      <c r="C6" s="76"/>
      <c r="D6" s="76"/>
      <c r="E6" s="76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77" t="s">
        <v>1436</v>
      </c>
      <c r="K6" s="78"/>
      <c r="L6" s="79"/>
      <c r="P6" s="19" t="s">
        <v>1427</v>
      </c>
      <c r="Q6" s="8" t="s">
        <v>1428</v>
      </c>
      <c r="S6" s="12"/>
      <c r="T6" s="12"/>
    </row>
    <row r="7" spans="1:23" ht="68.25" x14ac:dyDescent="0.25">
      <c r="A7" s="76" t="s">
        <v>1437</v>
      </c>
      <c r="B7" s="76"/>
      <c r="C7" s="76"/>
      <c r="D7" s="76"/>
      <c r="E7" s="76"/>
      <c r="F7" s="10" t="s">
        <v>1438</v>
      </c>
      <c r="G7" s="28"/>
      <c r="H7" s="22">
        <f t="shared" si="0"/>
        <v>0</v>
      </c>
      <c r="I7" s="48">
        <f>ROUND(G7+H7,2)</f>
        <v>0</v>
      </c>
      <c r="J7" s="77" t="s">
        <v>1436</v>
      </c>
      <c r="K7" s="78"/>
      <c r="L7" s="79"/>
      <c r="P7" s="19"/>
      <c r="Q7" s="8"/>
      <c r="S7" s="12"/>
      <c r="T7" s="12"/>
    </row>
    <row r="8" spans="1:23" ht="57" x14ac:dyDescent="0.25">
      <c r="A8" s="76" t="s">
        <v>1439</v>
      </c>
      <c r="B8" s="76"/>
      <c r="C8" s="76"/>
      <c r="D8" s="76"/>
      <c r="E8" s="76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71" t="s">
        <v>1441</v>
      </c>
      <c r="O8" s="72"/>
      <c r="P8" s="26">
        <v>1</v>
      </c>
      <c r="Q8" s="73"/>
      <c r="R8" s="74"/>
      <c r="S8" s="74"/>
      <c r="T8" s="74"/>
      <c r="U8" s="74"/>
      <c r="V8" s="75"/>
    </row>
    <row r="9" spans="1:23" ht="45.75" x14ac:dyDescent="0.25">
      <c r="A9" s="82" t="s">
        <v>1442</v>
      </c>
      <c r="B9" s="82"/>
      <c r="C9" s="82"/>
      <c r="D9" s="82"/>
      <c r="E9" s="82"/>
      <c r="F9" s="10" t="s">
        <v>1443</v>
      </c>
      <c r="G9" s="28"/>
      <c r="H9" s="22">
        <f t="shared" si="0"/>
        <v>0</v>
      </c>
      <c r="I9" s="48">
        <f>ROUND(G9+H9,2)</f>
        <v>0</v>
      </c>
      <c r="J9" s="83" t="s">
        <v>1436</v>
      </c>
      <c r="K9" s="84"/>
      <c r="L9" s="85"/>
      <c r="M9" s="8"/>
      <c r="N9" s="31"/>
      <c r="W9" s="32"/>
    </row>
    <row r="10" spans="1:23" ht="57.75" thickBot="1" x14ac:dyDescent="0.3">
      <c r="A10" s="82" t="s">
        <v>1444</v>
      </c>
      <c r="B10" s="82"/>
      <c r="C10" s="82"/>
      <c r="D10" s="82"/>
      <c r="E10" s="82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86" t="s">
        <v>1436</v>
      </c>
      <c r="K10" s="87"/>
      <c r="L10" s="88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89"/>
      <c r="J11" s="90"/>
      <c r="K11" s="90"/>
      <c r="L11" s="91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92"/>
      <c r="J12" s="93"/>
      <c r="K12" s="93"/>
      <c r="L12" s="94"/>
      <c r="M12" s="95" t="s">
        <v>1448</v>
      </c>
      <c r="N12" s="96"/>
      <c r="O12" s="96"/>
      <c r="P12" s="96"/>
      <c r="Q12" s="96"/>
      <c r="R12" s="96"/>
      <c r="S12" s="96"/>
      <c r="T12" s="96"/>
      <c r="U12" s="96"/>
      <c r="V12" s="96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9</v>
      </c>
      <c r="N14" s="42">
        <f>SUM(N16:N400)</f>
        <v>9</v>
      </c>
      <c r="P14" s="80" t="s">
        <v>1449</v>
      </c>
      <c r="Q14" s="81"/>
      <c r="R14" s="81"/>
      <c r="S14" s="81"/>
      <c r="T14" s="80" t="s">
        <v>1450</v>
      </c>
      <c r="U14" s="81"/>
      <c r="V14" s="81"/>
      <c r="W14" s="8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101747</v>
      </c>
      <c r="B16" s="55" t="s">
        <v>154</v>
      </c>
      <c r="C16" s="56" t="s">
        <v>155</v>
      </c>
      <c r="D16" s="57" t="s">
        <v>14</v>
      </c>
      <c r="E16" s="57" t="s">
        <v>133</v>
      </c>
      <c r="F16" s="57" t="s">
        <v>151</v>
      </c>
      <c r="G16" s="57" t="s">
        <v>152</v>
      </c>
      <c r="H16" s="57" t="s">
        <v>153</v>
      </c>
      <c r="I16" s="57" t="s">
        <v>17</v>
      </c>
      <c r="J16" s="57" t="s">
        <v>18</v>
      </c>
      <c r="K16" s="58" t="s">
        <v>156</v>
      </c>
      <c r="L16" s="57">
        <v>327880</v>
      </c>
      <c r="M16" s="57">
        <v>296802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103865</v>
      </c>
      <c r="B17" s="55" t="s">
        <v>157</v>
      </c>
      <c r="C17" s="56" t="s">
        <v>158</v>
      </c>
      <c r="D17" s="57" t="s">
        <v>14</v>
      </c>
      <c r="E17" s="57" t="s">
        <v>133</v>
      </c>
      <c r="F17" s="57" t="s">
        <v>151</v>
      </c>
      <c r="G17" s="57" t="s">
        <v>159</v>
      </c>
      <c r="H17" s="57" t="s">
        <v>160</v>
      </c>
      <c r="I17" s="57" t="s">
        <v>17</v>
      </c>
      <c r="J17" s="57" t="s">
        <v>18</v>
      </c>
      <c r="K17" s="58">
        <v>25</v>
      </c>
      <c r="L17" s="57">
        <v>321463</v>
      </c>
      <c r="M17" s="57">
        <v>304006</v>
      </c>
      <c r="N17" s="57">
        <v>1</v>
      </c>
      <c r="O17" s="59"/>
      <c r="P17" s="59"/>
      <c r="Q17" s="59"/>
      <c r="R17" s="32">
        <f t="shared" ref="R17:R24" si="1">ROUND(Q17*0.23,2)</f>
        <v>0</v>
      </c>
      <c r="S17" s="44">
        <f t="shared" ref="S17:S24" si="2">ROUND(Q17,2)+R17</f>
        <v>0</v>
      </c>
      <c r="T17" s="59"/>
      <c r="U17" s="59"/>
      <c r="V17" s="32">
        <f t="shared" ref="V17:V24" si="3">ROUND(U17*0.23,2)</f>
        <v>0</v>
      </c>
      <c r="W17" s="44">
        <f t="shared" ref="W17:W24" si="4">ROUND(U17,2)+V17</f>
        <v>0</v>
      </c>
    </row>
    <row r="18" spans="1:23" x14ac:dyDescent="0.25">
      <c r="A18" s="55">
        <v>89981</v>
      </c>
      <c r="B18" s="55" t="s">
        <v>902</v>
      </c>
      <c r="C18" s="56" t="s">
        <v>903</v>
      </c>
      <c r="D18" s="57" t="s">
        <v>14</v>
      </c>
      <c r="E18" s="57" t="s">
        <v>133</v>
      </c>
      <c r="F18" s="57" t="s">
        <v>134</v>
      </c>
      <c r="G18" s="57" t="s">
        <v>904</v>
      </c>
      <c r="H18" s="57" t="s">
        <v>134</v>
      </c>
      <c r="I18" s="57" t="s">
        <v>905</v>
      </c>
      <c r="J18" s="57" t="s">
        <v>906</v>
      </c>
      <c r="K18" s="58">
        <v>34</v>
      </c>
      <c r="L18" s="57">
        <v>333015</v>
      </c>
      <c r="M18" s="57">
        <v>272938</v>
      </c>
      <c r="N18" s="57">
        <v>1</v>
      </c>
      <c r="O18" s="59"/>
      <c r="P18" s="59"/>
      <c r="Q18" s="59"/>
      <c r="R18" s="32">
        <f t="shared" si="1"/>
        <v>0</v>
      </c>
      <c r="S18" s="44">
        <f t="shared" si="2"/>
        <v>0</v>
      </c>
      <c r="T18" s="59"/>
      <c r="U18" s="59"/>
      <c r="V18" s="32">
        <f t="shared" si="3"/>
        <v>0</v>
      </c>
      <c r="W18" s="44">
        <f t="shared" si="4"/>
        <v>0</v>
      </c>
    </row>
    <row r="19" spans="1:23" x14ac:dyDescent="0.25">
      <c r="A19" s="55">
        <v>89514</v>
      </c>
      <c r="B19" s="55" t="s">
        <v>907</v>
      </c>
      <c r="C19" s="56" t="s">
        <v>908</v>
      </c>
      <c r="D19" s="57" t="s">
        <v>14</v>
      </c>
      <c r="E19" s="57" t="s">
        <v>133</v>
      </c>
      <c r="F19" s="57" t="s">
        <v>134</v>
      </c>
      <c r="G19" s="57" t="s">
        <v>904</v>
      </c>
      <c r="H19" s="57" t="s">
        <v>134</v>
      </c>
      <c r="I19" s="57" t="s">
        <v>909</v>
      </c>
      <c r="J19" s="57" t="s">
        <v>910</v>
      </c>
      <c r="K19" s="58">
        <v>13</v>
      </c>
      <c r="L19" s="57">
        <v>332790</v>
      </c>
      <c r="M19" s="57">
        <v>273080</v>
      </c>
      <c r="N19" s="57">
        <v>1</v>
      </c>
      <c r="O19" s="59"/>
      <c r="P19" s="59"/>
      <c r="Q19" s="59"/>
      <c r="R19" s="32">
        <f t="shared" si="1"/>
        <v>0</v>
      </c>
      <c r="S19" s="44">
        <f t="shared" si="2"/>
        <v>0</v>
      </c>
      <c r="T19" s="59"/>
      <c r="U19" s="59"/>
      <c r="V19" s="32">
        <f t="shared" si="3"/>
        <v>0</v>
      </c>
      <c r="W19" s="44">
        <f t="shared" si="4"/>
        <v>0</v>
      </c>
    </row>
    <row r="20" spans="1:23" x14ac:dyDescent="0.25">
      <c r="A20" s="55">
        <v>82408</v>
      </c>
      <c r="B20" s="55" t="s">
        <v>969</v>
      </c>
      <c r="C20" s="56" t="s">
        <v>970</v>
      </c>
      <c r="D20" s="57" t="s">
        <v>14</v>
      </c>
      <c r="E20" s="57" t="s">
        <v>133</v>
      </c>
      <c r="F20" s="57" t="s">
        <v>149</v>
      </c>
      <c r="G20" s="57" t="s">
        <v>962</v>
      </c>
      <c r="H20" s="57" t="s">
        <v>149</v>
      </c>
      <c r="I20" s="57" t="s">
        <v>971</v>
      </c>
      <c r="J20" s="57" t="s">
        <v>972</v>
      </c>
      <c r="K20" s="58">
        <v>6</v>
      </c>
      <c r="L20" s="57">
        <v>333177</v>
      </c>
      <c r="M20" s="57">
        <v>288110</v>
      </c>
      <c r="N20" s="57">
        <v>1</v>
      </c>
      <c r="O20" s="59"/>
      <c r="P20" s="59"/>
      <c r="Q20" s="59"/>
      <c r="R20" s="32">
        <f t="shared" si="1"/>
        <v>0</v>
      </c>
      <c r="S20" s="44">
        <f t="shared" si="2"/>
        <v>0</v>
      </c>
      <c r="T20" s="59"/>
      <c r="U20" s="59"/>
      <c r="V20" s="32">
        <f t="shared" si="3"/>
        <v>0</v>
      </c>
      <c r="W20" s="44">
        <f t="shared" si="4"/>
        <v>0</v>
      </c>
    </row>
    <row r="21" spans="1:23" x14ac:dyDescent="0.25">
      <c r="A21" s="55">
        <v>81013</v>
      </c>
      <c r="B21" s="55" t="s">
        <v>981</v>
      </c>
      <c r="C21" s="56" t="s">
        <v>982</v>
      </c>
      <c r="D21" s="57" t="s">
        <v>14</v>
      </c>
      <c r="E21" s="57" t="s">
        <v>133</v>
      </c>
      <c r="F21" s="57" t="s">
        <v>149</v>
      </c>
      <c r="G21" s="57" t="s">
        <v>962</v>
      </c>
      <c r="H21" s="57" t="s">
        <v>149</v>
      </c>
      <c r="I21" s="57" t="s">
        <v>983</v>
      </c>
      <c r="J21" s="57" t="s">
        <v>984</v>
      </c>
      <c r="K21" s="58">
        <v>33</v>
      </c>
      <c r="L21" s="57">
        <v>333312</v>
      </c>
      <c r="M21" s="57">
        <v>289337</v>
      </c>
      <c r="N21" s="57">
        <v>1</v>
      </c>
      <c r="O21" s="59"/>
      <c r="P21" s="59"/>
      <c r="Q21" s="59"/>
      <c r="R21" s="32">
        <f t="shared" si="1"/>
        <v>0</v>
      </c>
      <c r="S21" s="44">
        <f t="shared" si="2"/>
        <v>0</v>
      </c>
      <c r="T21" s="59"/>
      <c r="U21" s="59"/>
      <c r="V21" s="32">
        <f t="shared" si="3"/>
        <v>0</v>
      </c>
      <c r="W21" s="44">
        <f t="shared" si="4"/>
        <v>0</v>
      </c>
    </row>
    <row r="22" spans="1:23" x14ac:dyDescent="0.25">
      <c r="A22" s="55">
        <v>81299</v>
      </c>
      <c r="B22" s="55" t="s">
        <v>985</v>
      </c>
      <c r="C22" s="56" t="s">
        <v>986</v>
      </c>
      <c r="D22" s="57" t="s">
        <v>14</v>
      </c>
      <c r="E22" s="57" t="s">
        <v>133</v>
      </c>
      <c r="F22" s="57" t="s">
        <v>149</v>
      </c>
      <c r="G22" s="57" t="s">
        <v>962</v>
      </c>
      <c r="H22" s="57" t="s">
        <v>149</v>
      </c>
      <c r="I22" s="57" t="s">
        <v>987</v>
      </c>
      <c r="J22" s="57" t="s">
        <v>988</v>
      </c>
      <c r="K22" s="58">
        <v>1</v>
      </c>
      <c r="L22" s="57">
        <v>335098</v>
      </c>
      <c r="M22" s="57">
        <v>290281</v>
      </c>
      <c r="N22" s="57">
        <v>1</v>
      </c>
      <c r="O22" s="59"/>
      <c r="P22" s="59"/>
      <c r="Q22" s="59"/>
      <c r="R22" s="32">
        <f t="shared" si="1"/>
        <v>0</v>
      </c>
      <c r="S22" s="44">
        <f t="shared" si="2"/>
        <v>0</v>
      </c>
      <c r="T22" s="59"/>
      <c r="U22" s="59"/>
      <c r="V22" s="32">
        <f t="shared" si="3"/>
        <v>0</v>
      </c>
      <c r="W22" s="44">
        <f t="shared" si="4"/>
        <v>0</v>
      </c>
    </row>
    <row r="23" spans="1:23" x14ac:dyDescent="0.25">
      <c r="A23" s="55">
        <v>81776</v>
      </c>
      <c r="B23" s="55" t="s">
        <v>1012</v>
      </c>
      <c r="C23" s="56" t="s">
        <v>1013</v>
      </c>
      <c r="D23" s="57" t="s">
        <v>14</v>
      </c>
      <c r="E23" s="57" t="s">
        <v>133</v>
      </c>
      <c r="F23" s="57" t="s">
        <v>149</v>
      </c>
      <c r="G23" s="57" t="s">
        <v>962</v>
      </c>
      <c r="H23" s="57" t="s">
        <v>149</v>
      </c>
      <c r="I23" s="57" t="s">
        <v>1014</v>
      </c>
      <c r="J23" s="57" t="s">
        <v>1015</v>
      </c>
      <c r="K23" s="58">
        <v>61</v>
      </c>
      <c r="L23" s="57">
        <v>334777</v>
      </c>
      <c r="M23" s="57">
        <v>288396</v>
      </c>
      <c r="N23" s="57">
        <v>1</v>
      </c>
      <c r="O23" s="59"/>
      <c r="P23" s="59"/>
      <c r="Q23" s="59"/>
      <c r="R23" s="32">
        <f t="shared" si="1"/>
        <v>0</v>
      </c>
      <c r="S23" s="44">
        <f t="shared" si="2"/>
        <v>0</v>
      </c>
      <c r="T23" s="59"/>
      <c r="U23" s="59"/>
      <c r="V23" s="32">
        <f t="shared" si="3"/>
        <v>0</v>
      </c>
      <c r="W23" s="44">
        <f t="shared" si="4"/>
        <v>0</v>
      </c>
    </row>
    <row r="24" spans="1:23" x14ac:dyDescent="0.25">
      <c r="A24" s="55">
        <v>87468</v>
      </c>
      <c r="B24" s="55" t="s">
        <v>1022</v>
      </c>
      <c r="C24" s="56" t="s">
        <v>1023</v>
      </c>
      <c r="D24" s="57" t="s">
        <v>14</v>
      </c>
      <c r="E24" s="57" t="s">
        <v>133</v>
      </c>
      <c r="F24" s="57" t="s">
        <v>151</v>
      </c>
      <c r="G24" s="57" t="s">
        <v>1019</v>
      </c>
      <c r="H24" s="57" t="s">
        <v>151</v>
      </c>
      <c r="I24" s="57" t="s">
        <v>1024</v>
      </c>
      <c r="J24" s="57" t="s">
        <v>1025</v>
      </c>
      <c r="K24" s="58" t="s">
        <v>1026</v>
      </c>
      <c r="L24" s="57">
        <v>326644</v>
      </c>
      <c r="M24" s="57">
        <v>301055</v>
      </c>
      <c r="N24" s="57">
        <v>1</v>
      </c>
      <c r="O24" s="59"/>
      <c r="P24" s="59"/>
      <c r="Q24" s="59"/>
      <c r="R24" s="32">
        <f t="shared" si="1"/>
        <v>0</v>
      </c>
      <c r="S24" s="44">
        <f t="shared" si="2"/>
        <v>0</v>
      </c>
      <c r="T24" s="59"/>
      <c r="U24" s="59"/>
      <c r="V24" s="32">
        <f t="shared" si="3"/>
        <v>0</v>
      </c>
      <c r="W24" s="44">
        <f t="shared" si="4"/>
        <v>0</v>
      </c>
    </row>
  </sheetData>
  <sheetProtection algorithmName="SHA-512" hashValue="/vfsk3S3JCA6dUQqqBsy+tSa+QyP9sLobPqTuZ2GGpy5wQZr3i1I9qNEAnXVrXsPCRaKd/rDFzlWzapHZrEZ3A==" saltValue="KYViab8hh2H9Obgbf6EMcQ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dimension ref="A1:W16"/>
  <sheetViews>
    <sheetView topLeftCell="A10" workbookViewId="0">
      <selection activeCell="H5" sqref="H5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181</v>
      </c>
      <c r="B2" s="8">
        <f>M14</f>
        <v>1</v>
      </c>
      <c r="C2" s="8" t="str">
        <f>E16</f>
        <v>KŁODZKI</v>
      </c>
      <c r="D2" s="8"/>
      <c r="E2" s="8"/>
      <c r="F2" s="8"/>
      <c r="G2" s="64" t="s">
        <v>1421</v>
      </c>
      <c r="H2" s="65"/>
      <c r="I2" s="66"/>
      <c r="J2" s="67" t="s">
        <v>1422</v>
      </c>
      <c r="K2" s="68"/>
      <c r="L2" s="69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70" t="s">
        <v>1429</v>
      </c>
      <c r="B4" s="70"/>
      <c r="C4" s="70"/>
      <c r="D4" s="70"/>
      <c r="E4" s="70"/>
      <c r="F4" s="20" t="s">
        <v>1430</v>
      </c>
      <c r="G4" s="21">
        <f>ROUND(J4/M14/60,2)</f>
        <v>0</v>
      </c>
      <c r="H4" s="22">
        <f>ROUND(K4/M14/60,2)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71" t="s">
        <v>1431</v>
      </c>
      <c r="O4" s="72"/>
      <c r="P4" s="26">
        <v>1</v>
      </c>
      <c r="Q4" s="73"/>
      <c r="R4" s="74"/>
      <c r="S4" s="74"/>
      <c r="T4" s="74"/>
      <c r="U4" s="74"/>
      <c r="V4" s="75"/>
    </row>
    <row r="5" spans="1:23" ht="45" x14ac:dyDescent="0.25">
      <c r="A5" s="70" t="s">
        <v>1432</v>
      </c>
      <c r="B5" s="70"/>
      <c r="C5" s="70"/>
      <c r="D5" s="70"/>
      <c r="E5" s="70"/>
      <c r="F5" s="20" t="s">
        <v>1433</v>
      </c>
      <c r="G5" s="21">
        <f>ROUND(J5/M14/60,2)</f>
        <v>0</v>
      </c>
      <c r="H5" s="22">
        <f>ROUND(K5/M14/60,2)</f>
        <v>0</v>
      </c>
      <c r="I5" s="23">
        <f>G5+H5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71"/>
      <c r="O5" s="72"/>
      <c r="P5" s="26">
        <v>2</v>
      </c>
      <c r="Q5" s="73"/>
      <c r="R5" s="74"/>
      <c r="S5" s="74"/>
      <c r="T5" s="74"/>
      <c r="U5" s="74"/>
      <c r="V5" s="75"/>
    </row>
    <row r="6" spans="1:23" ht="68.25" x14ac:dyDescent="0.25">
      <c r="A6" s="76" t="s">
        <v>1434</v>
      </c>
      <c r="B6" s="76"/>
      <c r="C6" s="76"/>
      <c r="D6" s="76"/>
      <c r="E6" s="76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77" t="s">
        <v>1436</v>
      </c>
      <c r="K6" s="78"/>
      <c r="L6" s="79"/>
      <c r="P6" s="19" t="s">
        <v>1427</v>
      </c>
      <c r="Q6" s="8" t="s">
        <v>1428</v>
      </c>
      <c r="S6" s="12"/>
      <c r="T6" s="12"/>
    </row>
    <row r="7" spans="1:23" ht="68.25" x14ac:dyDescent="0.25">
      <c r="A7" s="76" t="s">
        <v>1437</v>
      </c>
      <c r="B7" s="76"/>
      <c r="C7" s="76"/>
      <c r="D7" s="76"/>
      <c r="E7" s="76"/>
      <c r="F7" s="10" t="s">
        <v>1438</v>
      </c>
      <c r="G7" s="28"/>
      <c r="H7" s="22">
        <f t="shared" si="0"/>
        <v>0</v>
      </c>
      <c r="I7" s="48">
        <f>ROUND(G7+H7,2)</f>
        <v>0</v>
      </c>
      <c r="J7" s="77" t="s">
        <v>1436</v>
      </c>
      <c r="K7" s="78"/>
      <c r="L7" s="79"/>
      <c r="P7" s="19"/>
      <c r="Q7" s="8"/>
      <c r="S7" s="12"/>
      <c r="T7" s="12"/>
    </row>
    <row r="8" spans="1:23" ht="57" x14ac:dyDescent="0.25">
      <c r="A8" s="76" t="s">
        <v>1439</v>
      </c>
      <c r="B8" s="76"/>
      <c r="C8" s="76"/>
      <c r="D8" s="76"/>
      <c r="E8" s="76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71" t="s">
        <v>1441</v>
      </c>
      <c r="O8" s="72"/>
      <c r="P8" s="26">
        <v>1</v>
      </c>
      <c r="Q8" s="73"/>
      <c r="R8" s="74"/>
      <c r="S8" s="74"/>
      <c r="T8" s="74"/>
      <c r="U8" s="74"/>
      <c r="V8" s="75"/>
    </row>
    <row r="9" spans="1:23" ht="45.75" x14ac:dyDescent="0.25">
      <c r="A9" s="82" t="s">
        <v>1442</v>
      </c>
      <c r="B9" s="82"/>
      <c r="C9" s="82"/>
      <c r="D9" s="82"/>
      <c r="E9" s="82"/>
      <c r="F9" s="10" t="s">
        <v>1443</v>
      </c>
      <c r="G9" s="28"/>
      <c r="H9" s="22">
        <f t="shared" si="0"/>
        <v>0</v>
      </c>
      <c r="I9" s="48">
        <f>ROUND(G9+H9,2)</f>
        <v>0</v>
      </c>
      <c r="J9" s="83" t="s">
        <v>1436</v>
      </c>
      <c r="K9" s="84"/>
      <c r="L9" s="85"/>
      <c r="M9" s="8"/>
      <c r="N9" s="31"/>
      <c r="W9" s="32"/>
    </row>
    <row r="10" spans="1:23" ht="57.75" thickBot="1" x14ac:dyDescent="0.3">
      <c r="A10" s="82" t="s">
        <v>1444</v>
      </c>
      <c r="B10" s="82"/>
      <c r="C10" s="82"/>
      <c r="D10" s="82"/>
      <c r="E10" s="82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86" t="s">
        <v>1436</v>
      </c>
      <c r="K10" s="87"/>
      <c r="L10" s="88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89"/>
      <c r="J11" s="90"/>
      <c r="K11" s="90"/>
      <c r="L11" s="91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92"/>
      <c r="J12" s="93"/>
      <c r="K12" s="93"/>
      <c r="L12" s="94"/>
      <c r="M12" s="95" t="s">
        <v>1448</v>
      </c>
      <c r="N12" s="96"/>
      <c r="O12" s="96"/>
      <c r="P12" s="96"/>
      <c r="Q12" s="96"/>
      <c r="R12" s="96"/>
      <c r="S12" s="96"/>
      <c r="T12" s="96"/>
      <c r="U12" s="96"/>
      <c r="V12" s="96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1</v>
      </c>
      <c r="N14" s="42">
        <f>SUM(N16:N400)</f>
        <v>1</v>
      </c>
      <c r="P14" s="80" t="s">
        <v>1449</v>
      </c>
      <c r="Q14" s="81"/>
      <c r="R14" s="81"/>
      <c r="S14" s="81"/>
      <c r="T14" s="80" t="s">
        <v>1450</v>
      </c>
      <c r="U14" s="81"/>
      <c r="V14" s="81"/>
      <c r="W14" s="8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83707</v>
      </c>
      <c r="B16" s="55" t="s">
        <v>993</v>
      </c>
      <c r="C16" s="56" t="s">
        <v>994</v>
      </c>
      <c r="D16" s="57" t="s">
        <v>14</v>
      </c>
      <c r="E16" s="57" t="s">
        <v>133</v>
      </c>
      <c r="F16" s="57" t="s">
        <v>149</v>
      </c>
      <c r="G16" s="57" t="s">
        <v>962</v>
      </c>
      <c r="H16" s="57" t="s">
        <v>149</v>
      </c>
      <c r="I16" s="57" t="s">
        <v>995</v>
      </c>
      <c r="J16" s="57" t="s">
        <v>996</v>
      </c>
      <c r="K16" s="58">
        <v>70</v>
      </c>
      <c r="L16" s="57">
        <v>334755</v>
      </c>
      <c r="M16" s="57">
        <v>290389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</sheetData>
  <sheetProtection algorithmName="SHA-512" hashValue="TnIvgkZZlCt6fd+ow1/XCPcFZwMFtwwjhyj3ayV1NiQ1i9NxjS0pMi/Q4vYIDEbUKixiumg0EVS1mgSgvZMc1Q==" saltValue="CkSKusXDtSqiMeSAv4WmqA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dimension ref="A1:W17"/>
  <sheetViews>
    <sheetView topLeftCell="A7" workbookViewId="0">
      <selection activeCell="H5" sqref="H5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180</v>
      </c>
      <c r="B2" s="8">
        <f>M14</f>
        <v>2</v>
      </c>
      <c r="C2" s="8" t="str">
        <f>E16</f>
        <v>KŁODZKI</v>
      </c>
      <c r="D2" s="8"/>
      <c r="E2" s="8"/>
      <c r="F2" s="8"/>
      <c r="G2" s="64" t="s">
        <v>1421</v>
      </c>
      <c r="H2" s="65"/>
      <c r="I2" s="66"/>
      <c r="J2" s="67" t="s">
        <v>1422</v>
      </c>
      <c r="K2" s="68"/>
      <c r="L2" s="69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70" t="s">
        <v>1429</v>
      </c>
      <c r="B4" s="70"/>
      <c r="C4" s="70"/>
      <c r="D4" s="70"/>
      <c r="E4" s="70"/>
      <c r="F4" s="20" t="s">
        <v>1430</v>
      </c>
      <c r="G4" s="21">
        <f>ROUND(J4/M14/60,2)</f>
        <v>0</v>
      </c>
      <c r="H4" s="22">
        <f>ROUND(K4/M14/60,2)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71" t="s">
        <v>1431</v>
      </c>
      <c r="O4" s="72"/>
      <c r="P4" s="26">
        <v>1</v>
      </c>
      <c r="Q4" s="73"/>
      <c r="R4" s="74"/>
      <c r="S4" s="74"/>
      <c r="T4" s="74"/>
      <c r="U4" s="74"/>
      <c r="V4" s="75"/>
    </row>
    <row r="5" spans="1:23" ht="45" x14ac:dyDescent="0.25">
      <c r="A5" s="70" t="s">
        <v>1432</v>
      </c>
      <c r="B5" s="70"/>
      <c r="C5" s="70"/>
      <c r="D5" s="70"/>
      <c r="E5" s="70"/>
      <c r="F5" s="20" t="s">
        <v>1433</v>
      </c>
      <c r="G5" s="21">
        <f>ROUND(J5/M14/60,2)</f>
        <v>0</v>
      </c>
      <c r="H5" s="22">
        <f>ROUND(K5/M14/60,2)</f>
        <v>0</v>
      </c>
      <c r="I5" s="23">
        <f>G5+H5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71"/>
      <c r="O5" s="72"/>
      <c r="P5" s="26">
        <v>2</v>
      </c>
      <c r="Q5" s="73"/>
      <c r="R5" s="74"/>
      <c r="S5" s="74"/>
      <c r="T5" s="74"/>
      <c r="U5" s="74"/>
      <c r="V5" s="75"/>
    </row>
    <row r="6" spans="1:23" ht="68.25" x14ac:dyDescent="0.25">
      <c r="A6" s="76" t="s">
        <v>1434</v>
      </c>
      <c r="B6" s="76"/>
      <c r="C6" s="76"/>
      <c r="D6" s="76"/>
      <c r="E6" s="76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77" t="s">
        <v>1436</v>
      </c>
      <c r="K6" s="78"/>
      <c r="L6" s="79"/>
      <c r="P6" s="19" t="s">
        <v>1427</v>
      </c>
      <c r="Q6" s="8" t="s">
        <v>1428</v>
      </c>
      <c r="S6" s="12"/>
      <c r="T6" s="12"/>
    </row>
    <row r="7" spans="1:23" ht="68.25" x14ac:dyDescent="0.25">
      <c r="A7" s="76" t="s">
        <v>1437</v>
      </c>
      <c r="B7" s="76"/>
      <c r="C7" s="76"/>
      <c r="D7" s="76"/>
      <c r="E7" s="76"/>
      <c r="F7" s="10" t="s">
        <v>1438</v>
      </c>
      <c r="G7" s="28"/>
      <c r="H7" s="22">
        <f t="shared" si="0"/>
        <v>0</v>
      </c>
      <c r="I7" s="48">
        <f>ROUND(G7+H7,2)</f>
        <v>0</v>
      </c>
      <c r="J7" s="77" t="s">
        <v>1436</v>
      </c>
      <c r="K7" s="78"/>
      <c r="L7" s="79"/>
      <c r="P7" s="19"/>
      <c r="Q7" s="8"/>
      <c r="S7" s="12"/>
      <c r="T7" s="12"/>
    </row>
    <row r="8" spans="1:23" ht="57" x14ac:dyDescent="0.25">
      <c r="A8" s="76" t="s">
        <v>1439</v>
      </c>
      <c r="B8" s="76"/>
      <c r="C8" s="76"/>
      <c r="D8" s="76"/>
      <c r="E8" s="76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71" t="s">
        <v>1441</v>
      </c>
      <c r="O8" s="72"/>
      <c r="P8" s="26">
        <v>1</v>
      </c>
      <c r="Q8" s="73"/>
      <c r="R8" s="74"/>
      <c r="S8" s="74"/>
      <c r="T8" s="74"/>
      <c r="U8" s="74"/>
      <c r="V8" s="75"/>
    </row>
    <row r="9" spans="1:23" ht="45.75" x14ac:dyDescent="0.25">
      <c r="A9" s="82" t="s">
        <v>1442</v>
      </c>
      <c r="B9" s="82"/>
      <c r="C9" s="82"/>
      <c r="D9" s="82"/>
      <c r="E9" s="82"/>
      <c r="F9" s="10" t="s">
        <v>1443</v>
      </c>
      <c r="G9" s="28"/>
      <c r="H9" s="22">
        <f t="shared" si="0"/>
        <v>0</v>
      </c>
      <c r="I9" s="48">
        <f>ROUND(G9+H9,2)</f>
        <v>0</v>
      </c>
      <c r="J9" s="83" t="s">
        <v>1436</v>
      </c>
      <c r="K9" s="84"/>
      <c r="L9" s="85"/>
      <c r="M9" s="8"/>
      <c r="N9" s="31"/>
      <c r="W9" s="32"/>
    </row>
    <row r="10" spans="1:23" ht="57.75" thickBot="1" x14ac:dyDescent="0.3">
      <c r="A10" s="82" t="s">
        <v>1444</v>
      </c>
      <c r="B10" s="82"/>
      <c r="C10" s="82"/>
      <c r="D10" s="82"/>
      <c r="E10" s="82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86" t="s">
        <v>1436</v>
      </c>
      <c r="K10" s="87"/>
      <c r="L10" s="88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89"/>
      <c r="J11" s="90"/>
      <c r="K11" s="90"/>
      <c r="L11" s="91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92"/>
      <c r="J12" s="93"/>
      <c r="K12" s="93"/>
      <c r="L12" s="94"/>
      <c r="M12" s="95" t="s">
        <v>1448</v>
      </c>
      <c r="N12" s="96"/>
      <c r="O12" s="96"/>
      <c r="P12" s="96"/>
      <c r="Q12" s="96"/>
      <c r="R12" s="96"/>
      <c r="S12" s="96"/>
      <c r="T12" s="96"/>
      <c r="U12" s="96"/>
      <c r="V12" s="96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2</v>
      </c>
      <c r="N14" s="42">
        <f>SUM(N16:N400)</f>
        <v>2</v>
      </c>
      <c r="P14" s="80" t="s">
        <v>1449</v>
      </c>
      <c r="Q14" s="81"/>
      <c r="R14" s="81"/>
      <c r="S14" s="81"/>
      <c r="T14" s="80" t="s">
        <v>1450</v>
      </c>
      <c r="U14" s="81"/>
      <c r="V14" s="81"/>
      <c r="W14" s="8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90595</v>
      </c>
      <c r="B16" s="55" t="s">
        <v>913</v>
      </c>
      <c r="C16" s="56" t="s">
        <v>914</v>
      </c>
      <c r="D16" s="57" t="s">
        <v>14</v>
      </c>
      <c r="E16" s="57" t="s">
        <v>133</v>
      </c>
      <c r="F16" s="57" t="s">
        <v>134</v>
      </c>
      <c r="G16" s="57" t="s">
        <v>904</v>
      </c>
      <c r="H16" s="57" t="s">
        <v>134</v>
      </c>
      <c r="I16" s="57" t="s">
        <v>176</v>
      </c>
      <c r="J16" s="57" t="s">
        <v>177</v>
      </c>
      <c r="K16" s="58">
        <v>8</v>
      </c>
      <c r="L16" s="57">
        <v>332790</v>
      </c>
      <c r="M16" s="57">
        <v>272785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83797</v>
      </c>
      <c r="B17" s="55" t="s">
        <v>1003</v>
      </c>
      <c r="C17" s="56" t="s">
        <v>1004</v>
      </c>
      <c r="D17" s="57" t="s">
        <v>14</v>
      </c>
      <c r="E17" s="57" t="s">
        <v>133</v>
      </c>
      <c r="F17" s="57" t="s">
        <v>149</v>
      </c>
      <c r="G17" s="57" t="s">
        <v>962</v>
      </c>
      <c r="H17" s="57" t="s">
        <v>149</v>
      </c>
      <c r="I17" s="57" t="s">
        <v>1005</v>
      </c>
      <c r="J17" s="57" t="s">
        <v>1006</v>
      </c>
      <c r="K17" s="58">
        <v>24</v>
      </c>
      <c r="L17" s="57">
        <v>334182</v>
      </c>
      <c r="M17" s="57">
        <v>290052</v>
      </c>
      <c r="N17" s="57">
        <v>1</v>
      </c>
      <c r="O17" s="59"/>
      <c r="P17" s="59"/>
      <c r="Q17" s="59"/>
      <c r="R17" s="32">
        <f>ROUND(Q17*0.23,2)</f>
        <v>0</v>
      </c>
      <c r="S17" s="44">
        <f>ROUND(Q17,2)+R17</f>
        <v>0</v>
      </c>
      <c r="T17" s="59"/>
      <c r="U17" s="59"/>
      <c r="V17" s="32">
        <f>ROUND(U17*0.23,2)</f>
        <v>0</v>
      </c>
      <c r="W17" s="44">
        <f>ROUND(U17,2)+V17</f>
        <v>0</v>
      </c>
    </row>
  </sheetData>
  <sheetProtection algorithmName="SHA-512" hashValue="UXyR8d/2UvvAOQTSdN/foNDJjS9+8JvwEgxtWtyOfXzpHVKXP1msCmzdrOj09qpxdoaghvvNzBPE/XII0234yQ==" saltValue="Dc3qbjU4CVaiWfFcKl6xXw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dimension ref="A1:W16"/>
  <sheetViews>
    <sheetView topLeftCell="A4" workbookViewId="0">
      <selection activeCell="H5" sqref="H5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179</v>
      </c>
      <c r="B2" s="8">
        <f>M14</f>
        <v>1</v>
      </c>
      <c r="C2" s="8" t="str">
        <f>E16</f>
        <v>KŁODZKI</v>
      </c>
      <c r="D2" s="8"/>
      <c r="E2" s="8"/>
      <c r="F2" s="8"/>
      <c r="G2" s="64" t="s">
        <v>1421</v>
      </c>
      <c r="H2" s="65"/>
      <c r="I2" s="66"/>
      <c r="J2" s="67" t="s">
        <v>1422</v>
      </c>
      <c r="K2" s="68"/>
      <c r="L2" s="69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70" t="s">
        <v>1429</v>
      </c>
      <c r="B4" s="70"/>
      <c r="C4" s="70"/>
      <c r="D4" s="70"/>
      <c r="E4" s="70"/>
      <c r="F4" s="20" t="s">
        <v>1430</v>
      </c>
      <c r="G4" s="21">
        <f>ROUND(J4/M14/60,2)</f>
        <v>0</v>
      </c>
      <c r="H4" s="22">
        <f>ROUND(K4/M14/60,2)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71" t="s">
        <v>1431</v>
      </c>
      <c r="O4" s="72"/>
      <c r="P4" s="26">
        <v>1</v>
      </c>
      <c r="Q4" s="73"/>
      <c r="R4" s="74"/>
      <c r="S4" s="74"/>
      <c r="T4" s="74"/>
      <c r="U4" s="74"/>
      <c r="V4" s="75"/>
    </row>
    <row r="5" spans="1:23" ht="45" x14ac:dyDescent="0.25">
      <c r="A5" s="70" t="s">
        <v>1432</v>
      </c>
      <c r="B5" s="70"/>
      <c r="C5" s="70"/>
      <c r="D5" s="70"/>
      <c r="E5" s="70"/>
      <c r="F5" s="20" t="s">
        <v>1433</v>
      </c>
      <c r="G5" s="21">
        <f>ROUND(J5/M14/60,2)</f>
        <v>0</v>
      </c>
      <c r="H5" s="22">
        <f>ROUND(K5/M14/60,2)</f>
        <v>0</v>
      </c>
      <c r="I5" s="23">
        <f>G5+H5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71"/>
      <c r="O5" s="72"/>
      <c r="P5" s="26">
        <v>2</v>
      </c>
      <c r="Q5" s="73"/>
      <c r="R5" s="74"/>
      <c r="S5" s="74"/>
      <c r="T5" s="74"/>
      <c r="U5" s="74"/>
      <c r="V5" s="75"/>
    </row>
    <row r="6" spans="1:23" ht="68.25" x14ac:dyDescent="0.25">
      <c r="A6" s="76" t="s">
        <v>1434</v>
      </c>
      <c r="B6" s="76"/>
      <c r="C6" s="76"/>
      <c r="D6" s="76"/>
      <c r="E6" s="76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77" t="s">
        <v>1436</v>
      </c>
      <c r="K6" s="78"/>
      <c r="L6" s="79"/>
      <c r="P6" s="19" t="s">
        <v>1427</v>
      </c>
      <c r="Q6" s="8" t="s">
        <v>1428</v>
      </c>
      <c r="S6" s="12"/>
      <c r="T6" s="12"/>
    </row>
    <row r="7" spans="1:23" ht="68.25" x14ac:dyDescent="0.25">
      <c r="A7" s="76" t="s">
        <v>1437</v>
      </c>
      <c r="B7" s="76"/>
      <c r="C7" s="76"/>
      <c r="D7" s="76"/>
      <c r="E7" s="76"/>
      <c r="F7" s="10" t="s">
        <v>1438</v>
      </c>
      <c r="G7" s="28"/>
      <c r="H7" s="22">
        <f t="shared" si="0"/>
        <v>0</v>
      </c>
      <c r="I7" s="48">
        <f>ROUND(G7+H7,2)</f>
        <v>0</v>
      </c>
      <c r="J7" s="77" t="s">
        <v>1436</v>
      </c>
      <c r="K7" s="78"/>
      <c r="L7" s="79"/>
      <c r="P7" s="19"/>
      <c r="Q7" s="8"/>
      <c r="S7" s="12"/>
      <c r="T7" s="12"/>
    </row>
    <row r="8" spans="1:23" ht="57" x14ac:dyDescent="0.25">
      <c r="A8" s="76" t="s">
        <v>1439</v>
      </c>
      <c r="B8" s="76"/>
      <c r="C8" s="76"/>
      <c r="D8" s="76"/>
      <c r="E8" s="76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71" t="s">
        <v>1441</v>
      </c>
      <c r="O8" s="72"/>
      <c r="P8" s="26">
        <v>1</v>
      </c>
      <c r="Q8" s="73"/>
      <c r="R8" s="74"/>
      <c r="S8" s="74"/>
      <c r="T8" s="74"/>
      <c r="U8" s="74"/>
      <c r="V8" s="75"/>
    </row>
    <row r="9" spans="1:23" ht="45.75" x14ac:dyDescent="0.25">
      <c r="A9" s="82" t="s">
        <v>1442</v>
      </c>
      <c r="B9" s="82"/>
      <c r="C9" s="82"/>
      <c r="D9" s="82"/>
      <c r="E9" s="82"/>
      <c r="F9" s="10" t="s">
        <v>1443</v>
      </c>
      <c r="G9" s="28"/>
      <c r="H9" s="22">
        <f t="shared" si="0"/>
        <v>0</v>
      </c>
      <c r="I9" s="48">
        <f>ROUND(G9+H9,2)</f>
        <v>0</v>
      </c>
      <c r="J9" s="83" t="s">
        <v>1436</v>
      </c>
      <c r="K9" s="84"/>
      <c r="L9" s="85"/>
      <c r="M9" s="8"/>
      <c r="N9" s="31"/>
      <c r="W9" s="32"/>
    </row>
    <row r="10" spans="1:23" ht="57.75" thickBot="1" x14ac:dyDescent="0.3">
      <c r="A10" s="82" t="s">
        <v>1444</v>
      </c>
      <c r="B10" s="82"/>
      <c r="C10" s="82"/>
      <c r="D10" s="82"/>
      <c r="E10" s="82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86" t="s">
        <v>1436</v>
      </c>
      <c r="K10" s="87"/>
      <c r="L10" s="88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89"/>
      <c r="J11" s="90"/>
      <c r="K11" s="90"/>
      <c r="L11" s="91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92"/>
      <c r="J12" s="93"/>
      <c r="K12" s="93"/>
      <c r="L12" s="94"/>
      <c r="M12" s="95" t="s">
        <v>1448</v>
      </c>
      <c r="N12" s="96"/>
      <c r="O12" s="96"/>
      <c r="P12" s="96"/>
      <c r="Q12" s="96"/>
      <c r="R12" s="96"/>
      <c r="S12" s="96"/>
      <c r="T12" s="96"/>
      <c r="U12" s="96"/>
      <c r="V12" s="96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1</v>
      </c>
      <c r="N14" s="42">
        <f>SUM(N16:N400)</f>
        <v>1</v>
      </c>
      <c r="P14" s="80" t="s">
        <v>1449</v>
      </c>
      <c r="Q14" s="81"/>
      <c r="R14" s="81"/>
      <c r="S14" s="81"/>
      <c r="T14" s="80" t="s">
        <v>1450</v>
      </c>
      <c r="U14" s="81"/>
      <c r="V14" s="81"/>
      <c r="W14" s="8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98010</v>
      </c>
      <c r="B16" s="55" t="s">
        <v>1016</v>
      </c>
      <c r="C16" s="56" t="s">
        <v>1017</v>
      </c>
      <c r="D16" s="57" t="s">
        <v>14</v>
      </c>
      <c r="E16" s="57" t="s">
        <v>133</v>
      </c>
      <c r="F16" s="57" t="s">
        <v>150</v>
      </c>
      <c r="G16" s="57" t="s">
        <v>1018</v>
      </c>
      <c r="H16" s="57" t="s">
        <v>150</v>
      </c>
      <c r="I16" s="57" t="s">
        <v>27</v>
      </c>
      <c r="J16" s="57" t="s">
        <v>28</v>
      </c>
      <c r="K16" s="58">
        <v>31</v>
      </c>
      <c r="L16" s="57">
        <v>348421</v>
      </c>
      <c r="M16" s="57">
        <v>277615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</sheetData>
  <sheetProtection algorithmName="SHA-512" hashValue="WkeVLCBSWiEH9rJLJPtLGKpLkkAGgcX8wtsYMSuaFDrYa+1ibDrpIKX4r4tnGiXo0Kw3Spz+Cs4NZBQEhoY83A==" saltValue="3sO7rvd+k6WsWdp81aeSMA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dimension ref="A1:W23"/>
  <sheetViews>
    <sheetView topLeftCell="A10" workbookViewId="0">
      <selection activeCell="H5" sqref="H5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178</v>
      </c>
      <c r="B2" s="8">
        <f>M14</f>
        <v>8</v>
      </c>
      <c r="C2" s="8" t="str">
        <f>E16</f>
        <v>KŁODZKI</v>
      </c>
      <c r="D2" s="8"/>
      <c r="E2" s="8"/>
      <c r="F2" s="8"/>
      <c r="G2" s="64" t="s">
        <v>1421</v>
      </c>
      <c r="H2" s="65"/>
      <c r="I2" s="66"/>
      <c r="J2" s="67" t="s">
        <v>1422</v>
      </c>
      <c r="K2" s="68"/>
      <c r="L2" s="69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70" t="s">
        <v>1429</v>
      </c>
      <c r="B4" s="70"/>
      <c r="C4" s="70"/>
      <c r="D4" s="70"/>
      <c r="E4" s="70"/>
      <c r="F4" s="20" t="s">
        <v>1430</v>
      </c>
      <c r="G4" s="21">
        <f>ROUND(J4/M14/60,2)</f>
        <v>0</v>
      </c>
      <c r="H4" s="22">
        <f>ROUND(K4/M14/60,2)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71" t="s">
        <v>1431</v>
      </c>
      <c r="O4" s="72"/>
      <c r="P4" s="26">
        <v>1</v>
      </c>
      <c r="Q4" s="73"/>
      <c r="R4" s="74"/>
      <c r="S4" s="74"/>
      <c r="T4" s="74"/>
      <c r="U4" s="74"/>
      <c r="V4" s="75"/>
    </row>
    <row r="5" spans="1:23" ht="45" x14ac:dyDescent="0.25">
      <c r="A5" s="70" t="s">
        <v>1432</v>
      </c>
      <c r="B5" s="70"/>
      <c r="C5" s="70"/>
      <c r="D5" s="70"/>
      <c r="E5" s="70"/>
      <c r="F5" s="20" t="s">
        <v>1433</v>
      </c>
      <c r="G5" s="21">
        <f>ROUND(J5/M14/60,2)</f>
        <v>0</v>
      </c>
      <c r="H5" s="22">
        <f>ROUND(K5/M14/60,2)</f>
        <v>0</v>
      </c>
      <c r="I5" s="23">
        <f>G5+H5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71"/>
      <c r="O5" s="72"/>
      <c r="P5" s="26">
        <v>2</v>
      </c>
      <c r="Q5" s="73"/>
      <c r="R5" s="74"/>
      <c r="S5" s="74"/>
      <c r="T5" s="74"/>
      <c r="U5" s="74"/>
      <c r="V5" s="75"/>
    </row>
    <row r="6" spans="1:23" ht="68.25" x14ac:dyDescent="0.25">
      <c r="A6" s="76" t="s">
        <v>1434</v>
      </c>
      <c r="B6" s="76"/>
      <c r="C6" s="76"/>
      <c r="D6" s="76"/>
      <c r="E6" s="76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77" t="s">
        <v>1436</v>
      </c>
      <c r="K6" s="78"/>
      <c r="L6" s="79"/>
      <c r="P6" s="19" t="s">
        <v>1427</v>
      </c>
      <c r="Q6" s="8" t="s">
        <v>1428</v>
      </c>
      <c r="S6" s="12"/>
      <c r="T6" s="12"/>
    </row>
    <row r="7" spans="1:23" ht="68.25" x14ac:dyDescent="0.25">
      <c r="A7" s="76" t="s">
        <v>1437</v>
      </c>
      <c r="B7" s="76"/>
      <c r="C7" s="76"/>
      <c r="D7" s="76"/>
      <c r="E7" s="76"/>
      <c r="F7" s="10" t="s">
        <v>1438</v>
      </c>
      <c r="G7" s="28"/>
      <c r="H7" s="22">
        <f t="shared" si="0"/>
        <v>0</v>
      </c>
      <c r="I7" s="48">
        <f>ROUND(G7+H7,2)</f>
        <v>0</v>
      </c>
      <c r="J7" s="77" t="s">
        <v>1436</v>
      </c>
      <c r="K7" s="78"/>
      <c r="L7" s="79"/>
      <c r="P7" s="19"/>
      <c r="Q7" s="8"/>
      <c r="S7" s="12"/>
      <c r="T7" s="12"/>
    </row>
    <row r="8" spans="1:23" ht="57" x14ac:dyDescent="0.25">
      <c r="A8" s="76" t="s">
        <v>1439</v>
      </c>
      <c r="B8" s="76"/>
      <c r="C8" s="76"/>
      <c r="D8" s="76"/>
      <c r="E8" s="76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71" t="s">
        <v>1441</v>
      </c>
      <c r="O8" s="72"/>
      <c r="P8" s="26">
        <v>1</v>
      </c>
      <c r="Q8" s="73"/>
      <c r="R8" s="74"/>
      <c r="S8" s="74"/>
      <c r="T8" s="74"/>
      <c r="U8" s="74"/>
      <c r="V8" s="75"/>
    </row>
    <row r="9" spans="1:23" ht="45.75" x14ac:dyDescent="0.25">
      <c r="A9" s="82" t="s">
        <v>1442</v>
      </c>
      <c r="B9" s="82"/>
      <c r="C9" s="82"/>
      <c r="D9" s="82"/>
      <c r="E9" s="82"/>
      <c r="F9" s="10" t="s">
        <v>1443</v>
      </c>
      <c r="G9" s="28"/>
      <c r="H9" s="22">
        <f t="shared" si="0"/>
        <v>0</v>
      </c>
      <c r="I9" s="48">
        <f>ROUND(G9+H9,2)</f>
        <v>0</v>
      </c>
      <c r="J9" s="83" t="s">
        <v>1436</v>
      </c>
      <c r="K9" s="84"/>
      <c r="L9" s="85"/>
      <c r="M9" s="8"/>
      <c r="N9" s="31"/>
      <c r="W9" s="32"/>
    </row>
    <row r="10" spans="1:23" ht="57.75" thickBot="1" x14ac:dyDescent="0.3">
      <c r="A10" s="82" t="s">
        <v>1444</v>
      </c>
      <c r="B10" s="82"/>
      <c r="C10" s="82"/>
      <c r="D10" s="82"/>
      <c r="E10" s="82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86" t="s">
        <v>1436</v>
      </c>
      <c r="K10" s="87"/>
      <c r="L10" s="88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89"/>
      <c r="J11" s="90"/>
      <c r="K11" s="90"/>
      <c r="L11" s="91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92"/>
      <c r="J12" s="93"/>
      <c r="K12" s="93"/>
      <c r="L12" s="94"/>
      <c r="M12" s="95" t="s">
        <v>1448</v>
      </c>
      <c r="N12" s="96"/>
      <c r="O12" s="96"/>
      <c r="P12" s="96"/>
      <c r="Q12" s="96"/>
      <c r="R12" s="96"/>
      <c r="S12" s="96"/>
      <c r="T12" s="96"/>
      <c r="U12" s="96"/>
      <c r="V12" s="96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8</v>
      </c>
      <c r="N14" s="42">
        <f>SUM(N16:N400)</f>
        <v>8</v>
      </c>
      <c r="P14" s="80" t="s">
        <v>1449</v>
      </c>
      <c r="Q14" s="81"/>
      <c r="R14" s="81"/>
      <c r="S14" s="81"/>
      <c r="T14" s="80" t="s">
        <v>1450</v>
      </c>
      <c r="U14" s="81"/>
      <c r="V14" s="81"/>
      <c r="W14" s="8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83320</v>
      </c>
      <c r="B16" s="55" t="s">
        <v>960</v>
      </c>
      <c r="C16" s="56" t="s">
        <v>961</v>
      </c>
      <c r="D16" s="57" t="s">
        <v>14</v>
      </c>
      <c r="E16" s="57" t="s">
        <v>133</v>
      </c>
      <c r="F16" s="57" t="s">
        <v>149</v>
      </c>
      <c r="G16" s="57" t="s">
        <v>962</v>
      </c>
      <c r="H16" s="57" t="s">
        <v>149</v>
      </c>
      <c r="I16" s="57" t="s">
        <v>963</v>
      </c>
      <c r="J16" s="57" t="s">
        <v>964</v>
      </c>
      <c r="K16" s="58">
        <v>22</v>
      </c>
      <c r="L16" s="57">
        <v>332941</v>
      </c>
      <c r="M16" s="57">
        <v>287623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82487</v>
      </c>
      <c r="B17" s="55" t="s">
        <v>965</v>
      </c>
      <c r="C17" s="56" t="s">
        <v>966</v>
      </c>
      <c r="D17" s="57" t="s">
        <v>14</v>
      </c>
      <c r="E17" s="57" t="s">
        <v>133</v>
      </c>
      <c r="F17" s="57" t="s">
        <v>149</v>
      </c>
      <c r="G17" s="57" t="s">
        <v>962</v>
      </c>
      <c r="H17" s="57" t="s">
        <v>149</v>
      </c>
      <c r="I17" s="57" t="s">
        <v>963</v>
      </c>
      <c r="J17" s="57" t="s">
        <v>964</v>
      </c>
      <c r="K17" s="58">
        <v>6</v>
      </c>
      <c r="L17" s="57">
        <v>333109</v>
      </c>
      <c r="M17" s="57">
        <v>287941</v>
      </c>
      <c r="N17" s="57">
        <v>1</v>
      </c>
      <c r="O17" s="59"/>
      <c r="P17" s="59"/>
      <c r="Q17" s="59"/>
      <c r="R17" s="32">
        <f t="shared" ref="R17:R23" si="1">ROUND(Q17*0.23,2)</f>
        <v>0</v>
      </c>
      <c r="S17" s="44">
        <f t="shared" ref="S17:S23" si="2">ROUND(Q17,2)+R17</f>
        <v>0</v>
      </c>
      <c r="T17" s="59"/>
      <c r="U17" s="59"/>
      <c r="V17" s="32">
        <f t="shared" ref="V17:V23" si="3">ROUND(U17*0.23,2)</f>
        <v>0</v>
      </c>
      <c r="W17" s="44">
        <f t="shared" ref="W17:W23" si="4">ROUND(U17,2)+V17</f>
        <v>0</v>
      </c>
    </row>
    <row r="18" spans="1:23" x14ac:dyDescent="0.25">
      <c r="A18" s="55">
        <v>83383</v>
      </c>
      <c r="B18" s="55" t="s">
        <v>973</v>
      </c>
      <c r="C18" s="56" t="s">
        <v>974</v>
      </c>
      <c r="D18" s="57" t="s">
        <v>14</v>
      </c>
      <c r="E18" s="57" t="s">
        <v>133</v>
      </c>
      <c r="F18" s="57" t="s">
        <v>149</v>
      </c>
      <c r="G18" s="57" t="s">
        <v>962</v>
      </c>
      <c r="H18" s="57" t="s">
        <v>149</v>
      </c>
      <c r="I18" s="57" t="s">
        <v>139</v>
      </c>
      <c r="J18" s="57" t="s">
        <v>140</v>
      </c>
      <c r="K18" s="58">
        <v>4</v>
      </c>
      <c r="L18" s="57">
        <v>332954</v>
      </c>
      <c r="M18" s="57">
        <v>288181</v>
      </c>
      <c r="N18" s="57">
        <v>1</v>
      </c>
      <c r="O18" s="59"/>
      <c r="P18" s="59"/>
      <c r="Q18" s="59"/>
      <c r="R18" s="32">
        <f t="shared" si="1"/>
        <v>0</v>
      </c>
      <c r="S18" s="44">
        <f t="shared" si="2"/>
        <v>0</v>
      </c>
      <c r="T18" s="59"/>
      <c r="U18" s="59"/>
      <c r="V18" s="32">
        <f t="shared" si="3"/>
        <v>0</v>
      </c>
      <c r="W18" s="44">
        <f t="shared" si="4"/>
        <v>0</v>
      </c>
    </row>
    <row r="19" spans="1:23" x14ac:dyDescent="0.25">
      <c r="A19" s="55">
        <v>83011</v>
      </c>
      <c r="B19" s="55" t="s">
        <v>989</v>
      </c>
      <c r="C19" s="56" t="s">
        <v>990</v>
      </c>
      <c r="D19" s="57" t="s">
        <v>14</v>
      </c>
      <c r="E19" s="57" t="s">
        <v>133</v>
      </c>
      <c r="F19" s="57" t="s">
        <v>149</v>
      </c>
      <c r="G19" s="57" t="s">
        <v>962</v>
      </c>
      <c r="H19" s="57" t="s">
        <v>149</v>
      </c>
      <c r="I19" s="57" t="s">
        <v>32</v>
      </c>
      <c r="J19" s="57" t="s">
        <v>33</v>
      </c>
      <c r="K19" s="58">
        <v>8</v>
      </c>
      <c r="L19" s="57">
        <v>333323</v>
      </c>
      <c r="M19" s="57">
        <v>287803</v>
      </c>
      <c r="N19" s="57">
        <v>1</v>
      </c>
      <c r="O19" s="59"/>
      <c r="P19" s="59"/>
      <c r="Q19" s="59"/>
      <c r="R19" s="32">
        <f t="shared" si="1"/>
        <v>0</v>
      </c>
      <c r="S19" s="44">
        <f t="shared" si="2"/>
        <v>0</v>
      </c>
      <c r="T19" s="59"/>
      <c r="U19" s="59"/>
      <c r="V19" s="32">
        <f t="shared" si="3"/>
        <v>0</v>
      </c>
      <c r="W19" s="44">
        <f t="shared" si="4"/>
        <v>0</v>
      </c>
    </row>
    <row r="20" spans="1:23" x14ac:dyDescent="0.25">
      <c r="A20" s="55">
        <v>82193</v>
      </c>
      <c r="B20" s="55" t="s">
        <v>991</v>
      </c>
      <c r="C20" s="56" t="s">
        <v>992</v>
      </c>
      <c r="D20" s="57" t="s">
        <v>14</v>
      </c>
      <c r="E20" s="57" t="s">
        <v>133</v>
      </c>
      <c r="F20" s="57" t="s">
        <v>149</v>
      </c>
      <c r="G20" s="57" t="s">
        <v>962</v>
      </c>
      <c r="H20" s="57" t="s">
        <v>149</v>
      </c>
      <c r="I20" s="57" t="s">
        <v>382</v>
      </c>
      <c r="J20" s="57" t="s">
        <v>383</v>
      </c>
      <c r="K20" s="58" t="s">
        <v>279</v>
      </c>
      <c r="L20" s="57">
        <v>333183</v>
      </c>
      <c r="M20" s="57">
        <v>288501</v>
      </c>
      <c r="N20" s="57">
        <v>1</v>
      </c>
      <c r="O20" s="59"/>
      <c r="P20" s="59"/>
      <c r="Q20" s="59"/>
      <c r="R20" s="32">
        <f t="shared" si="1"/>
        <v>0</v>
      </c>
      <c r="S20" s="44">
        <f t="shared" si="2"/>
        <v>0</v>
      </c>
      <c r="T20" s="59"/>
      <c r="U20" s="59"/>
      <c r="V20" s="32">
        <f t="shared" si="3"/>
        <v>0</v>
      </c>
      <c r="W20" s="44">
        <f t="shared" si="4"/>
        <v>0</v>
      </c>
    </row>
    <row r="21" spans="1:23" x14ac:dyDescent="0.25">
      <c r="A21" s="55">
        <v>7679921</v>
      </c>
      <c r="B21" s="55" t="s">
        <v>997</v>
      </c>
      <c r="C21" s="56" t="s">
        <v>998</v>
      </c>
      <c r="D21" s="57" t="s">
        <v>14</v>
      </c>
      <c r="E21" s="57" t="s">
        <v>133</v>
      </c>
      <c r="F21" s="57" t="s">
        <v>149</v>
      </c>
      <c r="G21" s="57" t="s">
        <v>962</v>
      </c>
      <c r="H21" s="57" t="s">
        <v>149</v>
      </c>
      <c r="I21" s="57" t="s">
        <v>176</v>
      </c>
      <c r="J21" s="57" t="s">
        <v>177</v>
      </c>
      <c r="K21" s="58">
        <v>11</v>
      </c>
      <c r="L21" s="57">
        <v>333274</v>
      </c>
      <c r="M21" s="57">
        <v>288245</v>
      </c>
      <c r="N21" s="57">
        <v>1</v>
      </c>
      <c r="O21" s="59"/>
      <c r="P21" s="59"/>
      <c r="Q21" s="59"/>
      <c r="R21" s="32">
        <f t="shared" si="1"/>
        <v>0</v>
      </c>
      <c r="S21" s="44">
        <f t="shared" si="2"/>
        <v>0</v>
      </c>
      <c r="T21" s="59"/>
      <c r="U21" s="59"/>
      <c r="V21" s="32">
        <f t="shared" si="3"/>
        <v>0</v>
      </c>
      <c r="W21" s="44">
        <f t="shared" si="4"/>
        <v>0</v>
      </c>
    </row>
    <row r="22" spans="1:23" x14ac:dyDescent="0.25">
      <c r="A22" s="55">
        <v>83745</v>
      </c>
      <c r="B22" s="55" t="s">
        <v>999</v>
      </c>
      <c r="C22" s="56" t="s">
        <v>1000</v>
      </c>
      <c r="D22" s="57" t="s">
        <v>14</v>
      </c>
      <c r="E22" s="57" t="s">
        <v>133</v>
      </c>
      <c r="F22" s="57" t="s">
        <v>149</v>
      </c>
      <c r="G22" s="57" t="s">
        <v>962</v>
      </c>
      <c r="H22" s="57" t="s">
        <v>149</v>
      </c>
      <c r="I22" s="57" t="s">
        <v>1001</v>
      </c>
      <c r="J22" s="57" t="s">
        <v>1002</v>
      </c>
      <c r="K22" s="58">
        <v>2</v>
      </c>
      <c r="L22" s="57">
        <v>333685</v>
      </c>
      <c r="M22" s="57">
        <v>287338</v>
      </c>
      <c r="N22" s="57">
        <v>1</v>
      </c>
      <c r="O22" s="59"/>
      <c r="P22" s="59"/>
      <c r="Q22" s="59"/>
      <c r="R22" s="32">
        <f t="shared" si="1"/>
        <v>0</v>
      </c>
      <c r="S22" s="44">
        <f t="shared" si="2"/>
        <v>0</v>
      </c>
      <c r="T22" s="59"/>
      <c r="U22" s="59"/>
      <c r="V22" s="32">
        <f t="shared" si="3"/>
        <v>0</v>
      </c>
      <c r="W22" s="44">
        <f t="shared" si="4"/>
        <v>0</v>
      </c>
    </row>
    <row r="23" spans="1:23" x14ac:dyDescent="0.25">
      <c r="A23" s="55">
        <v>8230441</v>
      </c>
      <c r="B23" s="55" t="s">
        <v>1020</v>
      </c>
      <c r="C23" s="56" t="s">
        <v>1021</v>
      </c>
      <c r="D23" s="57" t="s">
        <v>14</v>
      </c>
      <c r="E23" s="57" t="s">
        <v>133</v>
      </c>
      <c r="F23" s="57" t="s">
        <v>151</v>
      </c>
      <c r="G23" s="57" t="s">
        <v>1019</v>
      </c>
      <c r="H23" s="57" t="s">
        <v>151</v>
      </c>
      <c r="I23" s="57" t="s">
        <v>265</v>
      </c>
      <c r="J23" s="57" t="s">
        <v>266</v>
      </c>
      <c r="K23" s="58">
        <v>8</v>
      </c>
      <c r="L23" s="57">
        <v>323279</v>
      </c>
      <c r="M23" s="57">
        <v>304498</v>
      </c>
      <c r="N23" s="57">
        <v>1</v>
      </c>
      <c r="O23" s="59"/>
      <c r="P23" s="59"/>
      <c r="Q23" s="59"/>
      <c r="R23" s="32">
        <f t="shared" si="1"/>
        <v>0</v>
      </c>
      <c r="S23" s="44">
        <f t="shared" si="2"/>
        <v>0</v>
      </c>
      <c r="T23" s="59"/>
      <c r="U23" s="59"/>
      <c r="V23" s="32">
        <f t="shared" si="3"/>
        <v>0</v>
      </c>
      <c r="W23" s="44">
        <f t="shared" si="4"/>
        <v>0</v>
      </c>
    </row>
  </sheetData>
  <sheetProtection algorithmName="SHA-512" hashValue="U7BfL3tRhdFekWHEJYY0etH745v8PLBGK/OEL0w40EVdAezIK/+H2wUOxaqpsFCRURLLRkYmTUIffybgYhouKQ==" saltValue="jMtYcTxQ+tTUX+tIKNebsA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dimension ref="A1:W17"/>
  <sheetViews>
    <sheetView topLeftCell="A7" workbookViewId="0">
      <selection activeCell="H5" sqref="H5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177</v>
      </c>
      <c r="B2" s="8">
        <f>M14</f>
        <v>2</v>
      </c>
      <c r="C2" s="8" t="str">
        <f>E16</f>
        <v>KŁODZKI</v>
      </c>
      <c r="D2" s="8"/>
      <c r="E2" s="8"/>
      <c r="F2" s="8"/>
      <c r="G2" s="64" t="s">
        <v>1421</v>
      </c>
      <c r="H2" s="65"/>
      <c r="I2" s="66"/>
      <c r="J2" s="67" t="s">
        <v>1422</v>
      </c>
      <c r="K2" s="68"/>
      <c r="L2" s="69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70" t="s">
        <v>1429</v>
      </c>
      <c r="B4" s="70"/>
      <c r="C4" s="70"/>
      <c r="D4" s="70"/>
      <c r="E4" s="70"/>
      <c r="F4" s="20" t="s">
        <v>1430</v>
      </c>
      <c r="G4" s="21">
        <f>ROUND(J4/M14/60,2)</f>
        <v>0</v>
      </c>
      <c r="H4" s="22">
        <f>ROUND(K4/M14/60,2)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71" t="s">
        <v>1431</v>
      </c>
      <c r="O4" s="72"/>
      <c r="P4" s="26">
        <v>1</v>
      </c>
      <c r="Q4" s="73"/>
      <c r="R4" s="74"/>
      <c r="S4" s="74"/>
      <c r="T4" s="74"/>
      <c r="U4" s="74"/>
      <c r="V4" s="75"/>
    </row>
    <row r="5" spans="1:23" ht="45" x14ac:dyDescent="0.25">
      <c r="A5" s="70" t="s">
        <v>1432</v>
      </c>
      <c r="B5" s="70"/>
      <c r="C5" s="70"/>
      <c r="D5" s="70"/>
      <c r="E5" s="70"/>
      <c r="F5" s="20" t="s">
        <v>1433</v>
      </c>
      <c r="G5" s="21">
        <f>ROUND(J5/M14/60,2)</f>
        <v>0</v>
      </c>
      <c r="H5" s="22">
        <f>ROUND(K5/M14/60,2)</f>
        <v>0</v>
      </c>
      <c r="I5" s="23">
        <f>G5+H5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71"/>
      <c r="O5" s="72"/>
      <c r="P5" s="26">
        <v>2</v>
      </c>
      <c r="Q5" s="73"/>
      <c r="R5" s="74"/>
      <c r="S5" s="74"/>
      <c r="T5" s="74"/>
      <c r="U5" s="74"/>
      <c r="V5" s="75"/>
    </row>
    <row r="6" spans="1:23" ht="68.25" x14ac:dyDescent="0.25">
      <c r="A6" s="76" t="s">
        <v>1434</v>
      </c>
      <c r="B6" s="76"/>
      <c r="C6" s="76"/>
      <c r="D6" s="76"/>
      <c r="E6" s="76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77" t="s">
        <v>1436</v>
      </c>
      <c r="K6" s="78"/>
      <c r="L6" s="79"/>
      <c r="P6" s="19" t="s">
        <v>1427</v>
      </c>
      <c r="Q6" s="8" t="s">
        <v>1428</v>
      </c>
      <c r="S6" s="12"/>
      <c r="T6" s="12"/>
    </row>
    <row r="7" spans="1:23" ht="68.25" x14ac:dyDescent="0.25">
      <c r="A7" s="76" t="s">
        <v>1437</v>
      </c>
      <c r="B7" s="76"/>
      <c r="C7" s="76"/>
      <c r="D7" s="76"/>
      <c r="E7" s="76"/>
      <c r="F7" s="10" t="s">
        <v>1438</v>
      </c>
      <c r="G7" s="28"/>
      <c r="H7" s="22">
        <f t="shared" si="0"/>
        <v>0</v>
      </c>
      <c r="I7" s="48">
        <f>ROUND(G7+H7,2)</f>
        <v>0</v>
      </c>
      <c r="J7" s="77" t="s">
        <v>1436</v>
      </c>
      <c r="K7" s="78"/>
      <c r="L7" s="79"/>
      <c r="P7" s="19"/>
      <c r="Q7" s="8"/>
      <c r="S7" s="12"/>
      <c r="T7" s="12"/>
    </row>
    <row r="8" spans="1:23" ht="57" x14ac:dyDescent="0.25">
      <c r="A8" s="76" t="s">
        <v>1439</v>
      </c>
      <c r="B8" s="76"/>
      <c r="C8" s="76"/>
      <c r="D8" s="76"/>
      <c r="E8" s="76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71" t="s">
        <v>1441</v>
      </c>
      <c r="O8" s="72"/>
      <c r="P8" s="26">
        <v>1</v>
      </c>
      <c r="Q8" s="73"/>
      <c r="R8" s="74"/>
      <c r="S8" s="74"/>
      <c r="T8" s="74"/>
      <c r="U8" s="74"/>
      <c r="V8" s="75"/>
    </row>
    <row r="9" spans="1:23" ht="45.75" x14ac:dyDescent="0.25">
      <c r="A9" s="82" t="s">
        <v>1442</v>
      </c>
      <c r="B9" s="82"/>
      <c r="C9" s="82"/>
      <c r="D9" s="82"/>
      <c r="E9" s="82"/>
      <c r="F9" s="10" t="s">
        <v>1443</v>
      </c>
      <c r="G9" s="28"/>
      <c r="H9" s="22">
        <f t="shared" si="0"/>
        <v>0</v>
      </c>
      <c r="I9" s="48">
        <f>ROUND(G9+H9,2)</f>
        <v>0</v>
      </c>
      <c r="J9" s="83" t="s">
        <v>1436</v>
      </c>
      <c r="K9" s="84"/>
      <c r="L9" s="85"/>
      <c r="M9" s="8"/>
      <c r="N9" s="31"/>
      <c r="W9" s="32"/>
    </row>
    <row r="10" spans="1:23" ht="57.75" thickBot="1" x14ac:dyDescent="0.3">
      <c r="A10" s="82" t="s">
        <v>1444</v>
      </c>
      <c r="B10" s="82"/>
      <c r="C10" s="82"/>
      <c r="D10" s="82"/>
      <c r="E10" s="82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86" t="s">
        <v>1436</v>
      </c>
      <c r="K10" s="87"/>
      <c r="L10" s="88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89"/>
      <c r="J11" s="90"/>
      <c r="K11" s="90"/>
      <c r="L11" s="91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92"/>
      <c r="J12" s="93"/>
      <c r="K12" s="93"/>
      <c r="L12" s="94"/>
      <c r="M12" s="95" t="s">
        <v>1448</v>
      </c>
      <c r="N12" s="96"/>
      <c r="O12" s="96"/>
      <c r="P12" s="96"/>
      <c r="Q12" s="96"/>
      <c r="R12" s="96"/>
      <c r="S12" s="96"/>
      <c r="T12" s="96"/>
      <c r="U12" s="96"/>
      <c r="V12" s="96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2</v>
      </c>
      <c r="N14" s="42">
        <f>SUM(N16:N400)</f>
        <v>2</v>
      </c>
      <c r="P14" s="80" t="s">
        <v>1449</v>
      </c>
      <c r="Q14" s="81"/>
      <c r="R14" s="81"/>
      <c r="S14" s="81"/>
      <c r="T14" s="80" t="s">
        <v>1450</v>
      </c>
      <c r="U14" s="81"/>
      <c r="V14" s="81"/>
      <c r="W14" s="8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83420</v>
      </c>
      <c r="B16" s="55" t="s">
        <v>975</v>
      </c>
      <c r="C16" s="56" t="s">
        <v>976</v>
      </c>
      <c r="D16" s="57" t="s">
        <v>14</v>
      </c>
      <c r="E16" s="57" t="s">
        <v>133</v>
      </c>
      <c r="F16" s="57" t="s">
        <v>149</v>
      </c>
      <c r="G16" s="57" t="s">
        <v>962</v>
      </c>
      <c r="H16" s="57" t="s">
        <v>149</v>
      </c>
      <c r="I16" s="57" t="s">
        <v>231</v>
      </c>
      <c r="J16" s="57" t="s">
        <v>232</v>
      </c>
      <c r="K16" s="58">
        <v>8</v>
      </c>
      <c r="L16" s="57">
        <v>333088</v>
      </c>
      <c r="M16" s="57">
        <v>288083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82344</v>
      </c>
      <c r="B17" s="55" t="s">
        <v>977</v>
      </c>
      <c r="C17" s="56" t="s">
        <v>978</v>
      </c>
      <c r="D17" s="57" t="s">
        <v>14</v>
      </c>
      <c r="E17" s="57" t="s">
        <v>133</v>
      </c>
      <c r="F17" s="57" t="s">
        <v>149</v>
      </c>
      <c r="G17" s="57" t="s">
        <v>962</v>
      </c>
      <c r="H17" s="57" t="s">
        <v>149</v>
      </c>
      <c r="I17" s="57" t="s">
        <v>979</v>
      </c>
      <c r="J17" s="57" t="s">
        <v>980</v>
      </c>
      <c r="K17" s="58">
        <v>8</v>
      </c>
      <c r="L17" s="57">
        <v>333961</v>
      </c>
      <c r="M17" s="57">
        <v>288096</v>
      </c>
      <c r="N17" s="57">
        <v>1</v>
      </c>
      <c r="O17" s="59"/>
      <c r="P17" s="59"/>
      <c r="Q17" s="59"/>
      <c r="R17" s="32">
        <f>ROUND(Q17*0.23,2)</f>
        <v>0</v>
      </c>
      <c r="S17" s="44">
        <f>ROUND(Q17,2)+R17</f>
        <v>0</v>
      </c>
      <c r="T17" s="59"/>
      <c r="U17" s="59"/>
      <c r="V17" s="32">
        <f>ROUND(U17*0.23,2)</f>
        <v>0</v>
      </c>
      <c r="W17" s="44">
        <f>ROUND(U17,2)+V17</f>
        <v>0</v>
      </c>
    </row>
  </sheetData>
  <sheetProtection algorithmName="SHA-512" hashValue="znYT5j3urxi6YJAvYkvtGPg9NSl9owmYjR6raBh6h+1tHN9nlQh8nLkkD9iTJob+iqgLkaQEIU/SHa3LqmvjBg==" saltValue="qI/gm8YPmHn1c+iRQZb3Dw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dimension ref="A1:W18"/>
  <sheetViews>
    <sheetView topLeftCell="A7" workbookViewId="0">
      <selection activeCell="H5" sqref="H5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176</v>
      </c>
      <c r="B2" s="8">
        <f>M14</f>
        <v>3</v>
      </c>
      <c r="C2" s="8" t="str">
        <f>E16</f>
        <v>KŁODZKI</v>
      </c>
      <c r="D2" s="8"/>
      <c r="E2" s="8"/>
      <c r="F2" s="8"/>
      <c r="G2" s="64" t="s">
        <v>1421</v>
      </c>
      <c r="H2" s="65"/>
      <c r="I2" s="66"/>
      <c r="J2" s="67" t="s">
        <v>1422</v>
      </c>
      <c r="K2" s="68"/>
      <c r="L2" s="69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70" t="s">
        <v>1429</v>
      </c>
      <c r="B4" s="70"/>
      <c r="C4" s="70"/>
      <c r="D4" s="70"/>
      <c r="E4" s="70"/>
      <c r="F4" s="20" t="s">
        <v>1430</v>
      </c>
      <c r="G4" s="21">
        <f>ROUND(J4/M14/60,2)</f>
        <v>0</v>
      </c>
      <c r="H4" s="22">
        <f>ROUND(K4/M14/60,2)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71" t="s">
        <v>1431</v>
      </c>
      <c r="O4" s="72"/>
      <c r="P4" s="26">
        <v>1</v>
      </c>
      <c r="Q4" s="73"/>
      <c r="R4" s="74"/>
      <c r="S4" s="74"/>
      <c r="T4" s="74"/>
      <c r="U4" s="74"/>
      <c r="V4" s="75"/>
    </row>
    <row r="5" spans="1:23" ht="45" x14ac:dyDescent="0.25">
      <c r="A5" s="70" t="s">
        <v>1432</v>
      </c>
      <c r="B5" s="70"/>
      <c r="C5" s="70"/>
      <c r="D5" s="70"/>
      <c r="E5" s="70"/>
      <c r="F5" s="20" t="s">
        <v>1433</v>
      </c>
      <c r="G5" s="21">
        <f>ROUND(J5/M14/60,2)</f>
        <v>0</v>
      </c>
      <c r="H5" s="22">
        <f>ROUND(K5/M14/60,2)</f>
        <v>0</v>
      </c>
      <c r="I5" s="23">
        <f>G5+H5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71"/>
      <c r="O5" s="72"/>
      <c r="P5" s="26">
        <v>2</v>
      </c>
      <c r="Q5" s="73"/>
      <c r="R5" s="74"/>
      <c r="S5" s="74"/>
      <c r="T5" s="74"/>
      <c r="U5" s="74"/>
      <c r="V5" s="75"/>
    </row>
    <row r="6" spans="1:23" ht="68.25" x14ac:dyDescent="0.25">
      <c r="A6" s="76" t="s">
        <v>1434</v>
      </c>
      <c r="B6" s="76"/>
      <c r="C6" s="76"/>
      <c r="D6" s="76"/>
      <c r="E6" s="76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77" t="s">
        <v>1436</v>
      </c>
      <c r="K6" s="78"/>
      <c r="L6" s="79"/>
      <c r="P6" s="19" t="s">
        <v>1427</v>
      </c>
      <c r="Q6" s="8" t="s">
        <v>1428</v>
      </c>
      <c r="S6" s="12"/>
      <c r="T6" s="12"/>
    </row>
    <row r="7" spans="1:23" ht="68.25" x14ac:dyDescent="0.25">
      <c r="A7" s="76" t="s">
        <v>1437</v>
      </c>
      <c r="B7" s="76"/>
      <c r="C7" s="76"/>
      <c r="D7" s="76"/>
      <c r="E7" s="76"/>
      <c r="F7" s="10" t="s">
        <v>1438</v>
      </c>
      <c r="G7" s="28"/>
      <c r="H7" s="22">
        <f t="shared" si="0"/>
        <v>0</v>
      </c>
      <c r="I7" s="48">
        <f>ROUND(G7+H7,2)</f>
        <v>0</v>
      </c>
      <c r="J7" s="77" t="s">
        <v>1436</v>
      </c>
      <c r="K7" s="78"/>
      <c r="L7" s="79"/>
      <c r="P7" s="19"/>
      <c r="Q7" s="8"/>
      <c r="S7" s="12"/>
      <c r="T7" s="12"/>
    </row>
    <row r="8" spans="1:23" ht="57" x14ac:dyDescent="0.25">
      <c r="A8" s="76" t="s">
        <v>1439</v>
      </c>
      <c r="B8" s="76"/>
      <c r="C8" s="76"/>
      <c r="D8" s="76"/>
      <c r="E8" s="76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71" t="s">
        <v>1441</v>
      </c>
      <c r="O8" s="72"/>
      <c r="P8" s="26">
        <v>1</v>
      </c>
      <c r="Q8" s="73"/>
      <c r="R8" s="74"/>
      <c r="S8" s="74"/>
      <c r="T8" s="74"/>
      <c r="U8" s="74"/>
      <c r="V8" s="75"/>
    </row>
    <row r="9" spans="1:23" ht="45.75" x14ac:dyDescent="0.25">
      <c r="A9" s="82" t="s">
        <v>1442</v>
      </c>
      <c r="B9" s="82"/>
      <c r="C9" s="82"/>
      <c r="D9" s="82"/>
      <c r="E9" s="82"/>
      <c r="F9" s="10" t="s">
        <v>1443</v>
      </c>
      <c r="G9" s="28"/>
      <c r="H9" s="22">
        <f t="shared" si="0"/>
        <v>0</v>
      </c>
      <c r="I9" s="48">
        <f>ROUND(G9+H9,2)</f>
        <v>0</v>
      </c>
      <c r="J9" s="83" t="s">
        <v>1436</v>
      </c>
      <c r="K9" s="84"/>
      <c r="L9" s="85"/>
      <c r="M9" s="8"/>
      <c r="N9" s="31"/>
      <c r="W9" s="32"/>
    </row>
    <row r="10" spans="1:23" ht="57.75" thickBot="1" x14ac:dyDescent="0.3">
      <c r="A10" s="82" t="s">
        <v>1444</v>
      </c>
      <c r="B10" s="82"/>
      <c r="C10" s="82"/>
      <c r="D10" s="82"/>
      <c r="E10" s="82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86" t="s">
        <v>1436</v>
      </c>
      <c r="K10" s="87"/>
      <c r="L10" s="88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89"/>
      <c r="J11" s="90"/>
      <c r="K11" s="90"/>
      <c r="L11" s="91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92"/>
      <c r="J12" s="93"/>
      <c r="K12" s="93"/>
      <c r="L12" s="94"/>
      <c r="M12" s="95" t="s">
        <v>1448</v>
      </c>
      <c r="N12" s="96"/>
      <c r="O12" s="96"/>
      <c r="P12" s="96"/>
      <c r="Q12" s="96"/>
      <c r="R12" s="96"/>
      <c r="S12" s="96"/>
      <c r="T12" s="96"/>
      <c r="U12" s="96"/>
      <c r="V12" s="96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3</v>
      </c>
      <c r="N14" s="42">
        <f>SUM(N16:N400)</f>
        <v>3</v>
      </c>
      <c r="P14" s="80" t="s">
        <v>1449</v>
      </c>
      <c r="Q14" s="81"/>
      <c r="R14" s="81"/>
      <c r="S14" s="81"/>
      <c r="T14" s="80" t="s">
        <v>1450</v>
      </c>
      <c r="U14" s="81"/>
      <c r="V14" s="81"/>
      <c r="W14" s="8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89847</v>
      </c>
      <c r="B16" s="55" t="s">
        <v>911</v>
      </c>
      <c r="C16" s="56" t="s">
        <v>912</v>
      </c>
      <c r="D16" s="57" t="s">
        <v>14</v>
      </c>
      <c r="E16" s="57" t="s">
        <v>133</v>
      </c>
      <c r="F16" s="57" t="s">
        <v>134</v>
      </c>
      <c r="G16" s="57" t="s">
        <v>904</v>
      </c>
      <c r="H16" s="57" t="s">
        <v>134</v>
      </c>
      <c r="I16" s="57" t="s">
        <v>184</v>
      </c>
      <c r="J16" s="57" t="s">
        <v>185</v>
      </c>
      <c r="K16" s="58">
        <v>4</v>
      </c>
      <c r="L16" s="57">
        <v>332746</v>
      </c>
      <c r="M16" s="57">
        <v>272832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83351</v>
      </c>
      <c r="B17" s="55" t="s">
        <v>967</v>
      </c>
      <c r="C17" s="56" t="s">
        <v>968</v>
      </c>
      <c r="D17" s="57" t="s">
        <v>14</v>
      </c>
      <c r="E17" s="57" t="s">
        <v>133</v>
      </c>
      <c r="F17" s="57" t="s">
        <v>149</v>
      </c>
      <c r="G17" s="57" t="s">
        <v>962</v>
      </c>
      <c r="H17" s="57" t="s">
        <v>149</v>
      </c>
      <c r="I17" s="57" t="s">
        <v>458</v>
      </c>
      <c r="J17" s="57" t="s">
        <v>459</v>
      </c>
      <c r="K17" s="58">
        <v>12</v>
      </c>
      <c r="L17" s="57">
        <v>333471</v>
      </c>
      <c r="M17" s="57">
        <v>288175</v>
      </c>
      <c r="N17" s="57">
        <v>1</v>
      </c>
      <c r="O17" s="59"/>
      <c r="P17" s="59"/>
      <c r="Q17" s="59"/>
      <c r="R17" s="32">
        <f t="shared" ref="R17:R18" si="1">ROUND(Q17*0.23,2)</f>
        <v>0</v>
      </c>
      <c r="S17" s="44">
        <f t="shared" ref="S17:S18" si="2">ROUND(Q17,2)+R17</f>
        <v>0</v>
      </c>
      <c r="T17" s="59"/>
      <c r="U17" s="59"/>
      <c r="V17" s="32">
        <f t="shared" ref="V17:V18" si="3">ROUND(U17*0.23,2)</f>
        <v>0</v>
      </c>
      <c r="W17" s="44">
        <f t="shared" ref="W17:W18" si="4">ROUND(U17,2)+V17</f>
        <v>0</v>
      </c>
    </row>
    <row r="18" spans="1:23" x14ac:dyDescent="0.25">
      <c r="A18" s="55">
        <v>8891951</v>
      </c>
      <c r="B18" s="55" t="s">
        <v>1007</v>
      </c>
      <c r="C18" s="56" t="s">
        <v>1008</v>
      </c>
      <c r="D18" s="57" t="s">
        <v>14</v>
      </c>
      <c r="E18" s="57" t="s">
        <v>133</v>
      </c>
      <c r="F18" s="57" t="s">
        <v>149</v>
      </c>
      <c r="G18" s="57" t="s">
        <v>962</v>
      </c>
      <c r="H18" s="57" t="s">
        <v>149</v>
      </c>
      <c r="I18" s="57" t="s">
        <v>1009</v>
      </c>
      <c r="J18" s="57" t="s">
        <v>1010</v>
      </c>
      <c r="K18" s="57" t="s">
        <v>1011</v>
      </c>
      <c r="L18" s="57">
        <v>333393</v>
      </c>
      <c r="M18" s="57">
        <v>288175</v>
      </c>
      <c r="N18" s="57">
        <v>1</v>
      </c>
      <c r="O18" s="59"/>
      <c r="P18" s="59"/>
      <c r="Q18" s="59"/>
      <c r="R18" s="32">
        <f t="shared" si="1"/>
        <v>0</v>
      </c>
      <c r="S18" s="44">
        <f t="shared" si="2"/>
        <v>0</v>
      </c>
      <c r="T18" s="59"/>
      <c r="U18" s="59"/>
      <c r="V18" s="32">
        <f t="shared" si="3"/>
        <v>0</v>
      </c>
      <c r="W18" s="44">
        <f t="shared" si="4"/>
        <v>0</v>
      </c>
    </row>
  </sheetData>
  <sheetProtection algorithmName="SHA-512" hashValue="rT6ctLNyVRELDlYnO4eC/hPcTqn6FGj4XfgCt0L0o/p7qkPJj/hoKI0lSP3N13ffnQL3Bqh5yxnkTXJWdN06qQ==" saltValue="cTeQNi2TzPKp00OMChUj1g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A18"/>
  <sheetViews>
    <sheetView topLeftCell="A4" workbookViewId="0">
      <selection activeCell="I24" sqref="I24"/>
    </sheetView>
  </sheetViews>
  <sheetFormatPr defaultRowHeight="15" x14ac:dyDescent="0.25"/>
  <cols>
    <col min="2" max="2" width="10.140625" customWidth="1"/>
    <col min="12" max="12" width="15.85546875" customWidth="1"/>
    <col min="15" max="15" width="18.5703125" customWidth="1"/>
    <col min="17" max="17" width="19.28515625" customWidth="1"/>
    <col min="19" max="19" width="16.42578125" customWidth="1"/>
    <col min="21" max="21" width="18.7109375" customWidth="1"/>
    <col min="23" max="23" width="13.7109375" customWidth="1"/>
  </cols>
  <sheetData>
    <row r="1" spans="1:27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  <c r="W1" s="11"/>
      <c r="X1" s="11"/>
      <c r="Y1" s="11"/>
      <c r="Z1" s="11"/>
      <c r="AA1" s="11"/>
    </row>
    <row r="2" spans="1:27" ht="15.75" thickTop="1" x14ac:dyDescent="0.25">
      <c r="A2" s="8">
        <v>238</v>
      </c>
      <c r="B2" s="8">
        <f>M14</f>
        <v>3</v>
      </c>
      <c r="C2" s="8" t="str">
        <f>E16</f>
        <v>ZGORZELECKI</v>
      </c>
      <c r="D2" s="8"/>
      <c r="E2" s="8"/>
      <c r="F2" s="8"/>
      <c r="G2" s="97" t="s">
        <v>1421</v>
      </c>
      <c r="H2" s="98"/>
      <c r="I2" s="99"/>
      <c r="J2" s="100" t="s">
        <v>1422</v>
      </c>
      <c r="K2" s="101"/>
      <c r="L2" s="102"/>
      <c r="M2" s="11"/>
      <c r="N2" s="11"/>
      <c r="O2" s="11"/>
      <c r="P2" s="11"/>
      <c r="Q2" s="12"/>
      <c r="R2" s="12"/>
      <c r="S2" s="12"/>
      <c r="T2" s="12"/>
      <c r="U2" s="11"/>
      <c r="V2" s="11"/>
      <c r="W2" s="11"/>
      <c r="X2" s="11"/>
      <c r="Y2" s="11"/>
      <c r="Z2" s="11"/>
      <c r="AA2" s="11"/>
    </row>
    <row r="3" spans="1:27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16" t="str">
        <f>G3</f>
        <v>Netto</v>
      </c>
      <c r="K3" s="17" t="str">
        <f>H3</f>
        <v>VAT</v>
      </c>
      <c r="L3" s="18" t="str">
        <f>I3</f>
        <v>Brutto</v>
      </c>
      <c r="M3" s="11"/>
      <c r="N3" s="11"/>
      <c r="O3" s="11"/>
      <c r="P3" s="19" t="s">
        <v>1427</v>
      </c>
      <c r="Q3" s="8" t="s">
        <v>1428</v>
      </c>
      <c r="R3" s="11"/>
      <c r="S3" s="8"/>
      <c r="T3" s="8"/>
      <c r="U3" s="8"/>
      <c r="V3" s="8"/>
      <c r="W3" s="11"/>
      <c r="X3" s="11"/>
      <c r="Y3" s="11"/>
      <c r="Z3" s="11"/>
      <c r="AA3" s="11"/>
    </row>
    <row r="4" spans="1:27" ht="45" x14ac:dyDescent="0.25">
      <c r="A4" s="103" t="s">
        <v>1429</v>
      </c>
      <c r="B4" s="103"/>
      <c r="C4" s="103"/>
      <c r="D4" s="103"/>
      <c r="E4" s="103"/>
      <c r="F4" s="20" t="s">
        <v>1430</v>
      </c>
      <c r="G4" s="21">
        <f>ROUND(J4/M14/60,2)</f>
        <v>0</v>
      </c>
      <c r="H4" s="22">
        <f>ROUND(K4/M14/60,2)</f>
        <v>0</v>
      </c>
      <c r="I4" s="23">
        <f>G4+H4</f>
        <v>0</v>
      </c>
      <c r="J4" s="16">
        <f>ROUND(SUM(Q16:Q355),2)*60</f>
        <v>0</v>
      </c>
      <c r="K4" s="24">
        <f>SUM(R16:R355)*60</f>
        <v>0</v>
      </c>
      <c r="L4" s="25">
        <f>SUM(S16:S355)*60</f>
        <v>0</v>
      </c>
      <c r="M4" s="11"/>
      <c r="N4" s="71" t="s">
        <v>1431</v>
      </c>
      <c r="O4" s="72"/>
      <c r="P4" s="26">
        <v>1</v>
      </c>
      <c r="Q4" s="73"/>
      <c r="R4" s="74"/>
      <c r="S4" s="74"/>
      <c r="T4" s="74"/>
      <c r="U4" s="74"/>
      <c r="V4" s="75"/>
      <c r="W4" s="11"/>
      <c r="X4" s="11"/>
      <c r="Y4" s="11"/>
      <c r="Z4" s="11"/>
      <c r="AA4" s="11"/>
    </row>
    <row r="5" spans="1:27" ht="45" x14ac:dyDescent="0.25">
      <c r="A5" s="103" t="s">
        <v>1432</v>
      </c>
      <c r="B5" s="103"/>
      <c r="C5" s="103"/>
      <c r="D5" s="103"/>
      <c r="E5" s="103"/>
      <c r="F5" s="20" t="s">
        <v>1433</v>
      </c>
      <c r="G5" s="21">
        <f>ROUND(J5/M14/60,2)</f>
        <v>0</v>
      </c>
      <c r="H5" s="22">
        <f>ROUND(K5/M14/60,2)</f>
        <v>0</v>
      </c>
      <c r="I5" s="23">
        <f>G5+H5</f>
        <v>0</v>
      </c>
      <c r="J5" s="16">
        <f>ROUND(SUM(U16:U355),2)*60</f>
        <v>0</v>
      </c>
      <c r="K5" s="24">
        <f>SUM(V16:V355)*60</f>
        <v>0</v>
      </c>
      <c r="L5" s="25">
        <f>SUM(W16:W355)*60</f>
        <v>0</v>
      </c>
      <c r="M5" s="11"/>
      <c r="N5" s="71"/>
      <c r="O5" s="72"/>
      <c r="P5" s="26">
        <v>2</v>
      </c>
      <c r="Q5" s="73"/>
      <c r="R5" s="74"/>
      <c r="S5" s="74"/>
      <c r="T5" s="74"/>
      <c r="U5" s="74"/>
      <c r="V5" s="75"/>
      <c r="W5" s="11"/>
      <c r="X5" s="11"/>
      <c r="Y5" s="11"/>
      <c r="Z5" s="11"/>
      <c r="AA5" s="11"/>
    </row>
    <row r="6" spans="1:27" ht="68.25" x14ac:dyDescent="0.25">
      <c r="A6" s="104" t="s">
        <v>1434</v>
      </c>
      <c r="B6" s="104"/>
      <c r="C6" s="104"/>
      <c r="D6" s="104"/>
      <c r="E6" s="104"/>
      <c r="F6" s="27" t="s">
        <v>1435</v>
      </c>
      <c r="G6" s="28"/>
      <c r="H6" s="22">
        <f t="shared" ref="H6:H10" si="0">G6*0.23</f>
        <v>0</v>
      </c>
      <c r="I6" s="29">
        <f>ROUND(G6+H6,2)</f>
        <v>0</v>
      </c>
      <c r="J6" s="105" t="s">
        <v>1436</v>
      </c>
      <c r="K6" s="106"/>
      <c r="L6" s="107"/>
      <c r="M6" s="11"/>
      <c r="N6" s="11"/>
      <c r="O6" s="11"/>
      <c r="P6" s="19" t="s">
        <v>1427</v>
      </c>
      <c r="Q6" s="8" t="s">
        <v>1428</v>
      </c>
      <c r="R6" s="11"/>
      <c r="S6" s="12"/>
      <c r="T6" s="12"/>
      <c r="U6" s="11"/>
      <c r="V6" s="11"/>
      <c r="W6" s="11"/>
      <c r="X6" s="11"/>
      <c r="Y6" s="11"/>
      <c r="Z6" s="11"/>
      <c r="AA6" s="11"/>
    </row>
    <row r="7" spans="1:27" ht="68.25" x14ac:dyDescent="0.25">
      <c r="A7" s="104" t="s">
        <v>1437</v>
      </c>
      <c r="B7" s="104"/>
      <c r="C7" s="104"/>
      <c r="D7" s="104"/>
      <c r="E7" s="104"/>
      <c r="F7" s="27" t="s">
        <v>1438</v>
      </c>
      <c r="G7" s="28"/>
      <c r="H7" s="22">
        <f t="shared" si="0"/>
        <v>0</v>
      </c>
      <c r="I7" s="29">
        <f>ROUND(G7+H7,2)</f>
        <v>0</v>
      </c>
      <c r="J7" s="105" t="s">
        <v>1436</v>
      </c>
      <c r="K7" s="106"/>
      <c r="L7" s="107"/>
      <c r="M7" s="11"/>
      <c r="N7" s="11"/>
      <c r="O7" s="11"/>
      <c r="P7" s="19"/>
      <c r="Q7" s="8"/>
      <c r="R7" s="11"/>
      <c r="S7" s="12"/>
      <c r="T7" s="12"/>
      <c r="U7" s="11"/>
      <c r="V7" s="11"/>
      <c r="W7" s="11"/>
      <c r="X7" s="11"/>
      <c r="Y7" s="11"/>
      <c r="Z7" s="11"/>
      <c r="AA7" s="11"/>
    </row>
    <row r="8" spans="1:27" ht="57" x14ac:dyDescent="0.25">
      <c r="A8" s="104" t="s">
        <v>1439</v>
      </c>
      <c r="B8" s="104"/>
      <c r="C8" s="104"/>
      <c r="D8" s="104"/>
      <c r="E8" s="104"/>
      <c r="F8" s="10" t="s">
        <v>1440</v>
      </c>
      <c r="G8" s="28"/>
      <c r="H8" s="22">
        <f t="shared" si="0"/>
        <v>0</v>
      </c>
      <c r="I8" s="29">
        <f>ROUND(G8+H8,2)</f>
        <v>0</v>
      </c>
      <c r="J8" s="16">
        <f>ROUND(G8*M14,2)</f>
        <v>0</v>
      </c>
      <c r="K8" s="24">
        <f>ROUND(J8*0.23,2)</f>
        <v>0</v>
      </c>
      <c r="L8" s="30">
        <f>ROUND(J8+K8,2)</f>
        <v>0</v>
      </c>
      <c r="M8" s="11"/>
      <c r="N8" s="71" t="s">
        <v>1441</v>
      </c>
      <c r="O8" s="72"/>
      <c r="P8" s="26">
        <v>1</v>
      </c>
      <c r="Q8" s="73"/>
      <c r="R8" s="74"/>
      <c r="S8" s="74"/>
      <c r="T8" s="74"/>
      <c r="U8" s="74"/>
      <c r="V8" s="75"/>
      <c r="W8" s="11"/>
      <c r="X8" s="11"/>
      <c r="Y8" s="11"/>
      <c r="Z8" s="11"/>
      <c r="AA8" s="11"/>
    </row>
    <row r="9" spans="1:27" ht="45.75" x14ac:dyDescent="0.25">
      <c r="A9" s="108" t="s">
        <v>1442</v>
      </c>
      <c r="B9" s="108"/>
      <c r="C9" s="108"/>
      <c r="D9" s="108"/>
      <c r="E9" s="108"/>
      <c r="F9" s="10" t="s">
        <v>1443</v>
      </c>
      <c r="G9" s="28"/>
      <c r="H9" s="22">
        <f t="shared" si="0"/>
        <v>0</v>
      </c>
      <c r="I9" s="29">
        <f>ROUND(G9+H9,2)</f>
        <v>0</v>
      </c>
      <c r="J9" s="109" t="s">
        <v>1436</v>
      </c>
      <c r="K9" s="110"/>
      <c r="L9" s="111"/>
      <c r="M9" s="8"/>
      <c r="N9" s="31"/>
      <c r="O9" s="11"/>
      <c r="P9" s="11"/>
      <c r="Q9" s="11"/>
      <c r="R9" s="11"/>
      <c r="S9" s="11"/>
      <c r="T9" s="11"/>
      <c r="U9" s="11"/>
      <c r="V9" s="11"/>
      <c r="W9" s="32"/>
      <c r="X9" s="11"/>
      <c r="Y9" s="11"/>
      <c r="Z9" s="11"/>
      <c r="AA9" s="11"/>
    </row>
    <row r="10" spans="1:27" ht="57.75" thickBot="1" x14ac:dyDescent="0.3">
      <c r="A10" s="108" t="s">
        <v>1444</v>
      </c>
      <c r="B10" s="108"/>
      <c r="C10" s="108"/>
      <c r="D10" s="108"/>
      <c r="E10" s="108"/>
      <c r="F10" s="10" t="s">
        <v>1445</v>
      </c>
      <c r="G10" s="33"/>
      <c r="H10" s="34">
        <f t="shared" si="0"/>
        <v>0</v>
      </c>
      <c r="I10" s="29">
        <f>ROUND(G10+H10,2)</f>
        <v>0</v>
      </c>
      <c r="J10" s="112" t="s">
        <v>1436</v>
      </c>
      <c r="K10" s="113"/>
      <c r="L10" s="114"/>
      <c r="M10" s="8"/>
      <c r="N10" s="8"/>
      <c r="W10" s="11"/>
      <c r="X10" s="11"/>
      <c r="Y10" s="11"/>
      <c r="Z10" s="11"/>
      <c r="AA10" s="11"/>
    </row>
    <row r="11" spans="1:27" ht="15.75" thickTop="1" x14ac:dyDescent="0.25">
      <c r="A11" s="35"/>
      <c r="B11" s="35"/>
      <c r="C11" s="35"/>
      <c r="D11" s="35"/>
      <c r="E11" s="11"/>
      <c r="F11" s="11"/>
      <c r="G11" s="11"/>
      <c r="H11" s="35"/>
      <c r="I11" s="89"/>
      <c r="J11" s="90"/>
      <c r="K11" s="90"/>
      <c r="L11" s="91"/>
      <c r="M11" s="36" t="s">
        <v>1446</v>
      </c>
      <c r="N11" s="37"/>
      <c r="O11" s="17"/>
      <c r="P11" s="8"/>
      <c r="Q11" s="8"/>
      <c r="R11" s="8"/>
      <c r="S11" s="8"/>
      <c r="T11" s="8"/>
      <c r="U11" s="8"/>
      <c r="V11" s="38"/>
      <c r="W11" s="11"/>
      <c r="X11" s="11"/>
      <c r="Y11" s="11"/>
      <c r="Z11" s="11"/>
      <c r="AA11" s="11"/>
    </row>
    <row r="12" spans="1:27" ht="15.75" thickBot="1" x14ac:dyDescent="0.3">
      <c r="A12" s="35"/>
      <c r="B12" s="35"/>
      <c r="C12" s="35"/>
      <c r="D12" s="35"/>
      <c r="E12" s="11"/>
      <c r="F12" s="11"/>
      <c r="G12" s="11"/>
      <c r="H12" s="39" t="s">
        <v>1447</v>
      </c>
      <c r="I12" s="92"/>
      <c r="J12" s="93"/>
      <c r="K12" s="93"/>
      <c r="L12" s="94"/>
      <c r="M12" s="115" t="s">
        <v>1448</v>
      </c>
      <c r="N12" s="116"/>
      <c r="O12" s="116"/>
      <c r="P12" s="116"/>
      <c r="Q12" s="116"/>
      <c r="R12" s="116"/>
      <c r="S12" s="116"/>
      <c r="T12" s="116"/>
      <c r="U12" s="116"/>
      <c r="V12" s="116"/>
      <c r="W12" s="11"/>
      <c r="X12" s="11"/>
      <c r="Y12" s="11"/>
      <c r="Z12" s="11"/>
      <c r="AA12" s="11"/>
    </row>
    <row r="13" spans="1:27" ht="15.75" thickTop="1" x14ac:dyDescent="0.25"/>
    <row r="14" spans="1:27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3</v>
      </c>
      <c r="N14" s="42">
        <f>SUM(N16:N400)</f>
        <v>3</v>
      </c>
      <c r="P14" s="80" t="s">
        <v>1449</v>
      </c>
      <c r="Q14" s="81"/>
      <c r="R14" s="81"/>
      <c r="S14" s="81"/>
      <c r="T14" s="80" t="s">
        <v>1450</v>
      </c>
      <c r="U14" s="81"/>
      <c r="V14" s="81"/>
      <c r="W14" s="81"/>
    </row>
    <row r="15" spans="1:27" ht="78.75" x14ac:dyDescent="0.25">
      <c r="A15" s="1" t="s">
        <v>1</v>
      </c>
      <c r="B15" s="1" t="s">
        <v>2</v>
      </c>
      <c r="C15" s="2" t="s">
        <v>3</v>
      </c>
      <c r="D15" s="3" t="s">
        <v>4</v>
      </c>
      <c r="E15" s="3" t="s">
        <v>5</v>
      </c>
      <c r="F15" s="3" t="s">
        <v>6</v>
      </c>
      <c r="G15" s="3" t="s">
        <v>7</v>
      </c>
      <c r="H15" s="3" t="s">
        <v>8</v>
      </c>
      <c r="I15" s="3" t="s">
        <v>9</v>
      </c>
      <c r="J15" s="3" t="s">
        <v>10</v>
      </c>
      <c r="K15" s="3" t="s">
        <v>11</v>
      </c>
      <c r="L15" s="3" t="s">
        <v>12</v>
      </c>
      <c r="M15" s="3" t="s">
        <v>13</v>
      </c>
      <c r="N15" s="3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7" x14ac:dyDescent="0.25">
      <c r="A16" s="4">
        <v>352698</v>
      </c>
      <c r="B16" s="4" t="s">
        <v>447</v>
      </c>
      <c r="C16" s="5" t="s">
        <v>448</v>
      </c>
      <c r="D16" s="6" t="s">
        <v>14</v>
      </c>
      <c r="E16" s="6" t="s">
        <v>15</v>
      </c>
      <c r="F16" s="6" t="s">
        <v>50</v>
      </c>
      <c r="G16" s="6" t="s">
        <v>440</v>
      </c>
      <c r="H16" s="6" t="s">
        <v>50</v>
      </c>
      <c r="I16" s="6" t="s">
        <v>449</v>
      </c>
      <c r="J16" s="6" t="s">
        <v>450</v>
      </c>
      <c r="K16" s="7">
        <v>17</v>
      </c>
      <c r="L16" s="6">
        <v>220705</v>
      </c>
      <c r="M16" s="6">
        <v>373091</v>
      </c>
      <c r="N16" s="6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4">
        <v>352788</v>
      </c>
      <c r="B17" s="4" t="s">
        <v>451</v>
      </c>
      <c r="C17" s="5" t="s">
        <v>452</v>
      </c>
      <c r="D17" s="6" t="s">
        <v>14</v>
      </c>
      <c r="E17" s="6" t="s">
        <v>15</v>
      </c>
      <c r="F17" s="6" t="s">
        <v>50</v>
      </c>
      <c r="G17" s="6" t="s">
        <v>440</v>
      </c>
      <c r="H17" s="6" t="s">
        <v>50</v>
      </c>
      <c r="I17" s="6" t="s">
        <v>36</v>
      </c>
      <c r="J17" s="6" t="s">
        <v>37</v>
      </c>
      <c r="K17" s="7">
        <v>8</v>
      </c>
      <c r="L17" s="6">
        <v>220576</v>
      </c>
      <c r="M17" s="6">
        <v>372300</v>
      </c>
      <c r="N17" s="6">
        <v>1</v>
      </c>
      <c r="O17" s="59"/>
      <c r="P17" s="59"/>
      <c r="Q17" s="59"/>
      <c r="R17" s="32">
        <f t="shared" ref="R17:R18" si="1">ROUND(Q17*0.23,2)</f>
        <v>0</v>
      </c>
      <c r="S17" s="44">
        <f t="shared" ref="S17:S18" si="2">ROUND(Q17,2)+R17</f>
        <v>0</v>
      </c>
      <c r="T17" s="59"/>
      <c r="U17" s="59"/>
      <c r="V17" s="32">
        <f t="shared" ref="V17:V18" si="3">ROUND(U17*0.23,2)</f>
        <v>0</v>
      </c>
      <c r="W17" s="44">
        <f t="shared" ref="W17:W18" si="4">ROUND(U17,2)+V17</f>
        <v>0</v>
      </c>
    </row>
    <row r="18" spans="1:23" x14ac:dyDescent="0.25">
      <c r="A18" s="4">
        <v>349406</v>
      </c>
      <c r="B18" s="4" t="s">
        <v>453</v>
      </c>
      <c r="C18" s="5" t="s">
        <v>454</v>
      </c>
      <c r="D18" s="6" t="s">
        <v>14</v>
      </c>
      <c r="E18" s="6" t="s">
        <v>15</v>
      </c>
      <c r="F18" s="6" t="s">
        <v>50</v>
      </c>
      <c r="G18" s="6" t="s">
        <v>440</v>
      </c>
      <c r="H18" s="6" t="s">
        <v>50</v>
      </c>
      <c r="I18" s="6" t="s">
        <v>455</v>
      </c>
      <c r="J18" s="6" t="s">
        <v>456</v>
      </c>
      <c r="K18" s="7">
        <v>16</v>
      </c>
      <c r="L18" s="6">
        <v>221822</v>
      </c>
      <c r="M18" s="6">
        <v>372150</v>
      </c>
      <c r="N18" s="6">
        <v>1</v>
      </c>
      <c r="O18" s="59"/>
      <c r="P18" s="59"/>
      <c r="Q18" s="59"/>
      <c r="R18" s="32">
        <f t="shared" si="1"/>
        <v>0</v>
      </c>
      <c r="S18" s="44">
        <f t="shared" si="2"/>
        <v>0</v>
      </c>
      <c r="T18" s="59"/>
      <c r="U18" s="59"/>
      <c r="V18" s="32">
        <f t="shared" si="3"/>
        <v>0</v>
      </c>
      <c r="W18" s="44">
        <f t="shared" si="4"/>
        <v>0</v>
      </c>
    </row>
  </sheetData>
  <sheetProtection algorithmName="SHA-512" hashValue="JnUTWoMfK+SnlXVuRoILYDcU+2UuCi7aeE7elDDbb1zo3SZjxNP+mOEtSs03HlSItBjy0veLc+ZZQPCKbIVglQ==" saltValue="4wR6v8XdY0+LULhJtYTEug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dimension ref="A1:W19"/>
  <sheetViews>
    <sheetView topLeftCell="A7" workbookViewId="0">
      <selection activeCell="H5" sqref="H5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175</v>
      </c>
      <c r="B2" s="8">
        <f>M14</f>
        <v>4</v>
      </c>
      <c r="C2" s="8" t="str">
        <f>E16</f>
        <v>JELENIA GÓRA</v>
      </c>
      <c r="D2" s="8"/>
      <c r="E2" s="8"/>
      <c r="F2" s="8"/>
      <c r="G2" s="64" t="s">
        <v>1421</v>
      </c>
      <c r="H2" s="65"/>
      <c r="I2" s="66"/>
      <c r="J2" s="67" t="s">
        <v>1422</v>
      </c>
      <c r="K2" s="68"/>
      <c r="L2" s="69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70" t="s">
        <v>1429</v>
      </c>
      <c r="B4" s="70"/>
      <c r="C4" s="70"/>
      <c r="D4" s="70"/>
      <c r="E4" s="70"/>
      <c r="F4" s="20" t="s">
        <v>1430</v>
      </c>
      <c r="G4" s="21">
        <f>ROUND(J4/M14/60,2)</f>
        <v>0</v>
      </c>
      <c r="H4" s="22">
        <f>ROUND(K4/M14/60,2)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71" t="s">
        <v>1431</v>
      </c>
      <c r="O4" s="72"/>
      <c r="P4" s="26">
        <v>1</v>
      </c>
      <c r="Q4" s="73"/>
      <c r="R4" s="74"/>
      <c r="S4" s="74"/>
      <c r="T4" s="74"/>
      <c r="U4" s="74"/>
      <c r="V4" s="75"/>
    </row>
    <row r="5" spans="1:23" ht="45" x14ac:dyDescent="0.25">
      <c r="A5" s="70" t="s">
        <v>1432</v>
      </c>
      <c r="B5" s="70"/>
      <c r="C5" s="70"/>
      <c r="D5" s="70"/>
      <c r="E5" s="70"/>
      <c r="F5" s="20" t="s">
        <v>1433</v>
      </c>
      <c r="G5" s="21">
        <f>ROUND(J5/M14/60,2)</f>
        <v>0</v>
      </c>
      <c r="H5" s="22">
        <f>ROUND(K5/M14/60,2)</f>
        <v>0</v>
      </c>
      <c r="I5" s="23">
        <f>G5+H5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71"/>
      <c r="O5" s="72"/>
      <c r="P5" s="26">
        <v>2</v>
      </c>
      <c r="Q5" s="73"/>
      <c r="R5" s="74"/>
      <c r="S5" s="74"/>
      <c r="T5" s="74"/>
      <c r="U5" s="74"/>
      <c r="V5" s="75"/>
    </row>
    <row r="6" spans="1:23" ht="68.25" x14ac:dyDescent="0.25">
      <c r="A6" s="76" t="s">
        <v>1434</v>
      </c>
      <c r="B6" s="76"/>
      <c r="C6" s="76"/>
      <c r="D6" s="76"/>
      <c r="E6" s="76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77" t="s">
        <v>1436</v>
      </c>
      <c r="K6" s="78"/>
      <c r="L6" s="79"/>
      <c r="P6" s="19" t="s">
        <v>1427</v>
      </c>
      <c r="Q6" s="8" t="s">
        <v>1428</v>
      </c>
      <c r="S6" s="12"/>
      <c r="T6" s="12"/>
    </row>
    <row r="7" spans="1:23" ht="68.25" x14ac:dyDescent="0.25">
      <c r="A7" s="76" t="s">
        <v>1437</v>
      </c>
      <c r="B7" s="76"/>
      <c r="C7" s="76"/>
      <c r="D7" s="76"/>
      <c r="E7" s="76"/>
      <c r="F7" s="10" t="s">
        <v>1438</v>
      </c>
      <c r="G7" s="28"/>
      <c r="H7" s="22">
        <f t="shared" si="0"/>
        <v>0</v>
      </c>
      <c r="I7" s="48">
        <f>ROUND(G7+H7,2)</f>
        <v>0</v>
      </c>
      <c r="J7" s="77" t="s">
        <v>1436</v>
      </c>
      <c r="K7" s="78"/>
      <c r="L7" s="79"/>
      <c r="P7" s="19"/>
      <c r="Q7" s="8"/>
      <c r="S7" s="12"/>
      <c r="T7" s="12"/>
    </row>
    <row r="8" spans="1:23" ht="57" x14ac:dyDescent="0.25">
      <c r="A8" s="76" t="s">
        <v>1439</v>
      </c>
      <c r="B8" s="76"/>
      <c r="C8" s="76"/>
      <c r="D8" s="76"/>
      <c r="E8" s="76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71" t="s">
        <v>1441</v>
      </c>
      <c r="O8" s="72"/>
      <c r="P8" s="26">
        <v>1</v>
      </c>
      <c r="Q8" s="73"/>
      <c r="R8" s="74"/>
      <c r="S8" s="74"/>
      <c r="T8" s="74"/>
      <c r="U8" s="74"/>
      <c r="V8" s="75"/>
    </row>
    <row r="9" spans="1:23" ht="45.75" x14ac:dyDescent="0.25">
      <c r="A9" s="82" t="s">
        <v>1442</v>
      </c>
      <c r="B9" s="82"/>
      <c r="C9" s="82"/>
      <c r="D9" s="82"/>
      <c r="E9" s="82"/>
      <c r="F9" s="10" t="s">
        <v>1443</v>
      </c>
      <c r="G9" s="28"/>
      <c r="H9" s="22">
        <f t="shared" si="0"/>
        <v>0</v>
      </c>
      <c r="I9" s="48">
        <f>ROUND(G9+H9,2)</f>
        <v>0</v>
      </c>
      <c r="J9" s="83" t="s">
        <v>1436</v>
      </c>
      <c r="K9" s="84"/>
      <c r="L9" s="85"/>
      <c r="M9" s="8"/>
      <c r="N9" s="31"/>
      <c r="W9" s="32"/>
    </row>
    <row r="10" spans="1:23" ht="57.75" thickBot="1" x14ac:dyDescent="0.3">
      <c r="A10" s="82" t="s">
        <v>1444</v>
      </c>
      <c r="B10" s="82"/>
      <c r="C10" s="82"/>
      <c r="D10" s="82"/>
      <c r="E10" s="82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86" t="s">
        <v>1436</v>
      </c>
      <c r="K10" s="87"/>
      <c r="L10" s="88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89"/>
      <c r="J11" s="90"/>
      <c r="K11" s="90"/>
      <c r="L11" s="91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92"/>
      <c r="J12" s="93"/>
      <c r="K12" s="93"/>
      <c r="L12" s="94"/>
      <c r="M12" s="95" t="s">
        <v>1448</v>
      </c>
      <c r="N12" s="96"/>
      <c r="O12" s="96"/>
      <c r="P12" s="96"/>
      <c r="Q12" s="96"/>
      <c r="R12" s="96"/>
      <c r="S12" s="96"/>
      <c r="T12" s="96"/>
      <c r="U12" s="96"/>
      <c r="V12" s="96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4</v>
      </c>
      <c r="N14" s="42">
        <f>SUM(N16:N400)</f>
        <v>4</v>
      </c>
      <c r="P14" s="80" t="s">
        <v>1449</v>
      </c>
      <c r="Q14" s="81"/>
      <c r="R14" s="81"/>
      <c r="S14" s="81"/>
      <c r="T14" s="80" t="s">
        <v>1450</v>
      </c>
      <c r="U14" s="81"/>
      <c r="V14" s="81"/>
      <c r="W14" s="8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380148</v>
      </c>
      <c r="B16" s="55" t="s">
        <v>284</v>
      </c>
      <c r="C16" s="56" t="s">
        <v>285</v>
      </c>
      <c r="D16" s="57" t="s">
        <v>14</v>
      </c>
      <c r="E16" s="57" t="s">
        <v>269</v>
      </c>
      <c r="F16" s="57" t="s">
        <v>269</v>
      </c>
      <c r="G16" s="57" t="s">
        <v>270</v>
      </c>
      <c r="H16" s="57" t="s">
        <v>269</v>
      </c>
      <c r="I16" s="57" t="s">
        <v>128</v>
      </c>
      <c r="J16" s="57" t="s">
        <v>129</v>
      </c>
      <c r="K16" s="58">
        <v>18</v>
      </c>
      <c r="L16" s="57">
        <v>271681</v>
      </c>
      <c r="M16" s="57">
        <v>342148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373928</v>
      </c>
      <c r="B17" s="55" t="s">
        <v>297</v>
      </c>
      <c r="C17" s="56" t="s">
        <v>298</v>
      </c>
      <c r="D17" s="57" t="s">
        <v>14</v>
      </c>
      <c r="E17" s="57" t="s">
        <v>269</v>
      </c>
      <c r="F17" s="57" t="s">
        <v>269</v>
      </c>
      <c r="G17" s="57" t="s">
        <v>270</v>
      </c>
      <c r="H17" s="57" t="s">
        <v>269</v>
      </c>
      <c r="I17" s="57" t="s">
        <v>257</v>
      </c>
      <c r="J17" s="57" t="s">
        <v>258</v>
      </c>
      <c r="K17" s="58">
        <v>10</v>
      </c>
      <c r="L17" s="57">
        <v>270331</v>
      </c>
      <c r="M17" s="57">
        <v>341748</v>
      </c>
      <c r="N17" s="57">
        <v>1</v>
      </c>
      <c r="O17" s="59"/>
      <c r="P17" s="59"/>
      <c r="Q17" s="59"/>
      <c r="R17" s="32">
        <f t="shared" ref="R17:R19" si="1">ROUND(Q17*0.23,2)</f>
        <v>0</v>
      </c>
      <c r="S17" s="44">
        <f t="shared" ref="S17:S19" si="2">ROUND(Q17,2)+R17</f>
        <v>0</v>
      </c>
      <c r="T17" s="59"/>
      <c r="U17" s="59"/>
      <c r="V17" s="32">
        <f t="shared" ref="V17:V19" si="3">ROUND(U17*0.23,2)</f>
        <v>0</v>
      </c>
      <c r="W17" s="44">
        <f t="shared" ref="W17:W19" si="4">ROUND(U17,2)+V17</f>
        <v>0</v>
      </c>
    </row>
    <row r="18" spans="1:23" x14ac:dyDescent="0.25">
      <c r="A18" s="55">
        <v>372422</v>
      </c>
      <c r="B18" s="55" t="s">
        <v>311</v>
      </c>
      <c r="C18" s="56" t="s">
        <v>312</v>
      </c>
      <c r="D18" s="57" t="s">
        <v>14</v>
      </c>
      <c r="E18" s="57" t="s">
        <v>269</v>
      </c>
      <c r="F18" s="57" t="s">
        <v>269</v>
      </c>
      <c r="G18" s="57" t="s">
        <v>270</v>
      </c>
      <c r="H18" s="57" t="s">
        <v>269</v>
      </c>
      <c r="I18" s="57" t="s">
        <v>313</v>
      </c>
      <c r="J18" s="57" t="s">
        <v>314</v>
      </c>
      <c r="K18" s="58">
        <v>13</v>
      </c>
      <c r="L18" s="57">
        <v>271351</v>
      </c>
      <c r="M18" s="57">
        <v>343217</v>
      </c>
      <c r="N18" s="57">
        <v>1</v>
      </c>
      <c r="O18" s="59"/>
      <c r="P18" s="59"/>
      <c r="Q18" s="59"/>
      <c r="R18" s="32">
        <f t="shared" si="1"/>
        <v>0</v>
      </c>
      <c r="S18" s="44">
        <f t="shared" si="2"/>
        <v>0</v>
      </c>
      <c r="T18" s="59"/>
      <c r="U18" s="59"/>
      <c r="V18" s="32">
        <f t="shared" si="3"/>
        <v>0</v>
      </c>
      <c r="W18" s="44">
        <f t="shared" si="4"/>
        <v>0</v>
      </c>
    </row>
    <row r="19" spans="1:23" x14ac:dyDescent="0.25">
      <c r="A19" s="55">
        <v>62416</v>
      </c>
      <c r="B19" s="55" t="s">
        <v>386</v>
      </c>
      <c r="C19" s="56" t="s">
        <v>387</v>
      </c>
      <c r="D19" s="57" t="s">
        <v>14</v>
      </c>
      <c r="E19" s="57" t="s">
        <v>19</v>
      </c>
      <c r="F19" s="57" t="s">
        <v>384</v>
      </c>
      <c r="G19" s="57" t="s">
        <v>385</v>
      </c>
      <c r="H19" s="57" t="s">
        <v>384</v>
      </c>
      <c r="I19" s="57" t="s">
        <v>388</v>
      </c>
      <c r="J19" s="57" t="s">
        <v>389</v>
      </c>
      <c r="K19" s="58">
        <v>16</v>
      </c>
      <c r="L19" s="57">
        <v>277030</v>
      </c>
      <c r="M19" s="57">
        <v>330025</v>
      </c>
      <c r="N19" s="57">
        <v>1</v>
      </c>
      <c r="O19" s="59"/>
      <c r="P19" s="59"/>
      <c r="Q19" s="59"/>
      <c r="R19" s="32">
        <f t="shared" si="1"/>
        <v>0</v>
      </c>
      <c r="S19" s="44">
        <f t="shared" si="2"/>
        <v>0</v>
      </c>
      <c r="T19" s="59"/>
      <c r="U19" s="59"/>
      <c r="V19" s="32">
        <f t="shared" si="3"/>
        <v>0</v>
      </c>
      <c r="W19" s="44">
        <f t="shared" si="4"/>
        <v>0</v>
      </c>
    </row>
  </sheetData>
  <sheetProtection algorithmName="SHA-512" hashValue="ndV5RHZsP9KXOgnFWr4BnZSo7lVoCM7OVKEQqNQ4eN56xHICvl9KgKHPEbiPm/2VW1AoBD/Up1Pweg4aGi47tA==" saltValue="IvofSZvIjbg3CyR1fCSaNg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  <pageSetup paperSize="9" orientation="portrait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dimension ref="A1:W18"/>
  <sheetViews>
    <sheetView topLeftCell="A4" workbookViewId="0">
      <selection activeCell="H5" sqref="H5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174</v>
      </c>
      <c r="B2" s="8">
        <f>M14</f>
        <v>3</v>
      </c>
      <c r="C2" s="8" t="str">
        <f>E16</f>
        <v>JELENIA GÓRA</v>
      </c>
      <c r="D2" s="8"/>
      <c r="E2" s="8"/>
      <c r="F2" s="8"/>
      <c r="G2" s="64" t="s">
        <v>1421</v>
      </c>
      <c r="H2" s="65"/>
      <c r="I2" s="66"/>
      <c r="J2" s="67" t="s">
        <v>1422</v>
      </c>
      <c r="K2" s="68"/>
      <c r="L2" s="69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70" t="s">
        <v>1429</v>
      </c>
      <c r="B4" s="70"/>
      <c r="C4" s="70"/>
      <c r="D4" s="70"/>
      <c r="E4" s="70"/>
      <c r="F4" s="20" t="s">
        <v>1430</v>
      </c>
      <c r="G4" s="21">
        <f>ROUND(J4/M14/60,2)</f>
        <v>0</v>
      </c>
      <c r="H4" s="22">
        <f>ROUND(K4/M14/60,2)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71" t="s">
        <v>1431</v>
      </c>
      <c r="O4" s="72"/>
      <c r="P4" s="26">
        <v>1</v>
      </c>
      <c r="Q4" s="73"/>
      <c r="R4" s="74"/>
      <c r="S4" s="74"/>
      <c r="T4" s="74"/>
      <c r="U4" s="74"/>
      <c r="V4" s="75"/>
    </row>
    <row r="5" spans="1:23" ht="45" x14ac:dyDescent="0.25">
      <c r="A5" s="70" t="s">
        <v>1432</v>
      </c>
      <c r="B5" s="70"/>
      <c r="C5" s="70"/>
      <c r="D5" s="70"/>
      <c r="E5" s="70"/>
      <c r="F5" s="20" t="s">
        <v>1433</v>
      </c>
      <c r="G5" s="21">
        <f>ROUND(J5/M14/60,2)</f>
        <v>0</v>
      </c>
      <c r="H5" s="22">
        <f>ROUND(K5/M14/60,2)</f>
        <v>0</v>
      </c>
      <c r="I5" s="23">
        <f>G5+H5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71"/>
      <c r="O5" s="72"/>
      <c r="P5" s="26">
        <v>2</v>
      </c>
      <c r="Q5" s="73"/>
      <c r="R5" s="74"/>
      <c r="S5" s="74"/>
      <c r="T5" s="74"/>
      <c r="U5" s="74"/>
      <c r="V5" s="75"/>
    </row>
    <row r="6" spans="1:23" ht="68.25" x14ac:dyDescent="0.25">
      <c r="A6" s="76" t="s">
        <v>1434</v>
      </c>
      <c r="B6" s="76"/>
      <c r="C6" s="76"/>
      <c r="D6" s="76"/>
      <c r="E6" s="76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77" t="s">
        <v>1436</v>
      </c>
      <c r="K6" s="78"/>
      <c r="L6" s="79"/>
      <c r="P6" s="19" t="s">
        <v>1427</v>
      </c>
      <c r="Q6" s="8" t="s">
        <v>1428</v>
      </c>
      <c r="S6" s="12"/>
      <c r="T6" s="12"/>
    </row>
    <row r="7" spans="1:23" ht="68.25" x14ac:dyDescent="0.25">
      <c r="A7" s="76" t="s">
        <v>1437</v>
      </c>
      <c r="B7" s="76"/>
      <c r="C7" s="76"/>
      <c r="D7" s="76"/>
      <c r="E7" s="76"/>
      <c r="F7" s="10" t="s">
        <v>1438</v>
      </c>
      <c r="G7" s="28"/>
      <c r="H7" s="22">
        <f t="shared" si="0"/>
        <v>0</v>
      </c>
      <c r="I7" s="48">
        <f>ROUND(G7+H7,2)</f>
        <v>0</v>
      </c>
      <c r="J7" s="77" t="s">
        <v>1436</v>
      </c>
      <c r="K7" s="78"/>
      <c r="L7" s="79"/>
      <c r="P7" s="19"/>
      <c r="Q7" s="8"/>
      <c r="S7" s="12"/>
      <c r="T7" s="12"/>
    </row>
    <row r="8" spans="1:23" ht="57" x14ac:dyDescent="0.25">
      <c r="A8" s="76" t="s">
        <v>1439</v>
      </c>
      <c r="B8" s="76"/>
      <c r="C8" s="76"/>
      <c r="D8" s="76"/>
      <c r="E8" s="76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71" t="s">
        <v>1441</v>
      </c>
      <c r="O8" s="72"/>
      <c r="P8" s="26">
        <v>1</v>
      </c>
      <c r="Q8" s="73"/>
      <c r="R8" s="74"/>
      <c r="S8" s="74"/>
      <c r="T8" s="74"/>
      <c r="U8" s="74"/>
      <c r="V8" s="75"/>
    </row>
    <row r="9" spans="1:23" ht="45.75" x14ac:dyDescent="0.25">
      <c r="A9" s="82" t="s">
        <v>1442</v>
      </c>
      <c r="B9" s="82"/>
      <c r="C9" s="82"/>
      <c r="D9" s="82"/>
      <c r="E9" s="82"/>
      <c r="F9" s="10" t="s">
        <v>1443</v>
      </c>
      <c r="G9" s="28"/>
      <c r="H9" s="22">
        <f t="shared" si="0"/>
        <v>0</v>
      </c>
      <c r="I9" s="48">
        <f>ROUND(G9+H9,2)</f>
        <v>0</v>
      </c>
      <c r="J9" s="83" t="s">
        <v>1436</v>
      </c>
      <c r="K9" s="84"/>
      <c r="L9" s="85"/>
      <c r="M9" s="8"/>
      <c r="N9" s="31"/>
      <c r="W9" s="32"/>
    </row>
    <row r="10" spans="1:23" ht="57.75" thickBot="1" x14ac:dyDescent="0.3">
      <c r="A10" s="82" t="s">
        <v>1444</v>
      </c>
      <c r="B10" s="82"/>
      <c r="C10" s="82"/>
      <c r="D10" s="82"/>
      <c r="E10" s="82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86" t="s">
        <v>1436</v>
      </c>
      <c r="K10" s="87"/>
      <c r="L10" s="88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89"/>
      <c r="J11" s="90"/>
      <c r="K11" s="90"/>
      <c r="L11" s="91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92"/>
      <c r="J12" s="93"/>
      <c r="K12" s="93"/>
      <c r="L12" s="94"/>
      <c r="M12" s="95" t="s">
        <v>1448</v>
      </c>
      <c r="N12" s="96"/>
      <c r="O12" s="96"/>
      <c r="P12" s="96"/>
      <c r="Q12" s="96"/>
      <c r="R12" s="96"/>
      <c r="S12" s="96"/>
      <c r="T12" s="96"/>
      <c r="U12" s="96"/>
      <c r="V12" s="96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3</v>
      </c>
      <c r="N14" s="42">
        <f>SUM(N16:N400)</f>
        <v>3</v>
      </c>
      <c r="P14" s="80" t="s">
        <v>1449</v>
      </c>
      <c r="Q14" s="81"/>
      <c r="R14" s="81"/>
      <c r="S14" s="81"/>
      <c r="T14" s="80" t="s">
        <v>1450</v>
      </c>
      <c r="U14" s="81"/>
      <c r="V14" s="81"/>
      <c r="W14" s="8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380540</v>
      </c>
      <c r="B16" s="55" t="s">
        <v>299</v>
      </c>
      <c r="C16" s="56" t="s">
        <v>300</v>
      </c>
      <c r="D16" s="57" t="s">
        <v>14</v>
      </c>
      <c r="E16" s="57" t="s">
        <v>269</v>
      </c>
      <c r="F16" s="57" t="s">
        <v>269</v>
      </c>
      <c r="G16" s="57" t="s">
        <v>270</v>
      </c>
      <c r="H16" s="57" t="s">
        <v>269</v>
      </c>
      <c r="I16" s="57" t="s">
        <v>301</v>
      </c>
      <c r="J16" s="57" t="s">
        <v>302</v>
      </c>
      <c r="K16" s="58">
        <v>9</v>
      </c>
      <c r="L16" s="57">
        <v>272110</v>
      </c>
      <c r="M16" s="57">
        <v>343646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380542</v>
      </c>
      <c r="B17" s="55" t="s">
        <v>303</v>
      </c>
      <c r="C17" s="56" t="s">
        <v>304</v>
      </c>
      <c r="D17" s="57" t="s">
        <v>14</v>
      </c>
      <c r="E17" s="57" t="s">
        <v>269</v>
      </c>
      <c r="F17" s="57" t="s">
        <v>269</v>
      </c>
      <c r="G17" s="57" t="s">
        <v>270</v>
      </c>
      <c r="H17" s="57" t="s">
        <v>269</v>
      </c>
      <c r="I17" s="57" t="s">
        <v>305</v>
      </c>
      <c r="J17" s="57" t="s">
        <v>306</v>
      </c>
      <c r="K17" s="58">
        <v>31</v>
      </c>
      <c r="L17" s="57">
        <v>270291</v>
      </c>
      <c r="M17" s="57">
        <v>340921</v>
      </c>
      <c r="N17" s="57">
        <v>1</v>
      </c>
      <c r="O17" s="59"/>
      <c r="P17" s="59"/>
      <c r="Q17" s="59"/>
      <c r="R17" s="32">
        <f t="shared" ref="R17:R18" si="1">ROUND(Q17*0.23,2)</f>
        <v>0</v>
      </c>
      <c r="S17" s="44">
        <f t="shared" ref="S17:S18" si="2">ROUND(Q17,2)+R17</f>
        <v>0</v>
      </c>
      <c r="T17" s="59"/>
      <c r="U17" s="59"/>
      <c r="V17" s="32">
        <f t="shared" ref="V17:V18" si="3">ROUND(U17*0.23,2)</f>
        <v>0</v>
      </c>
      <c r="W17" s="44">
        <f t="shared" ref="W17:W18" si="4">ROUND(U17,2)+V17</f>
        <v>0</v>
      </c>
    </row>
    <row r="18" spans="1:23" x14ac:dyDescent="0.25">
      <c r="A18" s="55">
        <v>380786</v>
      </c>
      <c r="B18" s="55" t="s">
        <v>319</v>
      </c>
      <c r="C18" s="56" t="s">
        <v>320</v>
      </c>
      <c r="D18" s="57" t="s">
        <v>14</v>
      </c>
      <c r="E18" s="57" t="s">
        <v>269</v>
      </c>
      <c r="F18" s="57" t="s">
        <v>269</v>
      </c>
      <c r="G18" s="57" t="s">
        <v>270</v>
      </c>
      <c r="H18" s="57" t="s">
        <v>269</v>
      </c>
      <c r="I18" s="57" t="s">
        <v>315</v>
      </c>
      <c r="J18" s="57" t="s">
        <v>316</v>
      </c>
      <c r="K18" s="58">
        <v>27</v>
      </c>
      <c r="L18" s="57">
        <v>270679</v>
      </c>
      <c r="M18" s="57">
        <v>342128</v>
      </c>
      <c r="N18" s="57">
        <v>1</v>
      </c>
      <c r="O18" s="59"/>
      <c r="P18" s="59"/>
      <c r="Q18" s="59"/>
      <c r="R18" s="32">
        <f t="shared" si="1"/>
        <v>0</v>
      </c>
      <c r="S18" s="44">
        <f t="shared" si="2"/>
        <v>0</v>
      </c>
      <c r="T18" s="59"/>
      <c r="U18" s="59"/>
      <c r="V18" s="32">
        <f t="shared" si="3"/>
        <v>0</v>
      </c>
      <c r="W18" s="44">
        <f t="shared" si="4"/>
        <v>0</v>
      </c>
    </row>
  </sheetData>
  <sheetProtection algorithmName="SHA-512" hashValue="KSXm5o/iN0f9g8RLgTE20NXT2qD3rtoc/fYKy0j3RmHHWJCgdj5Manz6SLajJYX4c4/3vkECH+UMNJbGmvobBA==" saltValue="MIVzTmACnK0kfjM/ksbrmw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dimension ref="A1:W19"/>
  <sheetViews>
    <sheetView topLeftCell="A7" workbookViewId="0">
      <selection activeCell="H5" sqref="H5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173</v>
      </c>
      <c r="B2" s="8">
        <f>M14</f>
        <v>4</v>
      </c>
      <c r="C2" s="8" t="str">
        <f>E16</f>
        <v>JELENIA GÓRA</v>
      </c>
      <c r="D2" s="8"/>
      <c r="E2" s="8"/>
      <c r="F2" s="8"/>
      <c r="G2" s="64" t="s">
        <v>1421</v>
      </c>
      <c r="H2" s="65"/>
      <c r="I2" s="66"/>
      <c r="J2" s="67" t="s">
        <v>1422</v>
      </c>
      <c r="K2" s="68"/>
      <c r="L2" s="69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70" t="s">
        <v>1429</v>
      </c>
      <c r="B4" s="70"/>
      <c r="C4" s="70"/>
      <c r="D4" s="70"/>
      <c r="E4" s="70"/>
      <c r="F4" s="20" t="s">
        <v>1430</v>
      </c>
      <c r="G4" s="21">
        <f>ROUND(J4/M14/60,2)</f>
        <v>0</v>
      </c>
      <c r="H4" s="22">
        <f>ROUND(K4/M14/60,2)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71" t="s">
        <v>1431</v>
      </c>
      <c r="O4" s="72"/>
      <c r="P4" s="26">
        <v>1</v>
      </c>
      <c r="Q4" s="73"/>
      <c r="R4" s="74"/>
      <c r="S4" s="74"/>
      <c r="T4" s="74"/>
      <c r="U4" s="74"/>
      <c r="V4" s="75"/>
    </row>
    <row r="5" spans="1:23" ht="45" x14ac:dyDescent="0.25">
      <c r="A5" s="70" t="s">
        <v>1432</v>
      </c>
      <c r="B5" s="70"/>
      <c r="C5" s="70"/>
      <c r="D5" s="70"/>
      <c r="E5" s="70"/>
      <c r="F5" s="20" t="s">
        <v>1433</v>
      </c>
      <c r="G5" s="21">
        <f>ROUND(J5/M14/60,2)</f>
        <v>0</v>
      </c>
      <c r="H5" s="22">
        <f>ROUND(K5/M14/60,2)</f>
        <v>0</v>
      </c>
      <c r="I5" s="23">
        <f>G5+H5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71"/>
      <c r="O5" s="72"/>
      <c r="P5" s="26">
        <v>2</v>
      </c>
      <c r="Q5" s="73"/>
      <c r="R5" s="74"/>
      <c r="S5" s="74"/>
      <c r="T5" s="74"/>
      <c r="U5" s="74"/>
      <c r="V5" s="75"/>
    </row>
    <row r="6" spans="1:23" ht="68.25" x14ac:dyDescent="0.25">
      <c r="A6" s="76" t="s">
        <v>1434</v>
      </c>
      <c r="B6" s="76"/>
      <c r="C6" s="76"/>
      <c r="D6" s="76"/>
      <c r="E6" s="76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77" t="s">
        <v>1436</v>
      </c>
      <c r="K6" s="78"/>
      <c r="L6" s="79"/>
      <c r="P6" s="19" t="s">
        <v>1427</v>
      </c>
      <c r="Q6" s="8" t="s">
        <v>1428</v>
      </c>
      <c r="S6" s="12"/>
      <c r="T6" s="12"/>
    </row>
    <row r="7" spans="1:23" ht="68.25" x14ac:dyDescent="0.25">
      <c r="A7" s="76" t="s">
        <v>1437</v>
      </c>
      <c r="B7" s="76"/>
      <c r="C7" s="76"/>
      <c r="D7" s="76"/>
      <c r="E7" s="76"/>
      <c r="F7" s="10" t="s">
        <v>1438</v>
      </c>
      <c r="G7" s="28"/>
      <c r="H7" s="22">
        <f t="shared" si="0"/>
        <v>0</v>
      </c>
      <c r="I7" s="48">
        <f>ROUND(G7+H7,2)</f>
        <v>0</v>
      </c>
      <c r="J7" s="77" t="s">
        <v>1436</v>
      </c>
      <c r="K7" s="78"/>
      <c r="L7" s="79"/>
      <c r="P7" s="19"/>
      <c r="Q7" s="8"/>
      <c r="S7" s="12"/>
      <c r="T7" s="12"/>
    </row>
    <row r="8" spans="1:23" ht="57" x14ac:dyDescent="0.25">
      <c r="A8" s="76" t="s">
        <v>1439</v>
      </c>
      <c r="B8" s="76"/>
      <c r="C8" s="76"/>
      <c r="D8" s="76"/>
      <c r="E8" s="76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71" t="s">
        <v>1441</v>
      </c>
      <c r="O8" s="72"/>
      <c r="P8" s="26">
        <v>1</v>
      </c>
      <c r="Q8" s="73"/>
      <c r="R8" s="74"/>
      <c r="S8" s="74"/>
      <c r="T8" s="74"/>
      <c r="U8" s="74"/>
      <c r="V8" s="75"/>
    </row>
    <row r="9" spans="1:23" ht="45.75" x14ac:dyDescent="0.25">
      <c r="A9" s="82" t="s">
        <v>1442</v>
      </c>
      <c r="B9" s="82"/>
      <c r="C9" s="82"/>
      <c r="D9" s="82"/>
      <c r="E9" s="82"/>
      <c r="F9" s="10" t="s">
        <v>1443</v>
      </c>
      <c r="G9" s="28"/>
      <c r="H9" s="22">
        <f t="shared" si="0"/>
        <v>0</v>
      </c>
      <c r="I9" s="48">
        <f>ROUND(G9+H9,2)</f>
        <v>0</v>
      </c>
      <c r="J9" s="83" t="s">
        <v>1436</v>
      </c>
      <c r="K9" s="84"/>
      <c r="L9" s="85"/>
      <c r="M9" s="8"/>
      <c r="N9" s="31"/>
      <c r="W9" s="32"/>
    </row>
    <row r="10" spans="1:23" ht="57.75" thickBot="1" x14ac:dyDescent="0.3">
      <c r="A10" s="82" t="s">
        <v>1444</v>
      </c>
      <c r="B10" s="82"/>
      <c r="C10" s="82"/>
      <c r="D10" s="82"/>
      <c r="E10" s="82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86" t="s">
        <v>1436</v>
      </c>
      <c r="K10" s="87"/>
      <c r="L10" s="88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89"/>
      <c r="J11" s="90"/>
      <c r="K11" s="90"/>
      <c r="L11" s="91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92"/>
      <c r="J12" s="93"/>
      <c r="K12" s="93"/>
      <c r="L12" s="94"/>
      <c r="M12" s="95" t="s">
        <v>1448</v>
      </c>
      <c r="N12" s="96"/>
      <c r="O12" s="96"/>
      <c r="P12" s="96"/>
      <c r="Q12" s="96"/>
      <c r="R12" s="96"/>
      <c r="S12" s="96"/>
      <c r="T12" s="96"/>
      <c r="U12" s="96"/>
      <c r="V12" s="96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4</v>
      </c>
      <c r="N14" s="42">
        <f>SUM(N16:N400)</f>
        <v>4</v>
      </c>
      <c r="P14" s="80" t="s">
        <v>1449</v>
      </c>
      <c r="Q14" s="81"/>
      <c r="R14" s="81"/>
      <c r="S14" s="81"/>
      <c r="T14" s="80" t="s">
        <v>1450</v>
      </c>
      <c r="U14" s="81"/>
      <c r="V14" s="81"/>
      <c r="W14" s="8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379868</v>
      </c>
      <c r="B16" s="55" t="s">
        <v>280</v>
      </c>
      <c r="C16" s="56" t="s">
        <v>281</v>
      </c>
      <c r="D16" s="57" t="s">
        <v>14</v>
      </c>
      <c r="E16" s="57" t="s">
        <v>269</v>
      </c>
      <c r="F16" s="57" t="s">
        <v>269</v>
      </c>
      <c r="G16" s="57" t="s">
        <v>270</v>
      </c>
      <c r="H16" s="57" t="s">
        <v>269</v>
      </c>
      <c r="I16" s="57" t="s">
        <v>282</v>
      </c>
      <c r="J16" s="57" t="s">
        <v>283</v>
      </c>
      <c r="K16" s="58">
        <v>2</v>
      </c>
      <c r="L16" s="57">
        <v>266738</v>
      </c>
      <c r="M16" s="57">
        <v>338496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374561</v>
      </c>
      <c r="B17" s="55" t="s">
        <v>290</v>
      </c>
      <c r="C17" s="56" t="s">
        <v>291</v>
      </c>
      <c r="D17" s="57" t="s">
        <v>14</v>
      </c>
      <c r="E17" s="57" t="s">
        <v>269</v>
      </c>
      <c r="F17" s="57" t="s">
        <v>269</v>
      </c>
      <c r="G17" s="57" t="s">
        <v>270</v>
      </c>
      <c r="H17" s="57" t="s">
        <v>269</v>
      </c>
      <c r="I17" s="57" t="s">
        <v>292</v>
      </c>
      <c r="J17" s="57" t="s">
        <v>293</v>
      </c>
      <c r="K17" s="58">
        <v>3</v>
      </c>
      <c r="L17" s="57">
        <v>269316</v>
      </c>
      <c r="M17" s="57">
        <v>340271</v>
      </c>
      <c r="N17" s="57">
        <v>1</v>
      </c>
      <c r="O17" s="59"/>
      <c r="P17" s="59"/>
      <c r="Q17" s="59"/>
      <c r="R17" s="32">
        <f t="shared" ref="R17:R19" si="1">ROUND(Q17*0.23,2)</f>
        <v>0</v>
      </c>
      <c r="S17" s="44">
        <f t="shared" ref="S17:S19" si="2">ROUND(Q17,2)+R17</f>
        <v>0</v>
      </c>
      <c r="T17" s="59"/>
      <c r="U17" s="59"/>
      <c r="V17" s="32">
        <f t="shared" ref="V17:V19" si="3">ROUND(U17*0.23,2)</f>
        <v>0</v>
      </c>
      <c r="W17" s="44">
        <f t="shared" ref="W17:W19" si="4">ROUND(U17,2)+V17</f>
        <v>0</v>
      </c>
    </row>
    <row r="18" spans="1:23" x14ac:dyDescent="0.25">
      <c r="A18" s="55">
        <v>373165</v>
      </c>
      <c r="B18" s="55" t="s">
        <v>307</v>
      </c>
      <c r="C18" s="56" t="s">
        <v>308</v>
      </c>
      <c r="D18" s="57" t="s">
        <v>14</v>
      </c>
      <c r="E18" s="57" t="s">
        <v>269</v>
      </c>
      <c r="F18" s="57" t="s">
        <v>269</v>
      </c>
      <c r="G18" s="57" t="s">
        <v>270</v>
      </c>
      <c r="H18" s="57" t="s">
        <v>269</v>
      </c>
      <c r="I18" s="57" t="s">
        <v>309</v>
      </c>
      <c r="J18" s="57" t="s">
        <v>310</v>
      </c>
      <c r="K18" s="58">
        <v>10</v>
      </c>
      <c r="L18" s="57">
        <v>270092</v>
      </c>
      <c r="M18" s="57">
        <v>342883</v>
      </c>
      <c r="N18" s="57">
        <v>1</v>
      </c>
      <c r="O18" s="59"/>
      <c r="P18" s="59"/>
      <c r="Q18" s="59"/>
      <c r="R18" s="32">
        <f t="shared" si="1"/>
        <v>0</v>
      </c>
      <c r="S18" s="44">
        <f t="shared" si="2"/>
        <v>0</v>
      </c>
      <c r="T18" s="59"/>
      <c r="U18" s="59"/>
      <c r="V18" s="32">
        <f t="shared" si="3"/>
        <v>0</v>
      </c>
      <c r="W18" s="44">
        <f t="shared" si="4"/>
        <v>0</v>
      </c>
    </row>
    <row r="19" spans="1:23" x14ac:dyDescent="0.25">
      <c r="A19" s="55">
        <v>381017</v>
      </c>
      <c r="B19" s="55" t="s">
        <v>321</v>
      </c>
      <c r="C19" s="56" t="s">
        <v>322</v>
      </c>
      <c r="D19" s="57" t="s">
        <v>14</v>
      </c>
      <c r="E19" s="57" t="s">
        <v>269</v>
      </c>
      <c r="F19" s="57" t="s">
        <v>269</v>
      </c>
      <c r="G19" s="57" t="s">
        <v>270</v>
      </c>
      <c r="H19" s="57" t="s">
        <v>269</v>
      </c>
      <c r="I19" s="57" t="s">
        <v>323</v>
      </c>
      <c r="J19" s="57" t="s">
        <v>324</v>
      </c>
      <c r="K19" s="58">
        <v>19</v>
      </c>
      <c r="L19" s="57">
        <v>270087</v>
      </c>
      <c r="M19" s="57">
        <v>341794</v>
      </c>
      <c r="N19" s="57">
        <v>1</v>
      </c>
      <c r="O19" s="59"/>
      <c r="P19" s="59"/>
      <c r="Q19" s="59"/>
      <c r="R19" s="32">
        <f t="shared" si="1"/>
        <v>0</v>
      </c>
      <c r="S19" s="44">
        <f t="shared" si="2"/>
        <v>0</v>
      </c>
      <c r="T19" s="59"/>
      <c r="U19" s="59"/>
      <c r="V19" s="32">
        <f t="shared" si="3"/>
        <v>0</v>
      </c>
      <c r="W19" s="44">
        <f t="shared" si="4"/>
        <v>0</v>
      </c>
    </row>
  </sheetData>
  <sheetProtection algorithmName="SHA-512" hashValue="WNFvZ9E1Rer5a9xb5cEeIUXxXNfNa0G/5OWgW8msGfy+7gNW3m132iQ7iW8Pyto6MrFqyb6jMESuLJ73aQ09dw==" saltValue="8kwBckcen541mUgs2ZfDtQ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dimension ref="A1:W20"/>
  <sheetViews>
    <sheetView topLeftCell="A7" workbookViewId="0">
      <selection activeCell="H5" sqref="H5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172</v>
      </c>
      <c r="B2" s="8">
        <f>M14</f>
        <v>5</v>
      </c>
      <c r="C2" s="8" t="str">
        <f>E16</f>
        <v>JELENIA GÓRA</v>
      </c>
      <c r="D2" s="8"/>
      <c r="E2" s="8"/>
      <c r="F2" s="8"/>
      <c r="G2" s="64" t="s">
        <v>1421</v>
      </c>
      <c r="H2" s="65"/>
      <c r="I2" s="66"/>
      <c r="J2" s="67" t="s">
        <v>1422</v>
      </c>
      <c r="K2" s="68"/>
      <c r="L2" s="69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70" t="s">
        <v>1429</v>
      </c>
      <c r="B4" s="70"/>
      <c r="C4" s="70"/>
      <c r="D4" s="70"/>
      <c r="E4" s="70"/>
      <c r="F4" s="20" t="s">
        <v>1430</v>
      </c>
      <c r="G4" s="21">
        <f>ROUND(J4/M14/60,2)</f>
        <v>0</v>
      </c>
      <c r="H4" s="22">
        <f>ROUND(K4/M14/60,2)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71" t="s">
        <v>1431</v>
      </c>
      <c r="O4" s="72"/>
      <c r="P4" s="26">
        <v>1</v>
      </c>
      <c r="Q4" s="73"/>
      <c r="R4" s="74"/>
      <c r="S4" s="74"/>
      <c r="T4" s="74"/>
      <c r="U4" s="74"/>
      <c r="V4" s="75"/>
    </row>
    <row r="5" spans="1:23" ht="45" x14ac:dyDescent="0.25">
      <c r="A5" s="70" t="s">
        <v>1432</v>
      </c>
      <c r="B5" s="70"/>
      <c r="C5" s="70"/>
      <c r="D5" s="70"/>
      <c r="E5" s="70"/>
      <c r="F5" s="20" t="s">
        <v>1433</v>
      </c>
      <c r="G5" s="21">
        <f>ROUND(J5/M14/60,2)</f>
        <v>0</v>
      </c>
      <c r="H5" s="22">
        <f>ROUND(K5/M14/60,2)</f>
        <v>0</v>
      </c>
      <c r="I5" s="23">
        <f>G5+H5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71"/>
      <c r="O5" s="72"/>
      <c r="P5" s="26">
        <v>2</v>
      </c>
      <c r="Q5" s="73"/>
      <c r="R5" s="74"/>
      <c r="S5" s="74"/>
      <c r="T5" s="74"/>
      <c r="U5" s="74"/>
      <c r="V5" s="75"/>
    </row>
    <row r="6" spans="1:23" ht="68.25" x14ac:dyDescent="0.25">
      <c r="A6" s="76" t="s">
        <v>1434</v>
      </c>
      <c r="B6" s="76"/>
      <c r="C6" s="76"/>
      <c r="D6" s="76"/>
      <c r="E6" s="76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77" t="s">
        <v>1436</v>
      </c>
      <c r="K6" s="78"/>
      <c r="L6" s="79"/>
      <c r="P6" s="19" t="s">
        <v>1427</v>
      </c>
      <c r="Q6" s="8" t="s">
        <v>1428</v>
      </c>
      <c r="S6" s="12"/>
      <c r="T6" s="12"/>
    </row>
    <row r="7" spans="1:23" ht="68.25" x14ac:dyDescent="0.25">
      <c r="A7" s="76" t="s">
        <v>1437</v>
      </c>
      <c r="B7" s="76"/>
      <c r="C7" s="76"/>
      <c r="D7" s="76"/>
      <c r="E7" s="76"/>
      <c r="F7" s="10" t="s">
        <v>1438</v>
      </c>
      <c r="G7" s="28"/>
      <c r="H7" s="22">
        <f t="shared" si="0"/>
        <v>0</v>
      </c>
      <c r="I7" s="48">
        <f>ROUND(G7+H7,2)</f>
        <v>0</v>
      </c>
      <c r="J7" s="77" t="s">
        <v>1436</v>
      </c>
      <c r="K7" s="78"/>
      <c r="L7" s="79"/>
      <c r="P7" s="19"/>
      <c r="Q7" s="8"/>
      <c r="S7" s="12"/>
      <c r="T7" s="12"/>
    </row>
    <row r="8" spans="1:23" ht="57" x14ac:dyDescent="0.25">
      <c r="A8" s="76" t="s">
        <v>1439</v>
      </c>
      <c r="B8" s="76"/>
      <c r="C8" s="76"/>
      <c r="D8" s="76"/>
      <c r="E8" s="76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71" t="s">
        <v>1441</v>
      </c>
      <c r="O8" s="72"/>
      <c r="P8" s="26">
        <v>1</v>
      </c>
      <c r="Q8" s="73"/>
      <c r="R8" s="74"/>
      <c r="S8" s="74"/>
      <c r="T8" s="74"/>
      <c r="U8" s="74"/>
      <c r="V8" s="75"/>
    </row>
    <row r="9" spans="1:23" ht="45.75" x14ac:dyDescent="0.25">
      <c r="A9" s="82" t="s">
        <v>1442</v>
      </c>
      <c r="B9" s="82"/>
      <c r="C9" s="82"/>
      <c r="D9" s="82"/>
      <c r="E9" s="82"/>
      <c r="F9" s="10" t="s">
        <v>1443</v>
      </c>
      <c r="G9" s="28"/>
      <c r="H9" s="22">
        <f t="shared" si="0"/>
        <v>0</v>
      </c>
      <c r="I9" s="48">
        <f>ROUND(G9+H9,2)</f>
        <v>0</v>
      </c>
      <c r="J9" s="83" t="s">
        <v>1436</v>
      </c>
      <c r="K9" s="84"/>
      <c r="L9" s="85"/>
      <c r="M9" s="8"/>
      <c r="N9" s="31"/>
      <c r="W9" s="32"/>
    </row>
    <row r="10" spans="1:23" ht="57.75" thickBot="1" x14ac:dyDescent="0.3">
      <c r="A10" s="82" t="s">
        <v>1444</v>
      </c>
      <c r="B10" s="82"/>
      <c r="C10" s="82"/>
      <c r="D10" s="82"/>
      <c r="E10" s="82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86" t="s">
        <v>1436</v>
      </c>
      <c r="K10" s="87"/>
      <c r="L10" s="88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89"/>
      <c r="J11" s="90"/>
      <c r="K11" s="90"/>
      <c r="L11" s="91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92"/>
      <c r="J12" s="93"/>
      <c r="K12" s="93"/>
      <c r="L12" s="94"/>
      <c r="M12" s="95" t="s">
        <v>1448</v>
      </c>
      <c r="N12" s="96"/>
      <c r="O12" s="96"/>
      <c r="P12" s="96"/>
      <c r="Q12" s="96"/>
      <c r="R12" s="96"/>
      <c r="S12" s="96"/>
      <c r="T12" s="96"/>
      <c r="U12" s="96"/>
      <c r="V12" s="96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5</v>
      </c>
      <c r="N14" s="42">
        <f>SUM(N16:N400)</f>
        <v>5</v>
      </c>
      <c r="P14" s="80" t="s">
        <v>1449</v>
      </c>
      <c r="Q14" s="81"/>
      <c r="R14" s="81"/>
      <c r="S14" s="81"/>
      <c r="T14" s="80" t="s">
        <v>1450</v>
      </c>
      <c r="U14" s="81"/>
      <c r="V14" s="81"/>
      <c r="W14" s="8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379545</v>
      </c>
      <c r="B16" s="55" t="s">
        <v>267</v>
      </c>
      <c r="C16" s="56" t="s">
        <v>268</v>
      </c>
      <c r="D16" s="57" t="s">
        <v>14</v>
      </c>
      <c r="E16" s="57" t="s">
        <v>269</v>
      </c>
      <c r="F16" s="57" t="s">
        <v>269</v>
      </c>
      <c r="G16" s="57" t="s">
        <v>270</v>
      </c>
      <c r="H16" s="57" t="s">
        <v>269</v>
      </c>
      <c r="I16" s="57" t="s">
        <v>271</v>
      </c>
      <c r="J16" s="57" t="s">
        <v>272</v>
      </c>
      <c r="K16" s="58">
        <v>8</v>
      </c>
      <c r="L16" s="57">
        <v>270895</v>
      </c>
      <c r="M16" s="57">
        <v>342198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379759</v>
      </c>
      <c r="B17" s="55" t="s">
        <v>273</v>
      </c>
      <c r="C17" s="56" t="s">
        <v>274</v>
      </c>
      <c r="D17" s="57" t="s">
        <v>14</v>
      </c>
      <c r="E17" s="57" t="s">
        <v>269</v>
      </c>
      <c r="F17" s="57" t="s">
        <v>269</v>
      </c>
      <c r="G17" s="57" t="s">
        <v>270</v>
      </c>
      <c r="H17" s="57" t="s">
        <v>269</v>
      </c>
      <c r="I17" s="57" t="s">
        <v>275</v>
      </c>
      <c r="J17" s="57" t="s">
        <v>276</v>
      </c>
      <c r="K17" s="58">
        <v>34</v>
      </c>
      <c r="L17" s="57">
        <v>266072</v>
      </c>
      <c r="M17" s="57">
        <v>338309</v>
      </c>
      <c r="N17" s="57">
        <v>1</v>
      </c>
      <c r="O17" s="59"/>
      <c r="P17" s="59"/>
      <c r="Q17" s="59"/>
      <c r="R17" s="32">
        <f t="shared" ref="R17:R20" si="1">ROUND(Q17*0.23,2)</f>
        <v>0</v>
      </c>
      <c r="S17" s="44">
        <f t="shared" ref="S17:S20" si="2">ROUND(Q17,2)+R17</f>
        <v>0</v>
      </c>
      <c r="T17" s="59"/>
      <c r="U17" s="59"/>
      <c r="V17" s="32">
        <f t="shared" ref="V17:V20" si="3">ROUND(U17*0.23,2)</f>
        <v>0</v>
      </c>
      <c r="W17" s="44">
        <f t="shared" ref="W17:W20" si="4">ROUND(U17,2)+V17</f>
        <v>0</v>
      </c>
    </row>
    <row r="18" spans="1:23" x14ac:dyDescent="0.25">
      <c r="A18" s="55">
        <v>378321</v>
      </c>
      <c r="B18" s="55" t="s">
        <v>277</v>
      </c>
      <c r="C18" s="56" t="s">
        <v>278</v>
      </c>
      <c r="D18" s="57" t="s">
        <v>14</v>
      </c>
      <c r="E18" s="57" t="s">
        <v>269</v>
      </c>
      <c r="F18" s="57" t="s">
        <v>269</v>
      </c>
      <c r="G18" s="57" t="s">
        <v>270</v>
      </c>
      <c r="H18" s="57" t="s">
        <v>269</v>
      </c>
      <c r="I18" s="57" t="s">
        <v>275</v>
      </c>
      <c r="J18" s="57" t="s">
        <v>276</v>
      </c>
      <c r="K18" s="57">
        <v>36</v>
      </c>
      <c r="L18" s="57">
        <v>266054</v>
      </c>
      <c r="M18" s="57">
        <v>338317</v>
      </c>
      <c r="N18" s="57">
        <v>1</v>
      </c>
      <c r="O18" s="59"/>
      <c r="P18" s="59"/>
      <c r="Q18" s="59"/>
      <c r="R18" s="32">
        <f t="shared" si="1"/>
        <v>0</v>
      </c>
      <c r="S18" s="44">
        <f t="shared" si="2"/>
        <v>0</v>
      </c>
      <c r="T18" s="59"/>
      <c r="U18" s="59"/>
      <c r="V18" s="32">
        <f t="shared" si="3"/>
        <v>0</v>
      </c>
      <c r="W18" s="44">
        <f t="shared" si="4"/>
        <v>0</v>
      </c>
    </row>
    <row r="19" spans="1:23" x14ac:dyDescent="0.25">
      <c r="A19" s="55">
        <v>373522</v>
      </c>
      <c r="B19" s="55" t="s">
        <v>288</v>
      </c>
      <c r="C19" s="56" t="s">
        <v>289</v>
      </c>
      <c r="D19" s="57" t="s">
        <v>14</v>
      </c>
      <c r="E19" s="57" t="s">
        <v>269</v>
      </c>
      <c r="F19" s="57" t="s">
        <v>269</v>
      </c>
      <c r="G19" s="57" t="s">
        <v>270</v>
      </c>
      <c r="H19" s="57" t="s">
        <v>269</v>
      </c>
      <c r="I19" s="57" t="s">
        <v>265</v>
      </c>
      <c r="J19" s="57" t="s">
        <v>266</v>
      </c>
      <c r="K19" s="58">
        <v>1</v>
      </c>
      <c r="L19" s="57">
        <v>270607</v>
      </c>
      <c r="M19" s="57">
        <v>342517</v>
      </c>
      <c r="N19" s="57">
        <v>1</v>
      </c>
      <c r="O19" s="59"/>
      <c r="P19" s="59"/>
      <c r="Q19" s="59"/>
      <c r="R19" s="32">
        <f t="shared" si="1"/>
        <v>0</v>
      </c>
      <c r="S19" s="44">
        <f t="shared" si="2"/>
        <v>0</v>
      </c>
      <c r="T19" s="59"/>
      <c r="U19" s="59"/>
      <c r="V19" s="32">
        <f t="shared" si="3"/>
        <v>0</v>
      </c>
      <c r="W19" s="44">
        <f t="shared" si="4"/>
        <v>0</v>
      </c>
    </row>
    <row r="20" spans="1:23" x14ac:dyDescent="0.25">
      <c r="A20" s="55">
        <v>380785</v>
      </c>
      <c r="B20" s="55" t="s">
        <v>317</v>
      </c>
      <c r="C20" s="56" t="s">
        <v>318</v>
      </c>
      <c r="D20" s="57" t="s">
        <v>14</v>
      </c>
      <c r="E20" s="57" t="s">
        <v>269</v>
      </c>
      <c r="F20" s="57" t="s">
        <v>269</v>
      </c>
      <c r="G20" s="57" t="s">
        <v>270</v>
      </c>
      <c r="H20" s="57" t="s">
        <v>269</v>
      </c>
      <c r="I20" s="57" t="s">
        <v>315</v>
      </c>
      <c r="J20" s="57" t="s">
        <v>316</v>
      </c>
      <c r="K20" s="58">
        <v>26</v>
      </c>
      <c r="L20" s="57">
        <v>270711</v>
      </c>
      <c r="M20" s="57">
        <v>342217</v>
      </c>
      <c r="N20" s="57">
        <v>1</v>
      </c>
      <c r="O20" s="59"/>
      <c r="P20" s="59"/>
      <c r="Q20" s="59"/>
      <c r="R20" s="32">
        <f t="shared" si="1"/>
        <v>0</v>
      </c>
      <c r="S20" s="44">
        <f t="shared" si="2"/>
        <v>0</v>
      </c>
      <c r="T20" s="59"/>
      <c r="U20" s="59"/>
      <c r="V20" s="32">
        <f t="shared" si="3"/>
        <v>0</v>
      </c>
      <c r="W20" s="44">
        <f t="shared" si="4"/>
        <v>0</v>
      </c>
    </row>
  </sheetData>
  <sheetProtection algorithmName="SHA-512" hashValue="b9ZjA3mK6Nes+78EDrmnDRX2LHdwKy2lDruQ8MxLApTbbVSPCzKi90mh6Diq77wLAT1E4YkocB0vExpc2tUiLQ==" saltValue="a/Y0o+tdj9ZNIDBwN23mEg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dimension ref="A1:W18"/>
  <sheetViews>
    <sheetView topLeftCell="A7" workbookViewId="0">
      <selection activeCell="H5" sqref="H5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171</v>
      </c>
      <c r="B2" s="8">
        <f>M14</f>
        <v>3</v>
      </c>
      <c r="C2" s="8" t="str">
        <f>E16</f>
        <v>JELENIA GÓRA</v>
      </c>
      <c r="D2" s="8"/>
      <c r="E2" s="8"/>
      <c r="F2" s="8"/>
      <c r="G2" s="64" t="s">
        <v>1421</v>
      </c>
      <c r="H2" s="65"/>
      <c r="I2" s="66"/>
      <c r="J2" s="67" t="s">
        <v>1422</v>
      </c>
      <c r="K2" s="68"/>
      <c r="L2" s="69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70" t="s">
        <v>1429</v>
      </c>
      <c r="B4" s="70"/>
      <c r="C4" s="70"/>
      <c r="D4" s="70"/>
      <c r="E4" s="70"/>
      <c r="F4" s="20" t="s">
        <v>1430</v>
      </c>
      <c r="G4" s="21">
        <f>ROUND(J4/M14/60,2)</f>
        <v>0</v>
      </c>
      <c r="H4" s="22">
        <f>ROUND(K4/M14/60,2)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71" t="s">
        <v>1431</v>
      </c>
      <c r="O4" s="72"/>
      <c r="P4" s="26">
        <v>1</v>
      </c>
      <c r="Q4" s="73"/>
      <c r="R4" s="74"/>
      <c r="S4" s="74"/>
      <c r="T4" s="74"/>
      <c r="U4" s="74"/>
      <c r="V4" s="75"/>
    </row>
    <row r="5" spans="1:23" ht="45" x14ac:dyDescent="0.25">
      <c r="A5" s="70" t="s">
        <v>1432</v>
      </c>
      <c r="B5" s="70"/>
      <c r="C5" s="70"/>
      <c r="D5" s="70"/>
      <c r="E5" s="70"/>
      <c r="F5" s="20" t="s">
        <v>1433</v>
      </c>
      <c r="G5" s="21">
        <f>ROUND(J5/M14/60,2)</f>
        <v>0</v>
      </c>
      <c r="H5" s="22">
        <f>ROUND(K5/M14/60,2)</f>
        <v>0</v>
      </c>
      <c r="I5" s="23">
        <f>G5+H5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71"/>
      <c r="O5" s="72"/>
      <c r="P5" s="26">
        <v>2</v>
      </c>
      <c r="Q5" s="73"/>
      <c r="R5" s="74"/>
      <c r="S5" s="74"/>
      <c r="T5" s="74"/>
      <c r="U5" s="74"/>
      <c r="V5" s="75"/>
    </row>
    <row r="6" spans="1:23" ht="68.25" x14ac:dyDescent="0.25">
      <c r="A6" s="76" t="s">
        <v>1434</v>
      </c>
      <c r="B6" s="76"/>
      <c r="C6" s="76"/>
      <c r="D6" s="76"/>
      <c r="E6" s="76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77" t="s">
        <v>1436</v>
      </c>
      <c r="K6" s="78"/>
      <c r="L6" s="79"/>
      <c r="P6" s="19" t="s">
        <v>1427</v>
      </c>
      <c r="Q6" s="8" t="s">
        <v>1428</v>
      </c>
      <c r="S6" s="12"/>
      <c r="T6" s="12"/>
    </row>
    <row r="7" spans="1:23" ht="68.25" x14ac:dyDescent="0.25">
      <c r="A7" s="76" t="s">
        <v>1437</v>
      </c>
      <c r="B7" s="76"/>
      <c r="C7" s="76"/>
      <c r="D7" s="76"/>
      <c r="E7" s="76"/>
      <c r="F7" s="10" t="s">
        <v>1438</v>
      </c>
      <c r="G7" s="28"/>
      <c r="H7" s="22">
        <f t="shared" si="0"/>
        <v>0</v>
      </c>
      <c r="I7" s="48">
        <f>ROUND(G7+H7,2)</f>
        <v>0</v>
      </c>
      <c r="J7" s="77" t="s">
        <v>1436</v>
      </c>
      <c r="K7" s="78"/>
      <c r="L7" s="79"/>
      <c r="P7" s="19"/>
      <c r="Q7" s="8"/>
      <c r="S7" s="12"/>
      <c r="T7" s="12"/>
    </row>
    <row r="8" spans="1:23" ht="57" x14ac:dyDescent="0.25">
      <c r="A8" s="76" t="s">
        <v>1439</v>
      </c>
      <c r="B8" s="76"/>
      <c r="C8" s="76"/>
      <c r="D8" s="76"/>
      <c r="E8" s="76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71" t="s">
        <v>1441</v>
      </c>
      <c r="O8" s="72"/>
      <c r="P8" s="26">
        <v>1</v>
      </c>
      <c r="Q8" s="73"/>
      <c r="R8" s="74"/>
      <c r="S8" s="74"/>
      <c r="T8" s="74"/>
      <c r="U8" s="74"/>
      <c r="V8" s="75"/>
    </row>
    <row r="9" spans="1:23" ht="45.75" x14ac:dyDescent="0.25">
      <c r="A9" s="82" t="s">
        <v>1442</v>
      </c>
      <c r="B9" s="82"/>
      <c r="C9" s="82"/>
      <c r="D9" s="82"/>
      <c r="E9" s="82"/>
      <c r="F9" s="10" t="s">
        <v>1443</v>
      </c>
      <c r="G9" s="28"/>
      <c r="H9" s="22">
        <f t="shared" si="0"/>
        <v>0</v>
      </c>
      <c r="I9" s="48">
        <f>ROUND(G9+H9,2)</f>
        <v>0</v>
      </c>
      <c r="J9" s="83" t="s">
        <v>1436</v>
      </c>
      <c r="K9" s="84"/>
      <c r="L9" s="85"/>
      <c r="M9" s="8"/>
      <c r="N9" s="31"/>
      <c r="W9" s="32"/>
    </row>
    <row r="10" spans="1:23" ht="57.75" thickBot="1" x14ac:dyDescent="0.3">
      <c r="A10" s="82" t="s">
        <v>1444</v>
      </c>
      <c r="B10" s="82"/>
      <c r="C10" s="82"/>
      <c r="D10" s="82"/>
      <c r="E10" s="82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86" t="s">
        <v>1436</v>
      </c>
      <c r="K10" s="87"/>
      <c r="L10" s="88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89"/>
      <c r="J11" s="90"/>
      <c r="K11" s="90"/>
      <c r="L11" s="91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92"/>
      <c r="J12" s="93"/>
      <c r="K12" s="93"/>
      <c r="L12" s="94"/>
      <c r="M12" s="95" t="s">
        <v>1448</v>
      </c>
      <c r="N12" s="96"/>
      <c r="O12" s="96"/>
      <c r="P12" s="96"/>
      <c r="Q12" s="96"/>
      <c r="R12" s="96"/>
      <c r="S12" s="96"/>
      <c r="T12" s="96"/>
      <c r="U12" s="96"/>
      <c r="V12" s="96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3</v>
      </c>
      <c r="N14" s="42">
        <f>SUM(N16:N400)</f>
        <v>3</v>
      </c>
      <c r="P14" s="80" t="s">
        <v>1449</v>
      </c>
      <c r="Q14" s="81"/>
      <c r="R14" s="81"/>
      <c r="S14" s="81"/>
      <c r="T14" s="80" t="s">
        <v>1450</v>
      </c>
      <c r="U14" s="81"/>
      <c r="V14" s="81"/>
      <c r="W14" s="8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380164</v>
      </c>
      <c r="B16" s="55" t="s">
        <v>286</v>
      </c>
      <c r="C16" s="56" t="s">
        <v>287</v>
      </c>
      <c r="D16" s="57" t="s">
        <v>14</v>
      </c>
      <c r="E16" s="57" t="s">
        <v>269</v>
      </c>
      <c r="F16" s="57" t="s">
        <v>269</v>
      </c>
      <c r="G16" s="57" t="s">
        <v>270</v>
      </c>
      <c r="H16" s="57" t="s">
        <v>269</v>
      </c>
      <c r="I16" s="57" t="s">
        <v>263</v>
      </c>
      <c r="J16" s="57" t="s">
        <v>264</v>
      </c>
      <c r="K16" s="58">
        <v>1</v>
      </c>
      <c r="L16" s="57">
        <v>270589</v>
      </c>
      <c r="M16" s="57">
        <v>342412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380400</v>
      </c>
      <c r="B17" s="55" t="s">
        <v>294</v>
      </c>
      <c r="C17" s="56" t="s">
        <v>295</v>
      </c>
      <c r="D17" s="57" t="s">
        <v>14</v>
      </c>
      <c r="E17" s="57" t="s">
        <v>269</v>
      </c>
      <c r="F17" s="57" t="s">
        <v>269</v>
      </c>
      <c r="G17" s="57" t="s">
        <v>270</v>
      </c>
      <c r="H17" s="57" t="s">
        <v>269</v>
      </c>
      <c r="I17" s="57" t="s">
        <v>74</v>
      </c>
      <c r="J17" s="57" t="s">
        <v>75</v>
      </c>
      <c r="K17" s="57" t="s">
        <v>296</v>
      </c>
      <c r="L17" s="57">
        <v>271022</v>
      </c>
      <c r="M17" s="57">
        <v>342444</v>
      </c>
      <c r="N17" s="57">
        <v>1</v>
      </c>
      <c r="O17" s="59"/>
      <c r="P17" s="59"/>
      <c r="Q17" s="59"/>
      <c r="R17" s="32">
        <f t="shared" ref="R17:R18" si="1">ROUND(Q17*0.23,2)</f>
        <v>0</v>
      </c>
      <c r="S17" s="44">
        <f t="shared" ref="S17:S18" si="2">ROUND(Q17,2)+R17</f>
        <v>0</v>
      </c>
      <c r="T17" s="59"/>
      <c r="U17" s="59"/>
      <c r="V17" s="32">
        <f t="shared" ref="V17:V18" si="3">ROUND(U17*0.23,2)</f>
        <v>0</v>
      </c>
      <c r="W17" s="44">
        <f t="shared" ref="W17:W18" si="4">ROUND(U17,2)+V17</f>
        <v>0</v>
      </c>
    </row>
    <row r="18" spans="1:23" x14ac:dyDescent="0.25">
      <c r="A18" s="55">
        <v>381134</v>
      </c>
      <c r="B18" s="55" t="s">
        <v>325</v>
      </c>
      <c r="C18" s="56" t="s">
        <v>326</v>
      </c>
      <c r="D18" s="57" t="s">
        <v>14</v>
      </c>
      <c r="E18" s="57" t="s">
        <v>269</v>
      </c>
      <c r="F18" s="57" t="s">
        <v>269</v>
      </c>
      <c r="G18" s="57" t="s">
        <v>270</v>
      </c>
      <c r="H18" s="57" t="s">
        <v>269</v>
      </c>
      <c r="I18" s="57" t="s">
        <v>327</v>
      </c>
      <c r="J18" s="57" t="s">
        <v>328</v>
      </c>
      <c r="K18" s="58">
        <v>3</v>
      </c>
      <c r="L18" s="57">
        <v>266615</v>
      </c>
      <c r="M18" s="57">
        <v>338445</v>
      </c>
      <c r="N18" s="57">
        <v>1</v>
      </c>
      <c r="O18" s="59"/>
      <c r="P18" s="59"/>
      <c r="Q18" s="59"/>
      <c r="R18" s="32">
        <f t="shared" si="1"/>
        <v>0</v>
      </c>
      <c r="S18" s="44">
        <f t="shared" si="2"/>
        <v>0</v>
      </c>
      <c r="T18" s="59"/>
      <c r="U18" s="59"/>
      <c r="V18" s="32">
        <f t="shared" si="3"/>
        <v>0</v>
      </c>
      <c r="W18" s="44">
        <f t="shared" si="4"/>
        <v>0</v>
      </c>
    </row>
  </sheetData>
  <sheetProtection algorithmName="SHA-512" hashValue="dYqy2+ZjxmTMDwyXiX1AIka+igWkndtPAJMTkZFFfz8gEyg6wqAmo0HNyXdx4RjTz7kPcbJfiDnLyAkGys4xew==" saltValue="HCzP7SDhoOYRkC3zCtluPQ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dimension ref="A1:W17"/>
  <sheetViews>
    <sheetView workbookViewId="0">
      <selection activeCell="H5" sqref="H5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170</v>
      </c>
      <c r="B2" s="8">
        <f>M14</f>
        <v>2</v>
      </c>
      <c r="C2" s="8" t="str">
        <f>E16</f>
        <v>JAWORSKI</v>
      </c>
      <c r="D2" s="8"/>
      <c r="E2" s="8"/>
      <c r="F2" s="8"/>
      <c r="G2" s="64" t="s">
        <v>1421</v>
      </c>
      <c r="H2" s="65"/>
      <c r="I2" s="66"/>
      <c r="J2" s="67" t="s">
        <v>1422</v>
      </c>
      <c r="K2" s="68"/>
      <c r="L2" s="69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70" t="s">
        <v>1429</v>
      </c>
      <c r="B4" s="70"/>
      <c r="C4" s="70"/>
      <c r="D4" s="70"/>
      <c r="E4" s="70"/>
      <c r="F4" s="20" t="s">
        <v>1430</v>
      </c>
      <c r="G4" s="21">
        <f>ROUND(J4/M14/60,2)</f>
        <v>0</v>
      </c>
      <c r="H4" s="22">
        <f>ROUND(K4/M14/60,2)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71" t="s">
        <v>1431</v>
      </c>
      <c r="O4" s="72"/>
      <c r="P4" s="26">
        <v>1</v>
      </c>
      <c r="Q4" s="73"/>
      <c r="R4" s="74"/>
      <c r="S4" s="74"/>
      <c r="T4" s="74"/>
      <c r="U4" s="74"/>
      <c r="V4" s="75"/>
    </row>
    <row r="5" spans="1:23" ht="45" x14ac:dyDescent="0.25">
      <c r="A5" s="70" t="s">
        <v>1432</v>
      </c>
      <c r="B5" s="70"/>
      <c r="C5" s="70"/>
      <c r="D5" s="70"/>
      <c r="E5" s="70"/>
      <c r="F5" s="20" t="s">
        <v>1433</v>
      </c>
      <c r="G5" s="21">
        <f>ROUND(J5/M14/60,2)</f>
        <v>0</v>
      </c>
      <c r="H5" s="22">
        <f>ROUND(K5/M14/60,2)</f>
        <v>0</v>
      </c>
      <c r="I5" s="23">
        <f>G5+H5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71"/>
      <c r="O5" s="72"/>
      <c r="P5" s="26">
        <v>2</v>
      </c>
      <c r="Q5" s="73"/>
      <c r="R5" s="74"/>
      <c r="S5" s="74"/>
      <c r="T5" s="74"/>
      <c r="U5" s="74"/>
      <c r="V5" s="75"/>
    </row>
    <row r="6" spans="1:23" ht="68.25" x14ac:dyDescent="0.25">
      <c r="A6" s="76" t="s">
        <v>1434</v>
      </c>
      <c r="B6" s="76"/>
      <c r="C6" s="76"/>
      <c r="D6" s="76"/>
      <c r="E6" s="76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77" t="s">
        <v>1436</v>
      </c>
      <c r="K6" s="78"/>
      <c r="L6" s="79"/>
      <c r="P6" s="19" t="s">
        <v>1427</v>
      </c>
      <c r="Q6" s="8" t="s">
        <v>1428</v>
      </c>
      <c r="S6" s="12"/>
      <c r="T6" s="12"/>
    </row>
    <row r="7" spans="1:23" ht="68.25" x14ac:dyDescent="0.25">
      <c r="A7" s="76" t="s">
        <v>1437</v>
      </c>
      <c r="B7" s="76"/>
      <c r="C7" s="76"/>
      <c r="D7" s="76"/>
      <c r="E7" s="76"/>
      <c r="F7" s="10" t="s">
        <v>1438</v>
      </c>
      <c r="G7" s="28"/>
      <c r="H7" s="22">
        <f t="shared" si="0"/>
        <v>0</v>
      </c>
      <c r="I7" s="48">
        <f>ROUND(G7+H7,2)</f>
        <v>0</v>
      </c>
      <c r="J7" s="77" t="s">
        <v>1436</v>
      </c>
      <c r="K7" s="78"/>
      <c r="L7" s="79"/>
      <c r="P7" s="19"/>
      <c r="Q7" s="8"/>
      <c r="S7" s="12"/>
      <c r="T7" s="12"/>
    </row>
    <row r="8" spans="1:23" ht="57" x14ac:dyDescent="0.25">
      <c r="A8" s="76" t="s">
        <v>1439</v>
      </c>
      <c r="B8" s="76"/>
      <c r="C8" s="76"/>
      <c r="D8" s="76"/>
      <c r="E8" s="76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71" t="s">
        <v>1441</v>
      </c>
      <c r="O8" s="72"/>
      <c r="P8" s="26">
        <v>1</v>
      </c>
      <c r="Q8" s="73"/>
      <c r="R8" s="74"/>
      <c r="S8" s="74"/>
      <c r="T8" s="74"/>
      <c r="U8" s="74"/>
      <c r="V8" s="75"/>
    </row>
    <row r="9" spans="1:23" ht="45.75" x14ac:dyDescent="0.25">
      <c r="A9" s="82" t="s">
        <v>1442</v>
      </c>
      <c r="B9" s="82"/>
      <c r="C9" s="82"/>
      <c r="D9" s="82"/>
      <c r="E9" s="82"/>
      <c r="F9" s="10" t="s">
        <v>1443</v>
      </c>
      <c r="G9" s="28"/>
      <c r="H9" s="22">
        <f t="shared" si="0"/>
        <v>0</v>
      </c>
      <c r="I9" s="48">
        <f>ROUND(G9+H9,2)</f>
        <v>0</v>
      </c>
      <c r="J9" s="83" t="s">
        <v>1436</v>
      </c>
      <c r="K9" s="84"/>
      <c r="L9" s="85"/>
      <c r="M9" s="8"/>
      <c r="N9" s="31"/>
      <c r="W9" s="32"/>
    </row>
    <row r="10" spans="1:23" ht="57.75" thickBot="1" x14ac:dyDescent="0.3">
      <c r="A10" s="82" t="s">
        <v>1444</v>
      </c>
      <c r="B10" s="82"/>
      <c r="C10" s="82"/>
      <c r="D10" s="82"/>
      <c r="E10" s="82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86" t="s">
        <v>1436</v>
      </c>
      <c r="K10" s="87"/>
      <c r="L10" s="88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89"/>
      <c r="J11" s="90"/>
      <c r="K11" s="90"/>
      <c r="L11" s="91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92"/>
      <c r="J12" s="93"/>
      <c r="K12" s="93"/>
      <c r="L12" s="94"/>
      <c r="M12" s="95" t="s">
        <v>1448</v>
      </c>
      <c r="N12" s="96"/>
      <c r="O12" s="96"/>
      <c r="P12" s="96"/>
      <c r="Q12" s="96"/>
      <c r="R12" s="96"/>
      <c r="S12" s="96"/>
      <c r="T12" s="96"/>
      <c r="U12" s="96"/>
      <c r="V12" s="96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2</v>
      </c>
      <c r="N14" s="42">
        <f>SUM(N16:N400)</f>
        <v>2</v>
      </c>
      <c r="P14" s="80" t="s">
        <v>1449</v>
      </c>
      <c r="Q14" s="81"/>
      <c r="R14" s="81"/>
      <c r="S14" s="81"/>
      <c r="T14" s="80" t="s">
        <v>1450</v>
      </c>
      <c r="U14" s="81"/>
      <c r="V14" s="81"/>
      <c r="W14" s="8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52024</v>
      </c>
      <c r="B16" s="55" t="s">
        <v>675</v>
      </c>
      <c r="C16" s="56" t="s">
        <v>676</v>
      </c>
      <c r="D16" s="57" t="s">
        <v>14</v>
      </c>
      <c r="E16" s="57" t="s">
        <v>25</v>
      </c>
      <c r="F16" s="57" t="s">
        <v>667</v>
      </c>
      <c r="G16" s="57" t="s">
        <v>668</v>
      </c>
      <c r="H16" s="57" t="s">
        <v>667</v>
      </c>
      <c r="I16" s="57" t="s">
        <v>66</v>
      </c>
      <c r="J16" s="57" t="s">
        <v>67</v>
      </c>
      <c r="K16" s="58">
        <v>16</v>
      </c>
      <c r="L16" s="57">
        <v>303464</v>
      </c>
      <c r="M16" s="57">
        <v>357648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51708</v>
      </c>
      <c r="B17" s="55" t="s">
        <v>679</v>
      </c>
      <c r="C17" s="56" t="s">
        <v>680</v>
      </c>
      <c r="D17" s="57" t="s">
        <v>14</v>
      </c>
      <c r="E17" s="57" t="s">
        <v>25</v>
      </c>
      <c r="F17" s="57" t="s">
        <v>667</v>
      </c>
      <c r="G17" s="57" t="s">
        <v>668</v>
      </c>
      <c r="H17" s="57" t="s">
        <v>667</v>
      </c>
      <c r="I17" s="57" t="s">
        <v>313</v>
      </c>
      <c r="J17" s="57" t="s">
        <v>314</v>
      </c>
      <c r="K17" s="58">
        <v>6</v>
      </c>
      <c r="L17" s="57">
        <v>302908</v>
      </c>
      <c r="M17" s="57">
        <v>358545</v>
      </c>
      <c r="N17" s="57">
        <v>1</v>
      </c>
      <c r="O17" s="59"/>
      <c r="P17" s="59"/>
      <c r="Q17" s="59"/>
      <c r="R17" s="32">
        <f>ROUND(Q17*0.23,2)</f>
        <v>0</v>
      </c>
      <c r="S17" s="44">
        <f>ROUND(Q17,2)+R17</f>
        <v>0</v>
      </c>
      <c r="T17" s="59"/>
      <c r="U17" s="59"/>
      <c r="V17" s="32">
        <f>ROUND(U17*0.23,2)</f>
        <v>0</v>
      </c>
      <c r="W17" s="44">
        <f>ROUND(U17,2)+V17</f>
        <v>0</v>
      </c>
    </row>
  </sheetData>
  <sheetProtection algorithmName="SHA-512" hashValue="OOd8sCe+nsG4FB8I8SXPNvO18kcF1B+3IqiWRsOXV6yJsn7Sw7+Gzw+GUSDhNEKbaDLDFpk2NfYAGymZ0+xHIQ==" saltValue="/TqoC3X592f/74gpb9FlcA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dimension ref="A1:W16"/>
  <sheetViews>
    <sheetView topLeftCell="A10" workbookViewId="0">
      <selection activeCell="H5" sqref="H5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169</v>
      </c>
      <c r="B2" s="8">
        <f>M14</f>
        <v>1</v>
      </c>
      <c r="C2" s="8" t="str">
        <f>E16</f>
        <v>JAWORSKI</v>
      </c>
      <c r="D2" s="8"/>
      <c r="E2" s="8"/>
      <c r="F2" s="8"/>
      <c r="G2" s="64" t="s">
        <v>1421</v>
      </c>
      <c r="H2" s="65"/>
      <c r="I2" s="66"/>
      <c r="J2" s="67" t="s">
        <v>1422</v>
      </c>
      <c r="K2" s="68"/>
      <c r="L2" s="69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70" t="s">
        <v>1429</v>
      </c>
      <c r="B4" s="70"/>
      <c r="C4" s="70"/>
      <c r="D4" s="70"/>
      <c r="E4" s="70"/>
      <c r="F4" s="20" t="s">
        <v>1430</v>
      </c>
      <c r="G4" s="21">
        <f>ROUND(J4/M14/60,2)</f>
        <v>0</v>
      </c>
      <c r="H4" s="22">
        <f>ROUND(K4/M14/60,2)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71" t="s">
        <v>1431</v>
      </c>
      <c r="O4" s="72"/>
      <c r="P4" s="26">
        <v>1</v>
      </c>
      <c r="Q4" s="73"/>
      <c r="R4" s="74"/>
      <c r="S4" s="74"/>
      <c r="T4" s="74"/>
      <c r="U4" s="74"/>
      <c r="V4" s="75"/>
    </row>
    <row r="5" spans="1:23" ht="45" x14ac:dyDescent="0.25">
      <c r="A5" s="70" t="s">
        <v>1432</v>
      </c>
      <c r="B5" s="70"/>
      <c r="C5" s="70"/>
      <c r="D5" s="70"/>
      <c r="E5" s="70"/>
      <c r="F5" s="20" t="s">
        <v>1433</v>
      </c>
      <c r="G5" s="21">
        <f>ROUND(J5/M14/60,2)</f>
        <v>0</v>
      </c>
      <c r="H5" s="22">
        <f>ROUND(K5/M14/60,2)</f>
        <v>0</v>
      </c>
      <c r="I5" s="23">
        <f>G5+H5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71"/>
      <c r="O5" s="72"/>
      <c r="P5" s="26">
        <v>2</v>
      </c>
      <c r="Q5" s="73"/>
      <c r="R5" s="74"/>
      <c r="S5" s="74"/>
      <c r="T5" s="74"/>
      <c r="U5" s="74"/>
      <c r="V5" s="75"/>
    </row>
    <row r="6" spans="1:23" ht="68.25" x14ac:dyDescent="0.25">
      <c r="A6" s="76" t="s">
        <v>1434</v>
      </c>
      <c r="B6" s="76"/>
      <c r="C6" s="76"/>
      <c r="D6" s="76"/>
      <c r="E6" s="76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77" t="s">
        <v>1436</v>
      </c>
      <c r="K6" s="78"/>
      <c r="L6" s="79"/>
      <c r="P6" s="19" t="s">
        <v>1427</v>
      </c>
      <c r="Q6" s="8" t="s">
        <v>1428</v>
      </c>
      <c r="S6" s="12"/>
      <c r="T6" s="12"/>
    </row>
    <row r="7" spans="1:23" ht="68.25" x14ac:dyDescent="0.25">
      <c r="A7" s="76" t="s">
        <v>1437</v>
      </c>
      <c r="B7" s="76"/>
      <c r="C7" s="76"/>
      <c r="D7" s="76"/>
      <c r="E7" s="76"/>
      <c r="F7" s="10" t="s">
        <v>1438</v>
      </c>
      <c r="G7" s="28"/>
      <c r="H7" s="22">
        <f t="shared" si="0"/>
        <v>0</v>
      </c>
      <c r="I7" s="48">
        <f>ROUND(G7+H7,2)</f>
        <v>0</v>
      </c>
      <c r="J7" s="77" t="s">
        <v>1436</v>
      </c>
      <c r="K7" s="78"/>
      <c r="L7" s="79"/>
      <c r="P7" s="19"/>
      <c r="Q7" s="8"/>
      <c r="S7" s="12"/>
      <c r="T7" s="12"/>
    </row>
    <row r="8" spans="1:23" ht="57" x14ac:dyDescent="0.25">
      <c r="A8" s="76" t="s">
        <v>1439</v>
      </c>
      <c r="B8" s="76"/>
      <c r="C8" s="76"/>
      <c r="D8" s="76"/>
      <c r="E8" s="76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71" t="s">
        <v>1441</v>
      </c>
      <c r="O8" s="72"/>
      <c r="P8" s="26">
        <v>1</v>
      </c>
      <c r="Q8" s="73"/>
      <c r="R8" s="74"/>
      <c r="S8" s="74"/>
      <c r="T8" s="74"/>
      <c r="U8" s="74"/>
      <c r="V8" s="75"/>
    </row>
    <row r="9" spans="1:23" ht="45.75" x14ac:dyDescent="0.25">
      <c r="A9" s="82" t="s">
        <v>1442</v>
      </c>
      <c r="B9" s="82"/>
      <c r="C9" s="82"/>
      <c r="D9" s="82"/>
      <c r="E9" s="82"/>
      <c r="F9" s="10" t="s">
        <v>1443</v>
      </c>
      <c r="G9" s="28"/>
      <c r="H9" s="22">
        <f t="shared" si="0"/>
        <v>0</v>
      </c>
      <c r="I9" s="48">
        <f>ROUND(G9+H9,2)</f>
        <v>0</v>
      </c>
      <c r="J9" s="83" t="s">
        <v>1436</v>
      </c>
      <c r="K9" s="84"/>
      <c r="L9" s="85"/>
      <c r="M9" s="8"/>
      <c r="N9" s="31"/>
      <c r="W9" s="32"/>
    </row>
    <row r="10" spans="1:23" ht="57.75" thickBot="1" x14ac:dyDescent="0.3">
      <c r="A10" s="82" t="s">
        <v>1444</v>
      </c>
      <c r="B10" s="82"/>
      <c r="C10" s="82"/>
      <c r="D10" s="82"/>
      <c r="E10" s="82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86" t="s">
        <v>1436</v>
      </c>
      <c r="K10" s="87"/>
      <c r="L10" s="88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89"/>
      <c r="J11" s="90"/>
      <c r="K11" s="90"/>
      <c r="L11" s="91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92"/>
      <c r="J12" s="93"/>
      <c r="K12" s="93"/>
      <c r="L12" s="94"/>
      <c r="M12" s="95" t="s">
        <v>1448</v>
      </c>
      <c r="N12" s="96"/>
      <c r="O12" s="96"/>
      <c r="P12" s="96"/>
      <c r="Q12" s="96"/>
      <c r="R12" s="96"/>
      <c r="S12" s="96"/>
      <c r="T12" s="96"/>
      <c r="U12" s="96"/>
      <c r="V12" s="96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1</v>
      </c>
      <c r="N14" s="42">
        <f>SUM(N16:N400)</f>
        <v>1</v>
      </c>
      <c r="P14" s="80" t="s">
        <v>1449</v>
      </c>
      <c r="Q14" s="81"/>
      <c r="R14" s="81"/>
      <c r="S14" s="81"/>
      <c r="T14" s="80" t="s">
        <v>1450</v>
      </c>
      <c r="U14" s="81"/>
      <c r="V14" s="81"/>
      <c r="W14" s="8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52395</v>
      </c>
      <c r="B16" s="55" t="s">
        <v>685</v>
      </c>
      <c r="C16" s="56" t="s">
        <v>686</v>
      </c>
      <c r="D16" s="57" t="s">
        <v>14</v>
      </c>
      <c r="E16" s="57" t="s">
        <v>25</v>
      </c>
      <c r="F16" s="57" t="s">
        <v>667</v>
      </c>
      <c r="G16" s="57" t="s">
        <v>668</v>
      </c>
      <c r="H16" s="57" t="s">
        <v>667</v>
      </c>
      <c r="I16" s="57" t="s">
        <v>169</v>
      </c>
      <c r="J16" s="57" t="s">
        <v>170</v>
      </c>
      <c r="K16" s="58" t="s">
        <v>687</v>
      </c>
      <c r="L16" s="57">
        <v>303906</v>
      </c>
      <c r="M16" s="57">
        <v>357703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</sheetData>
  <sheetProtection algorithmName="SHA-512" hashValue="fcFmCd7nj5q5FOXK2DmJQ5FYmfn2FKZKpcUARbDbgpvM/Id9mNqDCQGUy9feMeE9xKziGykn5Ltun3V+j8T/TQ==" saltValue="IOFq74T3u5sFEKUYdzfsDA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dimension ref="A1:W17"/>
  <sheetViews>
    <sheetView topLeftCell="A7" workbookViewId="0">
      <selection activeCell="H5" sqref="H5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168</v>
      </c>
      <c r="B2" s="8">
        <f>M14</f>
        <v>2</v>
      </c>
      <c r="C2" s="8" t="str">
        <f>E16</f>
        <v>JAWORSKI</v>
      </c>
      <c r="D2" s="8"/>
      <c r="E2" s="8"/>
      <c r="F2" s="8"/>
      <c r="G2" s="64" t="s">
        <v>1421</v>
      </c>
      <c r="H2" s="65"/>
      <c r="I2" s="66"/>
      <c r="J2" s="67" t="s">
        <v>1422</v>
      </c>
      <c r="K2" s="68"/>
      <c r="L2" s="69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70" t="s">
        <v>1429</v>
      </c>
      <c r="B4" s="70"/>
      <c r="C4" s="70"/>
      <c r="D4" s="70"/>
      <c r="E4" s="70"/>
      <c r="F4" s="20" t="s">
        <v>1430</v>
      </c>
      <c r="G4" s="21">
        <f>ROUND(J4/M14/60,2)</f>
        <v>0</v>
      </c>
      <c r="H4" s="22">
        <f>ROUND(K4/M14/60,2)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71" t="s">
        <v>1431</v>
      </c>
      <c r="O4" s="72"/>
      <c r="P4" s="26">
        <v>1</v>
      </c>
      <c r="Q4" s="73"/>
      <c r="R4" s="74"/>
      <c r="S4" s="74"/>
      <c r="T4" s="74"/>
      <c r="U4" s="74"/>
      <c r="V4" s="75"/>
    </row>
    <row r="5" spans="1:23" ht="45" x14ac:dyDescent="0.25">
      <c r="A5" s="70" t="s">
        <v>1432</v>
      </c>
      <c r="B5" s="70"/>
      <c r="C5" s="70"/>
      <c r="D5" s="70"/>
      <c r="E5" s="70"/>
      <c r="F5" s="20" t="s">
        <v>1433</v>
      </c>
      <c r="G5" s="21">
        <f>ROUND(J5/M14/60,2)</f>
        <v>0</v>
      </c>
      <c r="H5" s="22">
        <f>ROUND(K5/M14/60,2)</f>
        <v>0</v>
      </c>
      <c r="I5" s="23">
        <f>G5+H5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71"/>
      <c r="O5" s="72"/>
      <c r="P5" s="26">
        <v>2</v>
      </c>
      <c r="Q5" s="73"/>
      <c r="R5" s="74"/>
      <c r="S5" s="74"/>
      <c r="T5" s="74"/>
      <c r="U5" s="74"/>
      <c r="V5" s="75"/>
    </row>
    <row r="6" spans="1:23" ht="68.25" x14ac:dyDescent="0.25">
      <c r="A6" s="76" t="s">
        <v>1434</v>
      </c>
      <c r="B6" s="76"/>
      <c r="C6" s="76"/>
      <c r="D6" s="76"/>
      <c r="E6" s="76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77" t="s">
        <v>1436</v>
      </c>
      <c r="K6" s="78"/>
      <c r="L6" s="79"/>
      <c r="P6" s="19" t="s">
        <v>1427</v>
      </c>
      <c r="Q6" s="8" t="s">
        <v>1428</v>
      </c>
      <c r="S6" s="12"/>
      <c r="T6" s="12"/>
    </row>
    <row r="7" spans="1:23" ht="68.25" x14ac:dyDescent="0.25">
      <c r="A7" s="76" t="s">
        <v>1437</v>
      </c>
      <c r="B7" s="76"/>
      <c r="C7" s="76"/>
      <c r="D7" s="76"/>
      <c r="E7" s="76"/>
      <c r="F7" s="10" t="s">
        <v>1438</v>
      </c>
      <c r="G7" s="28"/>
      <c r="H7" s="22">
        <f t="shared" si="0"/>
        <v>0</v>
      </c>
      <c r="I7" s="48">
        <f>ROUND(G7+H7,2)</f>
        <v>0</v>
      </c>
      <c r="J7" s="77" t="s">
        <v>1436</v>
      </c>
      <c r="K7" s="78"/>
      <c r="L7" s="79"/>
      <c r="P7" s="19"/>
      <c r="Q7" s="8"/>
      <c r="S7" s="12"/>
      <c r="T7" s="12"/>
    </row>
    <row r="8" spans="1:23" ht="57" x14ac:dyDescent="0.25">
      <c r="A8" s="76" t="s">
        <v>1439</v>
      </c>
      <c r="B8" s="76"/>
      <c r="C8" s="76"/>
      <c r="D8" s="76"/>
      <c r="E8" s="76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71" t="s">
        <v>1441</v>
      </c>
      <c r="O8" s="72"/>
      <c r="P8" s="26">
        <v>1</v>
      </c>
      <c r="Q8" s="73"/>
      <c r="R8" s="74"/>
      <c r="S8" s="74"/>
      <c r="T8" s="74"/>
      <c r="U8" s="74"/>
      <c r="V8" s="75"/>
    </row>
    <row r="9" spans="1:23" ht="45.75" x14ac:dyDescent="0.25">
      <c r="A9" s="82" t="s">
        <v>1442</v>
      </c>
      <c r="B9" s="82"/>
      <c r="C9" s="82"/>
      <c r="D9" s="82"/>
      <c r="E9" s="82"/>
      <c r="F9" s="10" t="s">
        <v>1443</v>
      </c>
      <c r="G9" s="28"/>
      <c r="H9" s="22">
        <f t="shared" si="0"/>
        <v>0</v>
      </c>
      <c r="I9" s="48">
        <f>ROUND(G9+H9,2)</f>
        <v>0</v>
      </c>
      <c r="J9" s="83" t="s">
        <v>1436</v>
      </c>
      <c r="K9" s="84"/>
      <c r="L9" s="85"/>
      <c r="M9" s="8"/>
      <c r="N9" s="31"/>
      <c r="W9" s="32"/>
    </row>
    <row r="10" spans="1:23" ht="57.75" thickBot="1" x14ac:dyDescent="0.3">
      <c r="A10" s="82" t="s">
        <v>1444</v>
      </c>
      <c r="B10" s="82"/>
      <c r="C10" s="82"/>
      <c r="D10" s="82"/>
      <c r="E10" s="82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86" t="s">
        <v>1436</v>
      </c>
      <c r="K10" s="87"/>
      <c r="L10" s="88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89"/>
      <c r="J11" s="90"/>
      <c r="K11" s="90"/>
      <c r="L11" s="91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92"/>
      <c r="J12" s="93"/>
      <c r="K12" s="93"/>
      <c r="L12" s="94"/>
      <c r="M12" s="95" t="s">
        <v>1448</v>
      </c>
      <c r="N12" s="96"/>
      <c r="O12" s="96"/>
      <c r="P12" s="96"/>
      <c r="Q12" s="96"/>
      <c r="R12" s="96"/>
      <c r="S12" s="96"/>
      <c r="T12" s="96"/>
      <c r="U12" s="96"/>
      <c r="V12" s="96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2</v>
      </c>
      <c r="N14" s="42">
        <f>SUM(N16:N400)</f>
        <v>2</v>
      </c>
      <c r="P14" s="80" t="s">
        <v>1449</v>
      </c>
      <c r="Q14" s="81"/>
      <c r="R14" s="81"/>
      <c r="S14" s="81"/>
      <c r="T14" s="80" t="s">
        <v>1450</v>
      </c>
      <c r="U14" s="81"/>
      <c r="V14" s="81"/>
      <c r="W14" s="8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52521</v>
      </c>
      <c r="B16" s="55" t="s">
        <v>673</v>
      </c>
      <c r="C16" s="56" t="s">
        <v>674</v>
      </c>
      <c r="D16" s="57" t="s">
        <v>14</v>
      </c>
      <c r="E16" s="57" t="s">
        <v>25</v>
      </c>
      <c r="F16" s="57" t="s">
        <v>667</v>
      </c>
      <c r="G16" s="57" t="s">
        <v>668</v>
      </c>
      <c r="H16" s="57" t="s">
        <v>667</v>
      </c>
      <c r="I16" s="57" t="s">
        <v>231</v>
      </c>
      <c r="J16" s="57" t="s">
        <v>232</v>
      </c>
      <c r="K16" s="58">
        <v>8</v>
      </c>
      <c r="L16" s="57">
        <v>303488</v>
      </c>
      <c r="M16" s="57">
        <v>357131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53452</v>
      </c>
      <c r="B17" s="55" t="s">
        <v>681</v>
      </c>
      <c r="C17" s="56" t="s">
        <v>682</v>
      </c>
      <c r="D17" s="57" t="s">
        <v>14</v>
      </c>
      <c r="E17" s="57" t="s">
        <v>25</v>
      </c>
      <c r="F17" s="57" t="s">
        <v>667</v>
      </c>
      <c r="G17" s="57" t="s">
        <v>668</v>
      </c>
      <c r="H17" s="57" t="s">
        <v>667</v>
      </c>
      <c r="I17" s="57" t="s">
        <v>683</v>
      </c>
      <c r="J17" s="57" t="s">
        <v>684</v>
      </c>
      <c r="K17" s="58">
        <v>82</v>
      </c>
      <c r="L17" s="57">
        <v>301485</v>
      </c>
      <c r="M17" s="57">
        <v>360187</v>
      </c>
      <c r="N17" s="57">
        <v>1</v>
      </c>
      <c r="O17" s="59"/>
      <c r="P17" s="59"/>
      <c r="Q17" s="59"/>
      <c r="R17" s="32">
        <f>ROUND(Q17*0.23,2)</f>
        <v>0</v>
      </c>
      <c r="S17" s="44">
        <f>ROUND(Q17,2)+R17</f>
        <v>0</v>
      </c>
      <c r="T17" s="59"/>
      <c r="U17" s="59"/>
      <c r="V17" s="32">
        <f>ROUND(U17*0.23,2)</f>
        <v>0</v>
      </c>
      <c r="W17" s="44">
        <f>ROUND(U17,2)+V17</f>
        <v>0</v>
      </c>
    </row>
  </sheetData>
  <sheetProtection algorithmName="SHA-512" hashValue="LVs0c0lHXxmjq49kZFssc5rj7fyyCm1vkbp+5mj71euNdJB8byS4fSnjSWcAAJbDOWR12JxjXUOYvuofEMf0nw==" saltValue="gwWMhZfXdAQjwrNzeU21Fw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dimension ref="A1:W18"/>
  <sheetViews>
    <sheetView tabSelected="1" topLeftCell="A7" workbookViewId="0">
      <selection activeCell="J17" sqref="J17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9" width="8.7109375" style="11"/>
    <col min="10" max="10" width="13.140625" style="11" customWidth="1"/>
    <col min="11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167</v>
      </c>
      <c r="B2" s="8">
        <f>M14</f>
        <v>3</v>
      </c>
      <c r="C2" s="8" t="str">
        <f>E16</f>
        <v>JAWORSKI</v>
      </c>
      <c r="D2" s="8"/>
      <c r="E2" s="8"/>
      <c r="F2" s="8"/>
      <c r="G2" s="64" t="s">
        <v>1421</v>
      </c>
      <c r="H2" s="65"/>
      <c r="I2" s="66"/>
      <c r="J2" s="67" t="s">
        <v>1422</v>
      </c>
      <c r="K2" s="68"/>
      <c r="L2" s="69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70" t="s">
        <v>1429</v>
      </c>
      <c r="B4" s="70"/>
      <c r="C4" s="70"/>
      <c r="D4" s="70"/>
      <c r="E4" s="70"/>
      <c r="F4" s="20" t="s">
        <v>1430</v>
      </c>
      <c r="G4" s="21">
        <f>ROUND(J4/M14/60,2)</f>
        <v>0</v>
      </c>
      <c r="H4" s="22">
        <f>ROUND(K4/M14/60,2)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71" t="s">
        <v>1431</v>
      </c>
      <c r="O4" s="72"/>
      <c r="P4" s="26">
        <v>1</v>
      </c>
      <c r="Q4" s="73"/>
      <c r="R4" s="74"/>
      <c r="S4" s="74"/>
      <c r="T4" s="74"/>
      <c r="U4" s="74"/>
      <c r="V4" s="75"/>
    </row>
    <row r="5" spans="1:23" ht="45" x14ac:dyDescent="0.25">
      <c r="A5" s="70" t="s">
        <v>1432</v>
      </c>
      <c r="B5" s="70"/>
      <c r="C5" s="70"/>
      <c r="D5" s="70"/>
      <c r="E5" s="70"/>
      <c r="F5" s="20" t="s">
        <v>1433</v>
      </c>
      <c r="G5" s="21">
        <f>ROUND(J5/M14/60,2)</f>
        <v>0</v>
      </c>
      <c r="H5" s="22">
        <f>ROUND(K5/M14/60,2)</f>
        <v>0</v>
      </c>
      <c r="I5" s="23">
        <f>G5+H5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71"/>
      <c r="O5" s="72"/>
      <c r="P5" s="26">
        <v>2</v>
      </c>
      <c r="Q5" s="73"/>
      <c r="R5" s="74"/>
      <c r="S5" s="74"/>
      <c r="T5" s="74"/>
      <c r="U5" s="74"/>
      <c r="V5" s="75"/>
    </row>
    <row r="6" spans="1:23" ht="68.25" x14ac:dyDescent="0.25">
      <c r="A6" s="76" t="s">
        <v>1434</v>
      </c>
      <c r="B6" s="76"/>
      <c r="C6" s="76"/>
      <c r="D6" s="76"/>
      <c r="E6" s="76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77" t="s">
        <v>1436</v>
      </c>
      <c r="K6" s="78"/>
      <c r="L6" s="79"/>
      <c r="P6" s="19" t="s">
        <v>1427</v>
      </c>
      <c r="Q6" s="8" t="s">
        <v>1428</v>
      </c>
      <c r="S6" s="12"/>
      <c r="T6" s="12"/>
    </row>
    <row r="7" spans="1:23" ht="68.25" x14ac:dyDescent="0.25">
      <c r="A7" s="76" t="s">
        <v>1437</v>
      </c>
      <c r="B7" s="76"/>
      <c r="C7" s="76"/>
      <c r="D7" s="76"/>
      <c r="E7" s="76"/>
      <c r="F7" s="10" t="s">
        <v>1438</v>
      </c>
      <c r="G7" s="28"/>
      <c r="H7" s="22">
        <f t="shared" si="0"/>
        <v>0</v>
      </c>
      <c r="I7" s="48">
        <f>ROUND(G7+H7,2)</f>
        <v>0</v>
      </c>
      <c r="J7" s="77" t="s">
        <v>1436</v>
      </c>
      <c r="K7" s="78"/>
      <c r="L7" s="79"/>
      <c r="P7" s="19"/>
      <c r="Q7" s="8"/>
      <c r="S7" s="12"/>
      <c r="T7" s="12"/>
    </row>
    <row r="8" spans="1:23" ht="57" x14ac:dyDescent="0.25">
      <c r="A8" s="76" t="s">
        <v>1439</v>
      </c>
      <c r="B8" s="76"/>
      <c r="C8" s="76"/>
      <c r="D8" s="76"/>
      <c r="E8" s="76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71" t="s">
        <v>1441</v>
      </c>
      <c r="O8" s="72"/>
      <c r="P8" s="26">
        <v>1</v>
      </c>
      <c r="Q8" s="73"/>
      <c r="R8" s="74"/>
      <c r="S8" s="74"/>
      <c r="T8" s="74"/>
      <c r="U8" s="74"/>
      <c r="V8" s="75"/>
    </row>
    <row r="9" spans="1:23" ht="45.75" x14ac:dyDescent="0.25">
      <c r="A9" s="82" t="s">
        <v>1442</v>
      </c>
      <c r="B9" s="82"/>
      <c r="C9" s="82"/>
      <c r="D9" s="82"/>
      <c r="E9" s="82"/>
      <c r="F9" s="10" t="s">
        <v>1443</v>
      </c>
      <c r="G9" s="28"/>
      <c r="H9" s="22">
        <f t="shared" si="0"/>
        <v>0</v>
      </c>
      <c r="I9" s="48">
        <f>ROUND(G9+H9,2)</f>
        <v>0</v>
      </c>
      <c r="J9" s="83" t="s">
        <v>1436</v>
      </c>
      <c r="K9" s="84"/>
      <c r="L9" s="85"/>
      <c r="M9" s="8"/>
      <c r="N9" s="31"/>
      <c r="W9" s="32"/>
    </row>
    <row r="10" spans="1:23" ht="57.75" thickBot="1" x14ac:dyDescent="0.3">
      <c r="A10" s="82" t="s">
        <v>1444</v>
      </c>
      <c r="B10" s="82"/>
      <c r="C10" s="82"/>
      <c r="D10" s="82"/>
      <c r="E10" s="82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86" t="s">
        <v>1436</v>
      </c>
      <c r="K10" s="87"/>
      <c r="L10" s="88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89"/>
      <c r="J11" s="90"/>
      <c r="K11" s="90"/>
      <c r="L11" s="91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92"/>
      <c r="J12" s="93"/>
      <c r="K12" s="93"/>
      <c r="L12" s="94"/>
      <c r="M12" s="95" t="s">
        <v>1448</v>
      </c>
      <c r="N12" s="96"/>
      <c r="O12" s="96"/>
      <c r="P12" s="96"/>
      <c r="Q12" s="96"/>
      <c r="R12" s="96"/>
      <c r="S12" s="96"/>
      <c r="T12" s="96"/>
      <c r="U12" s="96"/>
      <c r="V12" s="96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3</v>
      </c>
      <c r="N14" s="42">
        <f>SUM(N16:N400)</f>
        <v>3</v>
      </c>
      <c r="P14" s="80" t="s">
        <v>1449</v>
      </c>
      <c r="Q14" s="81"/>
      <c r="R14" s="81"/>
      <c r="S14" s="81"/>
      <c r="T14" s="80" t="s">
        <v>1450</v>
      </c>
      <c r="U14" s="81"/>
      <c r="V14" s="81"/>
      <c r="W14" s="8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52462</v>
      </c>
      <c r="B16" s="55" t="s">
        <v>665</v>
      </c>
      <c r="C16" s="56" t="s">
        <v>666</v>
      </c>
      <c r="D16" s="57" t="s">
        <v>14</v>
      </c>
      <c r="E16" s="57" t="s">
        <v>25</v>
      </c>
      <c r="F16" s="57" t="s">
        <v>667</v>
      </c>
      <c r="G16" s="57" t="s">
        <v>668</v>
      </c>
      <c r="H16" s="57" t="s">
        <v>667</v>
      </c>
      <c r="I16" s="57" t="s">
        <v>271</v>
      </c>
      <c r="J16" s="57" t="s">
        <v>272</v>
      </c>
      <c r="K16" s="58">
        <v>9</v>
      </c>
      <c r="L16" s="57">
        <v>303965</v>
      </c>
      <c r="M16" s="57">
        <v>357409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53182</v>
      </c>
      <c r="B17" s="55" t="s">
        <v>669</v>
      </c>
      <c r="C17" s="56" t="s">
        <v>670</v>
      </c>
      <c r="D17" s="57" t="s">
        <v>14</v>
      </c>
      <c r="E17" s="57" t="s">
        <v>25</v>
      </c>
      <c r="F17" s="57" t="s">
        <v>667</v>
      </c>
      <c r="G17" s="57" t="s">
        <v>668</v>
      </c>
      <c r="H17" s="57" t="s">
        <v>667</v>
      </c>
      <c r="I17" s="57" t="s">
        <v>671</v>
      </c>
      <c r="J17" s="57" t="s">
        <v>672</v>
      </c>
      <c r="K17" s="58">
        <v>1</v>
      </c>
      <c r="L17" s="57">
        <v>303366</v>
      </c>
      <c r="M17" s="57">
        <v>357763</v>
      </c>
      <c r="N17" s="57">
        <v>1</v>
      </c>
      <c r="O17" s="59"/>
      <c r="P17" s="59"/>
      <c r="Q17" s="59"/>
      <c r="R17" s="32">
        <f t="shared" ref="R17:R18" si="1">ROUND(Q17*0.23,2)</f>
        <v>0</v>
      </c>
      <c r="S17" s="44">
        <f t="shared" ref="S17:S18" si="2">ROUND(Q17,2)+R17</f>
        <v>0</v>
      </c>
      <c r="T17" s="59"/>
      <c r="U17" s="59"/>
      <c r="V17" s="32">
        <f t="shared" ref="V17:V18" si="3">ROUND(U17*0.23,2)</f>
        <v>0</v>
      </c>
      <c r="W17" s="44">
        <f t="shared" ref="W17:W18" si="4">ROUND(U17,2)+V17</f>
        <v>0</v>
      </c>
    </row>
    <row r="18" spans="1:23" x14ac:dyDescent="0.25">
      <c r="A18" s="55">
        <v>53346</v>
      </c>
      <c r="B18" s="55" t="s">
        <v>677</v>
      </c>
      <c r="C18" s="56" t="s">
        <v>678</v>
      </c>
      <c r="D18" s="57" t="s">
        <v>14</v>
      </c>
      <c r="E18" s="57" t="s">
        <v>25</v>
      </c>
      <c r="F18" s="57" t="s">
        <v>667</v>
      </c>
      <c r="G18" s="57" t="s">
        <v>668</v>
      </c>
      <c r="H18" s="57" t="s">
        <v>667</v>
      </c>
      <c r="I18" s="57" t="s">
        <v>301</v>
      </c>
      <c r="J18" s="57" t="s">
        <v>302</v>
      </c>
      <c r="K18" s="58">
        <v>4</v>
      </c>
      <c r="L18" s="57">
        <v>303159</v>
      </c>
      <c r="M18" s="57">
        <v>358158</v>
      </c>
      <c r="N18" s="57">
        <v>1</v>
      </c>
      <c r="O18" s="59"/>
      <c r="P18" s="59"/>
      <c r="Q18" s="59"/>
      <c r="R18" s="32">
        <f t="shared" si="1"/>
        <v>0</v>
      </c>
      <c r="S18" s="44">
        <f t="shared" si="2"/>
        <v>0</v>
      </c>
      <c r="T18" s="59"/>
      <c r="U18" s="59"/>
      <c r="V18" s="32">
        <f t="shared" si="3"/>
        <v>0</v>
      </c>
      <c r="W18" s="44">
        <f t="shared" si="4"/>
        <v>0</v>
      </c>
    </row>
  </sheetData>
  <sheetProtection algorithmName="SHA-512" hashValue="w0iOGrRrFrO3BLu8plnBetVfCI8gNkZMbQcgDi3VQvBKqPZNnm852lCNblVXE5r1kJ7q3g3df5tuhzJ2DDTGYg==" saltValue="0/w8Mj39CqFyMuz07Zyn/A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dimension ref="A1:W18"/>
  <sheetViews>
    <sheetView topLeftCell="A7" workbookViewId="0">
      <selection activeCell="H5" sqref="H5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166</v>
      </c>
      <c r="B2" s="8">
        <f>M14</f>
        <v>3</v>
      </c>
      <c r="C2" s="8" t="str">
        <f>E16</f>
        <v>GÓROWSKI</v>
      </c>
      <c r="D2" s="8"/>
      <c r="E2" s="8"/>
      <c r="F2" s="8"/>
      <c r="G2" s="64" t="s">
        <v>1421</v>
      </c>
      <c r="H2" s="65"/>
      <c r="I2" s="66"/>
      <c r="J2" s="67" t="s">
        <v>1422</v>
      </c>
      <c r="K2" s="68"/>
      <c r="L2" s="69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70" t="s">
        <v>1429</v>
      </c>
      <c r="B4" s="70"/>
      <c r="C4" s="70"/>
      <c r="D4" s="70"/>
      <c r="E4" s="70"/>
      <c r="F4" s="20" t="s">
        <v>1430</v>
      </c>
      <c r="G4" s="21">
        <f>ROUND(J4/M14/60,2)</f>
        <v>0</v>
      </c>
      <c r="H4" s="22">
        <f>ROUND(K4/M14/60,2)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71" t="s">
        <v>1431</v>
      </c>
      <c r="O4" s="72"/>
      <c r="P4" s="26">
        <v>1</v>
      </c>
      <c r="Q4" s="73"/>
      <c r="R4" s="74"/>
      <c r="S4" s="74"/>
      <c r="T4" s="74"/>
      <c r="U4" s="74"/>
      <c r="V4" s="75"/>
    </row>
    <row r="5" spans="1:23" ht="45" x14ac:dyDescent="0.25">
      <c r="A5" s="70" t="s">
        <v>1432</v>
      </c>
      <c r="B5" s="70"/>
      <c r="C5" s="70"/>
      <c r="D5" s="70"/>
      <c r="E5" s="70"/>
      <c r="F5" s="20" t="s">
        <v>1433</v>
      </c>
      <c r="G5" s="21">
        <f>ROUND(J5/M14/60,2)</f>
        <v>0</v>
      </c>
      <c r="H5" s="22">
        <f>ROUND(K5/M14/60,2)</f>
        <v>0</v>
      </c>
      <c r="I5" s="23">
        <f>G5+H5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71"/>
      <c r="O5" s="72"/>
      <c r="P5" s="26">
        <v>2</v>
      </c>
      <c r="Q5" s="73"/>
      <c r="R5" s="74"/>
      <c r="S5" s="74"/>
      <c r="T5" s="74"/>
      <c r="U5" s="74"/>
      <c r="V5" s="75"/>
    </row>
    <row r="6" spans="1:23" ht="68.25" x14ac:dyDescent="0.25">
      <c r="A6" s="76" t="s">
        <v>1434</v>
      </c>
      <c r="B6" s="76"/>
      <c r="C6" s="76"/>
      <c r="D6" s="76"/>
      <c r="E6" s="76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77" t="s">
        <v>1436</v>
      </c>
      <c r="K6" s="78"/>
      <c r="L6" s="79"/>
      <c r="P6" s="19" t="s">
        <v>1427</v>
      </c>
      <c r="Q6" s="8" t="s">
        <v>1428</v>
      </c>
      <c r="S6" s="12"/>
      <c r="T6" s="12"/>
    </row>
    <row r="7" spans="1:23" ht="68.25" x14ac:dyDescent="0.25">
      <c r="A7" s="76" t="s">
        <v>1437</v>
      </c>
      <c r="B7" s="76"/>
      <c r="C7" s="76"/>
      <c r="D7" s="76"/>
      <c r="E7" s="76"/>
      <c r="F7" s="10" t="s">
        <v>1438</v>
      </c>
      <c r="G7" s="28"/>
      <c r="H7" s="22">
        <f t="shared" si="0"/>
        <v>0</v>
      </c>
      <c r="I7" s="48">
        <f>ROUND(G7+H7,2)</f>
        <v>0</v>
      </c>
      <c r="J7" s="77" t="s">
        <v>1436</v>
      </c>
      <c r="K7" s="78"/>
      <c r="L7" s="79"/>
      <c r="P7" s="19"/>
      <c r="Q7" s="8"/>
      <c r="S7" s="12"/>
      <c r="T7" s="12"/>
    </row>
    <row r="8" spans="1:23" ht="57" x14ac:dyDescent="0.25">
      <c r="A8" s="76" t="s">
        <v>1439</v>
      </c>
      <c r="B8" s="76"/>
      <c r="C8" s="76"/>
      <c r="D8" s="76"/>
      <c r="E8" s="76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71" t="s">
        <v>1441</v>
      </c>
      <c r="O8" s="72"/>
      <c r="P8" s="26">
        <v>1</v>
      </c>
      <c r="Q8" s="73"/>
      <c r="R8" s="74"/>
      <c r="S8" s="74"/>
      <c r="T8" s="74"/>
      <c r="U8" s="74"/>
      <c r="V8" s="75"/>
    </row>
    <row r="9" spans="1:23" ht="45.75" x14ac:dyDescent="0.25">
      <c r="A9" s="82" t="s">
        <v>1442</v>
      </c>
      <c r="B9" s="82"/>
      <c r="C9" s="82"/>
      <c r="D9" s="82"/>
      <c r="E9" s="82"/>
      <c r="F9" s="10" t="s">
        <v>1443</v>
      </c>
      <c r="G9" s="28"/>
      <c r="H9" s="22">
        <f t="shared" si="0"/>
        <v>0</v>
      </c>
      <c r="I9" s="48">
        <f>ROUND(G9+H9,2)</f>
        <v>0</v>
      </c>
      <c r="J9" s="83" t="s">
        <v>1436</v>
      </c>
      <c r="K9" s="84"/>
      <c r="L9" s="85"/>
      <c r="M9" s="8"/>
      <c r="N9" s="31"/>
      <c r="W9" s="32"/>
    </row>
    <row r="10" spans="1:23" ht="57.75" thickBot="1" x14ac:dyDescent="0.3">
      <c r="A10" s="82" t="s">
        <v>1444</v>
      </c>
      <c r="B10" s="82"/>
      <c r="C10" s="82"/>
      <c r="D10" s="82"/>
      <c r="E10" s="82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86" t="s">
        <v>1436</v>
      </c>
      <c r="K10" s="87"/>
      <c r="L10" s="88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89"/>
      <c r="J11" s="90"/>
      <c r="K11" s="90"/>
      <c r="L11" s="91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92"/>
      <c r="J12" s="93"/>
      <c r="K12" s="93"/>
      <c r="L12" s="94"/>
      <c r="M12" s="95" t="s">
        <v>1448</v>
      </c>
      <c r="N12" s="96"/>
      <c r="O12" s="96"/>
      <c r="P12" s="96"/>
      <c r="Q12" s="96"/>
      <c r="R12" s="96"/>
      <c r="S12" s="96"/>
      <c r="T12" s="96"/>
      <c r="U12" s="96"/>
      <c r="V12" s="96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3</v>
      </c>
      <c r="N14" s="42">
        <f>SUM(N16:N400)</f>
        <v>3</v>
      </c>
      <c r="P14" s="80" t="s">
        <v>1449</v>
      </c>
      <c r="Q14" s="81"/>
      <c r="R14" s="81"/>
      <c r="S14" s="81"/>
      <c r="T14" s="80" t="s">
        <v>1450</v>
      </c>
      <c r="U14" s="81"/>
      <c r="V14" s="81"/>
      <c r="W14" s="8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8689783</v>
      </c>
      <c r="B16" s="55" t="s">
        <v>811</v>
      </c>
      <c r="C16" s="56" t="s">
        <v>812</v>
      </c>
      <c r="D16" s="57" t="s">
        <v>14</v>
      </c>
      <c r="E16" s="57" t="s">
        <v>130</v>
      </c>
      <c r="F16" s="57" t="s">
        <v>131</v>
      </c>
      <c r="G16" s="57" t="s">
        <v>807</v>
      </c>
      <c r="H16" s="57" t="s">
        <v>131</v>
      </c>
      <c r="I16" s="57" t="s">
        <v>813</v>
      </c>
      <c r="J16" s="57" t="s">
        <v>814</v>
      </c>
      <c r="K16" s="58">
        <v>27</v>
      </c>
      <c r="L16" s="57">
        <v>329897</v>
      </c>
      <c r="M16" s="57">
        <v>425285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44957</v>
      </c>
      <c r="B17" s="55" t="s">
        <v>815</v>
      </c>
      <c r="C17" s="56" t="s">
        <v>816</v>
      </c>
      <c r="D17" s="57" t="s">
        <v>14</v>
      </c>
      <c r="E17" s="57" t="s">
        <v>130</v>
      </c>
      <c r="F17" s="57" t="s">
        <v>131</v>
      </c>
      <c r="G17" s="57" t="s">
        <v>807</v>
      </c>
      <c r="H17" s="57" t="s">
        <v>131</v>
      </c>
      <c r="I17" s="57" t="s">
        <v>263</v>
      </c>
      <c r="J17" s="57" t="s">
        <v>264</v>
      </c>
      <c r="K17" s="58">
        <v>2</v>
      </c>
      <c r="L17" s="57">
        <v>329243</v>
      </c>
      <c r="M17" s="57">
        <v>424737</v>
      </c>
      <c r="N17" s="57">
        <v>1</v>
      </c>
      <c r="O17" s="59"/>
      <c r="P17" s="59"/>
      <c r="Q17" s="59"/>
      <c r="R17" s="32">
        <f t="shared" ref="R17:R18" si="1">ROUND(Q17*0.23,2)</f>
        <v>0</v>
      </c>
      <c r="S17" s="44">
        <f t="shared" ref="S17:S18" si="2">ROUND(Q17,2)+R17</f>
        <v>0</v>
      </c>
      <c r="T17" s="59"/>
      <c r="U17" s="59"/>
      <c r="V17" s="32">
        <f t="shared" ref="V17:V18" si="3">ROUND(U17*0.23,2)</f>
        <v>0</v>
      </c>
      <c r="W17" s="44">
        <f t="shared" ref="W17:W18" si="4">ROUND(U17,2)+V17</f>
        <v>0</v>
      </c>
    </row>
    <row r="18" spans="1:23" x14ac:dyDescent="0.25">
      <c r="A18" s="55">
        <v>44316</v>
      </c>
      <c r="B18" s="55" t="s">
        <v>817</v>
      </c>
      <c r="C18" s="56" t="s">
        <v>818</v>
      </c>
      <c r="D18" s="57" t="s">
        <v>14</v>
      </c>
      <c r="E18" s="57" t="s">
        <v>130</v>
      </c>
      <c r="F18" s="57" t="s">
        <v>131</v>
      </c>
      <c r="G18" s="57" t="s">
        <v>807</v>
      </c>
      <c r="H18" s="57" t="s">
        <v>131</v>
      </c>
      <c r="I18" s="57" t="s">
        <v>32</v>
      </c>
      <c r="J18" s="57" t="s">
        <v>33</v>
      </c>
      <c r="K18" s="58">
        <v>1</v>
      </c>
      <c r="L18" s="57">
        <v>329792</v>
      </c>
      <c r="M18" s="57">
        <v>424646</v>
      </c>
      <c r="N18" s="57">
        <v>1</v>
      </c>
      <c r="O18" s="59"/>
      <c r="P18" s="59"/>
      <c r="Q18" s="59"/>
      <c r="R18" s="32">
        <f t="shared" si="1"/>
        <v>0</v>
      </c>
      <c r="S18" s="44">
        <f t="shared" si="2"/>
        <v>0</v>
      </c>
      <c r="T18" s="59"/>
      <c r="U18" s="59"/>
      <c r="V18" s="32">
        <f t="shared" si="3"/>
        <v>0</v>
      </c>
      <c r="W18" s="44">
        <f t="shared" si="4"/>
        <v>0</v>
      </c>
    </row>
  </sheetData>
  <sheetProtection algorithmName="SHA-512" hashValue="6BZPh1+Te1Iwk4aPiK+effSwRA93uyS05P4dHOAe3KgKugiw0LkOzmglAle2E3D2SzBLiglENgxW36JTB3oEiQ==" saltValue="wcbC1PrsF8FPNT/AVWKyAg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W16"/>
  <sheetViews>
    <sheetView topLeftCell="A4" workbookViewId="0">
      <selection activeCell="I24" sqref="I24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237</v>
      </c>
      <c r="B2" s="8">
        <f>M14</f>
        <v>1</v>
      </c>
      <c r="C2" s="8" t="str">
        <f>E16</f>
        <v>ZĄBKOWICKI</v>
      </c>
      <c r="D2" s="8"/>
      <c r="E2" s="8"/>
      <c r="F2" s="8"/>
      <c r="G2" s="64" t="s">
        <v>1421</v>
      </c>
      <c r="H2" s="65"/>
      <c r="I2" s="66"/>
      <c r="J2" s="67" t="s">
        <v>1422</v>
      </c>
      <c r="K2" s="68"/>
      <c r="L2" s="69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70" t="s">
        <v>1429</v>
      </c>
      <c r="B4" s="70"/>
      <c r="C4" s="70"/>
      <c r="D4" s="70"/>
      <c r="E4" s="70"/>
      <c r="F4" s="20" t="s">
        <v>1430</v>
      </c>
      <c r="G4" s="21">
        <f>ROUND(J4/M14/60,2)</f>
        <v>0</v>
      </c>
      <c r="H4" s="22">
        <f>ROUND(K4/M14/60,2)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71" t="s">
        <v>1431</v>
      </c>
      <c r="O4" s="72"/>
      <c r="P4" s="26">
        <v>1</v>
      </c>
      <c r="Q4" s="73"/>
      <c r="R4" s="74"/>
      <c r="S4" s="74"/>
      <c r="T4" s="74"/>
      <c r="U4" s="74"/>
      <c r="V4" s="75"/>
    </row>
    <row r="5" spans="1:23" ht="45" x14ac:dyDescent="0.25">
      <c r="A5" s="70" t="s">
        <v>1432</v>
      </c>
      <c r="B5" s="70"/>
      <c r="C5" s="70"/>
      <c r="D5" s="70"/>
      <c r="E5" s="70"/>
      <c r="F5" s="20" t="s">
        <v>1433</v>
      </c>
      <c r="G5" s="21">
        <f>ROUND(J5/M14/60,2)</f>
        <v>0</v>
      </c>
      <c r="H5" s="22">
        <f>ROUND(K5/M14/60,2)</f>
        <v>0</v>
      </c>
      <c r="I5" s="23">
        <f>G5+H5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71"/>
      <c r="O5" s="72"/>
      <c r="P5" s="26">
        <v>2</v>
      </c>
      <c r="Q5" s="73"/>
      <c r="R5" s="74"/>
      <c r="S5" s="74"/>
      <c r="T5" s="74"/>
      <c r="U5" s="74"/>
      <c r="V5" s="75"/>
    </row>
    <row r="6" spans="1:23" ht="68.25" x14ac:dyDescent="0.25">
      <c r="A6" s="76" t="s">
        <v>1434</v>
      </c>
      <c r="B6" s="76"/>
      <c r="C6" s="76"/>
      <c r="D6" s="76"/>
      <c r="E6" s="76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77" t="s">
        <v>1436</v>
      </c>
      <c r="K6" s="78"/>
      <c r="L6" s="79"/>
      <c r="P6" s="19" t="s">
        <v>1427</v>
      </c>
      <c r="Q6" s="8" t="s">
        <v>1428</v>
      </c>
      <c r="S6" s="12"/>
      <c r="T6" s="12"/>
    </row>
    <row r="7" spans="1:23" ht="68.25" x14ac:dyDescent="0.25">
      <c r="A7" s="76" t="s">
        <v>1437</v>
      </c>
      <c r="B7" s="76"/>
      <c r="C7" s="76"/>
      <c r="D7" s="76"/>
      <c r="E7" s="76"/>
      <c r="F7" s="10" t="s">
        <v>1438</v>
      </c>
      <c r="G7" s="28"/>
      <c r="H7" s="22">
        <f t="shared" si="0"/>
        <v>0</v>
      </c>
      <c r="I7" s="48">
        <f>ROUND(G7+H7,2)</f>
        <v>0</v>
      </c>
      <c r="J7" s="77" t="s">
        <v>1436</v>
      </c>
      <c r="K7" s="78"/>
      <c r="L7" s="79"/>
      <c r="P7" s="19"/>
      <c r="Q7" s="8"/>
      <c r="S7" s="12"/>
      <c r="T7" s="12"/>
    </row>
    <row r="8" spans="1:23" ht="57" x14ac:dyDescent="0.25">
      <c r="A8" s="76" t="s">
        <v>1439</v>
      </c>
      <c r="B8" s="76"/>
      <c r="C8" s="76"/>
      <c r="D8" s="76"/>
      <c r="E8" s="76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71" t="s">
        <v>1441</v>
      </c>
      <c r="O8" s="72"/>
      <c r="P8" s="26">
        <v>1</v>
      </c>
      <c r="Q8" s="73"/>
      <c r="R8" s="74"/>
      <c r="S8" s="74"/>
      <c r="T8" s="74"/>
      <c r="U8" s="74"/>
      <c r="V8" s="75"/>
    </row>
    <row r="9" spans="1:23" ht="45.75" x14ac:dyDescent="0.25">
      <c r="A9" s="82" t="s">
        <v>1442</v>
      </c>
      <c r="B9" s="82"/>
      <c r="C9" s="82"/>
      <c r="D9" s="82"/>
      <c r="E9" s="82"/>
      <c r="F9" s="10" t="s">
        <v>1443</v>
      </c>
      <c r="G9" s="28"/>
      <c r="H9" s="22">
        <f t="shared" si="0"/>
        <v>0</v>
      </c>
      <c r="I9" s="48">
        <f>ROUND(G9+H9,2)</f>
        <v>0</v>
      </c>
      <c r="J9" s="83" t="s">
        <v>1436</v>
      </c>
      <c r="K9" s="84"/>
      <c r="L9" s="85"/>
      <c r="M9" s="8"/>
      <c r="N9" s="31"/>
      <c r="W9" s="32"/>
    </row>
    <row r="10" spans="1:23" ht="57.75" thickBot="1" x14ac:dyDescent="0.3">
      <c r="A10" s="82" t="s">
        <v>1444</v>
      </c>
      <c r="B10" s="82"/>
      <c r="C10" s="82"/>
      <c r="D10" s="82"/>
      <c r="E10" s="82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86" t="s">
        <v>1436</v>
      </c>
      <c r="K10" s="87"/>
      <c r="L10" s="88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89"/>
      <c r="J11" s="90"/>
      <c r="K11" s="90"/>
      <c r="L11" s="91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92"/>
      <c r="J12" s="93"/>
      <c r="K12" s="93"/>
      <c r="L12" s="94"/>
      <c r="M12" s="95" t="s">
        <v>1448</v>
      </c>
      <c r="N12" s="96"/>
      <c r="O12" s="96"/>
      <c r="P12" s="96"/>
      <c r="Q12" s="96"/>
      <c r="R12" s="96"/>
      <c r="S12" s="96"/>
      <c r="T12" s="96"/>
      <c r="U12" s="96"/>
      <c r="V12" s="96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1</v>
      </c>
      <c r="N14" s="42">
        <f>SUM(N16:N400)</f>
        <v>1</v>
      </c>
      <c r="P14" s="80" t="s">
        <v>1449</v>
      </c>
      <c r="Q14" s="81"/>
      <c r="R14" s="81"/>
      <c r="S14" s="81"/>
      <c r="T14" s="80" t="s">
        <v>1450</v>
      </c>
      <c r="U14" s="81"/>
      <c r="V14" s="81"/>
      <c r="W14" s="8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344350</v>
      </c>
      <c r="B16" s="55" t="s">
        <v>1138</v>
      </c>
      <c r="C16" s="56" t="s">
        <v>1139</v>
      </c>
      <c r="D16" s="57" t="s">
        <v>14</v>
      </c>
      <c r="E16" s="57" t="s">
        <v>132</v>
      </c>
      <c r="F16" s="57" t="s">
        <v>172</v>
      </c>
      <c r="G16" s="57" t="s">
        <v>1140</v>
      </c>
      <c r="H16" s="57" t="s">
        <v>172</v>
      </c>
      <c r="I16" s="57" t="s">
        <v>483</v>
      </c>
      <c r="J16" s="57" t="s">
        <v>484</v>
      </c>
      <c r="K16" s="58">
        <v>4</v>
      </c>
      <c r="L16" s="57">
        <v>361543</v>
      </c>
      <c r="M16" s="57">
        <v>305480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</sheetData>
  <sheetProtection algorithmName="SHA-512" hashValue="LuPlrGULnub7biXbJ847qRyCQeh/raFiztF3YLhebR3J0lZ0r5Sy3EvY9KB+NDGQBI2lt1i6D9RAluMTVOx3sQ==" saltValue="UM2BaMB8pnEK0SXL8K5D4g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000-000000000000}">
  <dimension ref="A1:W16"/>
  <sheetViews>
    <sheetView topLeftCell="A7" workbookViewId="0">
      <selection activeCell="H5" sqref="H5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165</v>
      </c>
      <c r="B2" s="8">
        <f>M14</f>
        <v>1</v>
      </c>
      <c r="C2" s="8" t="str">
        <f>E16</f>
        <v>GÓROWSKI</v>
      </c>
      <c r="D2" s="8"/>
      <c r="E2" s="8"/>
      <c r="F2" s="8"/>
      <c r="G2" s="64" t="s">
        <v>1421</v>
      </c>
      <c r="H2" s="65"/>
      <c r="I2" s="66"/>
      <c r="J2" s="67" t="s">
        <v>1422</v>
      </c>
      <c r="K2" s="68"/>
      <c r="L2" s="69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70" t="s">
        <v>1429</v>
      </c>
      <c r="B4" s="70"/>
      <c r="C4" s="70"/>
      <c r="D4" s="70"/>
      <c r="E4" s="70"/>
      <c r="F4" s="20" t="s">
        <v>1430</v>
      </c>
      <c r="G4" s="21">
        <f>ROUND(J4/M14/60,2)</f>
        <v>0</v>
      </c>
      <c r="H4" s="22">
        <f>ROUND(K4/M14/60,2)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71" t="s">
        <v>1431</v>
      </c>
      <c r="O4" s="72"/>
      <c r="P4" s="26">
        <v>1</v>
      </c>
      <c r="Q4" s="73"/>
      <c r="R4" s="74"/>
      <c r="S4" s="74"/>
      <c r="T4" s="74"/>
      <c r="U4" s="74"/>
      <c r="V4" s="75"/>
    </row>
    <row r="5" spans="1:23" ht="45" x14ac:dyDescent="0.25">
      <c r="A5" s="70" t="s">
        <v>1432</v>
      </c>
      <c r="B5" s="70"/>
      <c r="C5" s="70"/>
      <c r="D5" s="70"/>
      <c r="E5" s="70"/>
      <c r="F5" s="20" t="s">
        <v>1433</v>
      </c>
      <c r="G5" s="21">
        <f>ROUND(J5/M14/60,2)</f>
        <v>0</v>
      </c>
      <c r="H5" s="22">
        <f>ROUND(K5/M14/60,2)</f>
        <v>0</v>
      </c>
      <c r="I5" s="23">
        <f>G5+H5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71"/>
      <c r="O5" s="72"/>
      <c r="P5" s="26">
        <v>2</v>
      </c>
      <c r="Q5" s="73"/>
      <c r="R5" s="74"/>
      <c r="S5" s="74"/>
      <c r="T5" s="74"/>
      <c r="U5" s="74"/>
      <c r="V5" s="75"/>
    </row>
    <row r="6" spans="1:23" ht="68.25" x14ac:dyDescent="0.25">
      <c r="A6" s="76" t="s">
        <v>1434</v>
      </c>
      <c r="B6" s="76"/>
      <c r="C6" s="76"/>
      <c r="D6" s="76"/>
      <c r="E6" s="76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77" t="s">
        <v>1436</v>
      </c>
      <c r="K6" s="78"/>
      <c r="L6" s="79"/>
      <c r="P6" s="19" t="s">
        <v>1427</v>
      </c>
      <c r="Q6" s="8" t="s">
        <v>1428</v>
      </c>
      <c r="S6" s="12"/>
      <c r="T6" s="12"/>
    </row>
    <row r="7" spans="1:23" ht="68.25" x14ac:dyDescent="0.25">
      <c r="A7" s="76" t="s">
        <v>1437</v>
      </c>
      <c r="B7" s="76"/>
      <c r="C7" s="76"/>
      <c r="D7" s="76"/>
      <c r="E7" s="76"/>
      <c r="F7" s="10" t="s">
        <v>1438</v>
      </c>
      <c r="G7" s="28"/>
      <c r="H7" s="22">
        <f t="shared" si="0"/>
        <v>0</v>
      </c>
      <c r="I7" s="48">
        <f>ROUND(G7+H7,2)</f>
        <v>0</v>
      </c>
      <c r="J7" s="77" t="s">
        <v>1436</v>
      </c>
      <c r="K7" s="78"/>
      <c r="L7" s="79"/>
      <c r="P7" s="19"/>
      <c r="Q7" s="8"/>
      <c r="S7" s="12"/>
      <c r="T7" s="12"/>
    </row>
    <row r="8" spans="1:23" ht="57" x14ac:dyDescent="0.25">
      <c r="A8" s="76" t="s">
        <v>1439</v>
      </c>
      <c r="B8" s="76"/>
      <c r="C8" s="76"/>
      <c r="D8" s="76"/>
      <c r="E8" s="76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71" t="s">
        <v>1441</v>
      </c>
      <c r="O8" s="72"/>
      <c r="P8" s="26">
        <v>1</v>
      </c>
      <c r="Q8" s="73"/>
      <c r="R8" s="74"/>
      <c r="S8" s="74"/>
      <c r="T8" s="74"/>
      <c r="U8" s="74"/>
      <c r="V8" s="75"/>
    </row>
    <row r="9" spans="1:23" ht="45.75" x14ac:dyDescent="0.25">
      <c r="A9" s="82" t="s">
        <v>1442</v>
      </c>
      <c r="B9" s="82"/>
      <c r="C9" s="82"/>
      <c r="D9" s="82"/>
      <c r="E9" s="82"/>
      <c r="F9" s="10" t="s">
        <v>1443</v>
      </c>
      <c r="G9" s="28"/>
      <c r="H9" s="22">
        <f t="shared" si="0"/>
        <v>0</v>
      </c>
      <c r="I9" s="48">
        <f>ROUND(G9+H9,2)</f>
        <v>0</v>
      </c>
      <c r="J9" s="83" t="s">
        <v>1436</v>
      </c>
      <c r="K9" s="84"/>
      <c r="L9" s="85"/>
      <c r="M9" s="8"/>
      <c r="N9" s="31"/>
      <c r="W9" s="32"/>
    </row>
    <row r="10" spans="1:23" ht="57.75" thickBot="1" x14ac:dyDescent="0.3">
      <c r="A10" s="82" t="s">
        <v>1444</v>
      </c>
      <c r="B10" s="82"/>
      <c r="C10" s="82"/>
      <c r="D10" s="82"/>
      <c r="E10" s="82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86" t="s">
        <v>1436</v>
      </c>
      <c r="K10" s="87"/>
      <c r="L10" s="88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89"/>
      <c r="J11" s="90"/>
      <c r="K11" s="90"/>
      <c r="L11" s="91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92"/>
      <c r="J12" s="93"/>
      <c r="K12" s="93"/>
      <c r="L12" s="94"/>
      <c r="M12" s="95" t="s">
        <v>1448</v>
      </c>
      <c r="N12" s="96"/>
      <c r="O12" s="96"/>
      <c r="P12" s="96"/>
      <c r="Q12" s="96"/>
      <c r="R12" s="96"/>
      <c r="S12" s="96"/>
      <c r="T12" s="96"/>
      <c r="U12" s="96"/>
      <c r="V12" s="96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1</v>
      </c>
      <c r="N14" s="42">
        <f>SUM(N16:N400)</f>
        <v>1</v>
      </c>
      <c r="P14" s="80" t="s">
        <v>1449</v>
      </c>
      <c r="Q14" s="81"/>
      <c r="R14" s="81"/>
      <c r="S14" s="81"/>
      <c r="T14" s="80" t="s">
        <v>1450</v>
      </c>
      <c r="U14" s="81"/>
      <c r="V14" s="81"/>
      <c r="W14" s="8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44269</v>
      </c>
      <c r="B16" s="55" t="s">
        <v>805</v>
      </c>
      <c r="C16" s="56" t="s">
        <v>806</v>
      </c>
      <c r="D16" s="57" t="s">
        <v>14</v>
      </c>
      <c r="E16" s="57" t="s">
        <v>130</v>
      </c>
      <c r="F16" s="57" t="s">
        <v>131</v>
      </c>
      <c r="G16" s="57" t="s">
        <v>807</v>
      </c>
      <c r="H16" s="57" t="s">
        <v>131</v>
      </c>
      <c r="I16" s="57" t="s">
        <v>808</v>
      </c>
      <c r="J16" s="57" t="s">
        <v>809</v>
      </c>
      <c r="K16" s="58" t="s">
        <v>810</v>
      </c>
      <c r="L16" s="57">
        <v>329693</v>
      </c>
      <c r="M16" s="57">
        <v>424748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</sheetData>
  <sheetProtection algorithmName="SHA-512" hashValue="Pr51O7Ff+RxJeDqe/5N3Azy9A73IvUmEAFlLgStdPb8/jaZC4SRtCUSN2/bRo17HryZrsx9gdpQHPBbCXHmt5A==" saltValue="yw2dqv/1kVOlHqeDYDz9Pw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100-000000000000}">
  <dimension ref="A1:W21"/>
  <sheetViews>
    <sheetView topLeftCell="A7" workbookViewId="0">
      <selection activeCell="H5" sqref="H5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164</v>
      </c>
      <c r="B2" s="8">
        <f>M14</f>
        <v>6</v>
      </c>
      <c r="C2" s="8" t="str">
        <f>E16</f>
        <v>GŁOGOWSKI</v>
      </c>
      <c r="D2" s="8"/>
      <c r="E2" s="8"/>
      <c r="F2" s="8"/>
      <c r="G2" s="64" t="s">
        <v>1421</v>
      </c>
      <c r="H2" s="65"/>
      <c r="I2" s="66"/>
      <c r="J2" s="67" t="s">
        <v>1422</v>
      </c>
      <c r="K2" s="68"/>
      <c r="L2" s="69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70" t="s">
        <v>1429</v>
      </c>
      <c r="B4" s="70"/>
      <c r="C4" s="70"/>
      <c r="D4" s="70"/>
      <c r="E4" s="70"/>
      <c r="F4" s="20" t="s">
        <v>1430</v>
      </c>
      <c r="G4" s="21">
        <f>ROUND(J4/M14/60,2)</f>
        <v>0</v>
      </c>
      <c r="H4" s="22">
        <f>ROUND(K4/M14/60,2)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71" t="s">
        <v>1431</v>
      </c>
      <c r="O4" s="72"/>
      <c r="P4" s="26">
        <v>1</v>
      </c>
      <c r="Q4" s="73"/>
      <c r="R4" s="74"/>
      <c r="S4" s="74"/>
      <c r="T4" s="74"/>
      <c r="U4" s="74"/>
      <c r="V4" s="75"/>
    </row>
    <row r="5" spans="1:23" ht="45" x14ac:dyDescent="0.25">
      <c r="A5" s="70" t="s">
        <v>1432</v>
      </c>
      <c r="B5" s="70"/>
      <c r="C5" s="70"/>
      <c r="D5" s="70"/>
      <c r="E5" s="70"/>
      <c r="F5" s="20" t="s">
        <v>1433</v>
      </c>
      <c r="G5" s="21">
        <f>ROUND(J5/M14/60,2)</f>
        <v>0</v>
      </c>
      <c r="H5" s="22">
        <f>ROUND(K5/M14/60,2)</f>
        <v>0</v>
      </c>
      <c r="I5" s="23">
        <f>G5+H5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71"/>
      <c r="O5" s="72"/>
      <c r="P5" s="26">
        <v>2</v>
      </c>
      <c r="Q5" s="73"/>
      <c r="R5" s="74"/>
      <c r="S5" s="74"/>
      <c r="T5" s="74"/>
      <c r="U5" s="74"/>
      <c r="V5" s="75"/>
    </row>
    <row r="6" spans="1:23" ht="68.25" x14ac:dyDescent="0.25">
      <c r="A6" s="76" t="s">
        <v>1434</v>
      </c>
      <c r="B6" s="76"/>
      <c r="C6" s="76"/>
      <c r="D6" s="76"/>
      <c r="E6" s="76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77" t="s">
        <v>1436</v>
      </c>
      <c r="K6" s="78"/>
      <c r="L6" s="79"/>
      <c r="P6" s="19" t="s">
        <v>1427</v>
      </c>
      <c r="Q6" s="8" t="s">
        <v>1428</v>
      </c>
      <c r="S6" s="12"/>
      <c r="T6" s="12"/>
    </row>
    <row r="7" spans="1:23" ht="68.25" x14ac:dyDescent="0.25">
      <c r="A7" s="76" t="s">
        <v>1437</v>
      </c>
      <c r="B7" s="76"/>
      <c r="C7" s="76"/>
      <c r="D7" s="76"/>
      <c r="E7" s="76"/>
      <c r="F7" s="10" t="s">
        <v>1438</v>
      </c>
      <c r="G7" s="28"/>
      <c r="H7" s="22">
        <f t="shared" si="0"/>
        <v>0</v>
      </c>
      <c r="I7" s="48">
        <f>ROUND(G7+H7,2)</f>
        <v>0</v>
      </c>
      <c r="J7" s="77" t="s">
        <v>1436</v>
      </c>
      <c r="K7" s="78"/>
      <c r="L7" s="79"/>
      <c r="P7" s="19"/>
      <c r="Q7" s="8"/>
      <c r="S7" s="12"/>
      <c r="T7" s="12"/>
    </row>
    <row r="8" spans="1:23" ht="57" x14ac:dyDescent="0.25">
      <c r="A8" s="76" t="s">
        <v>1439</v>
      </c>
      <c r="B8" s="76"/>
      <c r="C8" s="76"/>
      <c r="D8" s="76"/>
      <c r="E8" s="76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71" t="s">
        <v>1441</v>
      </c>
      <c r="O8" s="72"/>
      <c r="P8" s="26">
        <v>1</v>
      </c>
      <c r="Q8" s="73"/>
      <c r="R8" s="74"/>
      <c r="S8" s="74"/>
      <c r="T8" s="74"/>
      <c r="U8" s="74"/>
      <c r="V8" s="75"/>
    </row>
    <row r="9" spans="1:23" ht="45.75" x14ac:dyDescent="0.25">
      <c r="A9" s="82" t="s">
        <v>1442</v>
      </c>
      <c r="B9" s="82"/>
      <c r="C9" s="82"/>
      <c r="D9" s="82"/>
      <c r="E9" s="82"/>
      <c r="F9" s="10" t="s">
        <v>1443</v>
      </c>
      <c r="G9" s="28"/>
      <c r="H9" s="22">
        <f t="shared" si="0"/>
        <v>0</v>
      </c>
      <c r="I9" s="48">
        <f>ROUND(G9+H9,2)</f>
        <v>0</v>
      </c>
      <c r="J9" s="83" t="s">
        <v>1436</v>
      </c>
      <c r="K9" s="84"/>
      <c r="L9" s="85"/>
      <c r="M9" s="8"/>
      <c r="N9" s="31"/>
      <c r="W9" s="32"/>
    </row>
    <row r="10" spans="1:23" ht="57.75" thickBot="1" x14ac:dyDescent="0.3">
      <c r="A10" s="82" t="s">
        <v>1444</v>
      </c>
      <c r="B10" s="82"/>
      <c r="C10" s="82"/>
      <c r="D10" s="82"/>
      <c r="E10" s="82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86" t="s">
        <v>1436</v>
      </c>
      <c r="K10" s="87"/>
      <c r="L10" s="88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89"/>
      <c r="J11" s="90"/>
      <c r="K11" s="90"/>
      <c r="L11" s="91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92"/>
      <c r="J12" s="93"/>
      <c r="K12" s="93"/>
      <c r="L12" s="94"/>
      <c r="M12" s="95" t="s">
        <v>1448</v>
      </c>
      <c r="N12" s="96"/>
      <c r="O12" s="96"/>
      <c r="P12" s="96"/>
      <c r="Q12" s="96"/>
      <c r="R12" s="96"/>
      <c r="S12" s="96"/>
      <c r="T12" s="96"/>
      <c r="U12" s="96"/>
      <c r="V12" s="96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6</v>
      </c>
      <c r="N14" s="42">
        <f>SUM(N16:N400)</f>
        <v>6</v>
      </c>
      <c r="P14" s="80" t="s">
        <v>1449</v>
      </c>
      <c r="Q14" s="81"/>
      <c r="R14" s="81"/>
      <c r="S14" s="81"/>
      <c r="T14" s="80" t="s">
        <v>1450</v>
      </c>
      <c r="U14" s="81"/>
      <c r="V14" s="81"/>
      <c r="W14" s="8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35980</v>
      </c>
      <c r="B16" s="55" t="s">
        <v>606</v>
      </c>
      <c r="C16" s="56" t="s">
        <v>607</v>
      </c>
      <c r="D16" s="57" t="s">
        <v>14</v>
      </c>
      <c r="E16" s="57" t="s">
        <v>59</v>
      </c>
      <c r="F16" s="57" t="s">
        <v>60</v>
      </c>
      <c r="G16" s="57" t="s">
        <v>595</v>
      </c>
      <c r="H16" s="57" t="s">
        <v>60</v>
      </c>
      <c r="I16" s="57" t="s">
        <v>458</v>
      </c>
      <c r="J16" s="57" t="s">
        <v>459</v>
      </c>
      <c r="K16" s="58">
        <v>15</v>
      </c>
      <c r="L16" s="57">
        <v>298806</v>
      </c>
      <c r="M16" s="57">
        <v>425398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33523</v>
      </c>
      <c r="B17" s="55" t="s">
        <v>622</v>
      </c>
      <c r="C17" s="56" t="s">
        <v>623</v>
      </c>
      <c r="D17" s="57" t="s">
        <v>14</v>
      </c>
      <c r="E17" s="57" t="s">
        <v>59</v>
      </c>
      <c r="F17" s="57" t="s">
        <v>60</v>
      </c>
      <c r="G17" s="57" t="s">
        <v>595</v>
      </c>
      <c r="H17" s="57" t="s">
        <v>60</v>
      </c>
      <c r="I17" s="57" t="s">
        <v>618</v>
      </c>
      <c r="J17" s="57" t="s">
        <v>619</v>
      </c>
      <c r="K17" s="58">
        <v>38</v>
      </c>
      <c r="L17" s="57">
        <v>298166</v>
      </c>
      <c r="M17" s="57">
        <v>425936</v>
      </c>
      <c r="N17" s="57">
        <v>1</v>
      </c>
      <c r="O17" s="59"/>
      <c r="P17" s="59"/>
      <c r="Q17" s="59"/>
      <c r="R17" s="32">
        <f t="shared" ref="R17:R21" si="1">ROUND(Q17*0.23,2)</f>
        <v>0</v>
      </c>
      <c r="S17" s="44">
        <f t="shared" ref="S17:S21" si="2">ROUND(Q17,2)+R17</f>
        <v>0</v>
      </c>
      <c r="T17" s="59"/>
      <c r="U17" s="59"/>
      <c r="V17" s="32">
        <f t="shared" ref="V17:V21" si="3">ROUND(U17*0.23,2)</f>
        <v>0</v>
      </c>
      <c r="W17" s="44">
        <f t="shared" ref="W17:W21" si="4">ROUND(U17,2)+V17</f>
        <v>0</v>
      </c>
    </row>
    <row r="18" spans="1:23" x14ac:dyDescent="0.25">
      <c r="A18" s="55">
        <v>36163</v>
      </c>
      <c r="B18" s="55" t="s">
        <v>624</v>
      </c>
      <c r="C18" s="56" t="s">
        <v>625</v>
      </c>
      <c r="D18" s="57" t="s">
        <v>14</v>
      </c>
      <c r="E18" s="57" t="s">
        <v>59</v>
      </c>
      <c r="F18" s="57" t="s">
        <v>60</v>
      </c>
      <c r="G18" s="57" t="s">
        <v>595</v>
      </c>
      <c r="H18" s="57" t="s">
        <v>60</v>
      </c>
      <c r="I18" s="57" t="s">
        <v>618</v>
      </c>
      <c r="J18" s="57" t="s">
        <v>619</v>
      </c>
      <c r="K18" s="58" t="s">
        <v>626</v>
      </c>
      <c r="L18" s="57">
        <v>298372</v>
      </c>
      <c r="M18" s="57">
        <v>426353</v>
      </c>
      <c r="N18" s="57">
        <v>1</v>
      </c>
      <c r="O18" s="59"/>
      <c r="P18" s="59"/>
      <c r="Q18" s="59"/>
      <c r="R18" s="32">
        <f t="shared" si="1"/>
        <v>0</v>
      </c>
      <c r="S18" s="44">
        <f t="shared" si="2"/>
        <v>0</v>
      </c>
      <c r="T18" s="59"/>
      <c r="U18" s="59"/>
      <c r="V18" s="32">
        <f t="shared" si="3"/>
        <v>0</v>
      </c>
      <c r="W18" s="44">
        <f t="shared" si="4"/>
        <v>0</v>
      </c>
    </row>
    <row r="19" spans="1:23" x14ac:dyDescent="0.25">
      <c r="A19" s="55">
        <v>31542</v>
      </c>
      <c r="B19" s="55" t="s">
        <v>647</v>
      </c>
      <c r="C19" s="56" t="s">
        <v>648</v>
      </c>
      <c r="D19" s="57" t="s">
        <v>14</v>
      </c>
      <c r="E19" s="57" t="s">
        <v>59</v>
      </c>
      <c r="F19" s="57" t="s">
        <v>60</v>
      </c>
      <c r="G19" s="57" t="s">
        <v>595</v>
      </c>
      <c r="H19" s="57" t="s">
        <v>60</v>
      </c>
      <c r="I19" s="57" t="s">
        <v>64</v>
      </c>
      <c r="J19" s="57" t="s">
        <v>65</v>
      </c>
      <c r="K19" s="58" t="s">
        <v>466</v>
      </c>
      <c r="L19" s="57">
        <v>299502</v>
      </c>
      <c r="M19" s="57">
        <v>425828</v>
      </c>
      <c r="N19" s="57">
        <v>1</v>
      </c>
      <c r="O19" s="59"/>
      <c r="P19" s="59"/>
      <c r="Q19" s="59"/>
      <c r="R19" s="32">
        <f t="shared" si="1"/>
        <v>0</v>
      </c>
      <c r="S19" s="44">
        <f t="shared" si="2"/>
        <v>0</v>
      </c>
      <c r="T19" s="59"/>
      <c r="U19" s="59"/>
      <c r="V19" s="32">
        <f t="shared" si="3"/>
        <v>0</v>
      </c>
      <c r="W19" s="44">
        <f t="shared" si="4"/>
        <v>0</v>
      </c>
    </row>
    <row r="20" spans="1:23" x14ac:dyDescent="0.25">
      <c r="A20" s="55">
        <v>34350</v>
      </c>
      <c r="B20" s="55" t="s">
        <v>653</v>
      </c>
      <c r="C20" s="56" t="s">
        <v>654</v>
      </c>
      <c r="D20" s="57" t="s">
        <v>14</v>
      </c>
      <c r="E20" s="57" t="s">
        <v>59</v>
      </c>
      <c r="F20" s="57" t="s">
        <v>60</v>
      </c>
      <c r="G20" s="57" t="s">
        <v>595</v>
      </c>
      <c r="H20" s="57" t="s">
        <v>60</v>
      </c>
      <c r="I20" s="57" t="s">
        <v>655</v>
      </c>
      <c r="J20" s="57" t="s">
        <v>656</v>
      </c>
      <c r="K20" s="58">
        <v>26</v>
      </c>
      <c r="L20" s="57">
        <v>299020</v>
      </c>
      <c r="M20" s="57">
        <v>424361</v>
      </c>
      <c r="N20" s="57">
        <v>1</v>
      </c>
      <c r="O20" s="59"/>
      <c r="P20" s="59"/>
      <c r="Q20" s="59"/>
      <c r="R20" s="32">
        <f t="shared" si="1"/>
        <v>0</v>
      </c>
      <c r="S20" s="44">
        <f t="shared" si="2"/>
        <v>0</v>
      </c>
      <c r="T20" s="59"/>
      <c r="U20" s="59"/>
      <c r="V20" s="32">
        <f t="shared" si="3"/>
        <v>0</v>
      </c>
      <c r="W20" s="44">
        <f t="shared" si="4"/>
        <v>0</v>
      </c>
    </row>
    <row r="21" spans="1:23" x14ac:dyDescent="0.25">
      <c r="A21" s="55">
        <v>36916</v>
      </c>
      <c r="B21" s="55" t="s">
        <v>661</v>
      </c>
      <c r="C21" s="56" t="s">
        <v>662</v>
      </c>
      <c r="D21" s="57" t="s">
        <v>14</v>
      </c>
      <c r="E21" s="57" t="s">
        <v>59</v>
      </c>
      <c r="F21" s="57" t="s">
        <v>60</v>
      </c>
      <c r="G21" s="57" t="s">
        <v>595</v>
      </c>
      <c r="H21" s="57" t="s">
        <v>60</v>
      </c>
      <c r="I21" s="57" t="s">
        <v>663</v>
      </c>
      <c r="J21" s="57" t="s">
        <v>664</v>
      </c>
      <c r="K21" s="58">
        <v>22</v>
      </c>
      <c r="L21" s="57">
        <v>300286</v>
      </c>
      <c r="M21" s="57">
        <v>423603</v>
      </c>
      <c r="N21" s="57">
        <v>1</v>
      </c>
      <c r="O21" s="59"/>
      <c r="P21" s="59"/>
      <c r="Q21" s="59"/>
      <c r="R21" s="32">
        <f t="shared" si="1"/>
        <v>0</v>
      </c>
      <c r="S21" s="44">
        <f t="shared" si="2"/>
        <v>0</v>
      </c>
      <c r="T21" s="59"/>
      <c r="U21" s="59"/>
      <c r="V21" s="32">
        <f t="shared" si="3"/>
        <v>0</v>
      </c>
      <c r="W21" s="44">
        <f t="shared" si="4"/>
        <v>0</v>
      </c>
    </row>
  </sheetData>
  <sheetProtection algorithmName="SHA-512" hashValue="kZ2o7HXcwVlLwwqA3V4gx2Q0hu5OaAvRBoCCgYkAgCSVcPBU8dMAtfG6jyRMxMKBSjCfR2/mjoE3GCBJ4YMn5A==" saltValue="0JQdSmcpXt5wk5+XZ1/5Dg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200-000000000000}">
  <dimension ref="A1:W17"/>
  <sheetViews>
    <sheetView topLeftCell="A7" workbookViewId="0">
      <selection activeCell="H5" sqref="H5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163</v>
      </c>
      <c r="B2" s="8">
        <f>M14</f>
        <v>2</v>
      </c>
      <c r="C2" s="8" t="str">
        <f>E16</f>
        <v>GŁOGOWSKI</v>
      </c>
      <c r="D2" s="8"/>
      <c r="E2" s="8"/>
      <c r="F2" s="8"/>
      <c r="G2" s="64" t="s">
        <v>1421</v>
      </c>
      <c r="H2" s="65"/>
      <c r="I2" s="66"/>
      <c r="J2" s="67" t="s">
        <v>1422</v>
      </c>
      <c r="K2" s="68"/>
      <c r="L2" s="69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70" t="s">
        <v>1429</v>
      </c>
      <c r="B4" s="70"/>
      <c r="C4" s="70"/>
      <c r="D4" s="70"/>
      <c r="E4" s="70"/>
      <c r="F4" s="20" t="s">
        <v>1430</v>
      </c>
      <c r="G4" s="21">
        <f>ROUND(J4/M14/60,2)</f>
        <v>0</v>
      </c>
      <c r="H4" s="22">
        <f>ROUND(K4/M14/60,2)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71" t="s">
        <v>1431</v>
      </c>
      <c r="O4" s="72"/>
      <c r="P4" s="26">
        <v>1</v>
      </c>
      <c r="Q4" s="73"/>
      <c r="R4" s="74"/>
      <c r="S4" s="74"/>
      <c r="T4" s="74"/>
      <c r="U4" s="74"/>
      <c r="V4" s="75"/>
    </row>
    <row r="5" spans="1:23" ht="45" x14ac:dyDescent="0.25">
      <c r="A5" s="70" t="s">
        <v>1432</v>
      </c>
      <c r="B5" s="70"/>
      <c r="C5" s="70"/>
      <c r="D5" s="70"/>
      <c r="E5" s="70"/>
      <c r="F5" s="20" t="s">
        <v>1433</v>
      </c>
      <c r="G5" s="21">
        <f>ROUND(J5/M14/60,2)</f>
        <v>0</v>
      </c>
      <c r="H5" s="22">
        <f>ROUND(K5/M14/60,2)</f>
        <v>0</v>
      </c>
      <c r="I5" s="23">
        <f>G5+H5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71"/>
      <c r="O5" s="72"/>
      <c r="P5" s="26">
        <v>2</v>
      </c>
      <c r="Q5" s="73"/>
      <c r="R5" s="74"/>
      <c r="S5" s="74"/>
      <c r="T5" s="74"/>
      <c r="U5" s="74"/>
      <c r="V5" s="75"/>
    </row>
    <row r="6" spans="1:23" ht="68.25" x14ac:dyDescent="0.25">
      <c r="A6" s="76" t="s">
        <v>1434</v>
      </c>
      <c r="B6" s="76"/>
      <c r="C6" s="76"/>
      <c r="D6" s="76"/>
      <c r="E6" s="76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77" t="s">
        <v>1436</v>
      </c>
      <c r="K6" s="78"/>
      <c r="L6" s="79"/>
      <c r="P6" s="19" t="s">
        <v>1427</v>
      </c>
      <c r="Q6" s="8" t="s">
        <v>1428</v>
      </c>
      <c r="S6" s="12"/>
      <c r="T6" s="12"/>
    </row>
    <row r="7" spans="1:23" ht="68.25" x14ac:dyDescent="0.25">
      <c r="A7" s="76" t="s">
        <v>1437</v>
      </c>
      <c r="B7" s="76"/>
      <c r="C7" s="76"/>
      <c r="D7" s="76"/>
      <c r="E7" s="76"/>
      <c r="F7" s="10" t="s">
        <v>1438</v>
      </c>
      <c r="G7" s="28"/>
      <c r="H7" s="22">
        <f t="shared" si="0"/>
        <v>0</v>
      </c>
      <c r="I7" s="48">
        <f>ROUND(G7+H7,2)</f>
        <v>0</v>
      </c>
      <c r="J7" s="77" t="s">
        <v>1436</v>
      </c>
      <c r="K7" s="78"/>
      <c r="L7" s="79"/>
      <c r="P7" s="19"/>
      <c r="Q7" s="8"/>
      <c r="S7" s="12"/>
      <c r="T7" s="12"/>
    </row>
    <row r="8" spans="1:23" ht="57" x14ac:dyDescent="0.25">
      <c r="A8" s="76" t="s">
        <v>1439</v>
      </c>
      <c r="B8" s="76"/>
      <c r="C8" s="76"/>
      <c r="D8" s="76"/>
      <c r="E8" s="76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71" t="s">
        <v>1441</v>
      </c>
      <c r="O8" s="72"/>
      <c r="P8" s="26">
        <v>1</v>
      </c>
      <c r="Q8" s="73"/>
      <c r="R8" s="74"/>
      <c r="S8" s="74"/>
      <c r="T8" s="74"/>
      <c r="U8" s="74"/>
      <c r="V8" s="75"/>
    </row>
    <row r="9" spans="1:23" ht="45.75" x14ac:dyDescent="0.25">
      <c r="A9" s="82" t="s">
        <v>1442</v>
      </c>
      <c r="B9" s="82"/>
      <c r="C9" s="82"/>
      <c r="D9" s="82"/>
      <c r="E9" s="82"/>
      <c r="F9" s="10" t="s">
        <v>1443</v>
      </c>
      <c r="G9" s="28"/>
      <c r="H9" s="22">
        <f t="shared" si="0"/>
        <v>0</v>
      </c>
      <c r="I9" s="48">
        <f>ROUND(G9+H9,2)</f>
        <v>0</v>
      </c>
      <c r="J9" s="83" t="s">
        <v>1436</v>
      </c>
      <c r="K9" s="84"/>
      <c r="L9" s="85"/>
      <c r="M9" s="8"/>
      <c r="N9" s="31"/>
      <c r="W9" s="32"/>
    </row>
    <row r="10" spans="1:23" ht="57.75" thickBot="1" x14ac:dyDescent="0.3">
      <c r="A10" s="82" t="s">
        <v>1444</v>
      </c>
      <c r="B10" s="82"/>
      <c r="C10" s="82"/>
      <c r="D10" s="82"/>
      <c r="E10" s="82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86" t="s">
        <v>1436</v>
      </c>
      <c r="K10" s="87"/>
      <c r="L10" s="88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89"/>
      <c r="J11" s="90"/>
      <c r="K11" s="90"/>
      <c r="L11" s="91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92"/>
      <c r="J12" s="93"/>
      <c r="K12" s="93"/>
      <c r="L12" s="94"/>
      <c r="M12" s="95" t="s">
        <v>1448</v>
      </c>
      <c r="N12" s="96"/>
      <c r="O12" s="96"/>
      <c r="P12" s="96"/>
      <c r="Q12" s="96"/>
      <c r="R12" s="96"/>
      <c r="S12" s="96"/>
      <c r="T12" s="96"/>
      <c r="U12" s="96"/>
      <c r="V12" s="96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2</v>
      </c>
      <c r="N14" s="42">
        <f>SUM(N16:N400)</f>
        <v>2</v>
      </c>
      <c r="P14" s="80" t="s">
        <v>1449</v>
      </c>
      <c r="Q14" s="81"/>
      <c r="R14" s="81"/>
      <c r="S14" s="81"/>
      <c r="T14" s="80" t="s">
        <v>1450</v>
      </c>
      <c r="U14" s="81"/>
      <c r="V14" s="81"/>
      <c r="W14" s="8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32287</v>
      </c>
      <c r="B16" s="55" t="s">
        <v>616</v>
      </c>
      <c r="C16" s="56" t="s">
        <v>617</v>
      </c>
      <c r="D16" s="57" t="s">
        <v>14</v>
      </c>
      <c r="E16" s="57" t="s">
        <v>59</v>
      </c>
      <c r="F16" s="57" t="s">
        <v>60</v>
      </c>
      <c r="G16" s="57" t="s">
        <v>595</v>
      </c>
      <c r="H16" s="57" t="s">
        <v>60</v>
      </c>
      <c r="I16" s="57" t="s">
        <v>618</v>
      </c>
      <c r="J16" s="57" t="s">
        <v>619</v>
      </c>
      <c r="K16" s="58">
        <v>10</v>
      </c>
      <c r="L16" s="57">
        <v>298192</v>
      </c>
      <c r="M16" s="57">
        <v>426176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35210</v>
      </c>
      <c r="B17" s="55" t="s">
        <v>641</v>
      </c>
      <c r="C17" s="56" t="s">
        <v>642</v>
      </c>
      <c r="D17" s="57" t="s">
        <v>14</v>
      </c>
      <c r="E17" s="57" t="s">
        <v>59</v>
      </c>
      <c r="F17" s="57" t="s">
        <v>60</v>
      </c>
      <c r="G17" s="57" t="s">
        <v>595</v>
      </c>
      <c r="H17" s="57" t="s">
        <v>60</v>
      </c>
      <c r="I17" s="57" t="s">
        <v>643</v>
      </c>
      <c r="J17" s="57" t="s">
        <v>644</v>
      </c>
      <c r="K17" s="58">
        <v>5</v>
      </c>
      <c r="L17" s="57">
        <v>296649</v>
      </c>
      <c r="M17" s="57">
        <v>424830</v>
      </c>
      <c r="N17" s="57">
        <v>1</v>
      </c>
      <c r="O17" s="59"/>
      <c r="P17" s="59"/>
      <c r="Q17" s="59"/>
      <c r="R17" s="32">
        <f>ROUND(Q17*0.23,2)</f>
        <v>0</v>
      </c>
      <c r="S17" s="44">
        <f>ROUND(Q17,2)+R17</f>
        <v>0</v>
      </c>
      <c r="T17" s="59"/>
      <c r="U17" s="59"/>
      <c r="V17" s="32">
        <f>ROUND(U17*0.23,2)</f>
        <v>0</v>
      </c>
      <c r="W17" s="44">
        <f>ROUND(U17,2)+V17</f>
        <v>0</v>
      </c>
    </row>
  </sheetData>
  <sheetProtection algorithmName="SHA-512" hashValue="4lW9mSE89EWYSPRalkg+H4Ovry4t4S2gGiwFcTQbrTZbLyJqG+XocZkFmdatFsykcFVcrUhASgAixbcfXY07UA==" saltValue="eIG/C0vbp1MrCFs07NkH8w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300-000000000000}">
  <dimension ref="A1:W17"/>
  <sheetViews>
    <sheetView topLeftCell="A4" workbookViewId="0">
      <selection activeCell="H5" sqref="H5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162</v>
      </c>
      <c r="B2" s="8">
        <f>M14</f>
        <v>2</v>
      </c>
      <c r="C2" s="8" t="str">
        <f>E16</f>
        <v>GŁOGOWSKI</v>
      </c>
      <c r="D2" s="8"/>
      <c r="E2" s="8"/>
      <c r="F2" s="8"/>
      <c r="G2" s="64" t="s">
        <v>1421</v>
      </c>
      <c r="H2" s="65"/>
      <c r="I2" s="66"/>
      <c r="J2" s="67" t="s">
        <v>1422</v>
      </c>
      <c r="K2" s="68"/>
      <c r="L2" s="69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70" t="s">
        <v>1429</v>
      </c>
      <c r="B4" s="70"/>
      <c r="C4" s="70"/>
      <c r="D4" s="70"/>
      <c r="E4" s="70"/>
      <c r="F4" s="20" t="s">
        <v>1430</v>
      </c>
      <c r="G4" s="21">
        <f>ROUND(J4/M14/60,2)</f>
        <v>0</v>
      </c>
      <c r="H4" s="22">
        <f>ROUND(K4/M14/60,2)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71" t="s">
        <v>1431</v>
      </c>
      <c r="O4" s="72"/>
      <c r="P4" s="26">
        <v>1</v>
      </c>
      <c r="Q4" s="73"/>
      <c r="R4" s="74"/>
      <c r="S4" s="74"/>
      <c r="T4" s="74"/>
      <c r="U4" s="74"/>
      <c r="V4" s="75"/>
    </row>
    <row r="5" spans="1:23" ht="45" x14ac:dyDescent="0.25">
      <c r="A5" s="70" t="s">
        <v>1432</v>
      </c>
      <c r="B5" s="70"/>
      <c r="C5" s="70"/>
      <c r="D5" s="70"/>
      <c r="E5" s="70"/>
      <c r="F5" s="20" t="s">
        <v>1433</v>
      </c>
      <c r="G5" s="21">
        <f>ROUND(J5/M14/60,2)</f>
        <v>0</v>
      </c>
      <c r="H5" s="22">
        <f>ROUND(K5/M14/60,2)</f>
        <v>0</v>
      </c>
      <c r="I5" s="23">
        <f>G5+H5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71"/>
      <c r="O5" s="72"/>
      <c r="P5" s="26">
        <v>2</v>
      </c>
      <c r="Q5" s="73"/>
      <c r="R5" s="74"/>
      <c r="S5" s="74"/>
      <c r="T5" s="74"/>
      <c r="U5" s="74"/>
      <c r="V5" s="75"/>
    </row>
    <row r="6" spans="1:23" ht="68.25" x14ac:dyDescent="0.25">
      <c r="A6" s="76" t="s">
        <v>1434</v>
      </c>
      <c r="B6" s="76"/>
      <c r="C6" s="76"/>
      <c r="D6" s="76"/>
      <c r="E6" s="76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77" t="s">
        <v>1436</v>
      </c>
      <c r="K6" s="78"/>
      <c r="L6" s="79"/>
      <c r="P6" s="19" t="s">
        <v>1427</v>
      </c>
      <c r="Q6" s="8" t="s">
        <v>1428</v>
      </c>
      <c r="S6" s="12"/>
      <c r="T6" s="12"/>
    </row>
    <row r="7" spans="1:23" ht="68.25" x14ac:dyDescent="0.25">
      <c r="A7" s="76" t="s">
        <v>1437</v>
      </c>
      <c r="B7" s="76"/>
      <c r="C7" s="76"/>
      <c r="D7" s="76"/>
      <c r="E7" s="76"/>
      <c r="F7" s="10" t="s">
        <v>1438</v>
      </c>
      <c r="G7" s="28"/>
      <c r="H7" s="22">
        <f t="shared" si="0"/>
        <v>0</v>
      </c>
      <c r="I7" s="48">
        <f>ROUND(G7+H7,2)</f>
        <v>0</v>
      </c>
      <c r="J7" s="77" t="s">
        <v>1436</v>
      </c>
      <c r="K7" s="78"/>
      <c r="L7" s="79"/>
      <c r="P7" s="19"/>
      <c r="Q7" s="8"/>
      <c r="S7" s="12"/>
      <c r="T7" s="12"/>
    </row>
    <row r="8" spans="1:23" ht="57" x14ac:dyDescent="0.25">
      <c r="A8" s="76" t="s">
        <v>1439</v>
      </c>
      <c r="B8" s="76"/>
      <c r="C8" s="76"/>
      <c r="D8" s="76"/>
      <c r="E8" s="76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71" t="s">
        <v>1441</v>
      </c>
      <c r="O8" s="72"/>
      <c r="P8" s="26">
        <v>1</v>
      </c>
      <c r="Q8" s="73"/>
      <c r="R8" s="74"/>
      <c r="S8" s="74"/>
      <c r="T8" s="74"/>
      <c r="U8" s="74"/>
      <c r="V8" s="75"/>
    </row>
    <row r="9" spans="1:23" ht="45.75" x14ac:dyDescent="0.25">
      <c r="A9" s="82" t="s">
        <v>1442</v>
      </c>
      <c r="B9" s="82"/>
      <c r="C9" s="82"/>
      <c r="D9" s="82"/>
      <c r="E9" s="82"/>
      <c r="F9" s="10" t="s">
        <v>1443</v>
      </c>
      <c r="G9" s="28"/>
      <c r="H9" s="22">
        <f t="shared" si="0"/>
        <v>0</v>
      </c>
      <c r="I9" s="48">
        <f>ROUND(G9+H9,2)</f>
        <v>0</v>
      </c>
      <c r="J9" s="83" t="s">
        <v>1436</v>
      </c>
      <c r="K9" s="84"/>
      <c r="L9" s="85"/>
      <c r="M9" s="8"/>
      <c r="N9" s="31"/>
      <c r="W9" s="32"/>
    </row>
    <row r="10" spans="1:23" ht="57.75" thickBot="1" x14ac:dyDescent="0.3">
      <c r="A10" s="82" t="s">
        <v>1444</v>
      </c>
      <c r="B10" s="82"/>
      <c r="C10" s="82"/>
      <c r="D10" s="82"/>
      <c r="E10" s="82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86" t="s">
        <v>1436</v>
      </c>
      <c r="K10" s="87"/>
      <c r="L10" s="88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89"/>
      <c r="J11" s="90"/>
      <c r="K11" s="90"/>
      <c r="L11" s="91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92"/>
      <c r="J12" s="93"/>
      <c r="K12" s="93"/>
      <c r="L12" s="94"/>
      <c r="M12" s="95" t="s">
        <v>1448</v>
      </c>
      <c r="N12" s="96"/>
      <c r="O12" s="96"/>
      <c r="P12" s="96"/>
      <c r="Q12" s="96"/>
      <c r="R12" s="96"/>
      <c r="S12" s="96"/>
      <c r="T12" s="96"/>
      <c r="U12" s="96"/>
      <c r="V12" s="96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2</v>
      </c>
      <c r="N14" s="42">
        <f>SUM(N16:N400)</f>
        <v>2</v>
      </c>
      <c r="P14" s="80" t="s">
        <v>1449</v>
      </c>
      <c r="Q14" s="81"/>
      <c r="R14" s="81"/>
      <c r="S14" s="81"/>
      <c r="T14" s="80" t="s">
        <v>1450</v>
      </c>
      <c r="U14" s="81"/>
      <c r="V14" s="81"/>
      <c r="W14" s="8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36472</v>
      </c>
      <c r="B16" s="55" t="s">
        <v>645</v>
      </c>
      <c r="C16" s="56" t="s">
        <v>646</v>
      </c>
      <c r="D16" s="57" t="s">
        <v>14</v>
      </c>
      <c r="E16" s="57" t="s">
        <v>59</v>
      </c>
      <c r="F16" s="57" t="s">
        <v>60</v>
      </c>
      <c r="G16" s="57" t="s">
        <v>595</v>
      </c>
      <c r="H16" s="57" t="s">
        <v>60</v>
      </c>
      <c r="I16" s="57" t="s">
        <v>643</v>
      </c>
      <c r="J16" s="57" t="s">
        <v>644</v>
      </c>
      <c r="K16" s="58">
        <v>7</v>
      </c>
      <c r="L16" s="57">
        <v>296670</v>
      </c>
      <c r="M16" s="57">
        <v>424780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32510</v>
      </c>
      <c r="B17" s="55" t="s">
        <v>651</v>
      </c>
      <c r="C17" s="56" t="s">
        <v>652</v>
      </c>
      <c r="D17" s="57" t="s">
        <v>14</v>
      </c>
      <c r="E17" s="57" t="s">
        <v>59</v>
      </c>
      <c r="F17" s="57" t="s">
        <v>60</v>
      </c>
      <c r="G17" s="57" t="s">
        <v>595</v>
      </c>
      <c r="H17" s="57" t="s">
        <v>60</v>
      </c>
      <c r="I17" s="57" t="s">
        <v>97</v>
      </c>
      <c r="J17" s="57" t="s">
        <v>98</v>
      </c>
      <c r="K17" s="58">
        <v>1</v>
      </c>
      <c r="L17" s="57">
        <v>299527</v>
      </c>
      <c r="M17" s="57">
        <v>424808</v>
      </c>
      <c r="N17" s="57">
        <v>1</v>
      </c>
      <c r="O17" s="59"/>
      <c r="P17" s="59"/>
      <c r="Q17" s="59"/>
      <c r="R17" s="32">
        <f>ROUND(Q17*0.23,2)</f>
        <v>0</v>
      </c>
      <c r="S17" s="44">
        <f>ROUND(Q17,2)+R17</f>
        <v>0</v>
      </c>
      <c r="T17" s="59"/>
      <c r="U17" s="59"/>
      <c r="V17" s="32">
        <f>ROUND(U17*0.23,2)</f>
        <v>0</v>
      </c>
      <c r="W17" s="44">
        <f>ROUND(U17,2)+V17</f>
        <v>0</v>
      </c>
    </row>
  </sheetData>
  <sheetProtection algorithmName="SHA-512" hashValue="iNEFN7kC1MMW1VLm0cDiy3E9pXe4yvcmzTNgbm5KI2Tk3mNFN0JKaWEriEwL2+zU8L+UjvpB1c3x0O6M3Mo3FA==" saltValue="n2rU+2wyfDMhPc35q3FkjQ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400-000000000000}">
  <dimension ref="A1:W17"/>
  <sheetViews>
    <sheetView topLeftCell="A4" workbookViewId="0">
      <selection activeCell="H5" sqref="H5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161</v>
      </c>
      <c r="B2" s="8">
        <f>M14</f>
        <v>2</v>
      </c>
      <c r="C2" s="8" t="str">
        <f>E16</f>
        <v>GŁOGOWSKI</v>
      </c>
      <c r="D2" s="8"/>
      <c r="E2" s="8"/>
      <c r="F2" s="8"/>
      <c r="G2" s="64" t="s">
        <v>1421</v>
      </c>
      <c r="H2" s="65"/>
      <c r="I2" s="66"/>
      <c r="J2" s="67" t="s">
        <v>1422</v>
      </c>
      <c r="K2" s="68"/>
      <c r="L2" s="69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70" t="s">
        <v>1429</v>
      </c>
      <c r="B4" s="70"/>
      <c r="C4" s="70"/>
      <c r="D4" s="70"/>
      <c r="E4" s="70"/>
      <c r="F4" s="20" t="s">
        <v>1430</v>
      </c>
      <c r="G4" s="21">
        <f>ROUND(J4/M14/60,2)</f>
        <v>0</v>
      </c>
      <c r="H4" s="22">
        <f>ROUND(K4/M14/60,2)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71" t="s">
        <v>1431</v>
      </c>
      <c r="O4" s="72"/>
      <c r="P4" s="26">
        <v>1</v>
      </c>
      <c r="Q4" s="73"/>
      <c r="R4" s="74"/>
      <c r="S4" s="74"/>
      <c r="T4" s="74"/>
      <c r="U4" s="74"/>
      <c r="V4" s="75"/>
    </row>
    <row r="5" spans="1:23" ht="45" x14ac:dyDescent="0.25">
      <c r="A5" s="70" t="s">
        <v>1432</v>
      </c>
      <c r="B5" s="70"/>
      <c r="C5" s="70"/>
      <c r="D5" s="70"/>
      <c r="E5" s="70"/>
      <c r="F5" s="20" t="s">
        <v>1433</v>
      </c>
      <c r="G5" s="21">
        <f>ROUND(J5/M14/60,2)</f>
        <v>0</v>
      </c>
      <c r="H5" s="22">
        <f>ROUND(K5/M14/60,2)</f>
        <v>0</v>
      </c>
      <c r="I5" s="23">
        <f>G5+H5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71"/>
      <c r="O5" s="72"/>
      <c r="P5" s="26">
        <v>2</v>
      </c>
      <c r="Q5" s="73"/>
      <c r="R5" s="74"/>
      <c r="S5" s="74"/>
      <c r="T5" s="74"/>
      <c r="U5" s="74"/>
      <c r="V5" s="75"/>
    </row>
    <row r="6" spans="1:23" ht="68.25" x14ac:dyDescent="0.25">
      <c r="A6" s="76" t="s">
        <v>1434</v>
      </c>
      <c r="B6" s="76"/>
      <c r="C6" s="76"/>
      <c r="D6" s="76"/>
      <c r="E6" s="76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77" t="s">
        <v>1436</v>
      </c>
      <c r="K6" s="78"/>
      <c r="L6" s="79"/>
      <c r="P6" s="19" t="s">
        <v>1427</v>
      </c>
      <c r="Q6" s="8" t="s">
        <v>1428</v>
      </c>
      <c r="S6" s="12"/>
      <c r="T6" s="12"/>
    </row>
    <row r="7" spans="1:23" ht="68.25" x14ac:dyDescent="0.25">
      <c r="A7" s="76" t="s">
        <v>1437</v>
      </c>
      <c r="B7" s="76"/>
      <c r="C7" s="76"/>
      <c r="D7" s="76"/>
      <c r="E7" s="76"/>
      <c r="F7" s="10" t="s">
        <v>1438</v>
      </c>
      <c r="G7" s="28"/>
      <c r="H7" s="22">
        <f t="shared" si="0"/>
        <v>0</v>
      </c>
      <c r="I7" s="48">
        <f>ROUND(G7+H7,2)</f>
        <v>0</v>
      </c>
      <c r="J7" s="77" t="s">
        <v>1436</v>
      </c>
      <c r="K7" s="78"/>
      <c r="L7" s="79"/>
      <c r="P7" s="19"/>
      <c r="Q7" s="8"/>
      <c r="S7" s="12"/>
      <c r="T7" s="12"/>
    </row>
    <row r="8" spans="1:23" ht="57" x14ac:dyDescent="0.25">
      <c r="A8" s="76" t="s">
        <v>1439</v>
      </c>
      <c r="B8" s="76"/>
      <c r="C8" s="76"/>
      <c r="D8" s="76"/>
      <c r="E8" s="76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71" t="s">
        <v>1441</v>
      </c>
      <c r="O8" s="72"/>
      <c r="P8" s="26">
        <v>1</v>
      </c>
      <c r="Q8" s="73"/>
      <c r="R8" s="74"/>
      <c r="S8" s="74"/>
      <c r="T8" s="74"/>
      <c r="U8" s="74"/>
      <c r="V8" s="75"/>
    </row>
    <row r="9" spans="1:23" ht="45.75" x14ac:dyDescent="0.25">
      <c r="A9" s="82" t="s">
        <v>1442</v>
      </c>
      <c r="B9" s="82"/>
      <c r="C9" s="82"/>
      <c r="D9" s="82"/>
      <c r="E9" s="82"/>
      <c r="F9" s="10" t="s">
        <v>1443</v>
      </c>
      <c r="G9" s="28"/>
      <c r="H9" s="22">
        <f t="shared" si="0"/>
        <v>0</v>
      </c>
      <c r="I9" s="48">
        <f>ROUND(G9+H9,2)</f>
        <v>0</v>
      </c>
      <c r="J9" s="83" t="s">
        <v>1436</v>
      </c>
      <c r="K9" s="84"/>
      <c r="L9" s="85"/>
      <c r="M9" s="8"/>
      <c r="N9" s="31"/>
      <c r="W9" s="32"/>
    </row>
    <row r="10" spans="1:23" ht="57.75" thickBot="1" x14ac:dyDescent="0.3">
      <c r="A10" s="82" t="s">
        <v>1444</v>
      </c>
      <c r="B10" s="82"/>
      <c r="C10" s="82"/>
      <c r="D10" s="82"/>
      <c r="E10" s="82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86" t="s">
        <v>1436</v>
      </c>
      <c r="K10" s="87"/>
      <c r="L10" s="88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89"/>
      <c r="J11" s="90"/>
      <c r="K11" s="90"/>
      <c r="L11" s="91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92"/>
      <c r="J12" s="93"/>
      <c r="K12" s="93"/>
      <c r="L12" s="94"/>
      <c r="M12" s="95" t="s">
        <v>1448</v>
      </c>
      <c r="N12" s="96"/>
      <c r="O12" s="96"/>
      <c r="P12" s="96"/>
      <c r="Q12" s="96"/>
      <c r="R12" s="96"/>
      <c r="S12" s="96"/>
      <c r="T12" s="96"/>
      <c r="U12" s="96"/>
      <c r="V12" s="96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2</v>
      </c>
      <c r="N14" s="42">
        <f>SUM(N16:N400)</f>
        <v>2</v>
      </c>
      <c r="P14" s="80" t="s">
        <v>1449</v>
      </c>
      <c r="Q14" s="81"/>
      <c r="R14" s="81"/>
      <c r="S14" s="81"/>
      <c r="T14" s="80" t="s">
        <v>1450</v>
      </c>
      <c r="U14" s="81"/>
      <c r="V14" s="81"/>
      <c r="W14" s="8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35924</v>
      </c>
      <c r="B16" s="55" t="s">
        <v>596</v>
      </c>
      <c r="C16" s="56" t="s">
        <v>597</v>
      </c>
      <c r="D16" s="57" t="s">
        <v>14</v>
      </c>
      <c r="E16" s="57" t="s">
        <v>59</v>
      </c>
      <c r="F16" s="57" t="s">
        <v>60</v>
      </c>
      <c r="G16" s="57" t="s">
        <v>595</v>
      </c>
      <c r="H16" s="57" t="s">
        <v>60</v>
      </c>
      <c r="I16" s="57" t="s">
        <v>598</v>
      </c>
      <c r="J16" s="57" t="s">
        <v>599</v>
      </c>
      <c r="K16" s="58">
        <v>74</v>
      </c>
      <c r="L16" s="57">
        <v>297744</v>
      </c>
      <c r="M16" s="57">
        <v>426477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33667</v>
      </c>
      <c r="B17" s="55" t="s">
        <v>633</v>
      </c>
      <c r="C17" s="56" t="s">
        <v>634</v>
      </c>
      <c r="D17" s="57" t="s">
        <v>14</v>
      </c>
      <c r="E17" s="57" t="s">
        <v>59</v>
      </c>
      <c r="F17" s="57" t="s">
        <v>60</v>
      </c>
      <c r="G17" s="57" t="s">
        <v>595</v>
      </c>
      <c r="H17" s="57" t="s">
        <v>60</v>
      </c>
      <c r="I17" s="57" t="s">
        <v>305</v>
      </c>
      <c r="J17" s="57" t="s">
        <v>306</v>
      </c>
      <c r="K17" s="58">
        <v>2</v>
      </c>
      <c r="L17" s="57">
        <v>298164</v>
      </c>
      <c r="M17" s="57">
        <v>425513</v>
      </c>
      <c r="N17" s="57">
        <v>1</v>
      </c>
      <c r="O17" s="59"/>
      <c r="P17" s="59"/>
      <c r="Q17" s="59"/>
      <c r="R17" s="32">
        <f>ROUND(Q17*0.23,2)</f>
        <v>0</v>
      </c>
      <c r="S17" s="44">
        <f>ROUND(Q17,2)+R17</f>
        <v>0</v>
      </c>
      <c r="T17" s="59"/>
      <c r="U17" s="59"/>
      <c r="V17" s="32">
        <f>ROUND(U17*0.23,2)</f>
        <v>0</v>
      </c>
      <c r="W17" s="44">
        <f>ROUND(U17,2)+V17</f>
        <v>0</v>
      </c>
    </row>
  </sheetData>
  <sheetProtection algorithmName="SHA-512" hashValue="rePJfqtjVW3mNbig0rMGj0Sm9Lagg29FXpWnynEGDbez/KFgnTa9Y91IzlGQwNdB6ojCQ+qaL1DUILoOgLzUXA==" saltValue="En/v89sVy0E9/gCwUAAQMw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500-000000000000}">
  <dimension ref="A1:W24"/>
  <sheetViews>
    <sheetView topLeftCell="A7" workbookViewId="0">
      <selection activeCell="H5" sqref="H5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160</v>
      </c>
      <c r="B2" s="8">
        <f>M14</f>
        <v>9</v>
      </c>
      <c r="C2" s="8" t="str">
        <f>E16</f>
        <v>GŁOGOWSKI</v>
      </c>
      <c r="D2" s="8"/>
      <c r="E2" s="8"/>
      <c r="F2" s="8"/>
      <c r="G2" s="64" t="s">
        <v>1421</v>
      </c>
      <c r="H2" s="65"/>
      <c r="I2" s="66"/>
      <c r="J2" s="67" t="s">
        <v>1422</v>
      </c>
      <c r="K2" s="68"/>
      <c r="L2" s="69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70" t="s">
        <v>1429</v>
      </c>
      <c r="B4" s="70"/>
      <c r="C4" s="70"/>
      <c r="D4" s="70"/>
      <c r="E4" s="70"/>
      <c r="F4" s="20" t="s">
        <v>1430</v>
      </c>
      <c r="G4" s="21">
        <f>ROUND(J4/M14/60,2)</f>
        <v>0</v>
      </c>
      <c r="H4" s="22">
        <f>ROUND(K4/M14/60,2)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71" t="s">
        <v>1431</v>
      </c>
      <c r="O4" s="72"/>
      <c r="P4" s="26">
        <v>1</v>
      </c>
      <c r="Q4" s="73"/>
      <c r="R4" s="74"/>
      <c r="S4" s="74"/>
      <c r="T4" s="74"/>
      <c r="U4" s="74"/>
      <c r="V4" s="75"/>
    </row>
    <row r="5" spans="1:23" ht="45" x14ac:dyDescent="0.25">
      <c r="A5" s="70" t="s">
        <v>1432</v>
      </c>
      <c r="B5" s="70"/>
      <c r="C5" s="70"/>
      <c r="D5" s="70"/>
      <c r="E5" s="70"/>
      <c r="F5" s="20" t="s">
        <v>1433</v>
      </c>
      <c r="G5" s="21">
        <f>ROUND(J5/M14/60,2)</f>
        <v>0</v>
      </c>
      <c r="H5" s="22">
        <f>ROUND(K5/M14/60,2)</f>
        <v>0</v>
      </c>
      <c r="I5" s="23">
        <f>G5+H5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71"/>
      <c r="O5" s="72"/>
      <c r="P5" s="26">
        <v>2</v>
      </c>
      <c r="Q5" s="73"/>
      <c r="R5" s="74"/>
      <c r="S5" s="74"/>
      <c r="T5" s="74"/>
      <c r="U5" s="74"/>
      <c r="V5" s="75"/>
    </row>
    <row r="6" spans="1:23" ht="68.25" x14ac:dyDescent="0.25">
      <c r="A6" s="76" t="s">
        <v>1434</v>
      </c>
      <c r="B6" s="76"/>
      <c r="C6" s="76"/>
      <c r="D6" s="76"/>
      <c r="E6" s="76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77" t="s">
        <v>1436</v>
      </c>
      <c r="K6" s="78"/>
      <c r="L6" s="79"/>
      <c r="P6" s="19" t="s">
        <v>1427</v>
      </c>
      <c r="Q6" s="8" t="s">
        <v>1428</v>
      </c>
      <c r="S6" s="12"/>
      <c r="T6" s="12"/>
    </row>
    <row r="7" spans="1:23" ht="68.25" x14ac:dyDescent="0.25">
      <c r="A7" s="76" t="s">
        <v>1437</v>
      </c>
      <c r="B7" s="76"/>
      <c r="C7" s="76"/>
      <c r="D7" s="76"/>
      <c r="E7" s="76"/>
      <c r="F7" s="10" t="s">
        <v>1438</v>
      </c>
      <c r="G7" s="28"/>
      <c r="H7" s="22">
        <f t="shared" si="0"/>
        <v>0</v>
      </c>
      <c r="I7" s="48">
        <f>ROUND(G7+H7,2)</f>
        <v>0</v>
      </c>
      <c r="J7" s="77" t="s">
        <v>1436</v>
      </c>
      <c r="K7" s="78"/>
      <c r="L7" s="79"/>
      <c r="P7" s="19"/>
      <c r="Q7" s="8"/>
      <c r="S7" s="12"/>
      <c r="T7" s="12"/>
    </row>
    <row r="8" spans="1:23" ht="57" x14ac:dyDescent="0.25">
      <c r="A8" s="76" t="s">
        <v>1439</v>
      </c>
      <c r="B8" s="76"/>
      <c r="C8" s="76"/>
      <c r="D8" s="76"/>
      <c r="E8" s="76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71" t="s">
        <v>1441</v>
      </c>
      <c r="O8" s="72"/>
      <c r="P8" s="26">
        <v>1</v>
      </c>
      <c r="Q8" s="73"/>
      <c r="R8" s="74"/>
      <c r="S8" s="74"/>
      <c r="T8" s="74"/>
      <c r="U8" s="74"/>
      <c r="V8" s="75"/>
    </row>
    <row r="9" spans="1:23" ht="45.75" x14ac:dyDescent="0.25">
      <c r="A9" s="82" t="s">
        <v>1442</v>
      </c>
      <c r="B9" s="82"/>
      <c r="C9" s="82"/>
      <c r="D9" s="82"/>
      <c r="E9" s="82"/>
      <c r="F9" s="10" t="s">
        <v>1443</v>
      </c>
      <c r="G9" s="28"/>
      <c r="H9" s="22">
        <f t="shared" si="0"/>
        <v>0</v>
      </c>
      <c r="I9" s="48">
        <f>ROUND(G9+H9,2)</f>
        <v>0</v>
      </c>
      <c r="J9" s="83" t="s">
        <v>1436</v>
      </c>
      <c r="K9" s="84"/>
      <c r="L9" s="85"/>
      <c r="M9" s="8"/>
      <c r="N9" s="31"/>
      <c r="W9" s="32"/>
    </row>
    <row r="10" spans="1:23" ht="57.75" thickBot="1" x14ac:dyDescent="0.3">
      <c r="A10" s="82" t="s">
        <v>1444</v>
      </c>
      <c r="B10" s="82"/>
      <c r="C10" s="82"/>
      <c r="D10" s="82"/>
      <c r="E10" s="82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86" t="s">
        <v>1436</v>
      </c>
      <c r="K10" s="87"/>
      <c r="L10" s="88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89"/>
      <c r="J11" s="90"/>
      <c r="K11" s="90"/>
      <c r="L11" s="91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92"/>
      <c r="J12" s="93"/>
      <c r="K12" s="93"/>
      <c r="L12" s="94"/>
      <c r="M12" s="95" t="s">
        <v>1448</v>
      </c>
      <c r="N12" s="96"/>
      <c r="O12" s="96"/>
      <c r="P12" s="96"/>
      <c r="Q12" s="96"/>
      <c r="R12" s="96"/>
      <c r="S12" s="96"/>
      <c r="T12" s="96"/>
      <c r="U12" s="96"/>
      <c r="V12" s="96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9</v>
      </c>
      <c r="N14" s="42">
        <f>SUM(N16:N400)</f>
        <v>9</v>
      </c>
      <c r="P14" s="80" t="s">
        <v>1449</v>
      </c>
      <c r="Q14" s="81"/>
      <c r="R14" s="81"/>
      <c r="S14" s="81"/>
      <c r="T14" s="80" t="s">
        <v>1450</v>
      </c>
      <c r="U14" s="81"/>
      <c r="V14" s="81"/>
      <c r="W14" s="8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35929</v>
      </c>
      <c r="B16" s="55" t="s">
        <v>600</v>
      </c>
      <c r="C16" s="56" t="s">
        <v>601</v>
      </c>
      <c r="D16" s="57" t="s">
        <v>14</v>
      </c>
      <c r="E16" s="57" t="s">
        <v>59</v>
      </c>
      <c r="F16" s="57" t="s">
        <v>60</v>
      </c>
      <c r="G16" s="57" t="s">
        <v>595</v>
      </c>
      <c r="H16" s="57" t="s">
        <v>60</v>
      </c>
      <c r="I16" s="57" t="s">
        <v>602</v>
      </c>
      <c r="J16" s="57" t="s">
        <v>603</v>
      </c>
      <c r="K16" s="58">
        <v>62</v>
      </c>
      <c r="L16" s="57">
        <v>296897</v>
      </c>
      <c r="M16" s="57">
        <v>424866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33739</v>
      </c>
      <c r="B17" s="55" t="s">
        <v>604</v>
      </c>
      <c r="C17" s="56" t="s">
        <v>605</v>
      </c>
      <c r="D17" s="57" t="s">
        <v>14</v>
      </c>
      <c r="E17" s="57" t="s">
        <v>59</v>
      </c>
      <c r="F17" s="57" t="s">
        <v>60</v>
      </c>
      <c r="G17" s="57" t="s">
        <v>595</v>
      </c>
      <c r="H17" s="57" t="s">
        <v>60</v>
      </c>
      <c r="I17" s="57" t="s">
        <v>458</v>
      </c>
      <c r="J17" s="57" t="s">
        <v>459</v>
      </c>
      <c r="K17" s="58">
        <v>11</v>
      </c>
      <c r="L17" s="57">
        <v>298692</v>
      </c>
      <c r="M17" s="57">
        <v>425466</v>
      </c>
      <c r="N17" s="57">
        <v>1</v>
      </c>
      <c r="O17" s="59"/>
      <c r="P17" s="59"/>
      <c r="Q17" s="59"/>
      <c r="R17" s="32">
        <f t="shared" ref="R17:R24" si="1">ROUND(Q17*0.23,2)</f>
        <v>0</v>
      </c>
      <c r="S17" s="44">
        <f t="shared" ref="S17:S24" si="2">ROUND(Q17,2)+R17</f>
        <v>0</v>
      </c>
      <c r="T17" s="59"/>
      <c r="U17" s="59"/>
      <c r="V17" s="32">
        <f t="shared" ref="V17:V24" si="3">ROUND(U17*0.23,2)</f>
        <v>0</v>
      </c>
      <c r="W17" s="44">
        <f t="shared" ref="W17:W24" si="4">ROUND(U17,2)+V17</f>
        <v>0</v>
      </c>
    </row>
    <row r="18" spans="1:23" x14ac:dyDescent="0.25">
      <c r="A18" s="55">
        <v>36108</v>
      </c>
      <c r="B18" s="55" t="s">
        <v>608</v>
      </c>
      <c r="C18" s="56" t="s">
        <v>609</v>
      </c>
      <c r="D18" s="57" t="s">
        <v>14</v>
      </c>
      <c r="E18" s="57" t="s">
        <v>59</v>
      </c>
      <c r="F18" s="57" t="s">
        <v>60</v>
      </c>
      <c r="G18" s="57" t="s">
        <v>595</v>
      </c>
      <c r="H18" s="57" t="s">
        <v>60</v>
      </c>
      <c r="I18" s="57" t="s">
        <v>610</v>
      </c>
      <c r="J18" s="57" t="s">
        <v>611</v>
      </c>
      <c r="K18" s="58">
        <v>43</v>
      </c>
      <c r="L18" s="57">
        <v>297676</v>
      </c>
      <c r="M18" s="57">
        <v>424744</v>
      </c>
      <c r="N18" s="57">
        <v>1</v>
      </c>
      <c r="O18" s="59"/>
      <c r="P18" s="59"/>
      <c r="Q18" s="59"/>
      <c r="R18" s="32">
        <f t="shared" si="1"/>
        <v>0</v>
      </c>
      <c r="S18" s="44">
        <f t="shared" si="2"/>
        <v>0</v>
      </c>
      <c r="T18" s="59"/>
      <c r="U18" s="59"/>
      <c r="V18" s="32">
        <f t="shared" si="3"/>
        <v>0</v>
      </c>
      <c r="W18" s="44">
        <f t="shared" si="4"/>
        <v>0</v>
      </c>
    </row>
    <row r="19" spans="1:23" x14ac:dyDescent="0.25">
      <c r="A19" s="55">
        <v>36122</v>
      </c>
      <c r="B19" s="55" t="s">
        <v>612</v>
      </c>
      <c r="C19" s="56" t="s">
        <v>613</v>
      </c>
      <c r="D19" s="57" t="s">
        <v>14</v>
      </c>
      <c r="E19" s="57" t="s">
        <v>59</v>
      </c>
      <c r="F19" s="57" t="s">
        <v>60</v>
      </c>
      <c r="G19" s="57" t="s">
        <v>595</v>
      </c>
      <c r="H19" s="57" t="s">
        <v>60</v>
      </c>
      <c r="I19" s="57" t="s">
        <v>614</v>
      </c>
      <c r="J19" s="57" t="s">
        <v>615</v>
      </c>
      <c r="K19" s="58">
        <v>2</v>
      </c>
      <c r="L19" s="57">
        <v>297147</v>
      </c>
      <c r="M19" s="57">
        <v>424733</v>
      </c>
      <c r="N19" s="57">
        <v>1</v>
      </c>
      <c r="O19" s="59"/>
      <c r="P19" s="59"/>
      <c r="Q19" s="59"/>
      <c r="R19" s="32">
        <f t="shared" si="1"/>
        <v>0</v>
      </c>
      <c r="S19" s="44">
        <f t="shared" si="2"/>
        <v>0</v>
      </c>
      <c r="T19" s="59"/>
      <c r="U19" s="59"/>
      <c r="V19" s="32">
        <f t="shared" si="3"/>
        <v>0</v>
      </c>
      <c r="W19" s="44">
        <f t="shared" si="4"/>
        <v>0</v>
      </c>
    </row>
    <row r="20" spans="1:23" x14ac:dyDescent="0.25">
      <c r="A20" s="55">
        <v>34968</v>
      </c>
      <c r="B20" s="55" t="s">
        <v>627</v>
      </c>
      <c r="C20" s="56" t="s">
        <v>628</v>
      </c>
      <c r="D20" s="57" t="s">
        <v>14</v>
      </c>
      <c r="E20" s="57" t="s">
        <v>59</v>
      </c>
      <c r="F20" s="57" t="s">
        <v>60</v>
      </c>
      <c r="G20" s="57" t="s">
        <v>595</v>
      </c>
      <c r="H20" s="57" t="s">
        <v>60</v>
      </c>
      <c r="I20" s="57" t="s">
        <v>231</v>
      </c>
      <c r="J20" s="57" t="s">
        <v>232</v>
      </c>
      <c r="K20" s="58">
        <v>15</v>
      </c>
      <c r="L20" s="57">
        <v>297902</v>
      </c>
      <c r="M20" s="57">
        <v>425078</v>
      </c>
      <c r="N20" s="57">
        <v>1</v>
      </c>
      <c r="O20" s="59"/>
      <c r="P20" s="59"/>
      <c r="Q20" s="59"/>
      <c r="R20" s="32">
        <f t="shared" si="1"/>
        <v>0</v>
      </c>
      <c r="S20" s="44">
        <f t="shared" si="2"/>
        <v>0</v>
      </c>
      <c r="T20" s="59"/>
      <c r="U20" s="59"/>
      <c r="V20" s="32">
        <f t="shared" si="3"/>
        <v>0</v>
      </c>
      <c r="W20" s="44">
        <f t="shared" si="4"/>
        <v>0</v>
      </c>
    </row>
    <row r="21" spans="1:23" x14ac:dyDescent="0.25">
      <c r="A21" s="55">
        <v>36220</v>
      </c>
      <c r="B21" s="55" t="s">
        <v>629</v>
      </c>
      <c r="C21" s="56" t="s">
        <v>630</v>
      </c>
      <c r="D21" s="57" t="s">
        <v>14</v>
      </c>
      <c r="E21" s="57" t="s">
        <v>59</v>
      </c>
      <c r="F21" s="57" t="s">
        <v>60</v>
      </c>
      <c r="G21" s="57" t="s">
        <v>595</v>
      </c>
      <c r="H21" s="57" t="s">
        <v>60</v>
      </c>
      <c r="I21" s="57" t="s">
        <v>631</v>
      </c>
      <c r="J21" s="57" t="s">
        <v>632</v>
      </c>
      <c r="K21" s="58">
        <v>12</v>
      </c>
      <c r="L21" s="57">
        <v>299489</v>
      </c>
      <c r="M21" s="57">
        <v>424087</v>
      </c>
      <c r="N21" s="57">
        <v>1</v>
      </c>
      <c r="O21" s="59"/>
      <c r="P21" s="59"/>
      <c r="Q21" s="59"/>
      <c r="R21" s="32">
        <f t="shared" si="1"/>
        <v>0</v>
      </c>
      <c r="S21" s="44">
        <f t="shared" si="2"/>
        <v>0</v>
      </c>
      <c r="T21" s="59"/>
      <c r="U21" s="59"/>
      <c r="V21" s="32">
        <f t="shared" si="3"/>
        <v>0</v>
      </c>
      <c r="W21" s="44">
        <f t="shared" si="4"/>
        <v>0</v>
      </c>
    </row>
    <row r="22" spans="1:23" x14ac:dyDescent="0.25">
      <c r="A22" s="55">
        <v>33956</v>
      </c>
      <c r="B22" s="55" t="s">
        <v>635</v>
      </c>
      <c r="C22" s="56" t="s">
        <v>636</v>
      </c>
      <c r="D22" s="57" t="s">
        <v>14</v>
      </c>
      <c r="E22" s="57" t="s">
        <v>59</v>
      </c>
      <c r="F22" s="57" t="s">
        <v>60</v>
      </c>
      <c r="G22" s="57" t="s">
        <v>595</v>
      </c>
      <c r="H22" s="57" t="s">
        <v>60</v>
      </c>
      <c r="I22" s="57" t="s">
        <v>637</v>
      </c>
      <c r="J22" s="57" t="s">
        <v>638</v>
      </c>
      <c r="K22" s="58">
        <v>10</v>
      </c>
      <c r="L22" s="57">
        <v>298846</v>
      </c>
      <c r="M22" s="57">
        <v>424932</v>
      </c>
      <c r="N22" s="57">
        <v>1</v>
      </c>
      <c r="O22" s="59"/>
      <c r="P22" s="59"/>
      <c r="Q22" s="59"/>
      <c r="R22" s="32">
        <f t="shared" si="1"/>
        <v>0</v>
      </c>
      <c r="S22" s="44">
        <f t="shared" si="2"/>
        <v>0</v>
      </c>
      <c r="T22" s="59"/>
      <c r="U22" s="59"/>
      <c r="V22" s="32">
        <f t="shared" si="3"/>
        <v>0</v>
      </c>
      <c r="W22" s="44">
        <f t="shared" si="4"/>
        <v>0</v>
      </c>
    </row>
    <row r="23" spans="1:23" x14ac:dyDescent="0.25">
      <c r="A23" s="55">
        <v>36391</v>
      </c>
      <c r="B23" s="55" t="s">
        <v>639</v>
      </c>
      <c r="C23" s="56" t="s">
        <v>640</v>
      </c>
      <c r="D23" s="57" t="s">
        <v>14</v>
      </c>
      <c r="E23" s="57" t="s">
        <v>59</v>
      </c>
      <c r="F23" s="57" t="s">
        <v>60</v>
      </c>
      <c r="G23" s="57" t="s">
        <v>595</v>
      </c>
      <c r="H23" s="57" t="s">
        <v>60</v>
      </c>
      <c r="I23" s="57" t="s">
        <v>309</v>
      </c>
      <c r="J23" s="57" t="s">
        <v>310</v>
      </c>
      <c r="K23" s="58">
        <v>19</v>
      </c>
      <c r="L23" s="57">
        <v>298272</v>
      </c>
      <c r="M23" s="57">
        <v>424681</v>
      </c>
      <c r="N23" s="57">
        <v>1</v>
      </c>
      <c r="O23" s="59"/>
      <c r="P23" s="59"/>
      <c r="Q23" s="59"/>
      <c r="R23" s="32">
        <f t="shared" si="1"/>
        <v>0</v>
      </c>
      <c r="S23" s="44">
        <f t="shared" si="2"/>
        <v>0</v>
      </c>
      <c r="T23" s="59"/>
      <c r="U23" s="59"/>
      <c r="V23" s="32">
        <f t="shared" si="3"/>
        <v>0</v>
      </c>
      <c r="W23" s="44">
        <f t="shared" si="4"/>
        <v>0</v>
      </c>
    </row>
    <row r="24" spans="1:23" x14ac:dyDescent="0.25">
      <c r="A24" s="55">
        <v>36865</v>
      </c>
      <c r="B24" s="55" t="s">
        <v>657</v>
      </c>
      <c r="C24" s="56" t="s">
        <v>658</v>
      </c>
      <c r="D24" s="57" t="s">
        <v>14</v>
      </c>
      <c r="E24" s="57" t="s">
        <v>59</v>
      </c>
      <c r="F24" s="57" t="s">
        <v>60</v>
      </c>
      <c r="G24" s="57" t="s">
        <v>595</v>
      </c>
      <c r="H24" s="57" t="s">
        <v>60</v>
      </c>
      <c r="I24" s="57" t="s">
        <v>659</v>
      </c>
      <c r="J24" s="57" t="s">
        <v>660</v>
      </c>
      <c r="K24" s="58">
        <v>11</v>
      </c>
      <c r="L24" s="57">
        <v>298176</v>
      </c>
      <c r="M24" s="57">
        <v>426096</v>
      </c>
      <c r="N24" s="57">
        <v>1</v>
      </c>
      <c r="O24" s="59"/>
      <c r="P24" s="59"/>
      <c r="Q24" s="59"/>
      <c r="R24" s="32">
        <f t="shared" si="1"/>
        <v>0</v>
      </c>
      <c r="S24" s="44">
        <f t="shared" si="2"/>
        <v>0</v>
      </c>
      <c r="T24" s="59"/>
      <c r="U24" s="59"/>
      <c r="V24" s="32">
        <f t="shared" si="3"/>
        <v>0</v>
      </c>
      <c r="W24" s="44">
        <f t="shared" si="4"/>
        <v>0</v>
      </c>
    </row>
  </sheetData>
  <sheetProtection algorithmName="SHA-512" hashValue="Q2ZugIeAEnO5AS4vEsDA/XJNKBvLWrtIV+eUn94HiN5ZoIO3z1T2AFQTL9rs/DRpu/VHHeyrpCutPET7JbITtQ==" saltValue="2JJEh+BuzOQiUACzd/ZeLQ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600-000000000000}">
  <dimension ref="A1:W17"/>
  <sheetViews>
    <sheetView topLeftCell="A7" workbookViewId="0">
      <selection activeCell="H5" sqref="H5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159</v>
      </c>
      <c r="B2" s="8">
        <f>M14</f>
        <v>2</v>
      </c>
      <c r="C2" s="8" t="str">
        <f>E16</f>
        <v>GŁOGOWSKI</v>
      </c>
      <c r="D2" s="8"/>
      <c r="E2" s="8"/>
      <c r="F2" s="8"/>
      <c r="G2" s="64" t="s">
        <v>1421</v>
      </c>
      <c r="H2" s="65"/>
      <c r="I2" s="66"/>
      <c r="J2" s="67" t="s">
        <v>1422</v>
      </c>
      <c r="K2" s="68"/>
      <c r="L2" s="69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70" t="s">
        <v>1429</v>
      </c>
      <c r="B4" s="70"/>
      <c r="C4" s="70"/>
      <c r="D4" s="70"/>
      <c r="E4" s="70"/>
      <c r="F4" s="20" t="s">
        <v>1430</v>
      </c>
      <c r="G4" s="21">
        <f>ROUND(J4/M14/60,2)</f>
        <v>0</v>
      </c>
      <c r="H4" s="22">
        <f>ROUND(K4/M14/60,2)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71" t="s">
        <v>1431</v>
      </c>
      <c r="O4" s="72"/>
      <c r="P4" s="26">
        <v>1</v>
      </c>
      <c r="Q4" s="73"/>
      <c r="R4" s="74"/>
      <c r="S4" s="74"/>
      <c r="T4" s="74"/>
      <c r="U4" s="74"/>
      <c r="V4" s="75"/>
    </row>
    <row r="5" spans="1:23" ht="45" x14ac:dyDescent="0.25">
      <c r="A5" s="70" t="s">
        <v>1432</v>
      </c>
      <c r="B5" s="70"/>
      <c r="C5" s="70"/>
      <c r="D5" s="70"/>
      <c r="E5" s="70"/>
      <c r="F5" s="20" t="s">
        <v>1433</v>
      </c>
      <c r="G5" s="21">
        <f>ROUND(J5/M14/60,2)</f>
        <v>0</v>
      </c>
      <c r="H5" s="22">
        <f>ROUND(K5/M14/60,2)</f>
        <v>0</v>
      </c>
      <c r="I5" s="23">
        <f>G5+H5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71"/>
      <c r="O5" s="72"/>
      <c r="P5" s="26">
        <v>2</v>
      </c>
      <c r="Q5" s="73"/>
      <c r="R5" s="74"/>
      <c r="S5" s="74"/>
      <c r="T5" s="74"/>
      <c r="U5" s="74"/>
      <c r="V5" s="75"/>
    </row>
    <row r="6" spans="1:23" ht="68.25" x14ac:dyDescent="0.25">
      <c r="A6" s="76" t="s">
        <v>1434</v>
      </c>
      <c r="B6" s="76"/>
      <c r="C6" s="76"/>
      <c r="D6" s="76"/>
      <c r="E6" s="76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77" t="s">
        <v>1436</v>
      </c>
      <c r="K6" s="78"/>
      <c r="L6" s="79"/>
      <c r="P6" s="19" t="s">
        <v>1427</v>
      </c>
      <c r="Q6" s="8" t="s">
        <v>1428</v>
      </c>
      <c r="S6" s="12"/>
      <c r="T6" s="12"/>
    </row>
    <row r="7" spans="1:23" ht="68.25" x14ac:dyDescent="0.25">
      <c r="A7" s="76" t="s">
        <v>1437</v>
      </c>
      <c r="B7" s="76"/>
      <c r="C7" s="76"/>
      <c r="D7" s="76"/>
      <c r="E7" s="76"/>
      <c r="F7" s="10" t="s">
        <v>1438</v>
      </c>
      <c r="G7" s="28"/>
      <c r="H7" s="22">
        <f t="shared" si="0"/>
        <v>0</v>
      </c>
      <c r="I7" s="48">
        <f>ROUND(G7+H7,2)</f>
        <v>0</v>
      </c>
      <c r="J7" s="77" t="s">
        <v>1436</v>
      </c>
      <c r="K7" s="78"/>
      <c r="L7" s="79"/>
      <c r="P7" s="19"/>
      <c r="Q7" s="8"/>
      <c r="S7" s="12"/>
      <c r="T7" s="12"/>
    </row>
    <row r="8" spans="1:23" ht="57" x14ac:dyDescent="0.25">
      <c r="A8" s="76" t="s">
        <v>1439</v>
      </c>
      <c r="B8" s="76"/>
      <c r="C8" s="76"/>
      <c r="D8" s="76"/>
      <c r="E8" s="76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71" t="s">
        <v>1441</v>
      </c>
      <c r="O8" s="72"/>
      <c r="P8" s="26">
        <v>1</v>
      </c>
      <c r="Q8" s="73"/>
      <c r="R8" s="74"/>
      <c r="S8" s="74"/>
      <c r="T8" s="74"/>
      <c r="U8" s="74"/>
      <c r="V8" s="75"/>
    </row>
    <row r="9" spans="1:23" ht="45.75" x14ac:dyDescent="0.25">
      <c r="A9" s="82" t="s">
        <v>1442</v>
      </c>
      <c r="B9" s="82"/>
      <c r="C9" s="82"/>
      <c r="D9" s="82"/>
      <c r="E9" s="82"/>
      <c r="F9" s="10" t="s">
        <v>1443</v>
      </c>
      <c r="G9" s="28"/>
      <c r="H9" s="22">
        <f t="shared" si="0"/>
        <v>0</v>
      </c>
      <c r="I9" s="48">
        <f>ROUND(G9+H9,2)</f>
        <v>0</v>
      </c>
      <c r="J9" s="83" t="s">
        <v>1436</v>
      </c>
      <c r="K9" s="84"/>
      <c r="L9" s="85"/>
      <c r="M9" s="8"/>
      <c r="N9" s="31"/>
      <c r="W9" s="32"/>
    </row>
    <row r="10" spans="1:23" ht="57.75" thickBot="1" x14ac:dyDescent="0.3">
      <c r="A10" s="82" t="s">
        <v>1444</v>
      </c>
      <c r="B10" s="82"/>
      <c r="C10" s="82"/>
      <c r="D10" s="82"/>
      <c r="E10" s="82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86" t="s">
        <v>1436</v>
      </c>
      <c r="K10" s="87"/>
      <c r="L10" s="88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89"/>
      <c r="J11" s="90"/>
      <c r="K11" s="90"/>
      <c r="L11" s="91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92"/>
      <c r="J12" s="93"/>
      <c r="K12" s="93"/>
      <c r="L12" s="94"/>
      <c r="M12" s="95" t="s">
        <v>1448</v>
      </c>
      <c r="N12" s="96"/>
      <c r="O12" s="96"/>
      <c r="P12" s="96"/>
      <c r="Q12" s="96"/>
      <c r="R12" s="96"/>
      <c r="S12" s="96"/>
      <c r="T12" s="96"/>
      <c r="U12" s="96"/>
      <c r="V12" s="96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2</v>
      </c>
      <c r="N14" s="42">
        <f>SUM(N16:N400)</f>
        <v>2</v>
      </c>
      <c r="P14" s="80" t="s">
        <v>1449</v>
      </c>
      <c r="Q14" s="81"/>
      <c r="R14" s="81"/>
      <c r="S14" s="81"/>
      <c r="T14" s="80" t="s">
        <v>1450</v>
      </c>
      <c r="U14" s="81"/>
      <c r="V14" s="81"/>
      <c r="W14" s="8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36151</v>
      </c>
      <c r="B16" s="55" t="s">
        <v>620</v>
      </c>
      <c r="C16" s="56" t="s">
        <v>621</v>
      </c>
      <c r="D16" s="57" t="s">
        <v>14</v>
      </c>
      <c r="E16" s="57" t="s">
        <v>59</v>
      </c>
      <c r="F16" s="57" t="s">
        <v>60</v>
      </c>
      <c r="G16" s="57" t="s">
        <v>595</v>
      </c>
      <c r="H16" s="57" t="s">
        <v>60</v>
      </c>
      <c r="I16" s="57" t="s">
        <v>618</v>
      </c>
      <c r="J16" s="57" t="s">
        <v>619</v>
      </c>
      <c r="K16" s="58">
        <v>14</v>
      </c>
      <c r="L16" s="57">
        <v>298123</v>
      </c>
      <c r="M16" s="57">
        <v>425954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36658</v>
      </c>
      <c r="B17" s="55" t="s">
        <v>649</v>
      </c>
      <c r="C17" s="56" t="s">
        <v>650</v>
      </c>
      <c r="D17" s="57" t="s">
        <v>14</v>
      </c>
      <c r="E17" s="57" t="s">
        <v>59</v>
      </c>
      <c r="F17" s="57" t="s">
        <v>60</v>
      </c>
      <c r="G17" s="57" t="s">
        <v>595</v>
      </c>
      <c r="H17" s="57" t="s">
        <v>60</v>
      </c>
      <c r="I17" s="57" t="s">
        <v>323</v>
      </c>
      <c r="J17" s="57" t="s">
        <v>324</v>
      </c>
      <c r="K17" s="58">
        <v>5</v>
      </c>
      <c r="L17" s="57">
        <v>299235</v>
      </c>
      <c r="M17" s="57">
        <v>425642</v>
      </c>
      <c r="N17" s="57">
        <v>1</v>
      </c>
      <c r="O17" s="59"/>
      <c r="P17" s="59"/>
      <c r="Q17" s="59"/>
      <c r="R17" s="32">
        <f>ROUND(Q17*0.23,2)</f>
        <v>0</v>
      </c>
      <c r="S17" s="44">
        <f>ROUND(Q17,2)+R17</f>
        <v>0</v>
      </c>
      <c r="T17" s="59"/>
      <c r="U17" s="59"/>
      <c r="V17" s="32">
        <f>ROUND(U17*0.23,2)</f>
        <v>0</v>
      </c>
      <c r="W17" s="44">
        <f>ROUND(U17,2)+V17</f>
        <v>0</v>
      </c>
    </row>
  </sheetData>
  <sheetProtection algorithmName="SHA-512" hashValue="4HRlEiTHz4nN3zgtzDC0VSRLUVabjAWTP9NQ532xFLoxMcBs1MWz/kzZNyB+3H1YLFdJ0Z/4zR8TJzHmRJlcsQ==" saltValue="AtvRjLtAew1cbxP5eGEvng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700-000000000000}">
  <dimension ref="A1:W20"/>
  <sheetViews>
    <sheetView topLeftCell="A7" workbookViewId="0">
      <selection activeCell="H5" sqref="H5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158</v>
      </c>
      <c r="B2" s="8">
        <f>M14</f>
        <v>5</v>
      </c>
      <c r="C2" s="8" t="str">
        <f>E16</f>
        <v>DZIERŻONIOWSKI</v>
      </c>
      <c r="D2" s="8"/>
      <c r="E2" s="8"/>
      <c r="F2" s="8"/>
      <c r="G2" s="64" t="s">
        <v>1421</v>
      </c>
      <c r="H2" s="65"/>
      <c r="I2" s="66"/>
      <c r="J2" s="67" t="s">
        <v>1422</v>
      </c>
      <c r="K2" s="68"/>
      <c r="L2" s="69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70" t="s">
        <v>1429</v>
      </c>
      <c r="B4" s="70"/>
      <c r="C4" s="70"/>
      <c r="D4" s="70"/>
      <c r="E4" s="70"/>
      <c r="F4" s="20" t="s">
        <v>1430</v>
      </c>
      <c r="G4" s="21">
        <f>ROUND(J4/M14/60,2)</f>
        <v>0</v>
      </c>
      <c r="H4" s="22">
        <f>ROUND(K4/M14/60,2)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71" t="s">
        <v>1431</v>
      </c>
      <c r="O4" s="72"/>
      <c r="P4" s="26">
        <v>1</v>
      </c>
      <c r="Q4" s="73"/>
      <c r="R4" s="74"/>
      <c r="S4" s="74"/>
      <c r="T4" s="74"/>
      <c r="U4" s="74"/>
      <c r="V4" s="75"/>
    </row>
    <row r="5" spans="1:23" ht="45" x14ac:dyDescent="0.25">
      <c r="A5" s="70" t="s">
        <v>1432</v>
      </c>
      <c r="B5" s="70"/>
      <c r="C5" s="70"/>
      <c r="D5" s="70"/>
      <c r="E5" s="70"/>
      <c r="F5" s="20" t="s">
        <v>1433</v>
      </c>
      <c r="G5" s="21">
        <f>ROUND(J5/M14/60,2)</f>
        <v>0</v>
      </c>
      <c r="H5" s="22">
        <f>ROUND(K5/M14/60,2)</f>
        <v>0</v>
      </c>
      <c r="I5" s="23">
        <f>G5+H5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71"/>
      <c r="O5" s="72"/>
      <c r="P5" s="26">
        <v>2</v>
      </c>
      <c r="Q5" s="73"/>
      <c r="R5" s="74"/>
      <c r="S5" s="74"/>
      <c r="T5" s="74"/>
      <c r="U5" s="74"/>
      <c r="V5" s="75"/>
    </row>
    <row r="6" spans="1:23" ht="68.25" x14ac:dyDescent="0.25">
      <c r="A6" s="76" t="s">
        <v>1434</v>
      </c>
      <c r="B6" s="76"/>
      <c r="C6" s="76"/>
      <c r="D6" s="76"/>
      <c r="E6" s="76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77" t="s">
        <v>1436</v>
      </c>
      <c r="K6" s="78"/>
      <c r="L6" s="79"/>
      <c r="P6" s="19" t="s">
        <v>1427</v>
      </c>
      <c r="Q6" s="8" t="s">
        <v>1428</v>
      </c>
      <c r="S6" s="12"/>
      <c r="T6" s="12"/>
    </row>
    <row r="7" spans="1:23" ht="68.25" x14ac:dyDescent="0.25">
      <c r="A7" s="76" t="s">
        <v>1437</v>
      </c>
      <c r="B7" s="76"/>
      <c r="C7" s="76"/>
      <c r="D7" s="76"/>
      <c r="E7" s="76"/>
      <c r="F7" s="10" t="s">
        <v>1438</v>
      </c>
      <c r="G7" s="28"/>
      <c r="H7" s="22">
        <f t="shared" si="0"/>
        <v>0</v>
      </c>
      <c r="I7" s="48">
        <f>ROUND(G7+H7,2)</f>
        <v>0</v>
      </c>
      <c r="J7" s="77" t="s">
        <v>1436</v>
      </c>
      <c r="K7" s="78"/>
      <c r="L7" s="79"/>
      <c r="P7" s="19"/>
      <c r="Q7" s="8"/>
      <c r="S7" s="12"/>
      <c r="T7" s="12"/>
    </row>
    <row r="8" spans="1:23" ht="57" x14ac:dyDescent="0.25">
      <c r="A8" s="76" t="s">
        <v>1439</v>
      </c>
      <c r="B8" s="76"/>
      <c r="C8" s="76"/>
      <c r="D8" s="76"/>
      <c r="E8" s="76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71" t="s">
        <v>1441</v>
      </c>
      <c r="O8" s="72"/>
      <c r="P8" s="26">
        <v>1</v>
      </c>
      <c r="Q8" s="73"/>
      <c r="R8" s="74"/>
      <c r="S8" s="74"/>
      <c r="T8" s="74"/>
      <c r="U8" s="74"/>
      <c r="V8" s="75"/>
    </row>
    <row r="9" spans="1:23" ht="45.75" x14ac:dyDescent="0.25">
      <c r="A9" s="82" t="s">
        <v>1442</v>
      </c>
      <c r="B9" s="82"/>
      <c r="C9" s="82"/>
      <c r="D9" s="82"/>
      <c r="E9" s="82"/>
      <c r="F9" s="10" t="s">
        <v>1443</v>
      </c>
      <c r="G9" s="28"/>
      <c r="H9" s="22">
        <f t="shared" si="0"/>
        <v>0</v>
      </c>
      <c r="I9" s="48">
        <f>ROUND(G9+H9,2)</f>
        <v>0</v>
      </c>
      <c r="J9" s="83" t="s">
        <v>1436</v>
      </c>
      <c r="K9" s="84"/>
      <c r="L9" s="85"/>
      <c r="M9" s="8"/>
      <c r="N9" s="31"/>
      <c r="W9" s="32"/>
    </row>
    <row r="10" spans="1:23" ht="57.75" thickBot="1" x14ac:dyDescent="0.3">
      <c r="A10" s="82" t="s">
        <v>1444</v>
      </c>
      <c r="B10" s="82"/>
      <c r="C10" s="82"/>
      <c r="D10" s="82"/>
      <c r="E10" s="82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86" t="s">
        <v>1436</v>
      </c>
      <c r="K10" s="87"/>
      <c r="L10" s="88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89"/>
      <c r="J11" s="90"/>
      <c r="K11" s="90"/>
      <c r="L11" s="91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92"/>
      <c r="J12" s="93"/>
      <c r="K12" s="93"/>
      <c r="L12" s="94"/>
      <c r="M12" s="95" t="s">
        <v>1448</v>
      </c>
      <c r="N12" s="96"/>
      <c r="O12" s="96"/>
      <c r="P12" s="96"/>
      <c r="Q12" s="96"/>
      <c r="R12" s="96"/>
      <c r="S12" s="96"/>
      <c r="T12" s="96"/>
      <c r="U12" s="96"/>
      <c r="V12" s="96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5</v>
      </c>
      <c r="N14" s="42">
        <f>SUM(N16:N400)</f>
        <v>5</v>
      </c>
      <c r="P14" s="80" t="s">
        <v>1449</v>
      </c>
      <c r="Q14" s="81"/>
      <c r="R14" s="81"/>
      <c r="S14" s="81"/>
      <c r="T14" s="80" t="s">
        <v>1450</v>
      </c>
      <c r="U14" s="81"/>
      <c r="V14" s="81"/>
      <c r="W14" s="8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27745</v>
      </c>
      <c r="B16" s="55" t="s">
        <v>145</v>
      </c>
      <c r="C16" s="56" t="s">
        <v>146</v>
      </c>
      <c r="D16" s="57" t="s">
        <v>14</v>
      </c>
      <c r="E16" s="57" t="s">
        <v>141</v>
      </c>
      <c r="F16" s="57" t="s">
        <v>142</v>
      </c>
      <c r="G16" s="57" t="s">
        <v>147</v>
      </c>
      <c r="H16" s="57" t="s">
        <v>148</v>
      </c>
      <c r="I16" s="57" t="s">
        <v>48</v>
      </c>
      <c r="J16" s="57" t="s">
        <v>49</v>
      </c>
      <c r="K16" s="58">
        <v>50</v>
      </c>
      <c r="L16" s="57">
        <v>336746</v>
      </c>
      <c r="M16" s="57">
        <v>317668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19990</v>
      </c>
      <c r="B17" s="55" t="s">
        <v>890</v>
      </c>
      <c r="C17" s="56" t="s">
        <v>891</v>
      </c>
      <c r="D17" s="57" t="s">
        <v>14</v>
      </c>
      <c r="E17" s="57" t="s">
        <v>141</v>
      </c>
      <c r="F17" s="57" t="s">
        <v>874</v>
      </c>
      <c r="G17" s="57" t="s">
        <v>875</v>
      </c>
      <c r="H17" s="57" t="s">
        <v>874</v>
      </c>
      <c r="I17" s="57" t="s">
        <v>464</v>
      </c>
      <c r="J17" s="57" t="s">
        <v>465</v>
      </c>
      <c r="K17" s="58">
        <v>50</v>
      </c>
      <c r="L17" s="57">
        <v>330451</v>
      </c>
      <c r="M17" s="57">
        <v>313838</v>
      </c>
      <c r="N17" s="57">
        <v>1</v>
      </c>
      <c r="O17" s="59"/>
      <c r="P17" s="59"/>
      <c r="Q17" s="59"/>
      <c r="R17" s="32">
        <f t="shared" ref="R17:R20" si="1">ROUND(Q17*0.23,2)</f>
        <v>0</v>
      </c>
      <c r="S17" s="44">
        <f t="shared" ref="S17:S20" si="2">ROUND(Q17,2)+R17</f>
        <v>0</v>
      </c>
      <c r="T17" s="59"/>
      <c r="U17" s="59"/>
      <c r="V17" s="32">
        <f t="shared" ref="V17:V20" si="3">ROUND(U17*0.23,2)</f>
        <v>0</v>
      </c>
      <c r="W17" s="44">
        <f t="shared" ref="W17:W20" si="4">ROUND(U17,2)+V17</f>
        <v>0</v>
      </c>
    </row>
    <row r="18" spans="1:23" x14ac:dyDescent="0.25">
      <c r="A18" s="55">
        <v>23557</v>
      </c>
      <c r="B18" s="55" t="s">
        <v>938</v>
      </c>
      <c r="C18" s="56" t="s">
        <v>939</v>
      </c>
      <c r="D18" s="57" t="s">
        <v>14</v>
      </c>
      <c r="E18" s="57" t="s">
        <v>141</v>
      </c>
      <c r="F18" s="57" t="s">
        <v>142</v>
      </c>
      <c r="G18" s="57" t="s">
        <v>917</v>
      </c>
      <c r="H18" s="57" t="s">
        <v>142</v>
      </c>
      <c r="I18" s="57" t="s">
        <v>163</v>
      </c>
      <c r="J18" s="57" t="s">
        <v>164</v>
      </c>
      <c r="K18" s="58">
        <v>2</v>
      </c>
      <c r="L18" s="57">
        <v>333894</v>
      </c>
      <c r="M18" s="57">
        <v>321080</v>
      </c>
      <c r="N18" s="57">
        <v>1</v>
      </c>
      <c r="O18" s="59"/>
      <c r="P18" s="59"/>
      <c r="Q18" s="59"/>
      <c r="R18" s="32">
        <f t="shared" si="1"/>
        <v>0</v>
      </c>
      <c r="S18" s="44">
        <f t="shared" si="2"/>
        <v>0</v>
      </c>
      <c r="T18" s="59"/>
      <c r="U18" s="59"/>
      <c r="V18" s="32">
        <f t="shared" si="3"/>
        <v>0</v>
      </c>
      <c r="W18" s="44">
        <f t="shared" si="4"/>
        <v>0</v>
      </c>
    </row>
    <row r="19" spans="1:23" x14ac:dyDescent="0.25">
      <c r="A19" s="55">
        <v>24969</v>
      </c>
      <c r="B19" s="55" t="s">
        <v>1033</v>
      </c>
      <c r="C19" s="56" t="s">
        <v>1034</v>
      </c>
      <c r="D19" s="57" t="s">
        <v>14</v>
      </c>
      <c r="E19" s="57" t="s">
        <v>141</v>
      </c>
      <c r="F19" s="57" t="s">
        <v>1029</v>
      </c>
      <c r="G19" s="57" t="s">
        <v>1030</v>
      </c>
      <c r="H19" s="57" t="s">
        <v>1029</v>
      </c>
      <c r="I19" s="57" t="s">
        <v>1035</v>
      </c>
      <c r="J19" s="57" t="s">
        <v>1036</v>
      </c>
      <c r="K19" s="58">
        <v>53</v>
      </c>
      <c r="L19" s="57">
        <v>330477</v>
      </c>
      <c r="M19" s="57">
        <v>320453</v>
      </c>
      <c r="N19" s="57">
        <v>1</v>
      </c>
      <c r="O19" s="59"/>
      <c r="P19" s="59"/>
      <c r="Q19" s="59"/>
      <c r="R19" s="32">
        <f t="shared" si="1"/>
        <v>0</v>
      </c>
      <c r="S19" s="44">
        <f t="shared" si="2"/>
        <v>0</v>
      </c>
      <c r="T19" s="59"/>
      <c r="U19" s="59"/>
      <c r="V19" s="32">
        <f t="shared" si="3"/>
        <v>0</v>
      </c>
      <c r="W19" s="44">
        <f t="shared" si="4"/>
        <v>0</v>
      </c>
    </row>
    <row r="20" spans="1:23" x14ac:dyDescent="0.25">
      <c r="A20" s="55">
        <v>26199</v>
      </c>
      <c r="B20" s="55" t="s">
        <v>1045</v>
      </c>
      <c r="C20" s="56" t="s">
        <v>1046</v>
      </c>
      <c r="D20" s="57" t="s">
        <v>14</v>
      </c>
      <c r="E20" s="57" t="s">
        <v>141</v>
      </c>
      <c r="F20" s="57" t="s">
        <v>1043</v>
      </c>
      <c r="G20" s="57" t="s">
        <v>1044</v>
      </c>
      <c r="H20" s="57" t="s">
        <v>1043</v>
      </c>
      <c r="I20" s="57" t="s">
        <v>32</v>
      </c>
      <c r="J20" s="57" t="s">
        <v>33</v>
      </c>
      <c r="K20" s="58">
        <v>6</v>
      </c>
      <c r="L20" s="57">
        <v>340739</v>
      </c>
      <c r="M20" s="57">
        <v>314942</v>
      </c>
      <c r="N20" s="57">
        <v>1</v>
      </c>
      <c r="O20" s="59"/>
      <c r="P20" s="59"/>
      <c r="Q20" s="59"/>
      <c r="R20" s="32">
        <f t="shared" si="1"/>
        <v>0</v>
      </c>
      <c r="S20" s="44">
        <f t="shared" si="2"/>
        <v>0</v>
      </c>
      <c r="T20" s="59"/>
      <c r="U20" s="59"/>
      <c r="V20" s="32">
        <f t="shared" si="3"/>
        <v>0</v>
      </c>
      <c r="W20" s="44">
        <f t="shared" si="4"/>
        <v>0</v>
      </c>
    </row>
  </sheetData>
  <sheetProtection algorithmName="SHA-512" hashValue="lGPiSJDzW+9o+sTQwPaNUviUOPbrJ5klwNB6vIFgTiWOHvPbL2GXcmdl/thPyknQNe3PN6WTt0JAp3sJ3oUkcw==" saltValue="jeXTewdgFn1yi7My6sfHXA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800-000000000000}">
  <dimension ref="A1:W25"/>
  <sheetViews>
    <sheetView topLeftCell="A7" workbookViewId="0">
      <selection activeCell="H5" sqref="H5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157</v>
      </c>
      <c r="B2" s="8">
        <f>M14</f>
        <v>10</v>
      </c>
      <c r="C2" s="8" t="str">
        <f>E16</f>
        <v>DZIERŻONIOWSKI</v>
      </c>
      <c r="D2" s="8"/>
      <c r="E2" s="8"/>
      <c r="F2" s="8"/>
      <c r="G2" s="64" t="s">
        <v>1421</v>
      </c>
      <c r="H2" s="65"/>
      <c r="I2" s="66"/>
      <c r="J2" s="67" t="s">
        <v>1422</v>
      </c>
      <c r="K2" s="68"/>
      <c r="L2" s="69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70" t="s">
        <v>1429</v>
      </c>
      <c r="B4" s="70"/>
      <c r="C4" s="70"/>
      <c r="D4" s="70"/>
      <c r="E4" s="70"/>
      <c r="F4" s="20" t="s">
        <v>1430</v>
      </c>
      <c r="G4" s="21">
        <f>ROUND(J4/M14/60,2)</f>
        <v>0</v>
      </c>
      <c r="H4" s="22">
        <f>ROUND(K4/M14/60,2)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71" t="s">
        <v>1431</v>
      </c>
      <c r="O4" s="72"/>
      <c r="P4" s="26">
        <v>1</v>
      </c>
      <c r="Q4" s="73"/>
      <c r="R4" s="74"/>
      <c r="S4" s="74"/>
      <c r="T4" s="74"/>
      <c r="U4" s="74"/>
      <c r="V4" s="75"/>
    </row>
    <row r="5" spans="1:23" ht="45" x14ac:dyDescent="0.25">
      <c r="A5" s="70" t="s">
        <v>1432</v>
      </c>
      <c r="B5" s="70"/>
      <c r="C5" s="70"/>
      <c r="D5" s="70"/>
      <c r="E5" s="70"/>
      <c r="F5" s="20" t="s">
        <v>1433</v>
      </c>
      <c r="G5" s="21">
        <f>ROUND(J5/M14/60,2)</f>
        <v>0</v>
      </c>
      <c r="H5" s="22">
        <f>ROUND(K5/M14/60,2)</f>
        <v>0</v>
      </c>
      <c r="I5" s="23">
        <f>G5+H5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71"/>
      <c r="O5" s="72"/>
      <c r="P5" s="26">
        <v>2</v>
      </c>
      <c r="Q5" s="73"/>
      <c r="R5" s="74"/>
      <c r="S5" s="74"/>
      <c r="T5" s="74"/>
      <c r="U5" s="74"/>
      <c r="V5" s="75"/>
    </row>
    <row r="6" spans="1:23" ht="68.25" x14ac:dyDescent="0.25">
      <c r="A6" s="76" t="s">
        <v>1434</v>
      </c>
      <c r="B6" s="76"/>
      <c r="C6" s="76"/>
      <c r="D6" s="76"/>
      <c r="E6" s="76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77" t="s">
        <v>1436</v>
      </c>
      <c r="K6" s="78"/>
      <c r="L6" s="79"/>
      <c r="P6" s="19" t="s">
        <v>1427</v>
      </c>
      <c r="Q6" s="8" t="s">
        <v>1428</v>
      </c>
      <c r="S6" s="12"/>
      <c r="T6" s="12"/>
    </row>
    <row r="7" spans="1:23" ht="68.25" x14ac:dyDescent="0.25">
      <c r="A7" s="76" t="s">
        <v>1437</v>
      </c>
      <c r="B7" s="76"/>
      <c r="C7" s="76"/>
      <c r="D7" s="76"/>
      <c r="E7" s="76"/>
      <c r="F7" s="10" t="s">
        <v>1438</v>
      </c>
      <c r="G7" s="28"/>
      <c r="H7" s="22">
        <f t="shared" si="0"/>
        <v>0</v>
      </c>
      <c r="I7" s="48">
        <f>ROUND(G7+H7,2)</f>
        <v>0</v>
      </c>
      <c r="J7" s="77" t="s">
        <v>1436</v>
      </c>
      <c r="K7" s="78"/>
      <c r="L7" s="79"/>
      <c r="P7" s="19"/>
      <c r="Q7" s="8"/>
      <c r="S7" s="12"/>
      <c r="T7" s="12"/>
    </row>
    <row r="8" spans="1:23" ht="57" x14ac:dyDescent="0.25">
      <c r="A8" s="76" t="s">
        <v>1439</v>
      </c>
      <c r="B8" s="76"/>
      <c r="C8" s="76"/>
      <c r="D8" s="76"/>
      <c r="E8" s="76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71" t="s">
        <v>1441</v>
      </c>
      <c r="O8" s="72"/>
      <c r="P8" s="26">
        <v>1</v>
      </c>
      <c r="Q8" s="73"/>
      <c r="R8" s="74"/>
      <c r="S8" s="74"/>
      <c r="T8" s="74"/>
      <c r="U8" s="74"/>
      <c r="V8" s="75"/>
    </row>
    <row r="9" spans="1:23" ht="45.75" x14ac:dyDescent="0.25">
      <c r="A9" s="82" t="s">
        <v>1442</v>
      </c>
      <c r="B9" s="82"/>
      <c r="C9" s="82"/>
      <c r="D9" s="82"/>
      <c r="E9" s="82"/>
      <c r="F9" s="10" t="s">
        <v>1443</v>
      </c>
      <c r="G9" s="28"/>
      <c r="H9" s="22">
        <f t="shared" si="0"/>
        <v>0</v>
      </c>
      <c r="I9" s="48">
        <f>ROUND(G9+H9,2)</f>
        <v>0</v>
      </c>
      <c r="J9" s="83" t="s">
        <v>1436</v>
      </c>
      <c r="K9" s="84"/>
      <c r="L9" s="85"/>
      <c r="M9" s="8"/>
      <c r="N9" s="31"/>
      <c r="W9" s="32"/>
    </row>
    <row r="10" spans="1:23" ht="57.75" thickBot="1" x14ac:dyDescent="0.3">
      <c r="A10" s="82" t="s">
        <v>1444</v>
      </c>
      <c r="B10" s="82"/>
      <c r="C10" s="82"/>
      <c r="D10" s="82"/>
      <c r="E10" s="82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86" t="s">
        <v>1436</v>
      </c>
      <c r="K10" s="87"/>
      <c r="L10" s="88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89"/>
      <c r="J11" s="90"/>
      <c r="K11" s="90"/>
      <c r="L11" s="91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92"/>
      <c r="J12" s="93"/>
      <c r="K12" s="93"/>
      <c r="L12" s="94"/>
      <c r="M12" s="95" t="s">
        <v>1448</v>
      </c>
      <c r="N12" s="96"/>
      <c r="O12" s="96"/>
      <c r="P12" s="96"/>
      <c r="Q12" s="96"/>
      <c r="R12" s="96"/>
      <c r="S12" s="96"/>
      <c r="T12" s="96"/>
      <c r="U12" s="96"/>
      <c r="V12" s="96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10</v>
      </c>
      <c r="N14" s="42">
        <f>SUM(N16:N400)</f>
        <v>10</v>
      </c>
      <c r="P14" s="80" t="s">
        <v>1449</v>
      </c>
      <c r="Q14" s="81"/>
      <c r="R14" s="81"/>
      <c r="S14" s="81"/>
      <c r="T14" s="80" t="s">
        <v>1450</v>
      </c>
      <c r="U14" s="81"/>
      <c r="V14" s="81"/>
      <c r="W14" s="8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19806</v>
      </c>
      <c r="B16" s="55" t="s">
        <v>872</v>
      </c>
      <c r="C16" s="56" t="s">
        <v>873</v>
      </c>
      <c r="D16" s="57" t="s">
        <v>14</v>
      </c>
      <c r="E16" s="57" t="s">
        <v>141</v>
      </c>
      <c r="F16" s="57" t="s">
        <v>874</v>
      </c>
      <c r="G16" s="57" t="s">
        <v>875</v>
      </c>
      <c r="H16" s="57" t="s">
        <v>874</v>
      </c>
      <c r="I16" s="57" t="s">
        <v>876</v>
      </c>
      <c r="J16" s="57" t="s">
        <v>877</v>
      </c>
      <c r="K16" s="58">
        <v>48</v>
      </c>
      <c r="L16" s="57">
        <v>332858</v>
      </c>
      <c r="M16" s="57">
        <v>316675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19622</v>
      </c>
      <c r="B17" s="55" t="s">
        <v>888</v>
      </c>
      <c r="C17" s="56" t="s">
        <v>889</v>
      </c>
      <c r="D17" s="57" t="s">
        <v>14</v>
      </c>
      <c r="E17" s="57" t="s">
        <v>141</v>
      </c>
      <c r="F17" s="57" t="s">
        <v>874</v>
      </c>
      <c r="G17" s="57" t="s">
        <v>875</v>
      </c>
      <c r="H17" s="57" t="s">
        <v>874</v>
      </c>
      <c r="I17" s="57" t="s">
        <v>32</v>
      </c>
      <c r="J17" s="57" t="s">
        <v>33</v>
      </c>
      <c r="K17" s="58">
        <v>5</v>
      </c>
      <c r="L17" s="57">
        <v>331490</v>
      </c>
      <c r="M17" s="57">
        <v>315641</v>
      </c>
      <c r="N17" s="57">
        <v>1</v>
      </c>
      <c r="O17" s="59"/>
      <c r="P17" s="59"/>
      <c r="Q17" s="59"/>
      <c r="R17" s="32">
        <f t="shared" ref="R17:R25" si="1">ROUND(Q17*0.23,2)</f>
        <v>0</v>
      </c>
      <c r="S17" s="44">
        <f t="shared" ref="S17:S25" si="2">ROUND(Q17,2)+R17</f>
        <v>0</v>
      </c>
      <c r="T17" s="59"/>
      <c r="U17" s="59"/>
      <c r="V17" s="32">
        <f t="shared" ref="V17:V25" si="3">ROUND(U17*0.23,2)</f>
        <v>0</v>
      </c>
      <c r="W17" s="44">
        <f t="shared" ref="W17:W25" si="4">ROUND(U17,2)+V17</f>
        <v>0</v>
      </c>
    </row>
    <row r="18" spans="1:23" x14ac:dyDescent="0.25">
      <c r="A18" s="55">
        <v>17872</v>
      </c>
      <c r="B18" s="55" t="s">
        <v>892</v>
      </c>
      <c r="C18" s="56" t="s">
        <v>893</v>
      </c>
      <c r="D18" s="57" t="s">
        <v>14</v>
      </c>
      <c r="E18" s="57" t="s">
        <v>141</v>
      </c>
      <c r="F18" s="57" t="s">
        <v>874</v>
      </c>
      <c r="G18" s="57" t="s">
        <v>875</v>
      </c>
      <c r="H18" s="57" t="s">
        <v>874</v>
      </c>
      <c r="I18" s="57" t="s">
        <v>894</v>
      </c>
      <c r="J18" s="57" t="s">
        <v>895</v>
      </c>
      <c r="K18" s="58">
        <v>10</v>
      </c>
      <c r="L18" s="57">
        <v>331913</v>
      </c>
      <c r="M18" s="57">
        <v>316411</v>
      </c>
      <c r="N18" s="57">
        <v>1</v>
      </c>
      <c r="O18" s="59"/>
      <c r="P18" s="59"/>
      <c r="Q18" s="59"/>
      <c r="R18" s="32">
        <f t="shared" si="1"/>
        <v>0</v>
      </c>
      <c r="S18" s="44">
        <f t="shared" si="2"/>
        <v>0</v>
      </c>
      <c r="T18" s="59"/>
      <c r="U18" s="59"/>
      <c r="V18" s="32">
        <f t="shared" si="3"/>
        <v>0</v>
      </c>
      <c r="W18" s="44">
        <f t="shared" si="4"/>
        <v>0</v>
      </c>
    </row>
    <row r="19" spans="1:23" x14ac:dyDescent="0.25">
      <c r="A19" s="55">
        <v>20056</v>
      </c>
      <c r="B19" s="55" t="s">
        <v>898</v>
      </c>
      <c r="C19" s="56" t="s">
        <v>899</v>
      </c>
      <c r="D19" s="57" t="s">
        <v>14</v>
      </c>
      <c r="E19" s="57" t="s">
        <v>141</v>
      </c>
      <c r="F19" s="57" t="s">
        <v>874</v>
      </c>
      <c r="G19" s="57" t="s">
        <v>875</v>
      </c>
      <c r="H19" s="57" t="s">
        <v>874</v>
      </c>
      <c r="I19" s="57" t="s">
        <v>166</v>
      </c>
      <c r="J19" s="57" t="s">
        <v>167</v>
      </c>
      <c r="K19" s="58">
        <v>1</v>
      </c>
      <c r="L19" s="57">
        <v>333435</v>
      </c>
      <c r="M19" s="57">
        <v>317118</v>
      </c>
      <c r="N19" s="57">
        <v>1</v>
      </c>
      <c r="O19" s="59"/>
      <c r="P19" s="59"/>
      <c r="Q19" s="59"/>
      <c r="R19" s="32">
        <f t="shared" si="1"/>
        <v>0</v>
      </c>
      <c r="S19" s="44">
        <f t="shared" si="2"/>
        <v>0</v>
      </c>
      <c r="T19" s="59"/>
      <c r="U19" s="59"/>
      <c r="V19" s="32">
        <f t="shared" si="3"/>
        <v>0</v>
      </c>
      <c r="W19" s="44">
        <f t="shared" si="4"/>
        <v>0</v>
      </c>
    </row>
    <row r="20" spans="1:23" x14ac:dyDescent="0.25">
      <c r="A20" s="55">
        <v>23733</v>
      </c>
      <c r="B20" s="55" t="s">
        <v>944</v>
      </c>
      <c r="C20" s="56" t="s">
        <v>945</v>
      </c>
      <c r="D20" s="57" t="s">
        <v>14</v>
      </c>
      <c r="E20" s="57" t="s">
        <v>141</v>
      </c>
      <c r="F20" s="57" t="s">
        <v>142</v>
      </c>
      <c r="G20" s="57" t="s">
        <v>917</v>
      </c>
      <c r="H20" s="57" t="s">
        <v>142</v>
      </c>
      <c r="I20" s="57" t="s">
        <v>430</v>
      </c>
      <c r="J20" s="57" t="s">
        <v>431</v>
      </c>
      <c r="K20" s="58">
        <v>11</v>
      </c>
      <c r="L20" s="57">
        <v>333777</v>
      </c>
      <c r="M20" s="57">
        <v>320264</v>
      </c>
      <c r="N20" s="57">
        <v>1</v>
      </c>
      <c r="O20" s="59"/>
      <c r="P20" s="59"/>
      <c r="Q20" s="59"/>
      <c r="R20" s="32">
        <f t="shared" si="1"/>
        <v>0</v>
      </c>
      <c r="S20" s="44">
        <f t="shared" si="2"/>
        <v>0</v>
      </c>
      <c r="T20" s="59"/>
      <c r="U20" s="59"/>
      <c r="V20" s="32">
        <f t="shared" si="3"/>
        <v>0</v>
      </c>
      <c r="W20" s="44">
        <f t="shared" si="4"/>
        <v>0</v>
      </c>
    </row>
    <row r="21" spans="1:23" x14ac:dyDescent="0.25">
      <c r="A21" s="55">
        <v>23801</v>
      </c>
      <c r="B21" s="55" t="s">
        <v>952</v>
      </c>
      <c r="C21" s="56" t="s">
        <v>953</v>
      </c>
      <c r="D21" s="57" t="s">
        <v>14</v>
      </c>
      <c r="E21" s="57" t="s">
        <v>141</v>
      </c>
      <c r="F21" s="57" t="s">
        <v>142</v>
      </c>
      <c r="G21" s="57" t="s">
        <v>917</v>
      </c>
      <c r="H21" s="57" t="s">
        <v>142</v>
      </c>
      <c r="I21" s="57" t="s">
        <v>32</v>
      </c>
      <c r="J21" s="57" t="s">
        <v>33</v>
      </c>
      <c r="K21" s="58">
        <v>24</v>
      </c>
      <c r="L21" s="57">
        <v>333527</v>
      </c>
      <c r="M21" s="57">
        <v>320704</v>
      </c>
      <c r="N21" s="57">
        <v>1</v>
      </c>
      <c r="O21" s="59"/>
      <c r="P21" s="59"/>
      <c r="Q21" s="59"/>
      <c r="R21" s="32">
        <f t="shared" si="1"/>
        <v>0</v>
      </c>
      <c r="S21" s="44">
        <f t="shared" si="2"/>
        <v>0</v>
      </c>
      <c r="T21" s="59"/>
      <c r="U21" s="59"/>
      <c r="V21" s="32">
        <f t="shared" si="3"/>
        <v>0</v>
      </c>
      <c r="W21" s="44">
        <f t="shared" si="4"/>
        <v>0</v>
      </c>
    </row>
    <row r="22" spans="1:23" x14ac:dyDescent="0.25">
      <c r="A22" s="55">
        <v>24243</v>
      </c>
      <c r="B22" s="55" t="s">
        <v>1027</v>
      </c>
      <c r="C22" s="56" t="s">
        <v>1028</v>
      </c>
      <c r="D22" s="57" t="s">
        <v>14</v>
      </c>
      <c r="E22" s="57" t="s">
        <v>141</v>
      </c>
      <c r="F22" s="57" t="s">
        <v>1029</v>
      </c>
      <c r="G22" s="57" t="s">
        <v>1030</v>
      </c>
      <c r="H22" s="57" t="s">
        <v>1029</v>
      </c>
      <c r="I22" s="57" t="s">
        <v>257</v>
      </c>
      <c r="J22" s="57" t="s">
        <v>258</v>
      </c>
      <c r="K22" s="58">
        <v>1</v>
      </c>
      <c r="L22" s="57">
        <v>329273</v>
      </c>
      <c r="M22" s="57">
        <v>318996</v>
      </c>
      <c r="N22" s="57">
        <v>1</v>
      </c>
      <c r="O22" s="59"/>
      <c r="P22" s="59"/>
      <c r="Q22" s="59"/>
      <c r="R22" s="32">
        <f t="shared" si="1"/>
        <v>0</v>
      </c>
      <c r="S22" s="44">
        <f t="shared" si="2"/>
        <v>0</v>
      </c>
      <c r="T22" s="59"/>
      <c r="U22" s="59"/>
      <c r="V22" s="32">
        <f t="shared" si="3"/>
        <v>0</v>
      </c>
      <c r="W22" s="44">
        <f t="shared" si="4"/>
        <v>0</v>
      </c>
    </row>
    <row r="23" spans="1:23" x14ac:dyDescent="0.25">
      <c r="A23" s="55">
        <v>24943</v>
      </c>
      <c r="B23" s="55" t="s">
        <v>1031</v>
      </c>
      <c r="C23" s="56" t="s">
        <v>1032</v>
      </c>
      <c r="D23" s="57" t="s">
        <v>14</v>
      </c>
      <c r="E23" s="57" t="s">
        <v>141</v>
      </c>
      <c r="F23" s="57" t="s">
        <v>1029</v>
      </c>
      <c r="G23" s="57" t="s">
        <v>1030</v>
      </c>
      <c r="H23" s="57" t="s">
        <v>1029</v>
      </c>
      <c r="I23" s="57" t="s">
        <v>61</v>
      </c>
      <c r="J23" s="57" t="s">
        <v>62</v>
      </c>
      <c r="K23" s="58">
        <v>23</v>
      </c>
      <c r="L23" s="57">
        <v>329584</v>
      </c>
      <c r="M23" s="57">
        <v>319018</v>
      </c>
      <c r="N23" s="57">
        <v>1</v>
      </c>
      <c r="O23" s="59"/>
      <c r="P23" s="59"/>
      <c r="Q23" s="59"/>
      <c r="R23" s="32">
        <f t="shared" si="1"/>
        <v>0</v>
      </c>
      <c r="S23" s="44">
        <f t="shared" si="2"/>
        <v>0</v>
      </c>
      <c r="T23" s="59"/>
      <c r="U23" s="59"/>
      <c r="V23" s="32">
        <f t="shared" si="3"/>
        <v>0</v>
      </c>
      <c r="W23" s="44">
        <f t="shared" si="4"/>
        <v>0</v>
      </c>
    </row>
    <row r="24" spans="1:23" x14ac:dyDescent="0.25">
      <c r="A24" s="55">
        <v>24195</v>
      </c>
      <c r="B24" s="55" t="s">
        <v>1037</v>
      </c>
      <c r="C24" s="56" t="s">
        <v>1038</v>
      </c>
      <c r="D24" s="57" t="s">
        <v>14</v>
      </c>
      <c r="E24" s="57" t="s">
        <v>141</v>
      </c>
      <c r="F24" s="57" t="s">
        <v>1029</v>
      </c>
      <c r="G24" s="57" t="s">
        <v>1030</v>
      </c>
      <c r="H24" s="57" t="s">
        <v>1029</v>
      </c>
      <c r="I24" s="57" t="s">
        <v>1039</v>
      </c>
      <c r="J24" s="57" t="s">
        <v>1040</v>
      </c>
      <c r="K24" s="58">
        <v>10</v>
      </c>
      <c r="L24" s="57">
        <v>329162</v>
      </c>
      <c r="M24" s="57">
        <v>319273</v>
      </c>
      <c r="N24" s="57">
        <v>1</v>
      </c>
      <c r="O24" s="59"/>
      <c r="P24" s="59"/>
      <c r="Q24" s="59"/>
      <c r="R24" s="32">
        <f t="shared" si="1"/>
        <v>0</v>
      </c>
      <c r="S24" s="44">
        <f t="shared" si="2"/>
        <v>0</v>
      </c>
      <c r="T24" s="59"/>
      <c r="U24" s="59"/>
      <c r="V24" s="32">
        <f t="shared" si="3"/>
        <v>0</v>
      </c>
      <c r="W24" s="44">
        <f t="shared" si="4"/>
        <v>0</v>
      </c>
    </row>
    <row r="25" spans="1:23" x14ac:dyDescent="0.25">
      <c r="A25" s="55">
        <v>26141</v>
      </c>
      <c r="B25" s="55" t="s">
        <v>1041</v>
      </c>
      <c r="C25" s="56" t="s">
        <v>1042</v>
      </c>
      <c r="D25" s="57" t="s">
        <v>14</v>
      </c>
      <c r="E25" s="57" t="s">
        <v>141</v>
      </c>
      <c r="F25" s="57" t="s">
        <v>1043</v>
      </c>
      <c r="G25" s="57" t="s">
        <v>1044</v>
      </c>
      <c r="H25" s="57" t="s">
        <v>1043</v>
      </c>
      <c r="I25" s="57" t="s">
        <v>231</v>
      </c>
      <c r="J25" s="57" t="s">
        <v>232</v>
      </c>
      <c r="K25" s="58">
        <v>1</v>
      </c>
      <c r="L25" s="57">
        <v>341410</v>
      </c>
      <c r="M25" s="57">
        <v>315054</v>
      </c>
      <c r="N25" s="57">
        <v>1</v>
      </c>
      <c r="O25" s="59"/>
      <c r="P25" s="59"/>
      <c r="Q25" s="59"/>
      <c r="R25" s="32">
        <f t="shared" si="1"/>
        <v>0</v>
      </c>
      <c r="S25" s="44">
        <f t="shared" si="2"/>
        <v>0</v>
      </c>
      <c r="T25" s="59"/>
      <c r="U25" s="59"/>
      <c r="V25" s="32">
        <f t="shared" si="3"/>
        <v>0</v>
      </c>
      <c r="W25" s="44">
        <f t="shared" si="4"/>
        <v>0</v>
      </c>
    </row>
  </sheetData>
  <sheetProtection algorithmName="SHA-512" hashValue="sRqdEF1SzzIVv0qyF4gxtJHAAG5HWLQNwPU269u0k5HHcOUBeJ+ixqXNSP2UTXGb1EOLfsIGzmYxnCEdU5/Zhw==" saltValue="xfYWQhjtTIKgtWqWtg0k6w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900-000000000000}">
  <dimension ref="A1:W22"/>
  <sheetViews>
    <sheetView topLeftCell="A7" workbookViewId="0">
      <selection activeCell="H5" sqref="H5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156</v>
      </c>
      <c r="B2" s="8">
        <f>M14</f>
        <v>7</v>
      </c>
      <c r="C2" s="8" t="str">
        <f>E16</f>
        <v>DZIERŻONIOWSKI</v>
      </c>
      <c r="D2" s="8"/>
      <c r="E2" s="8"/>
      <c r="F2" s="8"/>
      <c r="G2" s="64" t="s">
        <v>1421</v>
      </c>
      <c r="H2" s="65"/>
      <c r="I2" s="66"/>
      <c r="J2" s="67" t="s">
        <v>1422</v>
      </c>
      <c r="K2" s="68"/>
      <c r="L2" s="69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70" t="s">
        <v>1429</v>
      </c>
      <c r="B4" s="70"/>
      <c r="C4" s="70"/>
      <c r="D4" s="70"/>
      <c r="E4" s="70"/>
      <c r="F4" s="20" t="s">
        <v>1430</v>
      </c>
      <c r="G4" s="21">
        <f>ROUND(J4/M14/60,2)</f>
        <v>0</v>
      </c>
      <c r="H4" s="22">
        <f>ROUND(K4/M14/60,2)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71" t="s">
        <v>1431</v>
      </c>
      <c r="O4" s="72"/>
      <c r="P4" s="26">
        <v>1</v>
      </c>
      <c r="Q4" s="73"/>
      <c r="R4" s="74"/>
      <c r="S4" s="74"/>
      <c r="T4" s="74"/>
      <c r="U4" s="74"/>
      <c r="V4" s="75"/>
    </row>
    <row r="5" spans="1:23" ht="45" x14ac:dyDescent="0.25">
      <c r="A5" s="70" t="s">
        <v>1432</v>
      </c>
      <c r="B5" s="70"/>
      <c r="C5" s="70"/>
      <c r="D5" s="70"/>
      <c r="E5" s="70"/>
      <c r="F5" s="20" t="s">
        <v>1433</v>
      </c>
      <c r="G5" s="21">
        <f>ROUND(J5/M14/60,2)</f>
        <v>0</v>
      </c>
      <c r="H5" s="22">
        <f>ROUND(K5/M14/60,2)</f>
        <v>0</v>
      </c>
      <c r="I5" s="23">
        <f>G5+H5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71"/>
      <c r="O5" s="72"/>
      <c r="P5" s="26">
        <v>2</v>
      </c>
      <c r="Q5" s="73"/>
      <c r="R5" s="74"/>
      <c r="S5" s="74"/>
      <c r="T5" s="74"/>
      <c r="U5" s="74"/>
      <c r="V5" s="75"/>
    </row>
    <row r="6" spans="1:23" ht="68.25" x14ac:dyDescent="0.25">
      <c r="A6" s="76" t="s">
        <v>1434</v>
      </c>
      <c r="B6" s="76"/>
      <c r="C6" s="76"/>
      <c r="D6" s="76"/>
      <c r="E6" s="76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77" t="s">
        <v>1436</v>
      </c>
      <c r="K6" s="78"/>
      <c r="L6" s="79"/>
      <c r="P6" s="19" t="s">
        <v>1427</v>
      </c>
      <c r="Q6" s="8" t="s">
        <v>1428</v>
      </c>
      <c r="S6" s="12"/>
      <c r="T6" s="12"/>
    </row>
    <row r="7" spans="1:23" ht="68.25" x14ac:dyDescent="0.25">
      <c r="A7" s="76" t="s">
        <v>1437</v>
      </c>
      <c r="B7" s="76"/>
      <c r="C7" s="76"/>
      <c r="D7" s="76"/>
      <c r="E7" s="76"/>
      <c r="F7" s="10" t="s">
        <v>1438</v>
      </c>
      <c r="G7" s="28"/>
      <c r="H7" s="22">
        <f t="shared" si="0"/>
        <v>0</v>
      </c>
      <c r="I7" s="48">
        <f>ROUND(G7+H7,2)</f>
        <v>0</v>
      </c>
      <c r="J7" s="77" t="s">
        <v>1436</v>
      </c>
      <c r="K7" s="78"/>
      <c r="L7" s="79"/>
      <c r="P7" s="19"/>
      <c r="Q7" s="8"/>
      <c r="S7" s="12"/>
      <c r="T7" s="12"/>
    </row>
    <row r="8" spans="1:23" ht="57" x14ac:dyDescent="0.25">
      <c r="A8" s="76" t="s">
        <v>1439</v>
      </c>
      <c r="B8" s="76"/>
      <c r="C8" s="76"/>
      <c r="D8" s="76"/>
      <c r="E8" s="76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71" t="s">
        <v>1441</v>
      </c>
      <c r="O8" s="72"/>
      <c r="P8" s="26">
        <v>1</v>
      </c>
      <c r="Q8" s="73"/>
      <c r="R8" s="74"/>
      <c r="S8" s="74"/>
      <c r="T8" s="74"/>
      <c r="U8" s="74"/>
      <c r="V8" s="75"/>
    </row>
    <row r="9" spans="1:23" ht="45.75" x14ac:dyDescent="0.25">
      <c r="A9" s="82" t="s">
        <v>1442</v>
      </c>
      <c r="B9" s="82"/>
      <c r="C9" s="82"/>
      <c r="D9" s="82"/>
      <c r="E9" s="82"/>
      <c r="F9" s="10" t="s">
        <v>1443</v>
      </c>
      <c r="G9" s="28"/>
      <c r="H9" s="22">
        <f t="shared" si="0"/>
        <v>0</v>
      </c>
      <c r="I9" s="48">
        <f>ROUND(G9+H9,2)</f>
        <v>0</v>
      </c>
      <c r="J9" s="83" t="s">
        <v>1436</v>
      </c>
      <c r="K9" s="84"/>
      <c r="L9" s="85"/>
      <c r="M9" s="8"/>
      <c r="N9" s="31"/>
      <c r="W9" s="32"/>
    </row>
    <row r="10" spans="1:23" ht="57.75" thickBot="1" x14ac:dyDescent="0.3">
      <c r="A10" s="82" t="s">
        <v>1444</v>
      </c>
      <c r="B10" s="82"/>
      <c r="C10" s="82"/>
      <c r="D10" s="82"/>
      <c r="E10" s="82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86" t="s">
        <v>1436</v>
      </c>
      <c r="K10" s="87"/>
      <c r="L10" s="88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89"/>
      <c r="J11" s="90"/>
      <c r="K11" s="90"/>
      <c r="L11" s="91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92"/>
      <c r="J12" s="93"/>
      <c r="K12" s="93"/>
      <c r="L12" s="94"/>
      <c r="M12" s="95" t="s">
        <v>1448</v>
      </c>
      <c r="N12" s="96"/>
      <c r="O12" s="96"/>
      <c r="P12" s="96"/>
      <c r="Q12" s="96"/>
      <c r="R12" s="96"/>
      <c r="S12" s="96"/>
      <c r="T12" s="96"/>
      <c r="U12" s="96"/>
      <c r="V12" s="96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7</v>
      </c>
      <c r="N14" s="42">
        <f>SUM(N16:N400)</f>
        <v>7</v>
      </c>
      <c r="P14" s="80" t="s">
        <v>1449</v>
      </c>
      <c r="Q14" s="81"/>
      <c r="R14" s="81"/>
      <c r="S14" s="81"/>
      <c r="T14" s="80" t="s">
        <v>1450</v>
      </c>
      <c r="U14" s="81"/>
      <c r="V14" s="81"/>
      <c r="W14" s="8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20387</v>
      </c>
      <c r="B16" s="55" t="s">
        <v>915</v>
      </c>
      <c r="C16" s="56" t="s">
        <v>916</v>
      </c>
      <c r="D16" s="57" t="s">
        <v>14</v>
      </c>
      <c r="E16" s="57" t="s">
        <v>141</v>
      </c>
      <c r="F16" s="57" t="s">
        <v>142</v>
      </c>
      <c r="G16" s="57" t="s">
        <v>917</v>
      </c>
      <c r="H16" s="57" t="s">
        <v>142</v>
      </c>
      <c r="I16" s="57" t="s">
        <v>918</v>
      </c>
      <c r="J16" s="57" t="s">
        <v>919</v>
      </c>
      <c r="K16" s="58">
        <v>25</v>
      </c>
      <c r="L16" s="57">
        <v>334029</v>
      </c>
      <c r="M16" s="57">
        <v>321838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22102</v>
      </c>
      <c r="B17" s="55" t="s">
        <v>928</v>
      </c>
      <c r="C17" s="56" t="s">
        <v>929</v>
      </c>
      <c r="D17" s="57" t="s">
        <v>14</v>
      </c>
      <c r="E17" s="57" t="s">
        <v>141</v>
      </c>
      <c r="F17" s="57" t="s">
        <v>142</v>
      </c>
      <c r="G17" s="57" t="s">
        <v>917</v>
      </c>
      <c r="H17" s="57" t="s">
        <v>142</v>
      </c>
      <c r="I17" s="57" t="s">
        <v>265</v>
      </c>
      <c r="J17" s="57" t="s">
        <v>266</v>
      </c>
      <c r="K17" s="58">
        <v>7</v>
      </c>
      <c r="L17" s="57">
        <v>334145</v>
      </c>
      <c r="M17" s="57">
        <v>320149</v>
      </c>
      <c r="N17" s="57">
        <v>1</v>
      </c>
      <c r="O17" s="59"/>
      <c r="P17" s="59"/>
      <c r="Q17" s="59"/>
      <c r="R17" s="32">
        <f t="shared" ref="R17:R22" si="1">ROUND(Q17*0.23,2)</f>
        <v>0</v>
      </c>
      <c r="S17" s="44">
        <f t="shared" ref="S17:S22" si="2">ROUND(Q17,2)+R17</f>
        <v>0</v>
      </c>
      <c r="T17" s="59"/>
      <c r="U17" s="59"/>
      <c r="V17" s="32">
        <f t="shared" ref="V17:V22" si="3">ROUND(U17*0.23,2)</f>
        <v>0</v>
      </c>
      <c r="W17" s="44">
        <f t="shared" ref="W17:W22" si="4">ROUND(U17,2)+V17</f>
        <v>0</v>
      </c>
    </row>
    <row r="18" spans="1:23" x14ac:dyDescent="0.25">
      <c r="A18" s="55">
        <v>21294</v>
      </c>
      <c r="B18" s="55" t="s">
        <v>936</v>
      </c>
      <c r="C18" s="56" t="s">
        <v>937</v>
      </c>
      <c r="D18" s="57" t="s">
        <v>14</v>
      </c>
      <c r="E18" s="57" t="s">
        <v>141</v>
      </c>
      <c r="F18" s="57" t="s">
        <v>142</v>
      </c>
      <c r="G18" s="57" t="s">
        <v>917</v>
      </c>
      <c r="H18" s="57" t="s">
        <v>142</v>
      </c>
      <c r="I18" s="57" t="s">
        <v>934</v>
      </c>
      <c r="J18" s="57" t="s">
        <v>935</v>
      </c>
      <c r="K18" s="58">
        <v>74</v>
      </c>
      <c r="L18" s="57">
        <v>333230</v>
      </c>
      <c r="M18" s="57">
        <v>321607</v>
      </c>
      <c r="N18" s="57">
        <v>1</v>
      </c>
      <c r="O18" s="59"/>
      <c r="P18" s="59"/>
      <c r="Q18" s="59"/>
      <c r="R18" s="32">
        <f t="shared" si="1"/>
        <v>0</v>
      </c>
      <c r="S18" s="44">
        <f t="shared" si="2"/>
        <v>0</v>
      </c>
      <c r="T18" s="59"/>
      <c r="U18" s="59"/>
      <c r="V18" s="32">
        <f t="shared" si="3"/>
        <v>0</v>
      </c>
      <c r="W18" s="44">
        <f t="shared" si="4"/>
        <v>0</v>
      </c>
    </row>
    <row r="19" spans="1:23" x14ac:dyDescent="0.25">
      <c r="A19" s="55">
        <v>23613</v>
      </c>
      <c r="B19" s="55" t="s">
        <v>940</v>
      </c>
      <c r="C19" s="56" t="s">
        <v>941</v>
      </c>
      <c r="D19" s="57" t="s">
        <v>14</v>
      </c>
      <c r="E19" s="57" t="s">
        <v>141</v>
      </c>
      <c r="F19" s="57" t="s">
        <v>142</v>
      </c>
      <c r="G19" s="57" t="s">
        <v>917</v>
      </c>
      <c r="H19" s="57" t="s">
        <v>142</v>
      </c>
      <c r="I19" s="57" t="s">
        <v>225</v>
      </c>
      <c r="J19" s="57" t="s">
        <v>226</v>
      </c>
      <c r="K19" s="58">
        <v>10</v>
      </c>
      <c r="L19" s="57">
        <v>334554</v>
      </c>
      <c r="M19" s="57">
        <v>320635</v>
      </c>
      <c r="N19" s="57">
        <v>1</v>
      </c>
      <c r="O19" s="59"/>
      <c r="P19" s="59"/>
      <c r="Q19" s="59"/>
      <c r="R19" s="32">
        <f t="shared" si="1"/>
        <v>0</v>
      </c>
      <c r="S19" s="44">
        <f t="shared" si="2"/>
        <v>0</v>
      </c>
      <c r="T19" s="59"/>
      <c r="U19" s="59"/>
      <c r="V19" s="32">
        <f t="shared" si="3"/>
        <v>0</v>
      </c>
      <c r="W19" s="44">
        <f t="shared" si="4"/>
        <v>0</v>
      </c>
    </row>
    <row r="20" spans="1:23" x14ac:dyDescent="0.25">
      <c r="A20" s="55">
        <v>23624</v>
      </c>
      <c r="B20" s="55" t="s">
        <v>942</v>
      </c>
      <c r="C20" s="56" t="s">
        <v>943</v>
      </c>
      <c r="D20" s="57" t="s">
        <v>14</v>
      </c>
      <c r="E20" s="57" t="s">
        <v>141</v>
      </c>
      <c r="F20" s="57" t="s">
        <v>142</v>
      </c>
      <c r="G20" s="57" t="s">
        <v>917</v>
      </c>
      <c r="H20" s="57" t="s">
        <v>142</v>
      </c>
      <c r="I20" s="57" t="s">
        <v>225</v>
      </c>
      <c r="J20" s="57" t="s">
        <v>226</v>
      </c>
      <c r="K20" s="58">
        <v>24</v>
      </c>
      <c r="L20" s="57">
        <v>334184</v>
      </c>
      <c r="M20" s="57">
        <v>320953</v>
      </c>
      <c r="N20" s="57">
        <v>1</v>
      </c>
      <c r="O20" s="59"/>
      <c r="P20" s="59"/>
      <c r="Q20" s="59"/>
      <c r="R20" s="32">
        <f t="shared" si="1"/>
        <v>0</v>
      </c>
      <c r="S20" s="44">
        <f t="shared" si="2"/>
        <v>0</v>
      </c>
      <c r="T20" s="59"/>
      <c r="U20" s="59"/>
      <c r="V20" s="32">
        <f t="shared" si="3"/>
        <v>0</v>
      </c>
      <c r="W20" s="44">
        <f t="shared" si="4"/>
        <v>0</v>
      </c>
    </row>
    <row r="21" spans="1:23" x14ac:dyDescent="0.25">
      <c r="A21" s="55">
        <v>22005</v>
      </c>
      <c r="B21" s="55" t="s">
        <v>948</v>
      </c>
      <c r="C21" s="56" t="s">
        <v>949</v>
      </c>
      <c r="D21" s="57" t="s">
        <v>14</v>
      </c>
      <c r="E21" s="57" t="s">
        <v>141</v>
      </c>
      <c r="F21" s="57" t="s">
        <v>142</v>
      </c>
      <c r="G21" s="57" t="s">
        <v>917</v>
      </c>
      <c r="H21" s="57" t="s">
        <v>142</v>
      </c>
      <c r="I21" s="57" t="s">
        <v>950</v>
      </c>
      <c r="J21" s="57" t="s">
        <v>951</v>
      </c>
      <c r="K21" s="58">
        <v>6</v>
      </c>
      <c r="L21" s="57">
        <v>334624</v>
      </c>
      <c r="M21" s="57">
        <v>320232</v>
      </c>
      <c r="N21" s="57">
        <v>1</v>
      </c>
      <c r="O21" s="59"/>
      <c r="P21" s="59"/>
      <c r="Q21" s="59"/>
      <c r="R21" s="32">
        <f t="shared" si="1"/>
        <v>0</v>
      </c>
      <c r="S21" s="44">
        <f t="shared" si="2"/>
        <v>0</v>
      </c>
      <c r="T21" s="59"/>
      <c r="U21" s="59"/>
      <c r="V21" s="32">
        <f t="shared" si="3"/>
        <v>0</v>
      </c>
      <c r="W21" s="44">
        <f t="shared" si="4"/>
        <v>0</v>
      </c>
    </row>
    <row r="22" spans="1:23" x14ac:dyDescent="0.25">
      <c r="A22" s="55">
        <v>21985</v>
      </c>
      <c r="B22" s="55" t="s">
        <v>956</v>
      </c>
      <c r="C22" s="56" t="s">
        <v>957</v>
      </c>
      <c r="D22" s="57" t="s">
        <v>14</v>
      </c>
      <c r="E22" s="57" t="s">
        <v>141</v>
      </c>
      <c r="F22" s="57" t="s">
        <v>142</v>
      </c>
      <c r="G22" s="57" t="s">
        <v>917</v>
      </c>
      <c r="H22" s="57" t="s">
        <v>142</v>
      </c>
      <c r="I22" s="57" t="s">
        <v>958</v>
      </c>
      <c r="J22" s="57" t="s">
        <v>959</v>
      </c>
      <c r="K22" s="58">
        <v>70</v>
      </c>
      <c r="L22" s="57">
        <v>334886</v>
      </c>
      <c r="M22" s="57">
        <v>320305</v>
      </c>
      <c r="N22" s="57">
        <v>1</v>
      </c>
      <c r="O22" s="59"/>
      <c r="P22" s="59"/>
      <c r="Q22" s="59"/>
      <c r="R22" s="32">
        <f t="shared" si="1"/>
        <v>0</v>
      </c>
      <c r="S22" s="44">
        <f t="shared" si="2"/>
        <v>0</v>
      </c>
      <c r="T22" s="59"/>
      <c r="U22" s="59"/>
      <c r="V22" s="32">
        <f t="shared" si="3"/>
        <v>0</v>
      </c>
      <c r="W22" s="44">
        <f t="shared" si="4"/>
        <v>0</v>
      </c>
    </row>
  </sheetData>
  <sheetProtection algorithmName="SHA-512" hashValue="b59xMWFuiPUxCH/oJHsEfTkatHvDa5+WjjGNnPZJN4XVehP2ReDaNucQVAsH5T9zcHykiT1ox/M+BkFPnt45ZA==" saltValue="3XuvNOC5zXrRDw5gks3kEg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W20"/>
  <sheetViews>
    <sheetView workbookViewId="0">
      <selection activeCell="I24" sqref="I24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236</v>
      </c>
      <c r="B2" s="8">
        <f>M14</f>
        <v>5</v>
      </c>
      <c r="C2" s="8" t="str">
        <f>E16</f>
        <v>ZĄBKOWICKI</v>
      </c>
      <c r="D2" s="8"/>
      <c r="E2" s="8"/>
      <c r="F2" s="8"/>
      <c r="G2" s="64" t="s">
        <v>1421</v>
      </c>
      <c r="H2" s="65"/>
      <c r="I2" s="66"/>
      <c r="J2" s="67" t="s">
        <v>1422</v>
      </c>
      <c r="K2" s="68"/>
      <c r="L2" s="69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70" t="s">
        <v>1429</v>
      </c>
      <c r="B4" s="70"/>
      <c r="C4" s="70"/>
      <c r="D4" s="70"/>
      <c r="E4" s="70"/>
      <c r="F4" s="20" t="s">
        <v>1430</v>
      </c>
      <c r="G4" s="21">
        <f>ROUND(J4/M14/60,2)</f>
        <v>0</v>
      </c>
      <c r="H4" s="22">
        <f>ROUND(K4/M14/60,2)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71" t="s">
        <v>1431</v>
      </c>
      <c r="O4" s="72"/>
      <c r="P4" s="26">
        <v>1</v>
      </c>
      <c r="Q4" s="73"/>
      <c r="R4" s="74"/>
      <c r="S4" s="74"/>
      <c r="T4" s="74"/>
      <c r="U4" s="74"/>
      <c r="V4" s="75"/>
    </row>
    <row r="5" spans="1:23" ht="45" x14ac:dyDescent="0.25">
      <c r="A5" s="70" t="s">
        <v>1432</v>
      </c>
      <c r="B5" s="70"/>
      <c r="C5" s="70"/>
      <c r="D5" s="70"/>
      <c r="E5" s="70"/>
      <c r="F5" s="20" t="s">
        <v>1433</v>
      </c>
      <c r="G5" s="21">
        <f>ROUND(J5/M14/60,2)</f>
        <v>0</v>
      </c>
      <c r="H5" s="22">
        <f>ROUND(K5/M14/60,2)</f>
        <v>0</v>
      </c>
      <c r="I5" s="23">
        <f>G5+H5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71"/>
      <c r="O5" s="72"/>
      <c r="P5" s="26">
        <v>2</v>
      </c>
      <c r="Q5" s="73"/>
      <c r="R5" s="74"/>
      <c r="S5" s="74"/>
      <c r="T5" s="74"/>
      <c r="U5" s="74"/>
      <c r="V5" s="75"/>
    </row>
    <row r="6" spans="1:23" ht="68.25" x14ac:dyDescent="0.25">
      <c r="A6" s="76" t="s">
        <v>1434</v>
      </c>
      <c r="B6" s="76"/>
      <c r="C6" s="76"/>
      <c r="D6" s="76"/>
      <c r="E6" s="76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77" t="s">
        <v>1436</v>
      </c>
      <c r="K6" s="78"/>
      <c r="L6" s="79"/>
      <c r="P6" s="19" t="s">
        <v>1427</v>
      </c>
      <c r="Q6" s="8" t="s">
        <v>1428</v>
      </c>
      <c r="S6" s="12"/>
      <c r="T6" s="12"/>
    </row>
    <row r="7" spans="1:23" ht="68.25" x14ac:dyDescent="0.25">
      <c r="A7" s="76" t="s">
        <v>1437</v>
      </c>
      <c r="B7" s="76"/>
      <c r="C7" s="76"/>
      <c r="D7" s="76"/>
      <c r="E7" s="76"/>
      <c r="F7" s="10" t="s">
        <v>1438</v>
      </c>
      <c r="G7" s="28"/>
      <c r="H7" s="22">
        <f t="shared" si="0"/>
        <v>0</v>
      </c>
      <c r="I7" s="48">
        <f>ROUND(G7+H7,2)</f>
        <v>0</v>
      </c>
      <c r="J7" s="77" t="s">
        <v>1436</v>
      </c>
      <c r="K7" s="78"/>
      <c r="L7" s="79"/>
      <c r="P7" s="19"/>
      <c r="Q7" s="8"/>
      <c r="S7" s="12"/>
      <c r="T7" s="12"/>
    </row>
    <row r="8" spans="1:23" ht="57" x14ac:dyDescent="0.25">
      <c r="A8" s="76" t="s">
        <v>1439</v>
      </c>
      <c r="B8" s="76"/>
      <c r="C8" s="76"/>
      <c r="D8" s="76"/>
      <c r="E8" s="76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71" t="s">
        <v>1441</v>
      </c>
      <c r="O8" s="72"/>
      <c r="P8" s="26">
        <v>1</v>
      </c>
      <c r="Q8" s="73"/>
      <c r="R8" s="74"/>
      <c r="S8" s="74"/>
      <c r="T8" s="74"/>
      <c r="U8" s="74"/>
      <c r="V8" s="75"/>
    </row>
    <row r="9" spans="1:23" ht="45.75" x14ac:dyDescent="0.25">
      <c r="A9" s="82" t="s">
        <v>1442</v>
      </c>
      <c r="B9" s="82"/>
      <c r="C9" s="82"/>
      <c r="D9" s="82"/>
      <c r="E9" s="82"/>
      <c r="F9" s="10" t="s">
        <v>1443</v>
      </c>
      <c r="G9" s="28"/>
      <c r="H9" s="22">
        <f t="shared" si="0"/>
        <v>0</v>
      </c>
      <c r="I9" s="48">
        <f>ROUND(G9+H9,2)</f>
        <v>0</v>
      </c>
      <c r="J9" s="83" t="s">
        <v>1436</v>
      </c>
      <c r="K9" s="84"/>
      <c r="L9" s="85"/>
      <c r="M9" s="8"/>
      <c r="N9" s="31"/>
      <c r="W9" s="32"/>
    </row>
    <row r="10" spans="1:23" ht="57.75" thickBot="1" x14ac:dyDescent="0.3">
      <c r="A10" s="82" t="s">
        <v>1444</v>
      </c>
      <c r="B10" s="82"/>
      <c r="C10" s="82"/>
      <c r="D10" s="82"/>
      <c r="E10" s="82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86" t="s">
        <v>1436</v>
      </c>
      <c r="K10" s="87"/>
      <c r="L10" s="88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89"/>
      <c r="J11" s="90"/>
      <c r="K11" s="90"/>
      <c r="L11" s="91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92"/>
      <c r="J12" s="93"/>
      <c r="K12" s="93"/>
      <c r="L12" s="94"/>
      <c r="M12" s="95" t="s">
        <v>1448</v>
      </c>
      <c r="N12" s="96"/>
      <c r="O12" s="96"/>
      <c r="P12" s="96"/>
      <c r="Q12" s="96"/>
      <c r="R12" s="96"/>
      <c r="S12" s="96"/>
      <c r="T12" s="96"/>
      <c r="U12" s="96"/>
      <c r="V12" s="96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5</v>
      </c>
      <c r="N14" s="42">
        <f>SUM(N16:N400)</f>
        <v>5</v>
      </c>
      <c r="P14" s="80" t="s">
        <v>1449</v>
      </c>
      <c r="Q14" s="81"/>
      <c r="R14" s="81"/>
      <c r="S14" s="81"/>
      <c r="T14" s="80" t="s">
        <v>1450</v>
      </c>
      <c r="U14" s="81"/>
      <c r="V14" s="81"/>
      <c r="W14" s="8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341725</v>
      </c>
      <c r="B16" s="55" t="s">
        <v>1121</v>
      </c>
      <c r="C16" s="56" t="s">
        <v>1122</v>
      </c>
      <c r="D16" s="57" t="s">
        <v>14</v>
      </c>
      <c r="E16" s="57" t="s">
        <v>132</v>
      </c>
      <c r="F16" s="57" t="s">
        <v>171</v>
      </c>
      <c r="G16" s="57" t="s">
        <v>1123</v>
      </c>
      <c r="H16" s="57" t="s">
        <v>171</v>
      </c>
      <c r="I16" s="57" t="s">
        <v>1124</v>
      </c>
      <c r="J16" s="57" t="s">
        <v>1125</v>
      </c>
      <c r="K16" s="58">
        <v>9</v>
      </c>
      <c r="L16" s="57">
        <v>344935</v>
      </c>
      <c r="M16" s="57">
        <v>304581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341074</v>
      </c>
      <c r="B17" s="55" t="s">
        <v>1126</v>
      </c>
      <c r="C17" s="56" t="s">
        <v>1127</v>
      </c>
      <c r="D17" s="57" t="s">
        <v>14</v>
      </c>
      <c r="E17" s="57" t="s">
        <v>132</v>
      </c>
      <c r="F17" s="57" t="s">
        <v>171</v>
      </c>
      <c r="G17" s="57" t="s">
        <v>1123</v>
      </c>
      <c r="H17" s="57" t="s">
        <v>171</v>
      </c>
      <c r="I17" s="57" t="s">
        <v>859</v>
      </c>
      <c r="J17" s="57" t="s">
        <v>860</v>
      </c>
      <c r="K17" s="58">
        <v>32</v>
      </c>
      <c r="L17" s="57">
        <v>345762</v>
      </c>
      <c r="M17" s="57">
        <v>305290</v>
      </c>
      <c r="N17" s="57">
        <v>1</v>
      </c>
      <c r="O17" s="59"/>
      <c r="P17" s="59"/>
      <c r="Q17" s="59"/>
      <c r="R17" s="32">
        <f t="shared" ref="R17:R20" si="1">ROUND(Q17*0.23,2)</f>
        <v>0</v>
      </c>
      <c r="S17" s="44">
        <f t="shared" ref="S17:S20" si="2">ROUND(Q17,2)+R17</f>
        <v>0</v>
      </c>
      <c r="T17" s="59"/>
      <c r="U17" s="59"/>
      <c r="V17" s="32">
        <f t="shared" ref="V17:V20" si="3">ROUND(U17*0.23,2)</f>
        <v>0</v>
      </c>
      <c r="W17" s="44">
        <f t="shared" ref="W17:W20" si="4">ROUND(U17,2)+V17</f>
        <v>0</v>
      </c>
    </row>
    <row r="18" spans="1:23" x14ac:dyDescent="0.25">
      <c r="A18" s="55">
        <v>341242</v>
      </c>
      <c r="B18" s="55" t="s">
        <v>1128</v>
      </c>
      <c r="C18" s="56" t="s">
        <v>1129</v>
      </c>
      <c r="D18" s="57" t="s">
        <v>14</v>
      </c>
      <c r="E18" s="57" t="s">
        <v>132</v>
      </c>
      <c r="F18" s="57" t="s">
        <v>171</v>
      </c>
      <c r="G18" s="57" t="s">
        <v>1123</v>
      </c>
      <c r="H18" s="57" t="s">
        <v>171</v>
      </c>
      <c r="I18" s="57" t="s">
        <v>1130</v>
      </c>
      <c r="J18" s="57" t="s">
        <v>1131</v>
      </c>
      <c r="K18" s="58">
        <v>8</v>
      </c>
      <c r="L18" s="57">
        <v>345900</v>
      </c>
      <c r="M18" s="57">
        <v>304875</v>
      </c>
      <c r="N18" s="57">
        <v>1</v>
      </c>
      <c r="O18" s="59"/>
      <c r="P18" s="59"/>
      <c r="Q18" s="59"/>
      <c r="R18" s="32">
        <f t="shared" si="1"/>
        <v>0</v>
      </c>
      <c r="S18" s="44">
        <f t="shared" si="2"/>
        <v>0</v>
      </c>
      <c r="T18" s="59"/>
      <c r="U18" s="59"/>
      <c r="V18" s="32">
        <f t="shared" si="3"/>
        <v>0</v>
      </c>
      <c r="W18" s="44">
        <f t="shared" si="4"/>
        <v>0</v>
      </c>
    </row>
    <row r="19" spans="1:23" x14ac:dyDescent="0.25">
      <c r="A19" s="55">
        <v>340864</v>
      </c>
      <c r="B19" s="55" t="s">
        <v>1132</v>
      </c>
      <c r="C19" s="56" t="s">
        <v>1133</v>
      </c>
      <c r="D19" s="57" t="s">
        <v>14</v>
      </c>
      <c r="E19" s="57" t="s">
        <v>132</v>
      </c>
      <c r="F19" s="57" t="s">
        <v>171</v>
      </c>
      <c r="G19" s="57" t="s">
        <v>1123</v>
      </c>
      <c r="H19" s="57" t="s">
        <v>171</v>
      </c>
      <c r="I19" s="57" t="s">
        <v>1134</v>
      </c>
      <c r="J19" s="57" t="s">
        <v>1135</v>
      </c>
      <c r="K19" s="58">
        <v>9</v>
      </c>
      <c r="L19" s="57">
        <v>345284</v>
      </c>
      <c r="M19" s="57">
        <v>304592</v>
      </c>
      <c r="N19" s="57">
        <v>1</v>
      </c>
      <c r="O19" s="59"/>
      <c r="P19" s="59"/>
      <c r="Q19" s="59"/>
      <c r="R19" s="32">
        <f t="shared" si="1"/>
        <v>0</v>
      </c>
      <c r="S19" s="44">
        <f t="shared" si="2"/>
        <v>0</v>
      </c>
      <c r="T19" s="59"/>
      <c r="U19" s="59"/>
      <c r="V19" s="32">
        <f t="shared" si="3"/>
        <v>0</v>
      </c>
      <c r="W19" s="44">
        <f t="shared" si="4"/>
        <v>0</v>
      </c>
    </row>
    <row r="20" spans="1:23" x14ac:dyDescent="0.25">
      <c r="A20" s="55">
        <v>340357</v>
      </c>
      <c r="B20" s="55" t="s">
        <v>1136</v>
      </c>
      <c r="C20" s="56" t="s">
        <v>1137</v>
      </c>
      <c r="D20" s="57" t="s">
        <v>14</v>
      </c>
      <c r="E20" s="57" t="s">
        <v>132</v>
      </c>
      <c r="F20" s="57" t="s">
        <v>171</v>
      </c>
      <c r="G20" s="57" t="s">
        <v>1123</v>
      </c>
      <c r="H20" s="57" t="s">
        <v>171</v>
      </c>
      <c r="I20" s="57" t="s">
        <v>169</v>
      </c>
      <c r="J20" s="57" t="s">
        <v>170</v>
      </c>
      <c r="K20" s="58">
        <v>17</v>
      </c>
      <c r="L20" s="57">
        <v>345583</v>
      </c>
      <c r="M20" s="57">
        <v>305687</v>
      </c>
      <c r="N20" s="57">
        <v>1</v>
      </c>
      <c r="O20" s="59"/>
      <c r="P20" s="59"/>
      <c r="Q20" s="59"/>
      <c r="R20" s="32">
        <f t="shared" si="1"/>
        <v>0</v>
      </c>
      <c r="S20" s="44">
        <f t="shared" si="2"/>
        <v>0</v>
      </c>
      <c r="T20" s="59"/>
      <c r="U20" s="59"/>
      <c r="V20" s="32">
        <f t="shared" si="3"/>
        <v>0</v>
      </c>
      <c r="W20" s="44">
        <f t="shared" si="4"/>
        <v>0</v>
      </c>
    </row>
  </sheetData>
  <sheetProtection algorithmName="SHA-512" hashValue="bxScDKQq6eiXNyyUEfgUWsu5/U3dAgrzzqoYV1xqbyrpp8xTG+HQFHirvEfxZIBWE9p7KVqBU3t29PVjDdPgDw==" saltValue="h5NPfkzyMcXfcPgn5RHpaQ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A00-000000000000}">
  <dimension ref="A1:W16"/>
  <sheetViews>
    <sheetView topLeftCell="A10" workbookViewId="0">
      <selection activeCell="H5" sqref="H5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155</v>
      </c>
      <c r="B2" s="8">
        <f>M14</f>
        <v>1</v>
      </c>
      <c r="C2" s="8" t="str">
        <f>E16</f>
        <v>DZIERŻONIOWSKI</v>
      </c>
      <c r="D2" s="8"/>
      <c r="E2" s="8"/>
      <c r="F2" s="8"/>
      <c r="G2" s="64" t="s">
        <v>1421</v>
      </c>
      <c r="H2" s="65"/>
      <c r="I2" s="66"/>
      <c r="J2" s="67" t="s">
        <v>1422</v>
      </c>
      <c r="K2" s="68"/>
      <c r="L2" s="69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70" t="s">
        <v>1429</v>
      </c>
      <c r="B4" s="70"/>
      <c r="C4" s="70"/>
      <c r="D4" s="70"/>
      <c r="E4" s="70"/>
      <c r="F4" s="20" t="s">
        <v>1430</v>
      </c>
      <c r="G4" s="21">
        <f>ROUND(J4/M14/60,2)</f>
        <v>0</v>
      </c>
      <c r="H4" s="22">
        <f>ROUND(K4/M14/60,2)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71" t="s">
        <v>1431</v>
      </c>
      <c r="O4" s="72"/>
      <c r="P4" s="26">
        <v>1</v>
      </c>
      <c r="Q4" s="73"/>
      <c r="R4" s="74"/>
      <c r="S4" s="74"/>
      <c r="T4" s="74"/>
      <c r="U4" s="74"/>
      <c r="V4" s="75"/>
    </row>
    <row r="5" spans="1:23" ht="45" x14ac:dyDescent="0.25">
      <c r="A5" s="70" t="s">
        <v>1432</v>
      </c>
      <c r="B5" s="70"/>
      <c r="C5" s="70"/>
      <c r="D5" s="70"/>
      <c r="E5" s="70"/>
      <c r="F5" s="20" t="s">
        <v>1433</v>
      </c>
      <c r="G5" s="21">
        <f>ROUND(J5/M14/60,2)</f>
        <v>0</v>
      </c>
      <c r="H5" s="22">
        <f>ROUND(K5/M14/60,2)</f>
        <v>0</v>
      </c>
      <c r="I5" s="23">
        <f>G5+H5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71"/>
      <c r="O5" s="72"/>
      <c r="P5" s="26">
        <v>2</v>
      </c>
      <c r="Q5" s="73"/>
      <c r="R5" s="74"/>
      <c r="S5" s="74"/>
      <c r="T5" s="74"/>
      <c r="U5" s="74"/>
      <c r="V5" s="75"/>
    </row>
    <row r="6" spans="1:23" ht="68.25" x14ac:dyDescent="0.25">
      <c r="A6" s="76" t="s">
        <v>1434</v>
      </c>
      <c r="B6" s="76"/>
      <c r="C6" s="76"/>
      <c r="D6" s="76"/>
      <c r="E6" s="76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77" t="s">
        <v>1436</v>
      </c>
      <c r="K6" s="78"/>
      <c r="L6" s="79"/>
      <c r="P6" s="19" t="s">
        <v>1427</v>
      </c>
      <c r="Q6" s="8" t="s">
        <v>1428</v>
      </c>
      <c r="S6" s="12"/>
      <c r="T6" s="12"/>
    </row>
    <row r="7" spans="1:23" ht="68.25" x14ac:dyDescent="0.25">
      <c r="A7" s="76" t="s">
        <v>1437</v>
      </c>
      <c r="B7" s="76"/>
      <c r="C7" s="76"/>
      <c r="D7" s="76"/>
      <c r="E7" s="76"/>
      <c r="F7" s="10" t="s">
        <v>1438</v>
      </c>
      <c r="G7" s="28"/>
      <c r="H7" s="22">
        <f t="shared" si="0"/>
        <v>0</v>
      </c>
      <c r="I7" s="48">
        <f>ROUND(G7+H7,2)</f>
        <v>0</v>
      </c>
      <c r="J7" s="77" t="s">
        <v>1436</v>
      </c>
      <c r="K7" s="78"/>
      <c r="L7" s="79"/>
      <c r="P7" s="19"/>
      <c r="Q7" s="8"/>
      <c r="S7" s="12"/>
      <c r="T7" s="12"/>
    </row>
    <row r="8" spans="1:23" ht="57" x14ac:dyDescent="0.25">
      <c r="A8" s="76" t="s">
        <v>1439</v>
      </c>
      <c r="B8" s="76"/>
      <c r="C8" s="76"/>
      <c r="D8" s="76"/>
      <c r="E8" s="76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71" t="s">
        <v>1441</v>
      </c>
      <c r="O8" s="72"/>
      <c r="P8" s="26">
        <v>1</v>
      </c>
      <c r="Q8" s="73"/>
      <c r="R8" s="74"/>
      <c r="S8" s="74"/>
      <c r="T8" s="74"/>
      <c r="U8" s="74"/>
      <c r="V8" s="75"/>
    </row>
    <row r="9" spans="1:23" ht="45.75" x14ac:dyDescent="0.25">
      <c r="A9" s="82" t="s">
        <v>1442</v>
      </c>
      <c r="B9" s="82"/>
      <c r="C9" s="82"/>
      <c r="D9" s="82"/>
      <c r="E9" s="82"/>
      <c r="F9" s="10" t="s">
        <v>1443</v>
      </c>
      <c r="G9" s="28"/>
      <c r="H9" s="22">
        <f t="shared" si="0"/>
        <v>0</v>
      </c>
      <c r="I9" s="48">
        <f>ROUND(G9+H9,2)</f>
        <v>0</v>
      </c>
      <c r="J9" s="83" t="s">
        <v>1436</v>
      </c>
      <c r="K9" s="84"/>
      <c r="L9" s="85"/>
      <c r="M9" s="8"/>
      <c r="N9" s="31"/>
      <c r="W9" s="32"/>
    </row>
    <row r="10" spans="1:23" ht="57.75" thickBot="1" x14ac:dyDescent="0.3">
      <c r="A10" s="82" t="s">
        <v>1444</v>
      </c>
      <c r="B10" s="82"/>
      <c r="C10" s="82"/>
      <c r="D10" s="82"/>
      <c r="E10" s="82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86" t="s">
        <v>1436</v>
      </c>
      <c r="K10" s="87"/>
      <c r="L10" s="88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89"/>
      <c r="J11" s="90"/>
      <c r="K11" s="90"/>
      <c r="L11" s="91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92"/>
      <c r="J12" s="93"/>
      <c r="K12" s="93"/>
      <c r="L12" s="94"/>
      <c r="M12" s="95" t="s">
        <v>1448</v>
      </c>
      <c r="N12" s="96"/>
      <c r="O12" s="96"/>
      <c r="P12" s="96"/>
      <c r="Q12" s="96"/>
      <c r="R12" s="96"/>
      <c r="S12" s="96"/>
      <c r="T12" s="96"/>
      <c r="U12" s="96"/>
      <c r="V12" s="96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1</v>
      </c>
      <c r="N14" s="42">
        <f>SUM(N16:N400)</f>
        <v>1</v>
      </c>
      <c r="P14" s="80" t="s">
        <v>1449</v>
      </c>
      <c r="Q14" s="81"/>
      <c r="R14" s="81"/>
      <c r="S14" s="81"/>
      <c r="T14" s="80" t="s">
        <v>1450</v>
      </c>
      <c r="U14" s="81"/>
      <c r="V14" s="81"/>
      <c r="W14" s="8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19860</v>
      </c>
      <c r="B16" s="55" t="s">
        <v>882</v>
      </c>
      <c r="C16" s="56" t="s">
        <v>883</v>
      </c>
      <c r="D16" s="57" t="s">
        <v>14</v>
      </c>
      <c r="E16" s="57" t="s">
        <v>141</v>
      </c>
      <c r="F16" s="57" t="s">
        <v>874</v>
      </c>
      <c r="G16" s="57" t="s">
        <v>875</v>
      </c>
      <c r="H16" s="57" t="s">
        <v>874</v>
      </c>
      <c r="I16" s="57" t="s">
        <v>506</v>
      </c>
      <c r="J16" s="57" t="s">
        <v>507</v>
      </c>
      <c r="K16" s="58">
        <v>5</v>
      </c>
      <c r="L16" s="57">
        <v>330754</v>
      </c>
      <c r="M16" s="57">
        <v>315107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</sheetData>
  <sheetProtection algorithmName="SHA-512" hashValue="afN3N0cDjpkp1ZbNlzdDYe2kJHtmRtTyPF6tBs4cLkdPmBSxggfNE2igknKEy9Vq6nWXzpv2mxsL5wakyWWrYA==" saltValue="pgQydQ6uUBykztC+/okGGA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B00-000000000000}">
  <dimension ref="A1:W22"/>
  <sheetViews>
    <sheetView topLeftCell="A10" workbookViewId="0">
      <selection activeCell="H5" sqref="H5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154</v>
      </c>
      <c r="B2" s="8">
        <f>M14</f>
        <v>7</v>
      </c>
      <c r="C2" s="8" t="str">
        <f>E16</f>
        <v>DZIERŻONIOWSKI</v>
      </c>
      <c r="D2" s="8"/>
      <c r="E2" s="8"/>
      <c r="F2" s="8"/>
      <c r="G2" s="64" t="s">
        <v>1421</v>
      </c>
      <c r="H2" s="65"/>
      <c r="I2" s="66"/>
      <c r="J2" s="67" t="s">
        <v>1422</v>
      </c>
      <c r="K2" s="68"/>
      <c r="L2" s="69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70" t="s">
        <v>1429</v>
      </c>
      <c r="B4" s="70"/>
      <c r="C4" s="70"/>
      <c r="D4" s="70"/>
      <c r="E4" s="70"/>
      <c r="F4" s="20" t="s">
        <v>1430</v>
      </c>
      <c r="G4" s="21">
        <f>ROUND(J4/M14/60,2)</f>
        <v>0</v>
      </c>
      <c r="H4" s="22">
        <f>ROUND(K4/M14/60,2)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71" t="s">
        <v>1431</v>
      </c>
      <c r="O4" s="72"/>
      <c r="P4" s="26">
        <v>1</v>
      </c>
      <c r="Q4" s="73"/>
      <c r="R4" s="74"/>
      <c r="S4" s="74"/>
      <c r="T4" s="74"/>
      <c r="U4" s="74"/>
      <c r="V4" s="75"/>
    </row>
    <row r="5" spans="1:23" ht="45" x14ac:dyDescent="0.25">
      <c r="A5" s="70" t="s">
        <v>1432</v>
      </c>
      <c r="B5" s="70"/>
      <c r="C5" s="70"/>
      <c r="D5" s="70"/>
      <c r="E5" s="70"/>
      <c r="F5" s="20" t="s">
        <v>1433</v>
      </c>
      <c r="G5" s="21">
        <f>ROUND(J5/M14/60,2)</f>
        <v>0</v>
      </c>
      <c r="H5" s="22">
        <f>ROUND(K5/M14/60,2)</f>
        <v>0</v>
      </c>
      <c r="I5" s="23">
        <f>G5+H5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71"/>
      <c r="O5" s="72"/>
      <c r="P5" s="26">
        <v>2</v>
      </c>
      <c r="Q5" s="73"/>
      <c r="R5" s="74"/>
      <c r="S5" s="74"/>
      <c r="T5" s="74"/>
      <c r="U5" s="74"/>
      <c r="V5" s="75"/>
    </row>
    <row r="6" spans="1:23" ht="68.25" x14ac:dyDescent="0.25">
      <c r="A6" s="76" t="s">
        <v>1434</v>
      </c>
      <c r="B6" s="76"/>
      <c r="C6" s="76"/>
      <c r="D6" s="76"/>
      <c r="E6" s="76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77" t="s">
        <v>1436</v>
      </c>
      <c r="K6" s="78"/>
      <c r="L6" s="79"/>
      <c r="P6" s="19" t="s">
        <v>1427</v>
      </c>
      <c r="Q6" s="8" t="s">
        <v>1428</v>
      </c>
      <c r="S6" s="12"/>
      <c r="T6" s="12"/>
    </row>
    <row r="7" spans="1:23" ht="68.25" x14ac:dyDescent="0.25">
      <c r="A7" s="76" t="s">
        <v>1437</v>
      </c>
      <c r="B7" s="76"/>
      <c r="C7" s="76"/>
      <c r="D7" s="76"/>
      <c r="E7" s="76"/>
      <c r="F7" s="10" t="s">
        <v>1438</v>
      </c>
      <c r="G7" s="28"/>
      <c r="H7" s="22">
        <f t="shared" si="0"/>
        <v>0</v>
      </c>
      <c r="I7" s="48">
        <f>ROUND(G7+H7,2)</f>
        <v>0</v>
      </c>
      <c r="J7" s="77" t="s">
        <v>1436</v>
      </c>
      <c r="K7" s="78"/>
      <c r="L7" s="79"/>
      <c r="P7" s="19"/>
      <c r="Q7" s="8"/>
      <c r="S7" s="12"/>
      <c r="T7" s="12"/>
    </row>
    <row r="8" spans="1:23" ht="57" x14ac:dyDescent="0.25">
      <c r="A8" s="76" t="s">
        <v>1439</v>
      </c>
      <c r="B8" s="76"/>
      <c r="C8" s="76"/>
      <c r="D8" s="76"/>
      <c r="E8" s="76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71" t="s">
        <v>1441</v>
      </c>
      <c r="O8" s="72"/>
      <c r="P8" s="26">
        <v>1</v>
      </c>
      <c r="Q8" s="73"/>
      <c r="R8" s="74"/>
      <c r="S8" s="74"/>
      <c r="T8" s="74"/>
      <c r="U8" s="74"/>
      <c r="V8" s="75"/>
    </row>
    <row r="9" spans="1:23" ht="45.75" x14ac:dyDescent="0.25">
      <c r="A9" s="82" t="s">
        <v>1442</v>
      </c>
      <c r="B9" s="82"/>
      <c r="C9" s="82"/>
      <c r="D9" s="82"/>
      <c r="E9" s="82"/>
      <c r="F9" s="10" t="s">
        <v>1443</v>
      </c>
      <c r="G9" s="28"/>
      <c r="H9" s="22">
        <f t="shared" si="0"/>
        <v>0</v>
      </c>
      <c r="I9" s="48">
        <f>ROUND(G9+H9,2)</f>
        <v>0</v>
      </c>
      <c r="J9" s="83" t="s">
        <v>1436</v>
      </c>
      <c r="K9" s="84"/>
      <c r="L9" s="85"/>
      <c r="M9" s="8"/>
      <c r="N9" s="31"/>
      <c r="W9" s="32"/>
    </row>
    <row r="10" spans="1:23" ht="57.75" thickBot="1" x14ac:dyDescent="0.3">
      <c r="A10" s="82" t="s">
        <v>1444</v>
      </c>
      <c r="B10" s="82"/>
      <c r="C10" s="82"/>
      <c r="D10" s="82"/>
      <c r="E10" s="82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86" t="s">
        <v>1436</v>
      </c>
      <c r="K10" s="87"/>
      <c r="L10" s="88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89"/>
      <c r="J11" s="90"/>
      <c r="K11" s="90"/>
      <c r="L11" s="91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92"/>
      <c r="J12" s="93"/>
      <c r="K12" s="93"/>
      <c r="L12" s="94"/>
      <c r="M12" s="95" t="s">
        <v>1448</v>
      </c>
      <c r="N12" s="96"/>
      <c r="O12" s="96"/>
      <c r="P12" s="96"/>
      <c r="Q12" s="96"/>
      <c r="R12" s="96"/>
      <c r="S12" s="96"/>
      <c r="T12" s="96"/>
      <c r="U12" s="96"/>
      <c r="V12" s="96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7</v>
      </c>
      <c r="N14" s="42">
        <f>SUM(N16:N400)</f>
        <v>7</v>
      </c>
      <c r="P14" s="80" t="s">
        <v>1449</v>
      </c>
      <c r="Q14" s="81"/>
      <c r="R14" s="81"/>
      <c r="S14" s="81"/>
      <c r="T14" s="80" t="s">
        <v>1450</v>
      </c>
      <c r="U14" s="81"/>
      <c r="V14" s="81"/>
      <c r="W14" s="8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19320</v>
      </c>
      <c r="B16" s="55" t="s">
        <v>878</v>
      </c>
      <c r="C16" s="56" t="s">
        <v>879</v>
      </c>
      <c r="D16" s="57" t="s">
        <v>14</v>
      </c>
      <c r="E16" s="57" t="s">
        <v>141</v>
      </c>
      <c r="F16" s="57" t="s">
        <v>874</v>
      </c>
      <c r="G16" s="57" t="s">
        <v>875</v>
      </c>
      <c r="H16" s="57" t="s">
        <v>874</v>
      </c>
      <c r="I16" s="57" t="s">
        <v>880</v>
      </c>
      <c r="J16" s="57" t="s">
        <v>881</v>
      </c>
      <c r="K16" s="58">
        <v>6</v>
      </c>
      <c r="L16" s="57">
        <v>331673</v>
      </c>
      <c r="M16" s="57">
        <v>315518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18643</v>
      </c>
      <c r="B17" s="55" t="s">
        <v>886</v>
      </c>
      <c r="C17" s="56" t="s">
        <v>887</v>
      </c>
      <c r="D17" s="57" t="s">
        <v>14</v>
      </c>
      <c r="E17" s="57" t="s">
        <v>141</v>
      </c>
      <c r="F17" s="57" t="s">
        <v>874</v>
      </c>
      <c r="G17" s="57" t="s">
        <v>875</v>
      </c>
      <c r="H17" s="57" t="s">
        <v>874</v>
      </c>
      <c r="I17" s="57" t="s">
        <v>173</v>
      </c>
      <c r="J17" s="57" t="s">
        <v>174</v>
      </c>
      <c r="K17" s="58">
        <v>2</v>
      </c>
      <c r="L17" s="57">
        <v>330613</v>
      </c>
      <c r="M17" s="57">
        <v>314682</v>
      </c>
      <c r="N17" s="57">
        <v>1</v>
      </c>
      <c r="O17" s="59"/>
      <c r="P17" s="59"/>
      <c r="Q17" s="59"/>
      <c r="R17" s="32">
        <f t="shared" ref="R17:R22" si="1">ROUND(Q17*0.23,2)</f>
        <v>0</v>
      </c>
      <c r="S17" s="44">
        <f t="shared" ref="S17:S22" si="2">ROUND(Q17,2)+R17</f>
        <v>0</v>
      </c>
      <c r="T17" s="59"/>
      <c r="U17" s="59"/>
      <c r="V17" s="32">
        <f t="shared" ref="V17:V22" si="3">ROUND(U17*0.23,2)</f>
        <v>0</v>
      </c>
      <c r="W17" s="44">
        <f t="shared" ref="W17:W22" si="4">ROUND(U17,2)+V17</f>
        <v>0</v>
      </c>
    </row>
    <row r="18" spans="1:23" x14ac:dyDescent="0.25">
      <c r="A18" s="55">
        <v>20004</v>
      </c>
      <c r="B18" s="55" t="s">
        <v>896</v>
      </c>
      <c r="C18" s="56" t="s">
        <v>897</v>
      </c>
      <c r="D18" s="57" t="s">
        <v>14</v>
      </c>
      <c r="E18" s="57" t="s">
        <v>141</v>
      </c>
      <c r="F18" s="57" t="s">
        <v>874</v>
      </c>
      <c r="G18" s="57" t="s">
        <v>875</v>
      </c>
      <c r="H18" s="57" t="s">
        <v>874</v>
      </c>
      <c r="I18" s="57" t="s">
        <v>36</v>
      </c>
      <c r="J18" s="57" t="s">
        <v>37</v>
      </c>
      <c r="K18" s="58">
        <v>105</v>
      </c>
      <c r="L18" s="57">
        <v>332092</v>
      </c>
      <c r="M18" s="57">
        <v>316258</v>
      </c>
      <c r="N18" s="57">
        <v>1</v>
      </c>
      <c r="O18" s="59"/>
      <c r="P18" s="59"/>
      <c r="Q18" s="59"/>
      <c r="R18" s="32">
        <f t="shared" si="1"/>
        <v>0</v>
      </c>
      <c r="S18" s="44">
        <f t="shared" si="2"/>
        <v>0</v>
      </c>
      <c r="T18" s="59"/>
      <c r="U18" s="59"/>
      <c r="V18" s="32">
        <f t="shared" si="3"/>
        <v>0</v>
      </c>
      <c r="W18" s="44">
        <f t="shared" si="4"/>
        <v>0</v>
      </c>
    </row>
    <row r="19" spans="1:23" x14ac:dyDescent="0.25">
      <c r="A19" s="55">
        <v>20610</v>
      </c>
      <c r="B19" s="55" t="s">
        <v>924</v>
      </c>
      <c r="C19" s="56" t="s">
        <v>925</v>
      </c>
      <c r="D19" s="57" t="s">
        <v>14</v>
      </c>
      <c r="E19" s="57" t="s">
        <v>141</v>
      </c>
      <c r="F19" s="57" t="s">
        <v>142</v>
      </c>
      <c r="G19" s="57" t="s">
        <v>917</v>
      </c>
      <c r="H19" s="57" t="s">
        <v>142</v>
      </c>
      <c r="I19" s="57" t="s">
        <v>926</v>
      </c>
      <c r="J19" s="57" t="s">
        <v>927</v>
      </c>
      <c r="K19" s="58">
        <v>22</v>
      </c>
      <c r="L19" s="57">
        <v>334219</v>
      </c>
      <c r="M19" s="57">
        <v>321658</v>
      </c>
      <c r="N19" s="57">
        <v>1</v>
      </c>
      <c r="O19" s="59"/>
      <c r="P19" s="59"/>
      <c r="Q19" s="59"/>
      <c r="R19" s="32">
        <f t="shared" si="1"/>
        <v>0</v>
      </c>
      <c r="S19" s="44">
        <f t="shared" si="2"/>
        <v>0</v>
      </c>
      <c r="T19" s="59"/>
      <c r="U19" s="59"/>
      <c r="V19" s="32">
        <f t="shared" si="3"/>
        <v>0</v>
      </c>
      <c r="W19" s="44">
        <f t="shared" si="4"/>
        <v>0</v>
      </c>
    </row>
    <row r="20" spans="1:23" x14ac:dyDescent="0.25">
      <c r="A20" s="55">
        <v>23520</v>
      </c>
      <c r="B20" s="55" t="s">
        <v>930</v>
      </c>
      <c r="C20" s="56" t="s">
        <v>931</v>
      </c>
      <c r="D20" s="57" t="s">
        <v>14</v>
      </c>
      <c r="E20" s="57" t="s">
        <v>141</v>
      </c>
      <c r="F20" s="57" t="s">
        <v>142</v>
      </c>
      <c r="G20" s="57" t="s">
        <v>917</v>
      </c>
      <c r="H20" s="57" t="s">
        <v>142</v>
      </c>
      <c r="I20" s="57" t="s">
        <v>257</v>
      </c>
      <c r="J20" s="57" t="s">
        <v>258</v>
      </c>
      <c r="K20" s="58">
        <v>8</v>
      </c>
      <c r="L20" s="57">
        <v>333850</v>
      </c>
      <c r="M20" s="57">
        <v>320686</v>
      </c>
      <c r="N20" s="57">
        <v>1</v>
      </c>
      <c r="O20" s="59"/>
      <c r="P20" s="59"/>
      <c r="Q20" s="59"/>
      <c r="R20" s="32">
        <f t="shared" si="1"/>
        <v>0</v>
      </c>
      <c r="S20" s="44">
        <f t="shared" si="2"/>
        <v>0</v>
      </c>
      <c r="T20" s="59"/>
      <c r="U20" s="59"/>
      <c r="V20" s="32">
        <f t="shared" si="3"/>
        <v>0</v>
      </c>
      <c r="W20" s="44">
        <f t="shared" si="4"/>
        <v>0</v>
      </c>
    </row>
    <row r="21" spans="1:23" x14ac:dyDescent="0.25">
      <c r="A21" s="55">
        <v>23548</v>
      </c>
      <c r="B21" s="55" t="s">
        <v>932</v>
      </c>
      <c r="C21" s="56" t="s">
        <v>933</v>
      </c>
      <c r="D21" s="57" t="s">
        <v>14</v>
      </c>
      <c r="E21" s="57" t="s">
        <v>141</v>
      </c>
      <c r="F21" s="57" t="s">
        <v>142</v>
      </c>
      <c r="G21" s="57" t="s">
        <v>917</v>
      </c>
      <c r="H21" s="57" t="s">
        <v>142</v>
      </c>
      <c r="I21" s="57" t="s">
        <v>934</v>
      </c>
      <c r="J21" s="57" t="s">
        <v>935</v>
      </c>
      <c r="K21" s="58">
        <v>64</v>
      </c>
      <c r="L21" s="57">
        <v>333401</v>
      </c>
      <c r="M21" s="57">
        <v>321354</v>
      </c>
      <c r="N21" s="57">
        <v>1</v>
      </c>
      <c r="O21" s="59"/>
      <c r="P21" s="59"/>
      <c r="Q21" s="59"/>
      <c r="R21" s="32">
        <f t="shared" si="1"/>
        <v>0</v>
      </c>
      <c r="S21" s="44">
        <f t="shared" si="2"/>
        <v>0</v>
      </c>
      <c r="T21" s="59"/>
      <c r="U21" s="59"/>
      <c r="V21" s="32">
        <f t="shared" si="3"/>
        <v>0</v>
      </c>
      <c r="W21" s="44">
        <f t="shared" si="4"/>
        <v>0</v>
      </c>
    </row>
    <row r="22" spans="1:23" x14ac:dyDescent="0.25">
      <c r="A22" s="55">
        <v>20507</v>
      </c>
      <c r="B22" s="55" t="s">
        <v>954</v>
      </c>
      <c r="C22" s="56" t="s">
        <v>955</v>
      </c>
      <c r="D22" s="57" t="s">
        <v>14</v>
      </c>
      <c r="E22" s="57" t="s">
        <v>141</v>
      </c>
      <c r="F22" s="57" t="s">
        <v>142</v>
      </c>
      <c r="G22" s="57" t="s">
        <v>917</v>
      </c>
      <c r="H22" s="57" t="s">
        <v>142</v>
      </c>
      <c r="I22" s="57" t="s">
        <v>169</v>
      </c>
      <c r="J22" s="57" t="s">
        <v>170</v>
      </c>
      <c r="K22" s="58">
        <v>51</v>
      </c>
      <c r="L22" s="57">
        <v>334791</v>
      </c>
      <c r="M22" s="57">
        <v>321377</v>
      </c>
      <c r="N22" s="57">
        <v>1</v>
      </c>
      <c r="O22" s="59"/>
      <c r="P22" s="59"/>
      <c r="Q22" s="59"/>
      <c r="R22" s="32">
        <f t="shared" si="1"/>
        <v>0</v>
      </c>
      <c r="S22" s="44">
        <f t="shared" si="2"/>
        <v>0</v>
      </c>
      <c r="T22" s="59"/>
      <c r="U22" s="59"/>
      <c r="V22" s="32">
        <f t="shared" si="3"/>
        <v>0</v>
      </c>
      <c r="W22" s="44">
        <f t="shared" si="4"/>
        <v>0</v>
      </c>
    </row>
  </sheetData>
  <sheetProtection algorithmName="SHA-512" hashValue="D/pN09hikQJBCoU/QUu7eXbCN1460ASis2A/xx9Pjf427fNoC9sIW2WPCqslF4PsyXL4wMu8gLcIT+agYnny5A==" saltValue="st4cccDdMUUtaVHOzoOygw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C00-000000000000}">
  <dimension ref="A1:W18"/>
  <sheetViews>
    <sheetView topLeftCell="A7" workbookViewId="0">
      <selection activeCell="H5" sqref="H5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153</v>
      </c>
      <c r="B2" s="8">
        <f>M14</f>
        <v>3</v>
      </c>
      <c r="C2" s="8" t="str">
        <f>E16</f>
        <v>DZIERŻONIOWSKI</v>
      </c>
      <c r="D2" s="8"/>
      <c r="E2" s="8"/>
      <c r="F2" s="8"/>
      <c r="G2" s="64" t="s">
        <v>1421</v>
      </c>
      <c r="H2" s="65"/>
      <c r="I2" s="66"/>
      <c r="J2" s="67" t="s">
        <v>1422</v>
      </c>
      <c r="K2" s="68"/>
      <c r="L2" s="69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70" t="s">
        <v>1429</v>
      </c>
      <c r="B4" s="70"/>
      <c r="C4" s="70"/>
      <c r="D4" s="70"/>
      <c r="E4" s="70"/>
      <c r="F4" s="20" t="s">
        <v>1430</v>
      </c>
      <c r="G4" s="21">
        <f>ROUND(J4/M14/60,2)</f>
        <v>0</v>
      </c>
      <c r="H4" s="22">
        <f>ROUND(K4/M14/60,2)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71" t="s">
        <v>1431</v>
      </c>
      <c r="O4" s="72"/>
      <c r="P4" s="26">
        <v>1</v>
      </c>
      <c r="Q4" s="73"/>
      <c r="R4" s="74"/>
      <c r="S4" s="74"/>
      <c r="T4" s="74"/>
      <c r="U4" s="74"/>
      <c r="V4" s="75"/>
    </row>
    <row r="5" spans="1:23" ht="45" x14ac:dyDescent="0.25">
      <c r="A5" s="70" t="s">
        <v>1432</v>
      </c>
      <c r="B5" s="70"/>
      <c r="C5" s="70"/>
      <c r="D5" s="70"/>
      <c r="E5" s="70"/>
      <c r="F5" s="20" t="s">
        <v>1433</v>
      </c>
      <c r="G5" s="21">
        <f>ROUND(J5/M14/60,2)</f>
        <v>0</v>
      </c>
      <c r="H5" s="22">
        <f>ROUND(K5/M14/60,2)</f>
        <v>0</v>
      </c>
      <c r="I5" s="23">
        <f>G5+H5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71"/>
      <c r="O5" s="72"/>
      <c r="P5" s="26">
        <v>2</v>
      </c>
      <c r="Q5" s="73"/>
      <c r="R5" s="74"/>
      <c r="S5" s="74"/>
      <c r="T5" s="74"/>
      <c r="U5" s="74"/>
      <c r="V5" s="75"/>
    </row>
    <row r="6" spans="1:23" ht="68.25" x14ac:dyDescent="0.25">
      <c r="A6" s="76" t="s">
        <v>1434</v>
      </c>
      <c r="B6" s="76"/>
      <c r="C6" s="76"/>
      <c r="D6" s="76"/>
      <c r="E6" s="76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77" t="s">
        <v>1436</v>
      </c>
      <c r="K6" s="78"/>
      <c r="L6" s="79"/>
      <c r="P6" s="19" t="s">
        <v>1427</v>
      </c>
      <c r="Q6" s="8" t="s">
        <v>1428</v>
      </c>
      <c r="S6" s="12"/>
      <c r="T6" s="12"/>
    </row>
    <row r="7" spans="1:23" ht="68.25" x14ac:dyDescent="0.25">
      <c r="A7" s="76" t="s">
        <v>1437</v>
      </c>
      <c r="B7" s="76"/>
      <c r="C7" s="76"/>
      <c r="D7" s="76"/>
      <c r="E7" s="76"/>
      <c r="F7" s="10" t="s">
        <v>1438</v>
      </c>
      <c r="G7" s="28"/>
      <c r="H7" s="22">
        <f t="shared" si="0"/>
        <v>0</v>
      </c>
      <c r="I7" s="48">
        <f>ROUND(G7+H7,2)</f>
        <v>0</v>
      </c>
      <c r="J7" s="77" t="s">
        <v>1436</v>
      </c>
      <c r="K7" s="78"/>
      <c r="L7" s="79"/>
      <c r="P7" s="19"/>
      <c r="Q7" s="8"/>
      <c r="S7" s="12"/>
      <c r="T7" s="12"/>
    </row>
    <row r="8" spans="1:23" ht="57" x14ac:dyDescent="0.25">
      <c r="A8" s="76" t="s">
        <v>1439</v>
      </c>
      <c r="B8" s="76"/>
      <c r="C8" s="76"/>
      <c r="D8" s="76"/>
      <c r="E8" s="76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71" t="s">
        <v>1441</v>
      </c>
      <c r="O8" s="72"/>
      <c r="P8" s="26">
        <v>1</v>
      </c>
      <c r="Q8" s="73"/>
      <c r="R8" s="74"/>
      <c r="S8" s="74"/>
      <c r="T8" s="74"/>
      <c r="U8" s="74"/>
      <c r="V8" s="75"/>
    </row>
    <row r="9" spans="1:23" ht="45.75" x14ac:dyDescent="0.25">
      <c r="A9" s="82" t="s">
        <v>1442</v>
      </c>
      <c r="B9" s="82"/>
      <c r="C9" s="82"/>
      <c r="D9" s="82"/>
      <c r="E9" s="82"/>
      <c r="F9" s="10" t="s">
        <v>1443</v>
      </c>
      <c r="G9" s="28"/>
      <c r="H9" s="22">
        <f t="shared" si="0"/>
        <v>0</v>
      </c>
      <c r="I9" s="48">
        <f>ROUND(G9+H9,2)</f>
        <v>0</v>
      </c>
      <c r="J9" s="83" t="s">
        <v>1436</v>
      </c>
      <c r="K9" s="84"/>
      <c r="L9" s="85"/>
      <c r="M9" s="8"/>
      <c r="N9" s="31"/>
      <c r="W9" s="32"/>
    </row>
    <row r="10" spans="1:23" ht="57.75" thickBot="1" x14ac:dyDescent="0.3">
      <c r="A10" s="82" t="s">
        <v>1444</v>
      </c>
      <c r="B10" s="82"/>
      <c r="C10" s="82"/>
      <c r="D10" s="82"/>
      <c r="E10" s="82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86" t="s">
        <v>1436</v>
      </c>
      <c r="K10" s="87"/>
      <c r="L10" s="88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89"/>
      <c r="J11" s="90"/>
      <c r="K11" s="90"/>
      <c r="L11" s="91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92"/>
      <c r="J12" s="93"/>
      <c r="K12" s="93"/>
      <c r="L12" s="94"/>
      <c r="M12" s="95" t="s">
        <v>1448</v>
      </c>
      <c r="N12" s="96"/>
      <c r="O12" s="96"/>
      <c r="P12" s="96"/>
      <c r="Q12" s="96"/>
      <c r="R12" s="96"/>
      <c r="S12" s="96"/>
      <c r="T12" s="96"/>
      <c r="U12" s="96"/>
      <c r="V12" s="96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3</v>
      </c>
      <c r="N14" s="42">
        <f>SUM(N16:N400)</f>
        <v>3</v>
      </c>
      <c r="P14" s="80" t="s">
        <v>1449</v>
      </c>
      <c r="Q14" s="81"/>
      <c r="R14" s="81"/>
      <c r="S14" s="81"/>
      <c r="T14" s="80" t="s">
        <v>1450</v>
      </c>
      <c r="U14" s="81"/>
      <c r="V14" s="81"/>
      <c r="W14" s="8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8210780</v>
      </c>
      <c r="B16" s="55" t="s">
        <v>884</v>
      </c>
      <c r="C16" s="56" t="s">
        <v>885</v>
      </c>
      <c r="D16" s="57" t="s">
        <v>14</v>
      </c>
      <c r="E16" s="57" t="s">
        <v>141</v>
      </c>
      <c r="F16" s="57" t="s">
        <v>874</v>
      </c>
      <c r="G16" s="57" t="s">
        <v>875</v>
      </c>
      <c r="H16" s="57" t="s">
        <v>874</v>
      </c>
      <c r="I16" s="57" t="s">
        <v>163</v>
      </c>
      <c r="J16" s="57" t="s">
        <v>164</v>
      </c>
      <c r="K16" s="58">
        <v>12</v>
      </c>
      <c r="L16" s="57">
        <v>332301</v>
      </c>
      <c r="M16" s="57">
        <v>315811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17587</v>
      </c>
      <c r="B17" s="55" t="s">
        <v>900</v>
      </c>
      <c r="C17" s="56" t="s">
        <v>901</v>
      </c>
      <c r="D17" s="57" t="s">
        <v>14</v>
      </c>
      <c r="E17" s="57" t="s">
        <v>141</v>
      </c>
      <c r="F17" s="57" t="s">
        <v>874</v>
      </c>
      <c r="G17" s="57" t="s">
        <v>875</v>
      </c>
      <c r="H17" s="57" t="s">
        <v>874</v>
      </c>
      <c r="I17" s="57" t="s">
        <v>166</v>
      </c>
      <c r="J17" s="57" t="s">
        <v>167</v>
      </c>
      <c r="K17" s="58">
        <v>41</v>
      </c>
      <c r="L17" s="57">
        <v>332166</v>
      </c>
      <c r="M17" s="57">
        <v>316523</v>
      </c>
      <c r="N17" s="57">
        <v>1</v>
      </c>
      <c r="O17" s="59"/>
      <c r="P17" s="59"/>
      <c r="Q17" s="59"/>
      <c r="R17" s="32">
        <f t="shared" ref="R17:R18" si="1">ROUND(Q17*0.23,2)</f>
        <v>0</v>
      </c>
      <c r="S17" s="44">
        <f t="shared" ref="S17:S18" si="2">ROUND(Q17,2)+R17</f>
        <v>0</v>
      </c>
      <c r="T17" s="59"/>
      <c r="U17" s="59"/>
      <c r="V17" s="32">
        <f t="shared" ref="V17:V18" si="3">ROUND(U17*0.23,2)</f>
        <v>0</v>
      </c>
      <c r="W17" s="44">
        <f t="shared" ref="W17:W18" si="4">ROUND(U17,2)+V17</f>
        <v>0</v>
      </c>
    </row>
    <row r="18" spans="1:23" x14ac:dyDescent="0.25">
      <c r="A18" s="55">
        <v>23434</v>
      </c>
      <c r="B18" s="55" t="s">
        <v>920</v>
      </c>
      <c r="C18" s="56" t="s">
        <v>921</v>
      </c>
      <c r="D18" s="57" t="s">
        <v>14</v>
      </c>
      <c r="E18" s="57" t="s">
        <v>141</v>
      </c>
      <c r="F18" s="57" t="s">
        <v>142</v>
      </c>
      <c r="G18" s="57" t="s">
        <v>917</v>
      </c>
      <c r="H18" s="57" t="s">
        <v>142</v>
      </c>
      <c r="I18" s="57" t="s">
        <v>922</v>
      </c>
      <c r="J18" s="57" t="s">
        <v>923</v>
      </c>
      <c r="K18" s="58">
        <v>1</v>
      </c>
      <c r="L18" s="57">
        <v>334174</v>
      </c>
      <c r="M18" s="57">
        <v>320715</v>
      </c>
      <c r="N18" s="57">
        <v>1</v>
      </c>
      <c r="O18" s="59"/>
      <c r="P18" s="59"/>
      <c r="Q18" s="59"/>
      <c r="R18" s="32">
        <f t="shared" si="1"/>
        <v>0</v>
      </c>
      <c r="S18" s="44">
        <f t="shared" si="2"/>
        <v>0</v>
      </c>
      <c r="T18" s="59"/>
      <c r="U18" s="59"/>
      <c r="V18" s="32">
        <f t="shared" si="3"/>
        <v>0</v>
      </c>
      <c r="W18" s="44">
        <f t="shared" si="4"/>
        <v>0</v>
      </c>
    </row>
  </sheetData>
  <sheetProtection algorithmName="SHA-512" hashValue="QtJq9VvOt85qeGgxImuvCqtEXICH2McsTwP17XOZVXy7H7GGbOhzgKTCGFlnYLGe7qnKyF2U1HLAnktoYHkR9g==" saltValue="byh1zJ0rjIqggCWnzpxQ4Q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D00-000000000000}">
  <dimension ref="A1:W25"/>
  <sheetViews>
    <sheetView topLeftCell="A10" workbookViewId="0">
      <selection activeCell="H5" sqref="H5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152</v>
      </c>
      <c r="B2" s="8">
        <f>M14</f>
        <v>10</v>
      </c>
      <c r="C2" s="8" t="str">
        <f>E16</f>
        <v>BOLESŁAWIECKI</v>
      </c>
      <c r="D2" s="8"/>
      <c r="E2" s="8"/>
      <c r="F2" s="8"/>
      <c r="G2" s="64" t="s">
        <v>1421</v>
      </c>
      <c r="H2" s="65"/>
      <c r="I2" s="66"/>
      <c r="J2" s="67" t="s">
        <v>1422</v>
      </c>
      <c r="K2" s="68"/>
      <c r="L2" s="69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70" t="s">
        <v>1429</v>
      </c>
      <c r="B4" s="70"/>
      <c r="C4" s="70"/>
      <c r="D4" s="70"/>
      <c r="E4" s="70"/>
      <c r="F4" s="20" t="s">
        <v>1430</v>
      </c>
      <c r="G4" s="21">
        <f>ROUND(J4/M14/60,2)</f>
        <v>0</v>
      </c>
      <c r="H4" s="22">
        <f>ROUND(K4/M14/60,2)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71" t="s">
        <v>1431</v>
      </c>
      <c r="O4" s="72"/>
      <c r="P4" s="26">
        <v>1</v>
      </c>
      <c r="Q4" s="73"/>
      <c r="R4" s="74"/>
      <c r="S4" s="74"/>
      <c r="T4" s="74"/>
      <c r="U4" s="74"/>
      <c r="V4" s="75"/>
    </row>
    <row r="5" spans="1:23" ht="45" x14ac:dyDescent="0.25">
      <c r="A5" s="70" t="s">
        <v>1432</v>
      </c>
      <c r="B5" s="70"/>
      <c r="C5" s="70"/>
      <c r="D5" s="70"/>
      <c r="E5" s="70"/>
      <c r="F5" s="20" t="s">
        <v>1433</v>
      </c>
      <c r="G5" s="21">
        <f>ROUND(J5/M14/60,2)</f>
        <v>0</v>
      </c>
      <c r="H5" s="22">
        <f>ROUND(K5/M14/60,2)</f>
        <v>0</v>
      </c>
      <c r="I5" s="23">
        <f>G5+H5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71"/>
      <c r="O5" s="72"/>
      <c r="P5" s="26">
        <v>2</v>
      </c>
      <c r="Q5" s="73"/>
      <c r="R5" s="74"/>
      <c r="S5" s="74"/>
      <c r="T5" s="74"/>
      <c r="U5" s="74"/>
      <c r="V5" s="75"/>
    </row>
    <row r="6" spans="1:23" ht="68.25" x14ac:dyDescent="0.25">
      <c r="A6" s="76" t="s">
        <v>1434</v>
      </c>
      <c r="B6" s="76"/>
      <c r="C6" s="76"/>
      <c r="D6" s="76"/>
      <c r="E6" s="76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77" t="s">
        <v>1436</v>
      </c>
      <c r="K6" s="78"/>
      <c r="L6" s="79"/>
      <c r="P6" s="19" t="s">
        <v>1427</v>
      </c>
      <c r="Q6" s="8" t="s">
        <v>1428</v>
      </c>
      <c r="S6" s="12"/>
      <c r="T6" s="12"/>
    </row>
    <row r="7" spans="1:23" ht="68.25" x14ac:dyDescent="0.25">
      <c r="A7" s="76" t="s">
        <v>1437</v>
      </c>
      <c r="B7" s="76"/>
      <c r="C7" s="76"/>
      <c r="D7" s="76"/>
      <c r="E7" s="76"/>
      <c r="F7" s="10" t="s">
        <v>1438</v>
      </c>
      <c r="G7" s="28"/>
      <c r="H7" s="22">
        <f t="shared" si="0"/>
        <v>0</v>
      </c>
      <c r="I7" s="48">
        <f>ROUND(G7+H7,2)</f>
        <v>0</v>
      </c>
      <c r="J7" s="77" t="s">
        <v>1436</v>
      </c>
      <c r="K7" s="78"/>
      <c r="L7" s="79"/>
      <c r="P7" s="19"/>
      <c r="Q7" s="8"/>
      <c r="S7" s="12"/>
      <c r="T7" s="12"/>
    </row>
    <row r="8" spans="1:23" ht="57" x14ac:dyDescent="0.25">
      <c r="A8" s="76" t="s">
        <v>1439</v>
      </c>
      <c r="B8" s="76"/>
      <c r="C8" s="76"/>
      <c r="D8" s="76"/>
      <c r="E8" s="76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71" t="s">
        <v>1441</v>
      </c>
      <c r="O8" s="72"/>
      <c r="P8" s="26">
        <v>1</v>
      </c>
      <c r="Q8" s="73"/>
      <c r="R8" s="74"/>
      <c r="S8" s="74"/>
      <c r="T8" s="74"/>
      <c r="U8" s="74"/>
      <c r="V8" s="75"/>
    </row>
    <row r="9" spans="1:23" ht="45.75" x14ac:dyDescent="0.25">
      <c r="A9" s="82" t="s">
        <v>1442</v>
      </c>
      <c r="B9" s="82"/>
      <c r="C9" s="82"/>
      <c r="D9" s="82"/>
      <c r="E9" s="82"/>
      <c r="F9" s="10" t="s">
        <v>1443</v>
      </c>
      <c r="G9" s="28"/>
      <c r="H9" s="22">
        <f t="shared" si="0"/>
        <v>0</v>
      </c>
      <c r="I9" s="48">
        <f>ROUND(G9+H9,2)</f>
        <v>0</v>
      </c>
      <c r="J9" s="83" t="s">
        <v>1436</v>
      </c>
      <c r="K9" s="84"/>
      <c r="L9" s="85"/>
      <c r="M9" s="8"/>
      <c r="N9" s="31"/>
      <c r="W9" s="32"/>
    </row>
    <row r="10" spans="1:23" ht="57.75" thickBot="1" x14ac:dyDescent="0.3">
      <c r="A10" s="82" t="s">
        <v>1444</v>
      </c>
      <c r="B10" s="82"/>
      <c r="C10" s="82"/>
      <c r="D10" s="82"/>
      <c r="E10" s="82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86" t="s">
        <v>1436</v>
      </c>
      <c r="K10" s="87"/>
      <c r="L10" s="88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89"/>
      <c r="J11" s="90"/>
      <c r="K11" s="90"/>
      <c r="L11" s="91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92"/>
      <c r="J12" s="93"/>
      <c r="K12" s="93"/>
      <c r="L12" s="94"/>
      <c r="M12" s="95" t="s">
        <v>1448</v>
      </c>
      <c r="N12" s="96"/>
      <c r="O12" s="96"/>
      <c r="P12" s="96"/>
      <c r="Q12" s="96"/>
      <c r="R12" s="96"/>
      <c r="S12" s="96"/>
      <c r="T12" s="96"/>
      <c r="U12" s="96"/>
      <c r="V12" s="96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10</v>
      </c>
      <c r="N14" s="42">
        <f>SUM(N16:N400)</f>
        <v>10</v>
      </c>
      <c r="P14" s="80" t="s">
        <v>1449</v>
      </c>
      <c r="Q14" s="81"/>
      <c r="R14" s="81"/>
      <c r="S14" s="81"/>
      <c r="T14" s="80" t="s">
        <v>1450</v>
      </c>
      <c r="U14" s="81"/>
      <c r="V14" s="81"/>
      <c r="W14" s="8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4207</v>
      </c>
      <c r="B16" s="55" t="s">
        <v>335</v>
      </c>
      <c r="C16" s="56" t="s">
        <v>336</v>
      </c>
      <c r="D16" s="57" t="s">
        <v>14</v>
      </c>
      <c r="E16" s="57" t="s">
        <v>21</v>
      </c>
      <c r="F16" s="57" t="s">
        <v>22</v>
      </c>
      <c r="G16" s="57" t="s">
        <v>337</v>
      </c>
      <c r="H16" s="57" t="s">
        <v>22</v>
      </c>
      <c r="I16" s="57" t="s">
        <v>338</v>
      </c>
      <c r="J16" s="57" t="s">
        <v>339</v>
      </c>
      <c r="K16" s="58">
        <v>10</v>
      </c>
      <c r="L16" s="57">
        <v>260657</v>
      </c>
      <c r="M16" s="57">
        <v>382770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4299</v>
      </c>
      <c r="B17" s="55" t="s">
        <v>343</v>
      </c>
      <c r="C17" s="56" t="s">
        <v>344</v>
      </c>
      <c r="D17" s="57" t="s">
        <v>14</v>
      </c>
      <c r="E17" s="57" t="s">
        <v>21</v>
      </c>
      <c r="F17" s="57" t="s">
        <v>22</v>
      </c>
      <c r="G17" s="57" t="s">
        <v>337</v>
      </c>
      <c r="H17" s="57" t="s">
        <v>22</v>
      </c>
      <c r="I17" s="57" t="s">
        <v>345</v>
      </c>
      <c r="J17" s="57" t="s">
        <v>346</v>
      </c>
      <c r="K17" s="58">
        <v>60</v>
      </c>
      <c r="L17" s="57">
        <v>260106</v>
      </c>
      <c r="M17" s="57">
        <v>384208</v>
      </c>
      <c r="N17" s="57">
        <v>1</v>
      </c>
      <c r="O17" s="59"/>
      <c r="P17" s="59"/>
      <c r="Q17" s="59"/>
      <c r="R17" s="32">
        <f t="shared" ref="R17:R25" si="1">ROUND(Q17*0.23,2)</f>
        <v>0</v>
      </c>
      <c r="S17" s="44">
        <f t="shared" ref="S17:S25" si="2">ROUND(Q17,2)+R17</f>
        <v>0</v>
      </c>
      <c r="T17" s="59"/>
      <c r="U17" s="59"/>
      <c r="V17" s="32">
        <f t="shared" ref="V17:V25" si="3">ROUND(U17*0.23,2)</f>
        <v>0</v>
      </c>
      <c r="W17" s="44">
        <f t="shared" ref="W17:W25" si="4">ROUND(U17,2)+V17</f>
        <v>0</v>
      </c>
    </row>
    <row r="18" spans="1:23" x14ac:dyDescent="0.25">
      <c r="A18" s="55">
        <v>4375</v>
      </c>
      <c r="B18" s="55" t="s">
        <v>347</v>
      </c>
      <c r="C18" s="56" t="s">
        <v>348</v>
      </c>
      <c r="D18" s="57" t="s">
        <v>14</v>
      </c>
      <c r="E18" s="57" t="s">
        <v>21</v>
      </c>
      <c r="F18" s="57" t="s">
        <v>22</v>
      </c>
      <c r="G18" s="57" t="s">
        <v>337</v>
      </c>
      <c r="H18" s="57" t="s">
        <v>22</v>
      </c>
      <c r="I18" s="57" t="s">
        <v>349</v>
      </c>
      <c r="J18" s="57" t="s">
        <v>350</v>
      </c>
      <c r="K18" s="58">
        <v>1</v>
      </c>
      <c r="L18" s="57">
        <v>260020</v>
      </c>
      <c r="M18" s="57">
        <v>383062</v>
      </c>
      <c r="N18" s="57">
        <v>1</v>
      </c>
      <c r="O18" s="59"/>
      <c r="P18" s="59"/>
      <c r="Q18" s="59"/>
      <c r="R18" s="32">
        <f t="shared" si="1"/>
        <v>0</v>
      </c>
      <c r="S18" s="44">
        <f t="shared" si="2"/>
        <v>0</v>
      </c>
      <c r="T18" s="59"/>
      <c r="U18" s="59"/>
      <c r="V18" s="32">
        <f t="shared" si="3"/>
        <v>0</v>
      </c>
      <c r="W18" s="44">
        <f t="shared" si="4"/>
        <v>0</v>
      </c>
    </row>
    <row r="19" spans="1:23" x14ac:dyDescent="0.25">
      <c r="A19" s="55">
        <v>4397</v>
      </c>
      <c r="B19" s="55" t="s">
        <v>351</v>
      </c>
      <c r="C19" s="56" t="s">
        <v>352</v>
      </c>
      <c r="D19" s="57" t="s">
        <v>14</v>
      </c>
      <c r="E19" s="57" t="s">
        <v>21</v>
      </c>
      <c r="F19" s="57" t="s">
        <v>22</v>
      </c>
      <c r="G19" s="57" t="s">
        <v>337</v>
      </c>
      <c r="H19" s="57" t="s">
        <v>22</v>
      </c>
      <c r="I19" s="57" t="s">
        <v>181</v>
      </c>
      <c r="J19" s="57" t="s">
        <v>182</v>
      </c>
      <c r="K19" s="58">
        <v>9</v>
      </c>
      <c r="L19" s="57">
        <v>260350</v>
      </c>
      <c r="M19" s="57">
        <v>383274</v>
      </c>
      <c r="N19" s="57">
        <v>1</v>
      </c>
      <c r="O19" s="59"/>
      <c r="P19" s="59"/>
      <c r="Q19" s="59"/>
      <c r="R19" s="32">
        <f t="shared" si="1"/>
        <v>0</v>
      </c>
      <c r="S19" s="44">
        <f t="shared" si="2"/>
        <v>0</v>
      </c>
      <c r="T19" s="59"/>
      <c r="U19" s="59"/>
      <c r="V19" s="32">
        <f t="shared" si="3"/>
        <v>0</v>
      </c>
      <c r="W19" s="44">
        <f t="shared" si="4"/>
        <v>0</v>
      </c>
    </row>
    <row r="20" spans="1:23" x14ac:dyDescent="0.25">
      <c r="A20" s="55">
        <v>4472</v>
      </c>
      <c r="B20" s="55" t="s">
        <v>353</v>
      </c>
      <c r="C20" s="56" t="s">
        <v>354</v>
      </c>
      <c r="D20" s="57" t="s">
        <v>14</v>
      </c>
      <c r="E20" s="57" t="s">
        <v>21</v>
      </c>
      <c r="F20" s="57" t="s">
        <v>22</v>
      </c>
      <c r="G20" s="57" t="s">
        <v>337</v>
      </c>
      <c r="H20" s="57" t="s">
        <v>22</v>
      </c>
      <c r="I20" s="57" t="s">
        <v>355</v>
      </c>
      <c r="J20" s="57" t="s">
        <v>356</v>
      </c>
      <c r="K20" s="58">
        <v>6</v>
      </c>
      <c r="L20" s="57">
        <v>260337</v>
      </c>
      <c r="M20" s="57">
        <v>382630</v>
      </c>
      <c r="N20" s="57">
        <v>1</v>
      </c>
      <c r="O20" s="59"/>
      <c r="P20" s="59"/>
      <c r="Q20" s="59"/>
      <c r="R20" s="32">
        <f t="shared" si="1"/>
        <v>0</v>
      </c>
      <c r="S20" s="44">
        <f t="shared" si="2"/>
        <v>0</v>
      </c>
      <c r="T20" s="59"/>
      <c r="U20" s="59"/>
      <c r="V20" s="32">
        <f t="shared" si="3"/>
        <v>0</v>
      </c>
      <c r="W20" s="44">
        <f t="shared" si="4"/>
        <v>0</v>
      </c>
    </row>
    <row r="21" spans="1:23" x14ac:dyDescent="0.25">
      <c r="A21" s="55">
        <v>1753</v>
      </c>
      <c r="B21" s="55" t="s">
        <v>357</v>
      </c>
      <c r="C21" s="56" t="s">
        <v>358</v>
      </c>
      <c r="D21" s="57" t="s">
        <v>14</v>
      </c>
      <c r="E21" s="57" t="s">
        <v>21</v>
      </c>
      <c r="F21" s="57" t="s">
        <v>22</v>
      </c>
      <c r="G21" s="57" t="s">
        <v>337</v>
      </c>
      <c r="H21" s="57" t="s">
        <v>22</v>
      </c>
      <c r="I21" s="57" t="s">
        <v>61</v>
      </c>
      <c r="J21" s="57" t="s">
        <v>62</v>
      </c>
      <c r="K21" s="58">
        <v>7</v>
      </c>
      <c r="L21" s="57">
        <v>260741</v>
      </c>
      <c r="M21" s="57">
        <v>383104</v>
      </c>
      <c r="N21" s="57">
        <v>1</v>
      </c>
      <c r="O21" s="59"/>
      <c r="P21" s="59"/>
      <c r="Q21" s="59"/>
      <c r="R21" s="32">
        <f t="shared" si="1"/>
        <v>0</v>
      </c>
      <c r="S21" s="44">
        <f t="shared" si="2"/>
        <v>0</v>
      </c>
      <c r="T21" s="59"/>
      <c r="U21" s="59"/>
      <c r="V21" s="32">
        <f t="shared" si="3"/>
        <v>0</v>
      </c>
      <c r="W21" s="44">
        <f t="shared" si="4"/>
        <v>0</v>
      </c>
    </row>
    <row r="22" spans="1:23" x14ac:dyDescent="0.25">
      <c r="A22" s="55">
        <v>4826</v>
      </c>
      <c r="B22" s="55" t="s">
        <v>359</v>
      </c>
      <c r="C22" s="56" t="s">
        <v>360</v>
      </c>
      <c r="D22" s="57" t="s">
        <v>14</v>
      </c>
      <c r="E22" s="57" t="s">
        <v>21</v>
      </c>
      <c r="F22" s="57" t="s">
        <v>22</v>
      </c>
      <c r="G22" s="57" t="s">
        <v>337</v>
      </c>
      <c r="H22" s="57" t="s">
        <v>22</v>
      </c>
      <c r="I22" s="57" t="s">
        <v>361</v>
      </c>
      <c r="J22" s="57" t="s">
        <v>362</v>
      </c>
      <c r="K22" s="58">
        <v>11</v>
      </c>
      <c r="L22" s="57">
        <v>260752</v>
      </c>
      <c r="M22" s="57">
        <v>382435</v>
      </c>
      <c r="N22" s="57">
        <v>1</v>
      </c>
      <c r="O22" s="59"/>
      <c r="P22" s="59"/>
      <c r="Q22" s="59"/>
      <c r="R22" s="32">
        <f t="shared" si="1"/>
        <v>0</v>
      </c>
      <c r="S22" s="44">
        <f t="shared" si="2"/>
        <v>0</v>
      </c>
      <c r="T22" s="59"/>
      <c r="U22" s="59"/>
      <c r="V22" s="32">
        <f t="shared" si="3"/>
        <v>0</v>
      </c>
      <c r="W22" s="44">
        <f t="shared" si="4"/>
        <v>0</v>
      </c>
    </row>
    <row r="23" spans="1:23" x14ac:dyDescent="0.25">
      <c r="A23" s="55">
        <v>4852</v>
      </c>
      <c r="B23" s="55" t="s">
        <v>367</v>
      </c>
      <c r="C23" s="56" t="s">
        <v>368</v>
      </c>
      <c r="D23" s="57" t="s">
        <v>14</v>
      </c>
      <c r="E23" s="57" t="s">
        <v>21</v>
      </c>
      <c r="F23" s="57" t="s">
        <v>22</v>
      </c>
      <c r="G23" s="57" t="s">
        <v>337</v>
      </c>
      <c r="H23" s="57" t="s">
        <v>22</v>
      </c>
      <c r="I23" s="57" t="s">
        <v>369</v>
      </c>
      <c r="J23" s="57" t="s">
        <v>370</v>
      </c>
      <c r="K23" s="58">
        <v>48</v>
      </c>
      <c r="L23" s="57">
        <v>262693</v>
      </c>
      <c r="M23" s="57">
        <v>382632</v>
      </c>
      <c r="N23" s="57">
        <v>1</v>
      </c>
      <c r="O23" s="59"/>
      <c r="P23" s="59"/>
      <c r="Q23" s="59"/>
      <c r="R23" s="32">
        <f t="shared" si="1"/>
        <v>0</v>
      </c>
      <c r="S23" s="44">
        <f t="shared" si="2"/>
        <v>0</v>
      </c>
      <c r="T23" s="59"/>
      <c r="U23" s="59"/>
      <c r="V23" s="32">
        <f t="shared" si="3"/>
        <v>0</v>
      </c>
      <c r="W23" s="44">
        <f t="shared" si="4"/>
        <v>0</v>
      </c>
    </row>
    <row r="24" spans="1:23" x14ac:dyDescent="0.25">
      <c r="A24" s="55">
        <v>4855</v>
      </c>
      <c r="B24" s="55" t="s">
        <v>371</v>
      </c>
      <c r="C24" s="56" t="s">
        <v>372</v>
      </c>
      <c r="D24" s="57" t="s">
        <v>14</v>
      </c>
      <c r="E24" s="57" t="s">
        <v>21</v>
      </c>
      <c r="F24" s="57" t="s">
        <v>22</v>
      </c>
      <c r="G24" s="57" t="s">
        <v>337</v>
      </c>
      <c r="H24" s="57" t="s">
        <v>22</v>
      </c>
      <c r="I24" s="57" t="s">
        <v>369</v>
      </c>
      <c r="J24" s="57" t="s">
        <v>370</v>
      </c>
      <c r="K24" s="58">
        <v>51</v>
      </c>
      <c r="L24" s="57">
        <v>262219</v>
      </c>
      <c r="M24" s="57">
        <v>382652</v>
      </c>
      <c r="N24" s="57">
        <v>1</v>
      </c>
      <c r="O24" s="59"/>
      <c r="P24" s="59"/>
      <c r="Q24" s="59"/>
      <c r="R24" s="32">
        <f t="shared" si="1"/>
        <v>0</v>
      </c>
      <c r="S24" s="44">
        <f t="shared" si="2"/>
        <v>0</v>
      </c>
      <c r="T24" s="59"/>
      <c r="U24" s="59"/>
      <c r="V24" s="32">
        <f t="shared" si="3"/>
        <v>0</v>
      </c>
      <c r="W24" s="44">
        <f t="shared" si="4"/>
        <v>0</v>
      </c>
    </row>
    <row r="25" spans="1:23" x14ac:dyDescent="0.25">
      <c r="A25" s="55">
        <v>889</v>
      </c>
      <c r="B25" s="55" t="s">
        <v>375</v>
      </c>
      <c r="C25" s="56" t="s">
        <v>376</v>
      </c>
      <c r="D25" s="57" t="s">
        <v>14</v>
      </c>
      <c r="E25" s="57" t="s">
        <v>21</v>
      </c>
      <c r="F25" s="57" t="s">
        <v>22</v>
      </c>
      <c r="G25" s="57" t="s">
        <v>337</v>
      </c>
      <c r="H25" s="57" t="s">
        <v>22</v>
      </c>
      <c r="I25" s="57" t="s">
        <v>43</v>
      </c>
      <c r="J25" s="57" t="s">
        <v>44</v>
      </c>
      <c r="K25" s="58" t="s">
        <v>377</v>
      </c>
      <c r="L25" s="57">
        <v>259755</v>
      </c>
      <c r="M25" s="57">
        <v>383220</v>
      </c>
      <c r="N25" s="57">
        <v>1</v>
      </c>
      <c r="O25" s="59"/>
      <c r="P25" s="59"/>
      <c r="Q25" s="59"/>
      <c r="R25" s="32">
        <f t="shared" si="1"/>
        <v>0</v>
      </c>
      <c r="S25" s="44">
        <f t="shared" si="2"/>
        <v>0</v>
      </c>
      <c r="T25" s="59"/>
      <c r="U25" s="59"/>
      <c r="V25" s="32">
        <f t="shared" si="3"/>
        <v>0</v>
      </c>
      <c r="W25" s="44">
        <f t="shared" si="4"/>
        <v>0</v>
      </c>
    </row>
  </sheetData>
  <sheetProtection algorithmName="SHA-512" hashValue="QC++EMnqgiKz6dU7/r9hzPmDKydZA72tG17WTzUnDZP1Z2S1M73GvTx3Qdn6sMN0QdLVn7LQn9RgLoP6/dGD8Q==" saltValue="cJmh7m7ps8N2GYFzsFA0Gw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E00-000000000000}">
  <dimension ref="A1:W16"/>
  <sheetViews>
    <sheetView topLeftCell="A4" workbookViewId="0">
      <selection activeCell="H5" sqref="H5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151</v>
      </c>
      <c r="B2" s="8">
        <f>M14</f>
        <v>1</v>
      </c>
      <c r="C2" s="8" t="str">
        <f>E16</f>
        <v>BOLESŁAWIECKI</v>
      </c>
      <c r="D2" s="8"/>
      <c r="E2" s="8"/>
      <c r="F2" s="8"/>
      <c r="G2" s="64" t="s">
        <v>1421</v>
      </c>
      <c r="H2" s="65"/>
      <c r="I2" s="66"/>
      <c r="J2" s="67" t="s">
        <v>1422</v>
      </c>
      <c r="K2" s="68"/>
      <c r="L2" s="69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70" t="s">
        <v>1429</v>
      </c>
      <c r="B4" s="70"/>
      <c r="C4" s="70"/>
      <c r="D4" s="70"/>
      <c r="E4" s="70"/>
      <c r="F4" s="20" t="s">
        <v>1430</v>
      </c>
      <c r="G4" s="21">
        <f>ROUND(J4/M14/60,2)</f>
        <v>0</v>
      </c>
      <c r="H4" s="22">
        <f>ROUND(K4/M14/60,2)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71" t="s">
        <v>1431</v>
      </c>
      <c r="O4" s="72"/>
      <c r="P4" s="26">
        <v>1</v>
      </c>
      <c r="Q4" s="73"/>
      <c r="R4" s="74"/>
      <c r="S4" s="74"/>
      <c r="T4" s="74"/>
      <c r="U4" s="74"/>
      <c r="V4" s="75"/>
    </row>
    <row r="5" spans="1:23" ht="45" x14ac:dyDescent="0.25">
      <c r="A5" s="70" t="s">
        <v>1432</v>
      </c>
      <c r="B5" s="70"/>
      <c r="C5" s="70"/>
      <c r="D5" s="70"/>
      <c r="E5" s="70"/>
      <c r="F5" s="20" t="s">
        <v>1433</v>
      </c>
      <c r="G5" s="21">
        <f>ROUND(J5/M14/60,2)</f>
        <v>0</v>
      </c>
      <c r="H5" s="22">
        <f>ROUND(K5/M14/60,2)</f>
        <v>0</v>
      </c>
      <c r="I5" s="23">
        <f>G5+H5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71"/>
      <c r="O5" s="72"/>
      <c r="P5" s="26">
        <v>2</v>
      </c>
      <c r="Q5" s="73"/>
      <c r="R5" s="74"/>
      <c r="S5" s="74"/>
      <c r="T5" s="74"/>
      <c r="U5" s="74"/>
      <c r="V5" s="75"/>
    </row>
    <row r="6" spans="1:23" ht="68.25" x14ac:dyDescent="0.25">
      <c r="A6" s="76" t="s">
        <v>1434</v>
      </c>
      <c r="B6" s="76"/>
      <c r="C6" s="76"/>
      <c r="D6" s="76"/>
      <c r="E6" s="76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77" t="s">
        <v>1436</v>
      </c>
      <c r="K6" s="78"/>
      <c r="L6" s="79"/>
      <c r="P6" s="19" t="s">
        <v>1427</v>
      </c>
      <c r="Q6" s="8" t="s">
        <v>1428</v>
      </c>
      <c r="S6" s="12"/>
      <c r="T6" s="12"/>
    </row>
    <row r="7" spans="1:23" ht="68.25" x14ac:dyDescent="0.25">
      <c r="A7" s="76" t="s">
        <v>1437</v>
      </c>
      <c r="B7" s="76"/>
      <c r="C7" s="76"/>
      <c r="D7" s="76"/>
      <c r="E7" s="76"/>
      <c r="F7" s="10" t="s">
        <v>1438</v>
      </c>
      <c r="G7" s="28"/>
      <c r="H7" s="22">
        <f t="shared" si="0"/>
        <v>0</v>
      </c>
      <c r="I7" s="48">
        <f>ROUND(G7+H7,2)</f>
        <v>0</v>
      </c>
      <c r="J7" s="77" t="s">
        <v>1436</v>
      </c>
      <c r="K7" s="78"/>
      <c r="L7" s="79"/>
      <c r="P7" s="19"/>
      <c r="Q7" s="8"/>
      <c r="S7" s="12"/>
      <c r="T7" s="12"/>
    </row>
    <row r="8" spans="1:23" ht="57" x14ac:dyDescent="0.25">
      <c r="A8" s="76" t="s">
        <v>1439</v>
      </c>
      <c r="B8" s="76"/>
      <c r="C8" s="76"/>
      <c r="D8" s="76"/>
      <c r="E8" s="76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71" t="s">
        <v>1441</v>
      </c>
      <c r="O8" s="72"/>
      <c r="P8" s="26">
        <v>1</v>
      </c>
      <c r="Q8" s="73"/>
      <c r="R8" s="74"/>
      <c r="S8" s="74"/>
      <c r="T8" s="74"/>
      <c r="U8" s="74"/>
      <c r="V8" s="75"/>
    </row>
    <row r="9" spans="1:23" ht="45.75" x14ac:dyDescent="0.25">
      <c r="A9" s="82" t="s">
        <v>1442</v>
      </c>
      <c r="B9" s="82"/>
      <c r="C9" s="82"/>
      <c r="D9" s="82"/>
      <c r="E9" s="82"/>
      <c r="F9" s="10" t="s">
        <v>1443</v>
      </c>
      <c r="G9" s="28"/>
      <c r="H9" s="22">
        <f t="shared" si="0"/>
        <v>0</v>
      </c>
      <c r="I9" s="48">
        <f>ROUND(G9+H9,2)</f>
        <v>0</v>
      </c>
      <c r="J9" s="83" t="s">
        <v>1436</v>
      </c>
      <c r="K9" s="84"/>
      <c r="L9" s="85"/>
      <c r="M9" s="8"/>
      <c r="N9" s="31"/>
      <c r="W9" s="32"/>
    </row>
    <row r="10" spans="1:23" ht="57.75" thickBot="1" x14ac:dyDescent="0.3">
      <c r="A10" s="82" t="s">
        <v>1444</v>
      </c>
      <c r="B10" s="82"/>
      <c r="C10" s="82"/>
      <c r="D10" s="82"/>
      <c r="E10" s="82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86" t="s">
        <v>1436</v>
      </c>
      <c r="K10" s="87"/>
      <c r="L10" s="88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89"/>
      <c r="J11" s="90"/>
      <c r="K11" s="90"/>
      <c r="L11" s="91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92"/>
      <c r="J12" s="93"/>
      <c r="K12" s="93"/>
      <c r="L12" s="94"/>
      <c r="M12" s="95" t="s">
        <v>1448</v>
      </c>
      <c r="N12" s="96"/>
      <c r="O12" s="96"/>
      <c r="P12" s="96"/>
      <c r="Q12" s="96"/>
      <c r="R12" s="96"/>
      <c r="S12" s="96"/>
      <c r="T12" s="96"/>
      <c r="U12" s="96"/>
      <c r="V12" s="96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1</v>
      </c>
      <c r="N14" s="42">
        <f>SUM(N16:N400)</f>
        <v>1</v>
      </c>
      <c r="P14" s="80" t="s">
        <v>1449</v>
      </c>
      <c r="Q14" s="81"/>
      <c r="R14" s="81"/>
      <c r="S14" s="81"/>
      <c r="T14" s="80" t="s">
        <v>1450</v>
      </c>
      <c r="U14" s="81"/>
      <c r="V14" s="81"/>
      <c r="W14" s="8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15519</v>
      </c>
      <c r="B16" s="55" t="s">
        <v>111</v>
      </c>
      <c r="C16" s="56" t="s">
        <v>112</v>
      </c>
      <c r="D16" s="57" t="s">
        <v>14</v>
      </c>
      <c r="E16" s="57" t="s">
        <v>21</v>
      </c>
      <c r="F16" s="57" t="s">
        <v>107</v>
      </c>
      <c r="G16" s="57" t="s">
        <v>108</v>
      </c>
      <c r="H16" s="57" t="s">
        <v>109</v>
      </c>
      <c r="I16" s="57" t="s">
        <v>17</v>
      </c>
      <c r="J16" s="57" t="s">
        <v>113</v>
      </c>
      <c r="K16" s="58">
        <v>6</v>
      </c>
      <c r="L16" s="57">
        <v>270458</v>
      </c>
      <c r="M16" s="57">
        <v>376761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</sheetData>
  <sheetProtection algorithmName="SHA-512" hashValue="iX4OXNHDYj4xBcDGbPpX0g/5yJZNzSIT3QvVmKgrmR2KJ8aM8le+1baxtqyn2l7VMkodCZ/vL9v/Z04YTjUl0w==" saltValue="iPbp3ClYtw7Vq5u//yhVaA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F00-000000000000}">
  <dimension ref="A1:W17"/>
  <sheetViews>
    <sheetView topLeftCell="A7" workbookViewId="0">
      <selection activeCell="H5" sqref="H5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150</v>
      </c>
      <c r="B2" s="8">
        <f>M14</f>
        <v>2</v>
      </c>
      <c r="C2" s="8" t="str">
        <f>E16</f>
        <v>BOLESŁAWIECKI</v>
      </c>
      <c r="D2" s="8"/>
      <c r="E2" s="8"/>
      <c r="F2" s="8"/>
      <c r="G2" s="64" t="s">
        <v>1421</v>
      </c>
      <c r="H2" s="65"/>
      <c r="I2" s="66"/>
      <c r="J2" s="67" t="s">
        <v>1422</v>
      </c>
      <c r="K2" s="68"/>
      <c r="L2" s="69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70" t="s">
        <v>1429</v>
      </c>
      <c r="B4" s="70"/>
      <c r="C4" s="70"/>
      <c r="D4" s="70"/>
      <c r="E4" s="70"/>
      <c r="F4" s="20" t="s">
        <v>1430</v>
      </c>
      <c r="G4" s="21">
        <f>ROUND(J4/M14/60,2)</f>
        <v>0</v>
      </c>
      <c r="H4" s="22">
        <f>ROUND(K4/M14/60,2)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71" t="s">
        <v>1431</v>
      </c>
      <c r="O4" s="72"/>
      <c r="P4" s="26">
        <v>1</v>
      </c>
      <c r="Q4" s="73"/>
      <c r="R4" s="74"/>
      <c r="S4" s="74"/>
      <c r="T4" s="74"/>
      <c r="U4" s="74"/>
      <c r="V4" s="75"/>
    </row>
    <row r="5" spans="1:23" ht="45" x14ac:dyDescent="0.25">
      <c r="A5" s="70" t="s">
        <v>1432</v>
      </c>
      <c r="B5" s="70"/>
      <c r="C5" s="70"/>
      <c r="D5" s="70"/>
      <c r="E5" s="70"/>
      <c r="F5" s="20" t="s">
        <v>1433</v>
      </c>
      <c r="G5" s="21">
        <f>ROUND(J5/M14/60,2)</f>
        <v>0</v>
      </c>
      <c r="H5" s="22">
        <f>ROUND(K5/M14/60,2)</f>
        <v>0</v>
      </c>
      <c r="I5" s="23">
        <f>G5+H5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71"/>
      <c r="O5" s="72"/>
      <c r="P5" s="26">
        <v>2</v>
      </c>
      <c r="Q5" s="73"/>
      <c r="R5" s="74"/>
      <c r="S5" s="74"/>
      <c r="T5" s="74"/>
      <c r="U5" s="74"/>
      <c r="V5" s="75"/>
    </row>
    <row r="6" spans="1:23" ht="68.25" x14ac:dyDescent="0.25">
      <c r="A6" s="76" t="s">
        <v>1434</v>
      </c>
      <c r="B6" s="76"/>
      <c r="C6" s="76"/>
      <c r="D6" s="76"/>
      <c r="E6" s="76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77" t="s">
        <v>1436</v>
      </c>
      <c r="K6" s="78"/>
      <c r="L6" s="79"/>
      <c r="P6" s="19" t="s">
        <v>1427</v>
      </c>
      <c r="Q6" s="8" t="s">
        <v>1428</v>
      </c>
      <c r="S6" s="12"/>
      <c r="T6" s="12"/>
    </row>
    <row r="7" spans="1:23" ht="68.25" x14ac:dyDescent="0.25">
      <c r="A7" s="76" t="s">
        <v>1437</v>
      </c>
      <c r="B7" s="76"/>
      <c r="C7" s="76"/>
      <c r="D7" s="76"/>
      <c r="E7" s="76"/>
      <c r="F7" s="10" t="s">
        <v>1438</v>
      </c>
      <c r="G7" s="28"/>
      <c r="H7" s="22">
        <f t="shared" si="0"/>
        <v>0</v>
      </c>
      <c r="I7" s="48">
        <f>ROUND(G7+H7,2)</f>
        <v>0</v>
      </c>
      <c r="J7" s="77" t="s">
        <v>1436</v>
      </c>
      <c r="K7" s="78"/>
      <c r="L7" s="79"/>
      <c r="P7" s="19"/>
      <c r="Q7" s="8"/>
      <c r="S7" s="12"/>
      <c r="T7" s="12"/>
    </row>
    <row r="8" spans="1:23" ht="57" x14ac:dyDescent="0.25">
      <c r="A8" s="76" t="s">
        <v>1439</v>
      </c>
      <c r="B8" s="76"/>
      <c r="C8" s="76"/>
      <c r="D8" s="76"/>
      <c r="E8" s="76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71" t="s">
        <v>1441</v>
      </c>
      <c r="O8" s="72"/>
      <c r="P8" s="26">
        <v>1</v>
      </c>
      <c r="Q8" s="73"/>
      <c r="R8" s="74"/>
      <c r="S8" s="74"/>
      <c r="T8" s="74"/>
      <c r="U8" s="74"/>
      <c r="V8" s="75"/>
    </row>
    <row r="9" spans="1:23" ht="45.75" x14ac:dyDescent="0.25">
      <c r="A9" s="82" t="s">
        <v>1442</v>
      </c>
      <c r="B9" s="82"/>
      <c r="C9" s="82"/>
      <c r="D9" s="82"/>
      <c r="E9" s="82"/>
      <c r="F9" s="10" t="s">
        <v>1443</v>
      </c>
      <c r="G9" s="28"/>
      <c r="H9" s="22">
        <f t="shared" si="0"/>
        <v>0</v>
      </c>
      <c r="I9" s="48">
        <f>ROUND(G9+H9,2)</f>
        <v>0</v>
      </c>
      <c r="J9" s="83" t="s">
        <v>1436</v>
      </c>
      <c r="K9" s="84"/>
      <c r="L9" s="85"/>
      <c r="M9" s="8"/>
      <c r="N9" s="31"/>
      <c r="W9" s="32"/>
    </row>
    <row r="10" spans="1:23" ht="57.75" thickBot="1" x14ac:dyDescent="0.3">
      <c r="A10" s="82" t="s">
        <v>1444</v>
      </c>
      <c r="B10" s="82"/>
      <c r="C10" s="82"/>
      <c r="D10" s="82"/>
      <c r="E10" s="82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86" t="s">
        <v>1436</v>
      </c>
      <c r="K10" s="87"/>
      <c r="L10" s="88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89"/>
      <c r="J11" s="90"/>
      <c r="K11" s="90"/>
      <c r="L11" s="91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92"/>
      <c r="J12" s="93"/>
      <c r="K12" s="93"/>
      <c r="L12" s="94"/>
      <c r="M12" s="95" t="s">
        <v>1448</v>
      </c>
      <c r="N12" s="96"/>
      <c r="O12" s="96"/>
      <c r="P12" s="96"/>
      <c r="Q12" s="96"/>
      <c r="R12" s="96"/>
      <c r="S12" s="96"/>
      <c r="T12" s="96"/>
      <c r="U12" s="96"/>
      <c r="V12" s="96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2</v>
      </c>
      <c r="N14" s="42">
        <f>SUM(N16:N400)</f>
        <v>2</v>
      </c>
      <c r="P14" s="80" t="s">
        <v>1449</v>
      </c>
      <c r="Q14" s="81"/>
      <c r="R14" s="81"/>
      <c r="S14" s="81"/>
      <c r="T14" s="80" t="s">
        <v>1450</v>
      </c>
      <c r="U14" s="81"/>
      <c r="V14" s="81"/>
      <c r="W14" s="8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2083</v>
      </c>
      <c r="B16" s="55" t="s">
        <v>340</v>
      </c>
      <c r="C16" s="56" t="s">
        <v>341</v>
      </c>
      <c r="D16" s="57" t="s">
        <v>14</v>
      </c>
      <c r="E16" s="57" t="s">
        <v>21</v>
      </c>
      <c r="F16" s="57" t="s">
        <v>22</v>
      </c>
      <c r="G16" s="57" t="s">
        <v>337</v>
      </c>
      <c r="H16" s="57" t="s">
        <v>22</v>
      </c>
      <c r="I16" s="57" t="s">
        <v>338</v>
      </c>
      <c r="J16" s="57" t="s">
        <v>339</v>
      </c>
      <c r="K16" s="57" t="s">
        <v>342</v>
      </c>
      <c r="L16" s="57">
        <v>260747</v>
      </c>
      <c r="M16" s="57">
        <v>382505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4942</v>
      </c>
      <c r="B17" s="55" t="s">
        <v>373</v>
      </c>
      <c r="C17" s="56" t="s">
        <v>374</v>
      </c>
      <c r="D17" s="57" t="s">
        <v>14</v>
      </c>
      <c r="E17" s="57" t="s">
        <v>21</v>
      </c>
      <c r="F17" s="57" t="s">
        <v>22</v>
      </c>
      <c r="G17" s="57" t="s">
        <v>337</v>
      </c>
      <c r="H17" s="57" t="s">
        <v>22</v>
      </c>
      <c r="I17" s="57" t="s">
        <v>43</v>
      </c>
      <c r="J17" s="57" t="s">
        <v>44</v>
      </c>
      <c r="K17" s="58">
        <v>18</v>
      </c>
      <c r="L17" s="57">
        <v>259807</v>
      </c>
      <c r="M17" s="57">
        <v>383176</v>
      </c>
      <c r="N17" s="57">
        <v>1</v>
      </c>
      <c r="O17" s="59"/>
      <c r="P17" s="59"/>
      <c r="Q17" s="59"/>
      <c r="R17" s="32">
        <f>ROUND(Q17*0.23,2)</f>
        <v>0</v>
      </c>
      <c r="S17" s="44">
        <f>ROUND(Q17,2)+R17</f>
        <v>0</v>
      </c>
      <c r="T17" s="59"/>
      <c r="U17" s="59"/>
      <c r="V17" s="32">
        <f>ROUND(U17*0.23,2)</f>
        <v>0</v>
      </c>
      <c r="W17" s="44">
        <f>ROUND(U17,2)+V17</f>
        <v>0</v>
      </c>
    </row>
  </sheetData>
  <sheetProtection algorithmName="SHA-512" hashValue="K8OzXoGqfO87A4WoUoN9WVL81tuN9cA8vByMgrc7DdlRpzxRDMTmUDGSU+RAcF342bMMy3GkDCFpAKCsijNaFg==" saltValue="NDX1HDh1QRgiqZa3jTUhhQ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000-000000000000}">
  <dimension ref="A1:W17"/>
  <sheetViews>
    <sheetView topLeftCell="A4" workbookViewId="0">
      <selection activeCell="H5" sqref="H5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149</v>
      </c>
      <c r="B2" s="8">
        <f>M14</f>
        <v>2</v>
      </c>
      <c r="C2" s="8" t="str">
        <f>E16</f>
        <v>BOLESŁAWIECKI</v>
      </c>
      <c r="D2" s="8"/>
      <c r="E2" s="8"/>
      <c r="F2" s="8"/>
      <c r="G2" s="64" t="s">
        <v>1421</v>
      </c>
      <c r="H2" s="65"/>
      <c r="I2" s="66"/>
      <c r="J2" s="67" t="s">
        <v>1422</v>
      </c>
      <c r="K2" s="68"/>
      <c r="L2" s="69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70" t="s">
        <v>1429</v>
      </c>
      <c r="B4" s="70"/>
      <c r="C4" s="70"/>
      <c r="D4" s="70"/>
      <c r="E4" s="70"/>
      <c r="F4" s="20" t="s">
        <v>1430</v>
      </c>
      <c r="G4" s="21">
        <f>ROUND(J4/M14/60,2)</f>
        <v>0</v>
      </c>
      <c r="H4" s="22">
        <f>ROUND(K4/M14/60,2)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71" t="s">
        <v>1431</v>
      </c>
      <c r="O4" s="72"/>
      <c r="P4" s="26">
        <v>1</v>
      </c>
      <c r="Q4" s="73"/>
      <c r="R4" s="74"/>
      <c r="S4" s="74"/>
      <c r="T4" s="74"/>
      <c r="U4" s="74"/>
      <c r="V4" s="75"/>
    </row>
    <row r="5" spans="1:23" ht="45" x14ac:dyDescent="0.25">
      <c r="A5" s="70" t="s">
        <v>1432</v>
      </c>
      <c r="B5" s="70"/>
      <c r="C5" s="70"/>
      <c r="D5" s="70"/>
      <c r="E5" s="70"/>
      <c r="F5" s="20" t="s">
        <v>1433</v>
      </c>
      <c r="G5" s="21">
        <f>ROUND(J5/M14/60,2)</f>
        <v>0</v>
      </c>
      <c r="H5" s="22">
        <f>ROUND(K5/M14/60,2)</f>
        <v>0</v>
      </c>
      <c r="I5" s="23">
        <f>G5+H5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71"/>
      <c r="O5" s="72"/>
      <c r="P5" s="26">
        <v>2</v>
      </c>
      <c r="Q5" s="73"/>
      <c r="R5" s="74"/>
      <c r="S5" s="74"/>
      <c r="T5" s="74"/>
      <c r="U5" s="74"/>
      <c r="V5" s="75"/>
    </row>
    <row r="6" spans="1:23" ht="68.25" x14ac:dyDescent="0.25">
      <c r="A6" s="76" t="s">
        <v>1434</v>
      </c>
      <c r="B6" s="76"/>
      <c r="C6" s="76"/>
      <c r="D6" s="76"/>
      <c r="E6" s="76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77" t="s">
        <v>1436</v>
      </c>
      <c r="K6" s="78"/>
      <c r="L6" s="79"/>
      <c r="P6" s="19" t="s">
        <v>1427</v>
      </c>
      <c r="Q6" s="8" t="s">
        <v>1428</v>
      </c>
      <c r="S6" s="12"/>
      <c r="T6" s="12"/>
    </row>
    <row r="7" spans="1:23" ht="68.25" x14ac:dyDescent="0.25">
      <c r="A7" s="76" t="s">
        <v>1437</v>
      </c>
      <c r="B7" s="76"/>
      <c r="C7" s="76"/>
      <c r="D7" s="76"/>
      <c r="E7" s="76"/>
      <c r="F7" s="10" t="s">
        <v>1438</v>
      </c>
      <c r="G7" s="28"/>
      <c r="H7" s="22">
        <f t="shared" si="0"/>
        <v>0</v>
      </c>
      <c r="I7" s="48">
        <f>ROUND(G7+H7,2)</f>
        <v>0</v>
      </c>
      <c r="J7" s="77" t="s">
        <v>1436</v>
      </c>
      <c r="K7" s="78"/>
      <c r="L7" s="79"/>
      <c r="P7" s="19"/>
      <c r="Q7" s="8"/>
      <c r="S7" s="12"/>
      <c r="T7" s="12"/>
    </row>
    <row r="8" spans="1:23" ht="57" x14ac:dyDescent="0.25">
      <c r="A8" s="76" t="s">
        <v>1439</v>
      </c>
      <c r="B8" s="76"/>
      <c r="C8" s="76"/>
      <c r="D8" s="76"/>
      <c r="E8" s="76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71" t="s">
        <v>1441</v>
      </c>
      <c r="O8" s="72"/>
      <c r="P8" s="26">
        <v>1</v>
      </c>
      <c r="Q8" s="73"/>
      <c r="R8" s="74"/>
      <c r="S8" s="74"/>
      <c r="T8" s="74"/>
      <c r="U8" s="74"/>
      <c r="V8" s="75"/>
    </row>
    <row r="9" spans="1:23" ht="45.75" x14ac:dyDescent="0.25">
      <c r="A9" s="82" t="s">
        <v>1442</v>
      </c>
      <c r="B9" s="82"/>
      <c r="C9" s="82"/>
      <c r="D9" s="82"/>
      <c r="E9" s="82"/>
      <c r="F9" s="10" t="s">
        <v>1443</v>
      </c>
      <c r="G9" s="28"/>
      <c r="H9" s="22">
        <f t="shared" si="0"/>
        <v>0</v>
      </c>
      <c r="I9" s="48">
        <f>ROUND(G9+H9,2)</f>
        <v>0</v>
      </c>
      <c r="J9" s="83" t="s">
        <v>1436</v>
      </c>
      <c r="K9" s="84"/>
      <c r="L9" s="85"/>
      <c r="M9" s="8"/>
      <c r="N9" s="31"/>
      <c r="W9" s="32"/>
    </row>
    <row r="10" spans="1:23" ht="57.75" thickBot="1" x14ac:dyDescent="0.3">
      <c r="A10" s="82" t="s">
        <v>1444</v>
      </c>
      <c r="B10" s="82"/>
      <c r="C10" s="82"/>
      <c r="D10" s="82"/>
      <c r="E10" s="82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86" t="s">
        <v>1436</v>
      </c>
      <c r="K10" s="87"/>
      <c r="L10" s="88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89"/>
      <c r="J11" s="90"/>
      <c r="K11" s="90"/>
      <c r="L11" s="91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92"/>
      <c r="J12" s="93"/>
      <c r="K12" s="93"/>
      <c r="L12" s="94"/>
      <c r="M12" s="95" t="s">
        <v>1448</v>
      </c>
      <c r="N12" s="96"/>
      <c r="O12" s="96"/>
      <c r="P12" s="96"/>
      <c r="Q12" s="96"/>
      <c r="R12" s="96"/>
      <c r="S12" s="96"/>
      <c r="T12" s="96"/>
      <c r="U12" s="96"/>
      <c r="V12" s="96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2</v>
      </c>
      <c r="N14" s="42">
        <f>SUM(N16:N400)</f>
        <v>2</v>
      </c>
      <c r="P14" s="80" t="s">
        <v>1449</v>
      </c>
      <c r="Q14" s="81"/>
      <c r="R14" s="81"/>
      <c r="S14" s="81"/>
      <c r="T14" s="80" t="s">
        <v>1450</v>
      </c>
      <c r="U14" s="81"/>
      <c r="V14" s="81"/>
      <c r="W14" s="8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15480</v>
      </c>
      <c r="B16" s="55" t="s">
        <v>105</v>
      </c>
      <c r="C16" s="56" t="s">
        <v>106</v>
      </c>
      <c r="D16" s="57" t="s">
        <v>14</v>
      </c>
      <c r="E16" s="57" t="s">
        <v>21</v>
      </c>
      <c r="F16" s="57" t="s">
        <v>107</v>
      </c>
      <c r="G16" s="57" t="s">
        <v>108</v>
      </c>
      <c r="H16" s="57" t="s">
        <v>109</v>
      </c>
      <c r="I16" s="57" t="s">
        <v>17</v>
      </c>
      <c r="J16" s="57" t="s">
        <v>110</v>
      </c>
      <c r="K16" s="58">
        <v>19</v>
      </c>
      <c r="L16" s="57">
        <v>270681</v>
      </c>
      <c r="M16" s="57">
        <v>377300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16951</v>
      </c>
      <c r="B17" s="55" t="s">
        <v>114</v>
      </c>
      <c r="C17" s="56" t="s">
        <v>115</v>
      </c>
      <c r="D17" s="57" t="s">
        <v>14</v>
      </c>
      <c r="E17" s="57" t="s">
        <v>21</v>
      </c>
      <c r="F17" s="57" t="s">
        <v>107</v>
      </c>
      <c r="G17" s="57" t="s">
        <v>116</v>
      </c>
      <c r="H17" s="57" t="s">
        <v>107</v>
      </c>
      <c r="I17" s="57" t="s">
        <v>17</v>
      </c>
      <c r="J17" s="57" t="s">
        <v>18</v>
      </c>
      <c r="K17" s="58">
        <v>29</v>
      </c>
      <c r="L17" s="57">
        <v>267548</v>
      </c>
      <c r="M17" s="57">
        <v>379142</v>
      </c>
      <c r="N17" s="57">
        <v>1</v>
      </c>
      <c r="O17" s="59"/>
      <c r="P17" s="59"/>
      <c r="Q17" s="59"/>
      <c r="R17" s="32">
        <f>ROUND(Q17*0.23,2)</f>
        <v>0</v>
      </c>
      <c r="S17" s="44">
        <f>ROUND(Q17,2)+R17</f>
        <v>0</v>
      </c>
      <c r="T17" s="59"/>
      <c r="U17" s="59"/>
      <c r="V17" s="32">
        <f>ROUND(U17*0.23,2)</f>
        <v>0</v>
      </c>
      <c r="W17" s="44">
        <f>ROUND(U17,2)+V17</f>
        <v>0</v>
      </c>
    </row>
  </sheetData>
  <sheetProtection algorithmName="SHA-512" hashValue="FtHk3MfVhKAuXWUzR5zoaTrnPkkcXVXE1M4d6tk/Kk7k+NnGcErSm8UH0nV/kgtFmlGRL/+Wa0vvpjh/SoZlIA==" saltValue="gCxUM8BWYTp4fvWv+U5CTQ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100-000000000000}">
  <dimension ref="A1:W17"/>
  <sheetViews>
    <sheetView workbookViewId="0">
      <selection activeCell="R10" sqref="R10"/>
    </sheetView>
  </sheetViews>
  <sheetFormatPr defaultColWidth="8.7109375" defaultRowHeight="15" x14ac:dyDescent="0.25"/>
  <cols>
    <col min="1" max="1" width="8.7109375" style="11"/>
    <col min="2" max="2" width="10.140625" style="11" customWidth="1"/>
    <col min="3" max="3" width="17.42578125" style="11" bestFit="1" customWidth="1"/>
    <col min="4" max="11" width="8.7109375" style="11"/>
    <col min="12" max="12" width="15.85546875" style="11" customWidth="1"/>
    <col min="13" max="14" width="8.7109375" style="11"/>
    <col min="15" max="15" width="18.5703125" style="11" customWidth="1"/>
    <col min="16" max="16" width="8.7109375" style="11"/>
    <col min="17" max="17" width="19.28515625" style="11" customWidth="1"/>
    <col min="18" max="18" width="8.7109375" style="11"/>
    <col min="19" max="19" width="16.42578125" style="11" customWidth="1"/>
    <col min="20" max="20" width="8.7109375" style="11"/>
    <col min="21" max="21" width="18.7109375" style="11" customWidth="1"/>
    <col min="22" max="22" width="8.7109375" style="11"/>
    <col min="23" max="23" width="13.7109375" style="11" customWidth="1"/>
    <col min="24" max="16384" width="8.7109375" style="11"/>
  </cols>
  <sheetData>
    <row r="1" spans="1:23" ht="15.75" thickBot="1" x14ac:dyDescent="0.3">
      <c r="A1" s="8" t="s">
        <v>1415</v>
      </c>
      <c r="B1" s="8" t="s">
        <v>1417</v>
      </c>
      <c r="C1" s="8" t="s">
        <v>1419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148</v>
      </c>
      <c r="B2" s="8">
        <f>M14</f>
        <v>2</v>
      </c>
      <c r="C2" s="8" t="str">
        <f>E16</f>
        <v>BOLESŁAWIECKI</v>
      </c>
      <c r="D2" s="8"/>
      <c r="E2" s="8"/>
      <c r="F2" s="8"/>
      <c r="G2" s="64" t="s">
        <v>1421</v>
      </c>
      <c r="H2" s="65"/>
      <c r="I2" s="66"/>
      <c r="J2" s="67" t="s">
        <v>1422</v>
      </c>
      <c r="K2" s="68"/>
      <c r="L2" s="69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1423</v>
      </c>
      <c r="G3" s="14" t="s">
        <v>1424</v>
      </c>
      <c r="H3" s="8" t="s">
        <v>1425</v>
      </c>
      <c r="I3" s="15" t="s">
        <v>1426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1427</v>
      </c>
      <c r="Q3" s="8" t="s">
        <v>1428</v>
      </c>
      <c r="S3" s="8"/>
      <c r="T3" s="8"/>
      <c r="U3" s="8"/>
      <c r="V3" s="8"/>
    </row>
    <row r="4" spans="1:23" ht="45" x14ac:dyDescent="0.25">
      <c r="A4" s="70" t="s">
        <v>1429</v>
      </c>
      <c r="B4" s="70"/>
      <c r="C4" s="70"/>
      <c r="D4" s="70"/>
      <c r="E4" s="70"/>
      <c r="F4" s="20" t="s">
        <v>1430</v>
      </c>
      <c r="G4" s="21">
        <f>ROUND(J4/M14/60,2)</f>
        <v>0</v>
      </c>
      <c r="H4" s="22">
        <f>ROUND(K4/M14/60,2)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71" t="s">
        <v>1431</v>
      </c>
      <c r="O4" s="72"/>
      <c r="P4" s="26">
        <v>1</v>
      </c>
      <c r="Q4" s="73"/>
      <c r="R4" s="74"/>
      <c r="S4" s="74"/>
      <c r="T4" s="74"/>
      <c r="U4" s="74"/>
      <c r="V4" s="75"/>
    </row>
    <row r="5" spans="1:23" ht="45" x14ac:dyDescent="0.25">
      <c r="A5" s="70" t="s">
        <v>1432</v>
      </c>
      <c r="B5" s="70"/>
      <c r="C5" s="70"/>
      <c r="D5" s="70"/>
      <c r="E5" s="70"/>
      <c r="F5" s="20" t="s">
        <v>1433</v>
      </c>
      <c r="G5" s="21">
        <f>ROUND(J5/M14/60,2)</f>
        <v>0</v>
      </c>
      <c r="H5" s="22">
        <f>ROUND(K5/M14/60,2)</f>
        <v>0</v>
      </c>
      <c r="I5" s="23">
        <f>G5+H5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71"/>
      <c r="O5" s="72"/>
      <c r="P5" s="26">
        <v>2</v>
      </c>
      <c r="Q5" s="73"/>
      <c r="R5" s="74"/>
      <c r="S5" s="74"/>
      <c r="T5" s="74"/>
      <c r="U5" s="74"/>
      <c r="V5" s="75"/>
    </row>
    <row r="6" spans="1:23" ht="68.25" x14ac:dyDescent="0.25">
      <c r="A6" s="76" t="s">
        <v>1434</v>
      </c>
      <c r="B6" s="76"/>
      <c r="C6" s="76"/>
      <c r="D6" s="76"/>
      <c r="E6" s="76"/>
      <c r="F6" s="10" t="s">
        <v>1435</v>
      </c>
      <c r="G6" s="28"/>
      <c r="H6" s="22">
        <f t="shared" ref="H6:H10" si="0">G6*0.23</f>
        <v>0</v>
      </c>
      <c r="I6" s="48">
        <f>ROUND(G6+H6,2)</f>
        <v>0</v>
      </c>
      <c r="J6" s="77" t="s">
        <v>1436</v>
      </c>
      <c r="K6" s="78"/>
      <c r="L6" s="79"/>
      <c r="P6" s="19" t="s">
        <v>1427</v>
      </c>
      <c r="Q6" s="8" t="s">
        <v>1428</v>
      </c>
      <c r="S6" s="12"/>
      <c r="T6" s="12"/>
    </row>
    <row r="7" spans="1:23" ht="68.25" x14ac:dyDescent="0.25">
      <c r="A7" s="76" t="s">
        <v>1437</v>
      </c>
      <c r="B7" s="76"/>
      <c r="C7" s="76"/>
      <c r="D7" s="76"/>
      <c r="E7" s="76"/>
      <c r="F7" s="10" t="s">
        <v>1438</v>
      </c>
      <c r="G7" s="28"/>
      <c r="H7" s="22">
        <f t="shared" si="0"/>
        <v>0</v>
      </c>
      <c r="I7" s="48">
        <f>ROUND(G7+H7,2)</f>
        <v>0</v>
      </c>
      <c r="J7" s="77" t="s">
        <v>1436</v>
      </c>
      <c r="K7" s="78"/>
      <c r="L7" s="79"/>
      <c r="P7" s="19"/>
      <c r="Q7" s="8"/>
      <c r="S7" s="12"/>
      <c r="T7" s="12"/>
    </row>
    <row r="8" spans="1:23" ht="57" x14ac:dyDescent="0.25">
      <c r="A8" s="76" t="s">
        <v>1439</v>
      </c>
      <c r="B8" s="76"/>
      <c r="C8" s="76"/>
      <c r="D8" s="76"/>
      <c r="E8" s="76"/>
      <c r="F8" s="10" t="s">
        <v>1440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71" t="s">
        <v>1441</v>
      </c>
      <c r="O8" s="72"/>
      <c r="P8" s="26">
        <v>1</v>
      </c>
      <c r="Q8" s="73"/>
      <c r="R8" s="74"/>
      <c r="S8" s="74"/>
      <c r="T8" s="74"/>
      <c r="U8" s="74"/>
      <c r="V8" s="75"/>
    </row>
    <row r="9" spans="1:23" ht="45.75" x14ac:dyDescent="0.25">
      <c r="A9" s="82" t="s">
        <v>1442</v>
      </c>
      <c r="B9" s="82"/>
      <c r="C9" s="82"/>
      <c r="D9" s="82"/>
      <c r="E9" s="82"/>
      <c r="F9" s="10" t="s">
        <v>1443</v>
      </c>
      <c r="G9" s="28"/>
      <c r="H9" s="22">
        <f t="shared" si="0"/>
        <v>0</v>
      </c>
      <c r="I9" s="48">
        <f>ROUND(G9+H9,2)</f>
        <v>0</v>
      </c>
      <c r="J9" s="83" t="s">
        <v>1436</v>
      </c>
      <c r="K9" s="84"/>
      <c r="L9" s="85"/>
      <c r="M9" s="8"/>
      <c r="N9" s="31"/>
      <c r="W9" s="32"/>
    </row>
    <row r="10" spans="1:23" ht="57.75" thickBot="1" x14ac:dyDescent="0.3">
      <c r="A10" s="82" t="s">
        <v>1444</v>
      </c>
      <c r="B10" s="82"/>
      <c r="C10" s="82"/>
      <c r="D10" s="82"/>
      <c r="E10" s="82"/>
      <c r="F10" s="10" t="s">
        <v>1445</v>
      </c>
      <c r="G10" s="33"/>
      <c r="H10" s="34">
        <f t="shared" si="0"/>
        <v>0</v>
      </c>
      <c r="I10" s="48">
        <f>ROUND(G10+H10,2)</f>
        <v>0</v>
      </c>
      <c r="J10" s="86" t="s">
        <v>1436</v>
      </c>
      <c r="K10" s="87"/>
      <c r="L10" s="88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89"/>
      <c r="J11" s="90"/>
      <c r="K11" s="90"/>
      <c r="L11" s="91"/>
      <c r="M11" s="50" t="s">
        <v>1446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1447</v>
      </c>
      <c r="I12" s="92"/>
      <c r="J12" s="93"/>
      <c r="K12" s="93"/>
      <c r="L12" s="94"/>
      <c r="M12" s="95" t="s">
        <v>1448</v>
      </c>
      <c r="N12" s="96"/>
      <c r="O12" s="96"/>
      <c r="P12" s="96"/>
      <c r="Q12" s="96"/>
      <c r="R12" s="96"/>
      <c r="S12" s="96"/>
      <c r="T12" s="96"/>
      <c r="U12" s="96"/>
      <c r="V12" s="96"/>
    </row>
    <row r="13" spans="1:23" ht="15.75" thickTop="1" x14ac:dyDescent="0.25"/>
    <row r="14" spans="1:23" ht="33.950000000000003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2</v>
      </c>
      <c r="N14" s="42">
        <f>SUM(N16:N400)</f>
        <v>2</v>
      </c>
      <c r="P14" s="80" t="s">
        <v>1449</v>
      </c>
      <c r="Q14" s="81"/>
      <c r="R14" s="81"/>
      <c r="S14" s="81"/>
      <c r="T14" s="80" t="s">
        <v>1450</v>
      </c>
      <c r="U14" s="81"/>
      <c r="V14" s="81"/>
      <c r="W14" s="8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1413</v>
      </c>
      <c r="O15" s="43" t="s">
        <v>1451</v>
      </c>
      <c r="P15" s="43" t="s">
        <v>1452</v>
      </c>
      <c r="Q15" s="43" t="s">
        <v>1453</v>
      </c>
      <c r="R15" s="43" t="s">
        <v>1454</v>
      </c>
      <c r="S15" s="43" t="s">
        <v>1455</v>
      </c>
      <c r="T15" s="43" t="s">
        <v>1456</v>
      </c>
      <c r="U15" s="43" t="s">
        <v>1453</v>
      </c>
      <c r="V15" s="43" t="s">
        <v>1454</v>
      </c>
      <c r="W15" s="43" t="s">
        <v>1455</v>
      </c>
    </row>
    <row r="16" spans="1:23" x14ac:dyDescent="0.25">
      <c r="A16" s="55">
        <v>4834</v>
      </c>
      <c r="B16" s="55" t="s">
        <v>363</v>
      </c>
      <c r="C16" s="56" t="s">
        <v>364</v>
      </c>
      <c r="D16" s="57" t="s">
        <v>14</v>
      </c>
      <c r="E16" s="57" t="s">
        <v>21</v>
      </c>
      <c r="F16" s="57" t="s">
        <v>22</v>
      </c>
      <c r="G16" s="57" t="s">
        <v>337</v>
      </c>
      <c r="H16" s="57" t="s">
        <v>22</v>
      </c>
      <c r="I16" s="57" t="s">
        <v>361</v>
      </c>
      <c r="J16" s="57" t="s">
        <v>362</v>
      </c>
      <c r="K16" s="58">
        <v>2</v>
      </c>
      <c r="L16" s="57">
        <v>260716</v>
      </c>
      <c r="M16" s="57">
        <v>382361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8113653</v>
      </c>
      <c r="B17" s="55" t="s">
        <v>365</v>
      </c>
      <c r="C17" s="56" t="s">
        <v>366</v>
      </c>
      <c r="D17" s="57" t="s">
        <v>14</v>
      </c>
      <c r="E17" s="57" t="s">
        <v>21</v>
      </c>
      <c r="F17" s="57" t="s">
        <v>22</v>
      </c>
      <c r="G17" s="57" t="s">
        <v>337</v>
      </c>
      <c r="H17" s="57" t="s">
        <v>22</v>
      </c>
      <c r="I17" s="57" t="s">
        <v>361</v>
      </c>
      <c r="J17" s="57" t="s">
        <v>362</v>
      </c>
      <c r="K17" s="58">
        <v>22</v>
      </c>
      <c r="L17" s="57">
        <v>260715</v>
      </c>
      <c r="M17" s="57">
        <v>382525</v>
      </c>
      <c r="N17" s="57">
        <v>1</v>
      </c>
      <c r="O17" s="59"/>
      <c r="P17" s="59"/>
      <c r="Q17" s="59"/>
      <c r="R17" s="32">
        <f>ROUND(Q17*0.23,2)</f>
        <v>0</v>
      </c>
      <c r="S17" s="44">
        <f>ROUND(Q17,2)+R17</f>
        <v>0</v>
      </c>
      <c r="T17" s="59"/>
      <c r="U17" s="59"/>
      <c r="V17" s="32">
        <f>ROUND(U17*0.23,2)</f>
        <v>0</v>
      </c>
      <c r="W17" s="44">
        <f>ROUND(U17,2)+V17</f>
        <v>0</v>
      </c>
    </row>
  </sheetData>
  <sheetProtection algorithmName="SHA-512" hashValue="kqsc9CGCOsDAsF7tL0crKHFZm7D0VRRx2MKxjMoZ+KmhjAh8uBR7SeFZKZqg0SkbIYo6E6U6jGawnR6Iu7N/Uw==" saltValue="p07PBYLosAIH7IW+OirSoA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97</vt:i4>
      </vt:variant>
    </vt:vector>
  </HeadingPairs>
  <TitlesOfParts>
    <vt:vector size="97" baseType="lpstr">
      <vt:lpstr>Części_Raport</vt:lpstr>
      <vt:lpstr>Części_wykaz</vt:lpstr>
      <vt:lpstr>242</vt:lpstr>
      <vt:lpstr>241</vt:lpstr>
      <vt:lpstr>240</vt:lpstr>
      <vt:lpstr>239</vt:lpstr>
      <vt:lpstr>238</vt:lpstr>
      <vt:lpstr>237</vt:lpstr>
      <vt:lpstr>236</vt:lpstr>
      <vt:lpstr>235</vt:lpstr>
      <vt:lpstr>234</vt:lpstr>
      <vt:lpstr>233</vt:lpstr>
      <vt:lpstr>232</vt:lpstr>
      <vt:lpstr>231</vt:lpstr>
      <vt:lpstr>230</vt:lpstr>
      <vt:lpstr>229</vt:lpstr>
      <vt:lpstr>228</vt:lpstr>
      <vt:lpstr>227</vt:lpstr>
      <vt:lpstr>226</vt:lpstr>
      <vt:lpstr>225</vt:lpstr>
      <vt:lpstr>224</vt:lpstr>
      <vt:lpstr>223</vt:lpstr>
      <vt:lpstr>222</vt:lpstr>
      <vt:lpstr>221</vt:lpstr>
      <vt:lpstr>220</vt:lpstr>
      <vt:lpstr>219</vt:lpstr>
      <vt:lpstr>218</vt:lpstr>
      <vt:lpstr>217</vt:lpstr>
      <vt:lpstr>216</vt:lpstr>
      <vt:lpstr>215</vt:lpstr>
      <vt:lpstr>214</vt:lpstr>
      <vt:lpstr>213</vt:lpstr>
      <vt:lpstr>212</vt:lpstr>
      <vt:lpstr>211</vt:lpstr>
      <vt:lpstr>210</vt:lpstr>
      <vt:lpstr>209</vt:lpstr>
      <vt:lpstr>208</vt:lpstr>
      <vt:lpstr>207</vt:lpstr>
      <vt:lpstr>206</vt:lpstr>
      <vt:lpstr>205</vt:lpstr>
      <vt:lpstr>204</vt:lpstr>
      <vt:lpstr>203</vt:lpstr>
      <vt:lpstr>202</vt:lpstr>
      <vt:lpstr>201</vt:lpstr>
      <vt:lpstr>200</vt:lpstr>
      <vt:lpstr>199</vt:lpstr>
      <vt:lpstr>198</vt:lpstr>
      <vt:lpstr>197</vt:lpstr>
      <vt:lpstr>196</vt:lpstr>
      <vt:lpstr>195</vt:lpstr>
      <vt:lpstr>194</vt:lpstr>
      <vt:lpstr>193</vt:lpstr>
      <vt:lpstr>192</vt:lpstr>
      <vt:lpstr>191</vt:lpstr>
      <vt:lpstr>190</vt:lpstr>
      <vt:lpstr>189</vt:lpstr>
      <vt:lpstr>188</vt:lpstr>
      <vt:lpstr>187</vt:lpstr>
      <vt:lpstr>186</vt:lpstr>
      <vt:lpstr>185</vt:lpstr>
      <vt:lpstr>184</vt:lpstr>
      <vt:lpstr>183</vt:lpstr>
      <vt:lpstr>182</vt:lpstr>
      <vt:lpstr>181</vt:lpstr>
      <vt:lpstr>180</vt:lpstr>
      <vt:lpstr>179</vt:lpstr>
      <vt:lpstr>178</vt:lpstr>
      <vt:lpstr>177</vt:lpstr>
      <vt:lpstr>176</vt:lpstr>
      <vt:lpstr>175</vt:lpstr>
      <vt:lpstr>174</vt:lpstr>
      <vt:lpstr>173</vt:lpstr>
      <vt:lpstr>172</vt:lpstr>
      <vt:lpstr>171</vt:lpstr>
      <vt:lpstr>170</vt:lpstr>
      <vt:lpstr>169</vt:lpstr>
      <vt:lpstr>168</vt:lpstr>
      <vt:lpstr>167</vt:lpstr>
      <vt:lpstr>166</vt:lpstr>
      <vt:lpstr>165</vt:lpstr>
      <vt:lpstr>164</vt:lpstr>
      <vt:lpstr>163</vt:lpstr>
      <vt:lpstr>162</vt:lpstr>
      <vt:lpstr>161</vt:lpstr>
      <vt:lpstr>160</vt:lpstr>
      <vt:lpstr>159</vt:lpstr>
      <vt:lpstr>158</vt:lpstr>
      <vt:lpstr>157</vt:lpstr>
      <vt:lpstr>156</vt:lpstr>
      <vt:lpstr>155</vt:lpstr>
      <vt:lpstr>154</vt:lpstr>
      <vt:lpstr>153</vt:lpstr>
      <vt:lpstr>152</vt:lpstr>
      <vt:lpstr>151</vt:lpstr>
      <vt:lpstr>150</vt:lpstr>
      <vt:lpstr>149</vt:lpstr>
      <vt:lpstr>148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Żytecki Paweł</dc:creator>
  <cp:lastModifiedBy>Żytecki Paweł</cp:lastModifiedBy>
  <dcterms:created xsi:type="dcterms:W3CDTF">2018-11-29T12:42:11Z</dcterms:created>
  <dcterms:modified xsi:type="dcterms:W3CDTF">2019-01-10T14:44:34Z</dcterms:modified>
</cp:coreProperties>
</file>